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financování 2020" sheetId="2" r:id="rId1"/>
  </sheets>
  <definedNames>
    <definedName name="_xlnm._FilterDatabase" localSheetId="0" hidden="1">'financování 2020'!$A$6:$K$16</definedName>
    <definedName name="_xlnm.Print_Titles" localSheetId="0">'financování 2020'!$1:$2</definedName>
  </definedNames>
  <calcPr calcId="152511"/>
</workbook>
</file>

<file path=xl/calcChain.xml><?xml version="1.0" encoding="utf-8"?>
<calcChain xmlns="http://schemas.openxmlformats.org/spreadsheetml/2006/main">
  <c r="N5" i="2" l="1"/>
  <c r="A6" i="2" l="1"/>
  <c r="A7" i="2"/>
  <c r="A8" i="2"/>
  <c r="A9" i="2"/>
  <c r="A10" i="2" s="1"/>
  <c r="A11" i="2" s="1"/>
  <c r="A12" i="2" s="1"/>
  <c r="A13" i="2" s="1"/>
  <c r="A14" i="2" s="1"/>
  <c r="A15" i="2" s="1"/>
  <c r="A16" i="2" s="1"/>
  <c r="A5" i="2"/>
  <c r="O6" i="2"/>
  <c r="P6" i="2"/>
  <c r="M4" i="2"/>
  <c r="N4" i="2"/>
  <c r="L4" i="2"/>
  <c r="P14" i="2" l="1"/>
  <c r="O14" i="2"/>
  <c r="O13" i="2"/>
  <c r="P13" i="2"/>
  <c r="P11" i="2"/>
  <c r="O11" i="2"/>
  <c r="P10" i="2"/>
  <c r="O10" i="2"/>
  <c r="O9" i="2"/>
  <c r="P8" i="2"/>
  <c r="O8" i="2"/>
  <c r="P5" i="2"/>
  <c r="O7" i="2" l="1"/>
  <c r="O5" i="2"/>
  <c r="P12" i="2"/>
  <c r="O12" i="2"/>
  <c r="O15" i="2"/>
  <c r="O16" i="2"/>
  <c r="O4" i="2" l="1"/>
  <c r="P4" i="2"/>
</calcChain>
</file>

<file path=xl/sharedStrings.xml><?xml version="1.0" encoding="utf-8"?>
<sst xmlns="http://schemas.openxmlformats.org/spreadsheetml/2006/main" count="102" uniqueCount="50">
  <si>
    <t>Financování k 31. 12. 2020</t>
  </si>
  <si>
    <t>popis</t>
  </si>
  <si>
    <t>účet</t>
  </si>
  <si>
    <t>odbor</t>
  </si>
  <si>
    <t>č. organizace</t>
  </si>
  <si>
    <t>odvětvové třídění §</t>
  </si>
  <si>
    <t>druhové třídění - položka</t>
  </si>
  <si>
    <t>ÚZ</t>
  </si>
  <si>
    <t>nástroj</t>
  </si>
  <si>
    <t>prostorová jednotka</t>
  </si>
  <si>
    <t>akce</t>
  </si>
  <si>
    <t>rozdíl skutečnost - upravený rozpočet</t>
  </si>
  <si>
    <t>Financování celkem</t>
  </si>
  <si>
    <t>prostředky minulých let</t>
  </si>
  <si>
    <t>8115</t>
  </si>
  <si>
    <t>231200</t>
  </si>
  <si>
    <t/>
  </si>
  <si>
    <t>03</t>
  </si>
  <si>
    <t>prostředky minulých let - fondy</t>
  </si>
  <si>
    <t>236010</t>
  </si>
  <si>
    <t>07</t>
  </si>
  <si>
    <t>236400</t>
  </si>
  <si>
    <t>236500</t>
  </si>
  <si>
    <t>15</t>
  </si>
  <si>
    <t>termínovaný vklad - krátkodobý</t>
  </si>
  <si>
    <t>231401</t>
  </si>
  <si>
    <t>8117</t>
  </si>
  <si>
    <t>x</t>
  </si>
  <si>
    <t>236502</t>
  </si>
  <si>
    <t>8118</t>
  </si>
  <si>
    <t>čerpání úvěru 2017 - 2022</t>
  </si>
  <si>
    <t>231470</t>
  </si>
  <si>
    <t>8123</t>
  </si>
  <si>
    <t>splátka návratné finanční výpomoci - finanční opravy (NFV)</t>
  </si>
  <si>
    <t>8124</t>
  </si>
  <si>
    <t>98127</t>
  </si>
  <si>
    <t>splátka jistiny úvěru 2011 - 2014</t>
  </si>
  <si>
    <t>231260</t>
  </si>
  <si>
    <t>splátka jistiny úvěrového rámce 2016 - 2023</t>
  </si>
  <si>
    <t>nerealizované kurzové rozdíly</t>
  </si>
  <si>
    <t>231800</t>
  </si>
  <si>
    <t>8902</t>
  </si>
  <si>
    <t>236301</t>
  </si>
  <si>
    <t>schválený rozpočet 2020</t>
  </si>
  <si>
    <t>upravený rozpočet k 31. 12. 2020</t>
  </si>
  <si>
    <t>skutečnost k 31. 12. 2020</t>
  </si>
  <si>
    <t>% plnění k uprave-nému rozpočtu</t>
  </si>
  <si>
    <t>V Ústí nad Labem dne 30. 3. 2021</t>
  </si>
  <si>
    <t>v tis. Kč</t>
  </si>
  <si>
    <t>úvěrový rámec 2016 - 2023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</si>
</sst>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FF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46">
    <xf numFmtId="0" fontId="0" fillId="0" borderId="0" xfId="0"/>
    <xf numFmtId="0" fontId="2" fillId="0" borderId="0" xfId="1" applyFont="1" applyFill="1" applyBorder="1" applyAlignment="1">
      <alignment readingOrder="1"/>
    </xf>
    <xf numFmtId="0" fontId="2" fillId="0" borderId="0" xfId="1" applyFont="1" applyFill="1" applyBorder="1" applyAlignment="1">
      <alignment horizontal="center" readingOrder="1"/>
    </xf>
    <xf numFmtId="0" fontId="2" fillId="0" borderId="0" xfId="1" applyFont="1" applyFill="1" applyBorder="1" applyAlignment="1">
      <alignment horizontal="right" readingOrder="1"/>
    </xf>
    <xf numFmtId="0" fontId="3" fillId="0" borderId="0" xfId="1" applyFont="1" applyFill="1" applyBorder="1" applyAlignment="1">
      <alignment horizontal="right" readingOrder="1"/>
    </xf>
    <xf numFmtId="0" fontId="4" fillId="0" borderId="0" xfId="1" applyFont="1" applyFill="1" applyBorder="1" applyAlignment="1">
      <alignment horizontal="right" readingOrder="1"/>
    </xf>
    <xf numFmtId="4" fontId="2" fillId="0" borderId="0" xfId="1" applyNumberFormat="1" applyFont="1" applyFill="1" applyBorder="1" applyAlignment="1">
      <alignment horizontal="right" readingOrder="1"/>
    </xf>
    <xf numFmtId="0" fontId="5" fillId="0" borderId="0" xfId="2" applyNumberFormat="1" applyFont="1" applyFill="1" applyBorder="1" applyAlignment="1">
      <alignment horizontal="right" vertical="center" wrapText="1" readingOrder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textRotation="90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left"/>
    </xf>
    <xf numFmtId="4" fontId="10" fillId="4" borderId="1" xfId="1" applyNumberFormat="1" applyFont="1" applyFill="1" applyBorder="1" applyAlignment="1">
      <alignment horizontal="center"/>
    </xf>
    <xf numFmtId="4" fontId="10" fillId="4" borderId="1" xfId="1" applyNumberFormat="1" applyFont="1" applyFill="1" applyBorder="1"/>
    <xf numFmtId="3" fontId="7" fillId="4" borderId="1" xfId="1" applyNumberFormat="1" applyFont="1" applyFill="1" applyBorder="1" applyAlignment="1">
      <alignment horizontal="right"/>
    </xf>
    <xf numFmtId="4" fontId="8" fillId="4" borderId="1" xfId="1" applyNumberFormat="1" applyFont="1" applyFill="1" applyBorder="1" applyAlignment="1">
      <alignment horizontal="right"/>
    </xf>
    <xf numFmtId="49" fontId="12" fillId="0" borderId="1" xfId="3" applyNumberFormat="1" applyFont="1" applyFill="1" applyBorder="1" applyAlignment="1">
      <alignment horizontal="left" wrapText="1"/>
    </xf>
    <xf numFmtId="49" fontId="12" fillId="0" borderId="1" xfId="3" applyNumberFormat="1" applyFont="1" applyFill="1" applyBorder="1" applyAlignment="1">
      <alignment horizontal="center" wrapText="1"/>
    </xf>
    <xf numFmtId="49" fontId="12" fillId="0" borderId="1" xfId="3" applyNumberFormat="1" applyFont="1" applyFill="1" applyBorder="1" applyAlignment="1">
      <alignment horizontal="right" wrapText="1"/>
    </xf>
    <xf numFmtId="4" fontId="14" fillId="0" borderId="1" xfId="3" applyNumberFormat="1" applyFont="1" applyBorder="1" applyAlignment="1"/>
    <xf numFmtId="0" fontId="15" fillId="0" borderId="1" xfId="2" applyNumberFormat="1" applyFont="1" applyFill="1" applyBorder="1" applyAlignment="1">
      <alignment horizontal="left" vertical="top" readingOrder="1"/>
    </xf>
    <xf numFmtId="0" fontId="15" fillId="0" borderId="1" xfId="2" applyNumberFormat="1" applyFont="1" applyFill="1" applyBorder="1" applyAlignment="1">
      <alignment horizontal="center" vertical="top" readingOrder="1"/>
    </xf>
    <xf numFmtId="4" fontId="14" fillId="0" borderId="1" xfId="1" applyNumberFormat="1" applyFont="1" applyFill="1" applyBorder="1" applyAlignment="1">
      <alignment horizontal="right" readingOrder="1"/>
    </xf>
    <xf numFmtId="0" fontId="16" fillId="0" borderId="0" xfId="1" applyFont="1" applyFill="1" applyBorder="1" applyAlignment="1">
      <alignment horizontal="left" readingOrder="1"/>
    </xf>
    <xf numFmtId="3" fontId="10" fillId="4" borderId="1" xfId="1" applyNumberFormat="1" applyFont="1" applyFill="1" applyBorder="1" applyAlignment="1">
      <alignment horizontal="right"/>
    </xf>
    <xf numFmtId="3" fontId="12" fillId="2" borderId="1" xfId="3" applyNumberFormat="1" applyFont="1" applyFill="1" applyBorder="1" applyAlignment="1"/>
    <xf numFmtId="3" fontId="12" fillId="3" borderId="1" xfId="3" applyNumberFormat="1" applyFont="1" applyFill="1" applyBorder="1" applyAlignment="1"/>
    <xf numFmtId="3" fontId="12" fillId="0" borderId="1" xfId="3" applyNumberFormat="1" applyFont="1" applyBorder="1" applyAlignment="1"/>
    <xf numFmtId="3" fontId="13" fillId="0" borderId="1" xfId="1" applyNumberFormat="1" applyFont="1" applyFill="1" applyBorder="1" applyAlignment="1">
      <alignment readingOrder="1"/>
    </xf>
    <xf numFmtId="3" fontId="16" fillId="2" borderId="1" xfId="1" applyNumberFormat="1" applyFont="1" applyFill="1" applyBorder="1" applyAlignment="1">
      <alignment horizontal="right" readingOrder="1"/>
    </xf>
    <xf numFmtId="3" fontId="16" fillId="3" borderId="1" xfId="1" applyNumberFormat="1" applyFont="1" applyFill="1" applyBorder="1" applyAlignment="1">
      <alignment horizontal="right" readingOrder="1"/>
    </xf>
    <xf numFmtId="3" fontId="16" fillId="0" borderId="1" xfId="1" applyNumberFormat="1" applyFont="1" applyFill="1" applyBorder="1" applyAlignment="1">
      <alignment horizontal="right" readingOrder="1"/>
    </xf>
    <xf numFmtId="3" fontId="13" fillId="0" borderId="1" xfId="1" applyNumberFormat="1" applyFont="1" applyFill="1" applyBorder="1" applyAlignment="1">
      <alignment horizontal="right" readingOrder="1"/>
    </xf>
    <xf numFmtId="1" fontId="9" fillId="4" borderId="1" xfId="1" applyNumberFormat="1" applyFont="1" applyFill="1" applyBorder="1" applyAlignment="1">
      <alignment horizontal="right"/>
    </xf>
    <xf numFmtId="1" fontId="12" fillId="0" borderId="1" xfId="3" applyNumberFormat="1" applyFont="1" applyFill="1" applyBorder="1" applyAlignment="1">
      <alignment horizontal="right" wrapText="1"/>
    </xf>
    <xf numFmtId="0" fontId="17" fillId="0" borderId="0" xfId="1" applyFont="1" applyFill="1" applyBorder="1" applyAlignment="1">
      <alignment readingOrder="1"/>
    </xf>
    <xf numFmtId="0" fontId="16" fillId="0" borderId="0" xfId="1" applyFont="1" applyFill="1" applyBorder="1" applyAlignment="1">
      <alignment readingOrder="1"/>
    </xf>
    <xf numFmtId="0" fontId="16" fillId="0" borderId="0" xfId="1" applyFont="1" applyFill="1" applyBorder="1" applyAlignment="1">
      <alignment horizontal="center" readingOrder="1"/>
    </xf>
    <xf numFmtId="0" fontId="16" fillId="0" borderId="0" xfId="1" applyFont="1" applyFill="1" applyBorder="1" applyAlignment="1">
      <alignment horizontal="right" readingOrder="1"/>
    </xf>
    <xf numFmtId="0" fontId="13" fillId="0" borderId="0" xfId="1" applyFont="1" applyFill="1" applyBorder="1" applyAlignment="1">
      <alignment horizontal="right" readingOrder="1"/>
    </xf>
    <xf numFmtId="0" fontId="14" fillId="0" borderId="0" xfId="1" applyFont="1" applyFill="1" applyBorder="1" applyAlignment="1">
      <alignment horizontal="right" readingOrder="1"/>
    </xf>
    <xf numFmtId="3" fontId="16" fillId="0" borderId="0" xfId="1" applyNumberFormat="1" applyFont="1" applyFill="1" applyBorder="1" applyAlignment="1">
      <alignment horizontal="left" readingOrder="1"/>
    </xf>
  </cellXfs>
  <cellStyles count="4">
    <cellStyle name="Normal" xfId="2"/>
    <cellStyle name="Normální" xfId="0" builtinId="0"/>
    <cellStyle name="Normální 2" xfId="1"/>
    <cellStyle name="Normální 3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Normal="100" workbookViewId="0"/>
  </sheetViews>
  <sheetFormatPr defaultColWidth="9.109375" defaultRowHeight="14.4" x14ac:dyDescent="0.3"/>
  <cols>
    <col min="1" max="1" width="5.6640625" style="1" customWidth="1"/>
    <col min="2" max="2" width="54.44140625" style="1" customWidth="1"/>
    <col min="3" max="3" width="9.33203125" style="2" customWidth="1"/>
    <col min="4" max="4" width="7" style="2" customWidth="1"/>
    <col min="5" max="6" width="6.44140625" style="2" customWidth="1"/>
    <col min="7" max="7" width="7.88671875" style="2" customWidth="1"/>
    <col min="8" max="8" width="7.6640625" style="2" customWidth="1"/>
    <col min="9" max="9" width="7.88671875" style="1" hidden="1" customWidth="1"/>
    <col min="10" max="10" width="8.33203125" style="1" hidden="1" customWidth="1"/>
    <col min="11" max="11" width="15.88671875" style="1" hidden="1" customWidth="1"/>
    <col min="12" max="12" width="12.109375" style="3" customWidth="1"/>
    <col min="13" max="13" width="13.5546875" style="3" customWidth="1"/>
    <col min="14" max="14" width="13.44140625" style="3" customWidth="1"/>
    <col min="15" max="15" width="12.5546875" style="4" customWidth="1"/>
    <col min="16" max="16" width="10" style="5" customWidth="1"/>
    <col min="17" max="18" width="9.109375" style="1"/>
    <col min="19" max="19" width="18.88671875" style="1" bestFit="1" customWidth="1"/>
    <col min="20" max="16384" width="9.109375" style="1"/>
  </cols>
  <sheetData>
    <row r="1" spans="1:18" ht="20.25" customHeight="1" x14ac:dyDescent="0.4">
      <c r="A1" s="39" t="s">
        <v>0</v>
      </c>
      <c r="M1" s="6"/>
    </row>
    <row r="2" spans="1:18" x14ac:dyDescent="0.3">
      <c r="A2" s="7"/>
      <c r="P2" s="42" t="s">
        <v>48</v>
      </c>
    </row>
    <row r="3" spans="1:18" ht="138" customHeight="1" x14ac:dyDescent="0.3">
      <c r="A3" s="8"/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8" t="s">
        <v>7</v>
      </c>
      <c r="I3" s="9" t="s">
        <v>8</v>
      </c>
      <c r="J3" s="9" t="s">
        <v>9</v>
      </c>
      <c r="K3" s="9" t="s">
        <v>10</v>
      </c>
      <c r="L3" s="10" t="s">
        <v>43</v>
      </c>
      <c r="M3" s="11" t="s">
        <v>44</v>
      </c>
      <c r="N3" s="12" t="s">
        <v>45</v>
      </c>
      <c r="O3" s="13" t="s">
        <v>11</v>
      </c>
      <c r="P3" s="14" t="s">
        <v>46</v>
      </c>
    </row>
    <row r="4" spans="1:18" x14ac:dyDescent="0.3">
      <c r="A4" s="37">
        <v>1</v>
      </c>
      <c r="B4" s="15" t="s">
        <v>12</v>
      </c>
      <c r="C4" s="16"/>
      <c r="D4" s="16"/>
      <c r="E4" s="16"/>
      <c r="F4" s="16"/>
      <c r="G4" s="16"/>
      <c r="H4" s="16"/>
      <c r="I4" s="16"/>
      <c r="J4" s="16"/>
      <c r="K4" s="17"/>
      <c r="L4" s="28">
        <f>SUM(L5:L16)</f>
        <v>865228</v>
      </c>
      <c r="M4" s="28">
        <f t="shared" ref="M4:O4" si="0">SUM(M5:M16)</f>
        <v>3165817</v>
      </c>
      <c r="N4" s="28">
        <f t="shared" si="0"/>
        <v>2761481</v>
      </c>
      <c r="O4" s="18">
        <f t="shared" si="0"/>
        <v>-404336</v>
      </c>
      <c r="P4" s="19">
        <f>N4/M4*100</f>
        <v>87.228067825777671</v>
      </c>
    </row>
    <row r="5" spans="1:18" x14ac:dyDescent="0.3">
      <c r="A5" s="38">
        <f>A4+1</f>
        <v>2</v>
      </c>
      <c r="B5" s="20" t="s">
        <v>13</v>
      </c>
      <c r="C5" s="21"/>
      <c r="D5" s="21"/>
      <c r="E5" s="21"/>
      <c r="F5" s="21"/>
      <c r="G5" s="21" t="s">
        <v>14</v>
      </c>
      <c r="H5" s="21"/>
      <c r="I5" s="21"/>
      <c r="J5" s="21"/>
      <c r="K5" s="22"/>
      <c r="L5" s="29">
        <v>95859</v>
      </c>
      <c r="M5" s="30">
        <v>947316</v>
      </c>
      <c r="N5" s="31">
        <f>2040688-N6</f>
        <v>851130</v>
      </c>
      <c r="O5" s="32">
        <f t="shared" ref="O5:O6" si="1">N5-M5</f>
        <v>-96186</v>
      </c>
      <c r="P5" s="23">
        <f t="shared" ref="P5:P6" si="2">N5/M5*100</f>
        <v>89.846471504756593</v>
      </c>
    </row>
    <row r="6" spans="1:18" s="27" customFormat="1" ht="13.8" x14ac:dyDescent="0.25">
      <c r="A6" s="38">
        <f t="shared" ref="A6:A16" si="3">A5+1</f>
        <v>3</v>
      </c>
      <c r="B6" s="24" t="s">
        <v>18</v>
      </c>
      <c r="C6" s="25" t="s">
        <v>19</v>
      </c>
      <c r="D6" s="25" t="s">
        <v>20</v>
      </c>
      <c r="E6" s="25"/>
      <c r="F6" s="25"/>
      <c r="G6" s="25" t="s">
        <v>14</v>
      </c>
      <c r="H6" s="25"/>
      <c r="I6" s="24" t="s">
        <v>16</v>
      </c>
      <c r="J6" s="24" t="s">
        <v>16</v>
      </c>
      <c r="K6" s="24"/>
      <c r="L6" s="33">
        <v>0</v>
      </c>
      <c r="M6" s="34">
        <v>1189558</v>
      </c>
      <c r="N6" s="35">
        <v>1189558</v>
      </c>
      <c r="O6" s="36">
        <f t="shared" si="1"/>
        <v>0</v>
      </c>
      <c r="P6" s="26">
        <f t="shared" si="2"/>
        <v>100</v>
      </c>
    </row>
    <row r="7" spans="1:18" s="27" customFormat="1" ht="13.8" x14ac:dyDescent="0.25">
      <c r="A7" s="38">
        <f t="shared" si="3"/>
        <v>4</v>
      </c>
      <c r="B7" s="24" t="s">
        <v>24</v>
      </c>
      <c r="C7" s="25" t="s">
        <v>25</v>
      </c>
      <c r="D7" s="25" t="s">
        <v>17</v>
      </c>
      <c r="E7" s="25" t="s">
        <v>16</v>
      </c>
      <c r="F7" s="25"/>
      <c r="G7" s="25" t="s">
        <v>26</v>
      </c>
      <c r="H7" s="25"/>
      <c r="I7" s="24" t="s">
        <v>16</v>
      </c>
      <c r="J7" s="24" t="s">
        <v>16</v>
      </c>
      <c r="K7" s="24"/>
      <c r="L7" s="33">
        <v>0</v>
      </c>
      <c r="M7" s="34">
        <v>0</v>
      </c>
      <c r="N7" s="35">
        <v>99000</v>
      </c>
      <c r="O7" s="36">
        <f t="shared" ref="O7:O16" si="4">N7-M7</f>
        <v>99000</v>
      </c>
      <c r="P7" s="26" t="s">
        <v>27</v>
      </c>
    </row>
    <row r="8" spans="1:18" s="27" customFormat="1" ht="13.8" x14ac:dyDescent="0.25">
      <c r="A8" s="38">
        <f t="shared" si="3"/>
        <v>5</v>
      </c>
      <c r="B8" s="24" t="s">
        <v>24</v>
      </c>
      <c r="C8" s="25" t="s">
        <v>22</v>
      </c>
      <c r="D8" s="25" t="s">
        <v>23</v>
      </c>
      <c r="E8" s="25" t="s">
        <v>16</v>
      </c>
      <c r="F8" s="25"/>
      <c r="G8" s="25" t="s">
        <v>26</v>
      </c>
      <c r="H8" s="25"/>
      <c r="I8" s="24" t="s">
        <v>16</v>
      </c>
      <c r="J8" s="24" t="s">
        <v>16</v>
      </c>
      <c r="K8" s="24"/>
      <c r="L8" s="33">
        <v>0</v>
      </c>
      <c r="M8" s="34">
        <v>203338</v>
      </c>
      <c r="N8" s="35">
        <v>202000</v>
      </c>
      <c r="O8" s="36">
        <f t="shared" si="4"/>
        <v>-1338</v>
      </c>
      <c r="P8" s="26">
        <f t="shared" ref="P8:P14" si="5">N8/M8*100</f>
        <v>99.341982315159981</v>
      </c>
    </row>
    <row r="9" spans="1:18" s="27" customFormat="1" ht="13.8" x14ac:dyDescent="0.25">
      <c r="A9" s="38">
        <f t="shared" si="3"/>
        <v>6</v>
      </c>
      <c r="B9" s="24" t="s">
        <v>24</v>
      </c>
      <c r="C9" s="25" t="s">
        <v>28</v>
      </c>
      <c r="D9" s="25" t="s">
        <v>23</v>
      </c>
      <c r="E9" s="25" t="s">
        <v>16</v>
      </c>
      <c r="F9" s="25"/>
      <c r="G9" s="25" t="s">
        <v>29</v>
      </c>
      <c r="H9" s="25"/>
      <c r="I9" s="24" t="s">
        <v>16</v>
      </c>
      <c r="J9" s="24" t="s">
        <v>16</v>
      </c>
      <c r="K9" s="24"/>
      <c r="L9" s="33">
        <v>0</v>
      </c>
      <c r="M9" s="34">
        <v>0</v>
      </c>
      <c r="N9" s="35">
        <v>-1476</v>
      </c>
      <c r="O9" s="36">
        <f t="shared" si="4"/>
        <v>-1476</v>
      </c>
      <c r="P9" s="26" t="s">
        <v>27</v>
      </c>
    </row>
    <row r="10" spans="1:18" s="27" customFormat="1" ht="13.8" x14ac:dyDescent="0.25">
      <c r="A10" s="38">
        <f t="shared" si="3"/>
        <v>7</v>
      </c>
      <c r="B10" s="24" t="s">
        <v>30</v>
      </c>
      <c r="C10" s="25" t="s">
        <v>31</v>
      </c>
      <c r="D10" s="25" t="s">
        <v>17</v>
      </c>
      <c r="E10" s="25" t="s">
        <v>16</v>
      </c>
      <c r="F10" s="25"/>
      <c r="G10" s="25" t="s">
        <v>32</v>
      </c>
      <c r="H10" s="25"/>
      <c r="I10" s="24" t="s">
        <v>16</v>
      </c>
      <c r="J10" s="24" t="s">
        <v>16</v>
      </c>
      <c r="K10" s="24"/>
      <c r="L10" s="33">
        <v>552850</v>
      </c>
      <c r="M10" s="34">
        <v>732501</v>
      </c>
      <c r="N10" s="35">
        <v>464518</v>
      </c>
      <c r="O10" s="36">
        <f t="shared" si="4"/>
        <v>-267983</v>
      </c>
      <c r="P10" s="26">
        <f t="shared" si="5"/>
        <v>63.415340047317336</v>
      </c>
    </row>
    <row r="11" spans="1:18" s="27" customFormat="1" ht="13.8" x14ac:dyDescent="0.25">
      <c r="A11" s="38">
        <f t="shared" si="3"/>
        <v>8</v>
      </c>
      <c r="B11" s="24" t="s">
        <v>49</v>
      </c>
      <c r="C11" s="25" t="s">
        <v>21</v>
      </c>
      <c r="D11" s="25" t="s">
        <v>20</v>
      </c>
      <c r="E11" s="25" t="s">
        <v>16</v>
      </c>
      <c r="F11" s="25"/>
      <c r="G11" s="25" t="s">
        <v>32</v>
      </c>
      <c r="H11" s="25"/>
      <c r="I11" s="24" t="s">
        <v>16</v>
      </c>
      <c r="J11" s="24" t="s">
        <v>16</v>
      </c>
      <c r="K11" s="24"/>
      <c r="L11" s="33">
        <v>811592</v>
      </c>
      <c r="M11" s="34">
        <v>811592</v>
      </c>
      <c r="N11" s="35">
        <v>672012</v>
      </c>
      <c r="O11" s="36">
        <f t="shared" si="4"/>
        <v>-139580</v>
      </c>
      <c r="P11" s="26">
        <f t="shared" si="5"/>
        <v>82.801703318909006</v>
      </c>
    </row>
    <row r="12" spans="1:18" s="27" customFormat="1" ht="13.8" x14ac:dyDescent="0.25">
      <c r="A12" s="38">
        <f t="shared" si="3"/>
        <v>9</v>
      </c>
      <c r="B12" s="24" t="s">
        <v>33</v>
      </c>
      <c r="C12" s="25" t="s">
        <v>15</v>
      </c>
      <c r="D12" s="25" t="s">
        <v>17</v>
      </c>
      <c r="E12" s="25" t="s">
        <v>16</v>
      </c>
      <c r="F12" s="25"/>
      <c r="G12" s="25" t="s">
        <v>34</v>
      </c>
      <c r="H12" s="25" t="s">
        <v>35</v>
      </c>
      <c r="I12" s="24" t="s">
        <v>16</v>
      </c>
      <c r="J12" s="24" t="s">
        <v>16</v>
      </c>
      <c r="K12" s="24"/>
      <c r="L12" s="33">
        <v>-80000</v>
      </c>
      <c r="M12" s="34">
        <v>-80000</v>
      </c>
      <c r="N12" s="35">
        <v>-80000</v>
      </c>
      <c r="O12" s="36">
        <f t="shared" si="4"/>
        <v>0</v>
      </c>
      <c r="P12" s="26">
        <f t="shared" si="5"/>
        <v>100</v>
      </c>
    </row>
    <row r="13" spans="1:18" s="27" customFormat="1" ht="13.8" x14ac:dyDescent="0.25">
      <c r="A13" s="38">
        <f t="shared" si="3"/>
        <v>10</v>
      </c>
      <c r="B13" s="24" t="s">
        <v>36</v>
      </c>
      <c r="C13" s="25" t="s">
        <v>37</v>
      </c>
      <c r="D13" s="25" t="s">
        <v>17</v>
      </c>
      <c r="E13" s="25" t="s">
        <v>16</v>
      </c>
      <c r="F13" s="25"/>
      <c r="G13" s="25" t="s">
        <v>34</v>
      </c>
      <c r="H13" s="25"/>
      <c r="I13" s="24" t="s">
        <v>16</v>
      </c>
      <c r="J13" s="24" t="s">
        <v>16</v>
      </c>
      <c r="K13" s="24"/>
      <c r="L13" s="33">
        <v>-137144</v>
      </c>
      <c r="M13" s="34">
        <v>-137144</v>
      </c>
      <c r="N13" s="35">
        <v>-137144</v>
      </c>
      <c r="O13" s="36">
        <f t="shared" si="4"/>
        <v>0</v>
      </c>
      <c r="P13" s="26">
        <f t="shared" si="5"/>
        <v>100</v>
      </c>
      <c r="Q13" s="45"/>
      <c r="R13" s="45"/>
    </row>
    <row r="14" spans="1:18" s="27" customFormat="1" ht="13.8" x14ac:dyDescent="0.25">
      <c r="A14" s="38">
        <f t="shared" si="3"/>
        <v>11</v>
      </c>
      <c r="B14" s="24" t="s">
        <v>38</v>
      </c>
      <c r="C14" s="25" t="s">
        <v>21</v>
      </c>
      <c r="D14" s="25" t="s">
        <v>20</v>
      </c>
      <c r="E14" s="25" t="s">
        <v>16</v>
      </c>
      <c r="F14" s="25"/>
      <c r="G14" s="25" t="s">
        <v>34</v>
      </c>
      <c r="H14" s="25"/>
      <c r="I14" s="24" t="s">
        <v>16</v>
      </c>
      <c r="J14" s="24" t="s">
        <v>16</v>
      </c>
      <c r="K14" s="24"/>
      <c r="L14" s="33">
        <v>-377929</v>
      </c>
      <c r="M14" s="34">
        <v>-501344</v>
      </c>
      <c r="N14" s="35">
        <v>-498542</v>
      </c>
      <c r="O14" s="36">
        <f t="shared" si="4"/>
        <v>2802</v>
      </c>
      <c r="P14" s="26">
        <f t="shared" si="5"/>
        <v>99.441102316971978</v>
      </c>
    </row>
    <row r="15" spans="1:18" s="27" customFormat="1" ht="13.8" x14ac:dyDescent="0.25">
      <c r="A15" s="38">
        <f t="shared" si="3"/>
        <v>12</v>
      </c>
      <c r="B15" s="24" t="s">
        <v>39</v>
      </c>
      <c r="C15" s="25" t="s">
        <v>40</v>
      </c>
      <c r="D15" s="25" t="s">
        <v>17</v>
      </c>
      <c r="E15" s="25" t="s">
        <v>16</v>
      </c>
      <c r="F15" s="25"/>
      <c r="G15" s="25" t="s">
        <v>41</v>
      </c>
      <c r="H15" s="25"/>
      <c r="I15" s="24" t="s">
        <v>16</v>
      </c>
      <c r="J15" s="24" t="s">
        <v>16</v>
      </c>
      <c r="K15" s="24"/>
      <c r="L15" s="33">
        <v>0</v>
      </c>
      <c r="M15" s="34">
        <v>0</v>
      </c>
      <c r="N15" s="35">
        <v>266</v>
      </c>
      <c r="O15" s="36">
        <f t="shared" si="4"/>
        <v>266</v>
      </c>
      <c r="P15" s="26" t="s">
        <v>27</v>
      </c>
    </row>
    <row r="16" spans="1:18" s="27" customFormat="1" ht="13.8" x14ac:dyDescent="0.25">
      <c r="A16" s="38">
        <f t="shared" si="3"/>
        <v>13</v>
      </c>
      <c r="B16" s="24" t="s">
        <v>39</v>
      </c>
      <c r="C16" s="25" t="s">
        <v>42</v>
      </c>
      <c r="D16" s="25" t="s">
        <v>20</v>
      </c>
      <c r="E16" s="25" t="s">
        <v>16</v>
      </c>
      <c r="F16" s="25"/>
      <c r="G16" s="25" t="s">
        <v>41</v>
      </c>
      <c r="H16" s="25"/>
      <c r="I16" s="24" t="s">
        <v>16</v>
      </c>
      <c r="J16" s="24" t="s">
        <v>16</v>
      </c>
      <c r="K16" s="24"/>
      <c r="L16" s="33">
        <v>0</v>
      </c>
      <c r="M16" s="34">
        <v>0</v>
      </c>
      <c r="N16" s="35">
        <v>159</v>
      </c>
      <c r="O16" s="36">
        <f t="shared" si="4"/>
        <v>159</v>
      </c>
      <c r="P16" s="26" t="s">
        <v>27</v>
      </c>
    </row>
    <row r="18" spans="1:16" s="40" customFormat="1" ht="13.8" x14ac:dyDescent="0.25">
      <c r="A18" s="40" t="s">
        <v>47</v>
      </c>
      <c r="C18" s="41"/>
      <c r="D18" s="41"/>
      <c r="E18" s="41"/>
      <c r="F18" s="41"/>
      <c r="G18" s="41"/>
      <c r="H18" s="41"/>
      <c r="L18" s="42"/>
      <c r="M18" s="42"/>
      <c r="N18" s="42"/>
      <c r="O18" s="43"/>
      <c r="P18" s="44"/>
    </row>
  </sheetData>
  <printOptions horizontalCentered="1"/>
  <pageMargins left="0" right="0" top="0.39370078740157483" bottom="0.39370078740157483" header="0.19685039370078741" footer="0.19685039370078741"/>
  <pageSetup paperSize="9" scale="60" orientation="portrait" horizontalDpi="300" verticalDpi="300" r:id="rId1"/>
  <headerFooter alignWithMargins="0">
    <oddHeader>&amp;R&amp;"Arial,Obyčejné"příloha č. 4</oddHeader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financování 2020</vt:lpstr>
      <vt:lpstr>'financování 2020'!Názvy_tisku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2021-05-17T08:19:31Z</dcterms:modified>
</cp:coreProperties>
</file>