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updateLinks="never" defaultThemeVersion="124226"/>
  <mc:AlternateContent xmlns:mc="http://schemas.openxmlformats.org/markup-compatibility/2006">
    <mc:Choice Requires="x15">
      <x15ac:absPath xmlns:x15ac="http://schemas.microsoft.com/office/spreadsheetml/2010/11/ac" url="M:\_DotaceÚK\2021_Prevence\Zveřejnění na úřední desce\"/>
    </mc:Choice>
  </mc:AlternateContent>
  <bookViews>
    <workbookView xWindow="0" yWindow="0" windowWidth="28800" windowHeight="12435" activeTab="5"/>
  </bookViews>
  <sheets>
    <sheet name="rehabilitace1" sheetId="1" r:id="rId1"/>
    <sheet name="rehabilitace2" sheetId="8" r:id="rId2"/>
    <sheet name="rehabilitace3" sheetId="9" r:id="rId3"/>
    <sheet name="schválená žádost" sheetId="15" r:id="rId4"/>
    <sheet name="souhrn" sheetId="4" r:id="rId5"/>
    <sheet name="souhrn_celé" sheetId="5" r:id="rId6"/>
  </sheets>
  <externalReferences>
    <externalReference r:id="rId7"/>
  </externalReferences>
  <definedNames>
    <definedName name="_xlnm.Print_Area" localSheetId="0">rehabilitace1!$A$1:$F$22</definedName>
    <definedName name="_xlnm.Print_Area" localSheetId="1">rehabilitace2!$A$1:$F$22</definedName>
    <definedName name="_xlnm.Print_Area" localSheetId="2">rehabilitace3!$A$1:$F$22</definedName>
    <definedName name="_xlnm.Print_Area" localSheetId="3">'schválená žádost'!$A$1:$J$34</definedName>
    <definedName name="_xlnm.Print_Area" localSheetId="4">souhrn!$A$1:$G$41</definedName>
    <definedName name="_xlnm.Print_Area" localSheetId="5">souhrn_celé!$A$1:$I$30</definedName>
    <definedName name="Z_0F0BE436_E5F8_447E_8554_FB945096D212_.wvu.PrintArea" localSheetId="0" hidden="1">rehabilitace1!$A$1:$F$23</definedName>
    <definedName name="Z_0F0BE436_E5F8_447E_8554_FB945096D212_.wvu.PrintArea" localSheetId="1" hidden="1">rehabilitace2!$A$1:$F$23</definedName>
    <definedName name="Z_0F0BE436_E5F8_447E_8554_FB945096D212_.wvu.PrintArea" localSheetId="2" hidden="1">rehabilitace3!$A$1:$F$23</definedName>
    <definedName name="Z_0F0BE436_E5F8_447E_8554_FB945096D212_.wvu.PrintArea" localSheetId="3" hidden="1">'schválená žádost'!$A$1:$H$34</definedName>
    <definedName name="Z_0F0BE436_E5F8_447E_8554_FB945096D212_.wvu.PrintArea" localSheetId="4" hidden="1">souhrn!$A$1:$G$41</definedName>
    <definedName name="Z_0F0BE436_E5F8_447E_8554_FB945096D212_.wvu.PrintArea" localSheetId="5" hidden="1">souhrn_celé!$A$1:$I$20</definedName>
    <definedName name="Z_21AC950D_DC3B_4902_990E_85327BAB389E_.wvu.PrintArea" localSheetId="0" hidden="1">rehabilitace1!$A$1:$F$23</definedName>
    <definedName name="Z_21AC950D_DC3B_4902_990E_85327BAB389E_.wvu.PrintArea" localSheetId="1" hidden="1">rehabilitace2!$A$1:$F$23</definedName>
    <definedName name="Z_21AC950D_DC3B_4902_990E_85327BAB389E_.wvu.PrintArea" localSheetId="2" hidden="1">rehabilitace3!$A$1:$F$23</definedName>
    <definedName name="Z_21AC950D_DC3B_4902_990E_85327BAB389E_.wvu.PrintArea" localSheetId="3" hidden="1">'schválená žádost'!$A$1:$H$34</definedName>
    <definedName name="Z_21AC950D_DC3B_4902_990E_85327BAB389E_.wvu.PrintArea" localSheetId="4" hidden="1">souhrn!$A$1:$G$41</definedName>
    <definedName name="Z_21AC950D_DC3B_4902_990E_85327BAB389E_.wvu.PrintArea" localSheetId="5" hidden="1">souhrn_celé!$A$1:$I$20</definedName>
    <definedName name="Z_78C9D36F_0297_446B_A2FA_2A5F0C8FCD84_.wvu.PrintArea" localSheetId="0" hidden="1">rehabilitace1!$A$1:$F$23</definedName>
    <definedName name="Z_78C9D36F_0297_446B_A2FA_2A5F0C8FCD84_.wvu.PrintArea" localSheetId="1" hidden="1">rehabilitace2!$A$1:$F$23</definedName>
    <definedName name="Z_78C9D36F_0297_446B_A2FA_2A5F0C8FCD84_.wvu.PrintArea" localSheetId="2" hidden="1">rehabilitace3!$A$1:$F$23</definedName>
    <definedName name="Z_78C9D36F_0297_446B_A2FA_2A5F0C8FCD84_.wvu.PrintArea" localSheetId="3" hidden="1">'schválená žádost'!$A$1:$H$34</definedName>
    <definedName name="Z_78C9D36F_0297_446B_A2FA_2A5F0C8FCD84_.wvu.PrintArea" localSheetId="4" hidden="1">souhrn!$A$1:$G$41</definedName>
    <definedName name="Z_78C9D36F_0297_446B_A2FA_2A5F0C8FCD84_.wvu.PrintArea" localSheetId="5" hidden="1">souhrn_celé!$A$1:$I$20</definedName>
    <definedName name="Z_B50BE765_4CB1_4679_A0D4_E497D21B2A30_.wvu.PrintArea" localSheetId="0" hidden="1">rehabilitace1!$A$1:$F$23</definedName>
    <definedName name="Z_B50BE765_4CB1_4679_A0D4_E497D21B2A30_.wvu.PrintArea" localSheetId="1" hidden="1">rehabilitace2!$A$1:$F$23</definedName>
    <definedName name="Z_B50BE765_4CB1_4679_A0D4_E497D21B2A30_.wvu.PrintArea" localSheetId="2" hidden="1">rehabilitace3!$A$1:$F$23</definedName>
    <definedName name="Z_B50BE765_4CB1_4679_A0D4_E497D21B2A30_.wvu.PrintArea" localSheetId="3" hidden="1">'schválená žádost'!$A$1:$H$34</definedName>
    <definedName name="Z_B50BE765_4CB1_4679_A0D4_E497D21B2A30_.wvu.PrintArea" localSheetId="4" hidden="1">souhrn!$A$1:$G$41</definedName>
    <definedName name="Z_B50BE765_4CB1_4679_A0D4_E497D21B2A30_.wvu.PrintArea" localSheetId="5" hidden="1">souhrn_celé!$A$1:$I$20</definedName>
  </definedNames>
  <calcPr calcId="152511"/>
  <customWorkbookViews>
    <customWorkbookView name="radova.p – osobní zobrazení" guid="{0F0BE436-E5F8-447E-8554-FB945096D212}" mergeInterval="0" personalView="1" maximized="1" xWindow="-8" yWindow="-8" windowWidth="1616" windowHeight="876" activeSheetId="4"/>
    <customWorkbookView name="Rolcová Jana – osobní zobrazení" guid="{21AC950D-DC3B-4902-990E-85327BAB389E}" mergeInterval="0" personalView="1" maximized="1" xWindow="-8" yWindow="-8" windowWidth="1616" windowHeight="876" activeSheetId="3"/>
    <customWorkbookView name="bohacek.m - vlastní zobrazení" guid="{78C9D36F-0297-446B-A2FA-2A5F0C8FCD84}" mergeInterval="0" personalView="1" maximized="1" xWindow="1" yWindow="1" windowWidth="1596" windowHeight="670" activeSheetId="2"/>
    <customWorkbookView name="Rolcová Jana - vlastní zobrazení" guid="{B50BE765-4CB1-4679-A0D4-E497D21B2A30}" mergeInterval="0" personalView="1" maximized="1" xWindow="1" yWindow="1" windowWidth="1159" windowHeight="653" activeSheetId="5"/>
  </customWorkbookViews>
</workbook>
</file>

<file path=xl/calcChain.xml><?xml version="1.0" encoding="utf-8"?>
<calcChain xmlns="http://schemas.openxmlformats.org/spreadsheetml/2006/main">
  <c r="F2" i="4" l="1"/>
  <c r="D2" i="4"/>
  <c r="B2" i="4"/>
  <c r="G5" i="4"/>
  <c r="E5" i="4"/>
  <c r="C5" i="4"/>
  <c r="I33" i="15"/>
  <c r="I32" i="15"/>
  <c r="I31" i="15"/>
  <c r="I30" i="15"/>
  <c r="F33" i="15"/>
  <c r="F32" i="15"/>
  <c r="F31" i="15"/>
  <c r="F30" i="15"/>
  <c r="C33" i="15"/>
  <c r="C32" i="15"/>
  <c r="C31" i="15"/>
  <c r="C30" i="15"/>
  <c r="I24" i="15"/>
  <c r="I23" i="15"/>
  <c r="I22" i="15"/>
  <c r="I21" i="15"/>
  <c r="F24" i="15"/>
  <c r="F23" i="15"/>
  <c r="F22" i="15"/>
  <c r="F21" i="15"/>
  <c r="C24" i="15"/>
  <c r="C23" i="15"/>
  <c r="C22" i="15"/>
  <c r="C21" i="15"/>
  <c r="C53" i="4" l="1"/>
  <c r="G54" i="4"/>
  <c r="E54" i="4"/>
  <c r="C54" i="4"/>
  <c r="A50" i="4"/>
  <c r="G27" i="4"/>
  <c r="F27" i="4"/>
  <c r="E27" i="4"/>
  <c r="D27" i="4"/>
  <c r="C27" i="4"/>
  <c r="B27" i="4"/>
  <c r="G19" i="4"/>
  <c r="F19" i="4"/>
  <c r="E19" i="4"/>
  <c r="D19" i="4"/>
  <c r="C19" i="4"/>
  <c r="B19" i="4"/>
  <c r="D15" i="4"/>
  <c r="D24" i="4" s="1"/>
  <c r="C12" i="4"/>
  <c r="G53" i="4"/>
  <c r="E12" i="4"/>
  <c r="C52" i="4"/>
  <c r="F15" i="4"/>
  <c r="F24" i="4" s="1"/>
  <c r="B15" i="4"/>
  <c r="B24" i="4" s="1"/>
  <c r="C51" i="4" l="1"/>
  <c r="G11" i="5"/>
  <c r="C55" i="4"/>
  <c r="E52" i="4"/>
  <c r="E53" i="4"/>
  <c r="H10" i="5" s="1"/>
  <c r="G55" i="4"/>
  <c r="G12" i="4"/>
  <c r="G52" i="4"/>
  <c r="G10" i="5"/>
  <c r="I10" i="5"/>
  <c r="E55" i="4" l="1"/>
  <c r="G51" i="4"/>
  <c r="I11" i="5"/>
  <c r="E51" i="4"/>
  <c r="H11" i="5"/>
  <c r="H42" i="15"/>
  <c r="J33" i="15" l="1"/>
  <c r="G33" i="15"/>
  <c r="D33" i="15"/>
  <c r="J32" i="15"/>
  <c r="G32" i="15"/>
  <c r="D32" i="15"/>
  <c r="J31" i="15"/>
  <c r="G31" i="15"/>
  <c r="D31" i="15"/>
  <c r="J30" i="15"/>
  <c r="H29" i="15"/>
  <c r="E29" i="15"/>
  <c r="B29" i="15"/>
  <c r="H20" i="15"/>
  <c r="E20" i="15"/>
  <c r="B20" i="15"/>
  <c r="G30" i="15" l="1"/>
  <c r="E42" i="15"/>
  <c r="D30" i="15"/>
  <c r="B42" i="15"/>
  <c r="C29" i="15"/>
  <c r="F29" i="15"/>
  <c r="I29" i="15"/>
  <c r="D22" i="15" l="1"/>
  <c r="D23" i="15"/>
  <c r="D24" i="15"/>
  <c r="J22" i="15" l="1"/>
  <c r="J23" i="15"/>
  <c r="J24" i="15"/>
  <c r="G22" i="15"/>
  <c r="G23" i="15"/>
  <c r="G24" i="15"/>
  <c r="I11" i="15"/>
  <c r="I10" i="15"/>
  <c r="I9" i="15"/>
  <c r="I8" i="15"/>
  <c r="I7" i="15"/>
  <c r="I6" i="15"/>
  <c r="F11" i="15"/>
  <c r="F10" i="15"/>
  <c r="F9" i="15"/>
  <c r="F8" i="15"/>
  <c r="F7" i="15"/>
  <c r="F6" i="15"/>
  <c r="C11" i="15"/>
  <c r="C10" i="15"/>
  <c r="C9" i="15"/>
  <c r="C8" i="15"/>
  <c r="C7" i="15"/>
  <c r="C6" i="15"/>
  <c r="A11" i="15"/>
  <c r="A10" i="15"/>
  <c r="A9" i="15"/>
  <c r="A8" i="15"/>
  <c r="A7" i="15"/>
  <c r="A6" i="15"/>
  <c r="J21" i="15"/>
  <c r="G21" i="15" l="1"/>
  <c r="F20" i="15"/>
  <c r="D21" i="15"/>
  <c r="C20" i="15"/>
  <c r="I20" i="15"/>
  <c r="H15" i="15"/>
  <c r="E15" i="15"/>
  <c r="B15" i="15"/>
  <c r="H2" i="15"/>
  <c r="E2" i="15"/>
  <c r="B2" i="15"/>
  <c r="H5" i="15"/>
  <c r="E5" i="15"/>
  <c r="B5" i="15"/>
  <c r="B12" i="15" s="1"/>
  <c r="C5" i="15" l="1"/>
  <c r="B40" i="15" s="1"/>
  <c r="H12" i="15"/>
  <c r="I5" i="15"/>
  <c r="F5" i="15"/>
  <c r="E12" i="15"/>
  <c r="E13" i="1"/>
  <c r="I12" i="15" l="1"/>
  <c r="H41" i="15"/>
  <c r="H43" i="15" s="1"/>
  <c r="H40" i="15"/>
  <c r="F12" i="15"/>
  <c r="E41" i="15"/>
  <c r="E43" i="15" s="1"/>
  <c r="E40" i="15"/>
  <c r="C12" i="15"/>
  <c r="B41" i="15"/>
  <c r="B43" i="15" s="1"/>
  <c r="A9" i="9" l="1"/>
  <c r="A8" i="9"/>
  <c r="A9" i="8"/>
  <c r="A8" i="8"/>
  <c r="I2" i="5"/>
  <c r="H2" i="5"/>
  <c r="G2" i="5"/>
  <c r="H15" i="9" l="1"/>
  <c r="H13" i="9"/>
  <c r="E13" i="9"/>
  <c r="I7" i="9"/>
  <c r="H15" i="8"/>
  <c r="H13" i="8"/>
  <c r="F13" i="8" s="1"/>
  <c r="E13" i="8"/>
  <c r="I7" i="8"/>
  <c r="F13" i="9" l="1"/>
  <c r="G13" i="8"/>
  <c r="H14" i="8"/>
  <c r="H16" i="8" s="1"/>
  <c r="H14" i="9"/>
  <c r="G13" i="9"/>
  <c r="H15" i="1"/>
  <c r="H13" i="1"/>
  <c r="I7" i="1"/>
  <c r="A38" i="15" l="1"/>
  <c r="H14" i="1"/>
  <c r="G12" i="5" s="1"/>
  <c r="H16" i="9"/>
  <c r="I12" i="5"/>
  <c r="I14" i="8"/>
  <c r="H12" i="5"/>
  <c r="I14" i="9"/>
  <c r="G13" i="1"/>
  <c r="F13" i="1"/>
  <c r="H16" i="1" l="1"/>
  <c r="I14" i="1" l="1"/>
  <c r="I4" i="5" l="1"/>
  <c r="I5" i="5" l="1"/>
  <c r="H5" i="5"/>
  <c r="G4" i="5"/>
  <c r="H4" i="5"/>
  <c r="G5" i="5"/>
  <c r="I3" i="5"/>
  <c r="H3" i="5"/>
  <c r="H6" i="5" l="1"/>
  <c r="D4" i="5"/>
  <c r="G3" i="5"/>
  <c r="G6" i="5"/>
  <c r="I6" i="5"/>
  <c r="D3" i="5" l="1"/>
  <c r="D5" i="5"/>
  <c r="D6" i="5" s="1"/>
  <c r="G13" i="5" l="1"/>
</calcChain>
</file>

<file path=xl/comments1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2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3.xml><?xml version="1.0" encoding="utf-8"?>
<comments xmlns="http://schemas.openxmlformats.org/spreadsheetml/2006/main">
  <authors>
    <author>radova.p</author>
  </authors>
  <commentList>
    <comment ref="H7" authorId="0" shapeId="0">
      <text>
        <r>
          <rPr>
            <b/>
            <sz val="9"/>
            <color indexed="81"/>
            <rFont val="Tahoma"/>
            <family val="2"/>
            <charset val="238"/>
          </rPr>
          <t>radova.p:</t>
        </r>
        <r>
          <rPr>
            <sz val="9"/>
            <color indexed="81"/>
            <rFont val="Tahoma"/>
            <family val="2"/>
            <charset val="238"/>
          </rPr>
          <t xml:space="preserve">
Dle Čl. II. odst. 6 smlouvy o poskytnutí dotace</t>
        </r>
      </text>
    </comment>
  </commentList>
</comments>
</file>

<file path=xl/comments4.xml><?xml version="1.0" encoding="utf-8"?>
<comments xmlns="http://schemas.openxmlformats.org/spreadsheetml/2006/main">
  <authors>
    <author>Uživatel systému Windows</author>
  </authors>
  <commentList>
    <comment ref="A6" authorId="0" shapeId="0">
      <text>
        <r>
          <rPr>
            <sz val="9"/>
            <color indexed="81"/>
            <rFont val="Tahoma"/>
            <family val="2"/>
            <charset val="238"/>
          </rPr>
          <t xml:space="preserve">Navolte na listu "souhrn" - propíše se na tento list. </t>
        </r>
      </text>
    </comment>
  </commentList>
</comments>
</file>

<file path=xl/sharedStrings.xml><?xml version="1.0" encoding="utf-8"?>
<sst xmlns="http://schemas.openxmlformats.org/spreadsheetml/2006/main" count="199" uniqueCount="100">
  <si>
    <t>Celkový přehled financování</t>
  </si>
  <si>
    <t>Celkem</t>
  </si>
  <si>
    <t>Uhrazeno</t>
  </si>
  <si>
    <t>Částka</t>
  </si>
  <si>
    <t>Z toho dotace</t>
  </si>
  <si>
    <t>Skutečný podíl  dotace na celkových nákladech:</t>
  </si>
  <si>
    <t>Datum :</t>
  </si>
  <si>
    <t>Povinné přílohy:</t>
  </si>
  <si>
    <t>Vratka nevyčerpané části dotace</t>
  </si>
  <si>
    <t>V RÁMCI DOTAČNÍHO PROGRAMU</t>
  </si>
  <si>
    <t>Nákladová položka</t>
  </si>
  <si>
    <t>Ústecký kraj</t>
  </si>
  <si>
    <t>Zpracoval:</t>
  </si>
  <si>
    <t>jméno a příjmení</t>
  </si>
  <si>
    <t>telefon:</t>
  </si>
  <si>
    <t>ZÁVĚREČNÁ ZPRÁVA A FINANČNÍ VYPOŘÁDÁNÍ DOTACE</t>
  </si>
  <si>
    <t>Náklady  hrazené z dotace:</t>
  </si>
  <si>
    <t>Podpis a razítko příjemce dotace:</t>
  </si>
  <si>
    <t>Celkové náklady:</t>
  </si>
  <si>
    <t>Zdroje výnosů (poskytovatel)</t>
  </si>
  <si>
    <t>Kontrolní</t>
  </si>
  <si>
    <t>Skutečný podíl dotace na celkových nákladech v %</t>
  </si>
  <si>
    <t>Dotace Ústeckého kraje:</t>
  </si>
  <si>
    <t>Výše přidelené dotace (Kč)</t>
  </si>
  <si>
    <t xml:space="preserve">Závazný ukazatel </t>
  </si>
  <si>
    <t>-</t>
  </si>
  <si>
    <t xml:space="preserve">Závazný ukazatel dle smlouvy (v %):   </t>
  </si>
  <si>
    <t>dotace</t>
  </si>
  <si>
    <t>maximální výše uznatelných nákladů dle ZU</t>
  </si>
  <si>
    <t>Poznámky:</t>
  </si>
  <si>
    <t>Ministerstvo práce a sociálních věcí</t>
  </si>
  <si>
    <t>Ministerstvo zdravotnictví</t>
  </si>
  <si>
    <t>příspěvek Úřadu práce</t>
  </si>
  <si>
    <t>úhrady účastníků</t>
  </si>
  <si>
    <t>dotace obcí</t>
  </si>
  <si>
    <t>příspěvek zřizovatele</t>
  </si>
  <si>
    <t>fondy zdravotních pojišťoven</t>
  </si>
  <si>
    <t xml:space="preserve">Strukturální fondy </t>
  </si>
  <si>
    <t>* uveďte poznámku:</t>
  </si>
  <si>
    <t>jiné zdroje (uveďte)*</t>
  </si>
  <si>
    <t>jiný resort státní správy (uveďte)*</t>
  </si>
  <si>
    <t>**</t>
  </si>
  <si>
    <t>Seznam:</t>
  </si>
  <si>
    <t>2) sestava z oddělené účetní evidence z hlediska nákladů hrazených z dotace;</t>
  </si>
  <si>
    <t>3) vnitropodnikový číselník, příp. účetní osnova (zkrácený rozsah - použité středisko, zakázka, org. UZ, číslo akce, analytické účty, aj.);</t>
  </si>
  <si>
    <t>Vratka prostředků dotace (nesplnění podmínky max.% čerpání vybraných položek rozpočtu)</t>
  </si>
  <si>
    <t>Vratka celkem:</t>
  </si>
  <si>
    <r>
      <t xml:space="preserve">Označení příjemce dotace:       </t>
    </r>
    <r>
      <rPr>
        <i/>
        <sz val="10"/>
        <color rgb="FFFF0000"/>
        <rFont val="Arial"/>
        <family val="2"/>
        <charset val="238"/>
      </rPr>
      <t xml:space="preserve"> dle OR</t>
    </r>
  </si>
  <si>
    <t>Datum odeslání částky zpět na účet poskytovatele*:</t>
  </si>
  <si>
    <t>Skutečnost</t>
  </si>
  <si>
    <t>Plán</t>
  </si>
  <si>
    <t xml:space="preserve">Plán </t>
  </si>
  <si>
    <t>Skutečnost čerpání dotace</t>
  </si>
  <si>
    <t>Q</t>
  </si>
  <si>
    <t>R</t>
  </si>
  <si>
    <t>Název projektu/aktivity</t>
  </si>
  <si>
    <t>Výše plánovaných nákladů projektu/aktivity (Kč)</t>
  </si>
  <si>
    <t>Výše skutečných nákladů projektu/aktivity (Kč)</t>
  </si>
  <si>
    <t>Nevyčerpaná část dotace dle Čl. III bodu 13) smlouvy</t>
  </si>
  <si>
    <t>Popis postupu realizace projektu/aktivity vč. harmonogramu:</t>
  </si>
  <si>
    <t xml:space="preserve">Kvalitativní a kvantitativní výstupy projektu/aktivity: </t>
  </si>
  <si>
    <t>Celkové zhodnocení projektu/aktivity:</t>
  </si>
  <si>
    <t>Přínos projektu/aktivity pro cílové skupiny:</t>
  </si>
  <si>
    <t>"Podpora aktivit zaměřených na zlepšení zdravotního stavu obyvatel Ústeckého kraje"</t>
  </si>
  <si>
    <t>Plánovaný rozpočet výnosů projektu/aktivit (ze schválené žádosti; ze schválené změny)</t>
  </si>
  <si>
    <t>Plánovaný rozpočet nákladů projektu/aktivit (ze schválené žádosti; ze schválené změny)</t>
  </si>
  <si>
    <t>Fyzické osoby</t>
  </si>
  <si>
    <t xml:space="preserve">Náklady celkem </t>
  </si>
  <si>
    <t xml:space="preserve">ubytování </t>
  </si>
  <si>
    <t>stravování</t>
  </si>
  <si>
    <t>léčebné/rehabilitační procedury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</si>
  <si>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(uveďte……)</t>
    </r>
  </si>
  <si>
    <t>Právnické osoby</t>
  </si>
  <si>
    <t>mzdové náklady</t>
  </si>
  <si>
    <t>materiálové náklady</t>
  </si>
  <si>
    <t>pronájem/nájemné</t>
  </si>
  <si>
    <t>Mzdové náklady celkem max. 70%</t>
  </si>
  <si>
    <t>Celkový přehled výnosů projektu/aktivit</t>
  </si>
  <si>
    <t>dotace od Ústeckého kraje</t>
  </si>
  <si>
    <t>* uveďte poznámku</t>
  </si>
  <si>
    <t>Celkový přehled nákladů projektu/aktivit</t>
  </si>
  <si>
    <t>** Fyzické osoby</t>
  </si>
  <si>
    <t>Náklady celkem</t>
  </si>
  <si>
    <t>ubytování</t>
  </si>
  <si>
    <r>
      <t xml:space="preserve">ostatní náklady </t>
    </r>
    <r>
      <rPr>
        <sz val="10"/>
        <color rgb="FFFF0000"/>
        <rFont val="Arial"/>
        <family val="2"/>
        <charset val="238"/>
      </rPr>
      <t>(uveďte………)</t>
    </r>
  </si>
  <si>
    <t>*** Právnické osoby</t>
  </si>
  <si>
    <t>***</t>
  </si>
  <si>
    <r>
      <rPr>
        <b/>
        <u/>
        <sz val="10"/>
        <rFont val="Arial"/>
        <family val="2"/>
        <charset val="238"/>
      </rPr>
      <t>Fyzické osoby:</t>
    </r>
    <r>
      <rPr>
        <sz val="10"/>
        <rFont val="Arial"/>
        <family val="2"/>
        <charset val="238"/>
      </rPr>
      <t xml:space="preserve"> aktuální ceník výkonů rehabilitačního zařízení, kopie všech dokladů o realizovaných výdajích, včetně kopií dokladů o jejich úhradě (výpis z bankovního účtu)</t>
    </r>
  </si>
  <si>
    <t xml:space="preserve">Právnické osoby: </t>
  </si>
  <si>
    <t>1) sestava z oddělené účetní evidence z hlediska uznatelných nákladů a výnosů celého projektu/aktivity;</t>
  </si>
  <si>
    <t>4) aktuální ceník výkonů, výkazy rehabilitačních výkonů</t>
  </si>
  <si>
    <r>
      <t xml:space="preserve">Účelový znak:                             </t>
    </r>
    <r>
      <rPr>
        <i/>
        <sz val="10"/>
        <rFont val="Arial"/>
        <family val="2"/>
        <charset val="238"/>
      </rPr>
      <t>00432</t>
    </r>
  </si>
  <si>
    <t xml:space="preserve">Částka celkem v Kč       </t>
  </si>
  <si>
    <r>
      <t xml:space="preserve">Částka celkem v Kč       </t>
    </r>
    <r>
      <rPr>
        <sz val="6"/>
        <rFont val="Arial"/>
        <family val="2"/>
        <charset val="238"/>
      </rPr>
      <t xml:space="preserve"> </t>
    </r>
  </si>
  <si>
    <t>*Vratku proveďte na účet poskytovatele dotace uvedený ve Smlouvě o poskytnutí dotace pod VS 00432.</t>
  </si>
  <si>
    <t>Vratka prostředků dotace (vyšší % podíl dotace na skutečných nákladech + nevyčerpané prostředky dotace dle čl. III. odst. 13) Smlouvy)</t>
  </si>
  <si>
    <t>Vratka nevyčerpaných prostředků v rámci rozpočtu projektu/aktivity</t>
  </si>
  <si>
    <t xml:space="preserve">Závěrečnou zprávu a finanční vypořádání dotace je příjemce dotace povinen předložit do 30 dnů od ukončení realizace projektu/aktivity na podatelnu Ústeckého kraje. </t>
  </si>
  <si>
    <t>Požadavek od Ústeckého kraje (v Kč)</t>
  </si>
  <si>
    <r>
      <t xml:space="preserve">Číslo smlouvy poskytovatele:     </t>
    </r>
    <r>
      <rPr>
        <i/>
        <sz val="10"/>
        <color rgb="FFFF0000"/>
        <rFont val="Arial"/>
        <family val="2"/>
        <charset val="238"/>
      </rPr>
      <t xml:space="preserve"> 21/SML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</si>
</sst>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Kč&quot;_-;\-* #,##0.00\ &quot;Kč&quot;_-;_-* &quot;-&quot;??\ &quot;Kč&quot;_-;_-@_-"/>
    <numFmt numFmtId="164" formatCode="#,##0.00\ &quot;Kč&quot;"/>
    <numFmt numFmtId="165" formatCode="#,##0\ &quot;Kč&quot;"/>
    <numFmt numFmtId="166" formatCode="#,##0.00\ &quot;Kč&quot;;[Red]#,##0.00\ &quot;Kč&quot;"/>
    <numFmt numFmtId="167" formatCode="#,##0.00;[Red]#,##0.00"/>
    <numFmt numFmtId="168" formatCode="\-\-\-"/>
  </numFmts>
  <fonts count="37" x14ac:knownFonts="1">
    <font>
      <sz val="10"/>
      <name val="Arial"/>
      <charset val="238"/>
    </font>
    <font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b/>
      <u/>
      <sz val="16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i/>
      <sz val="8"/>
      <name val="Arial"/>
      <family val="2"/>
      <charset val="238"/>
    </font>
    <font>
      <sz val="6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i/>
      <sz val="8"/>
      <name val="Arial"/>
      <family val="2"/>
      <charset val="238"/>
    </font>
    <font>
      <sz val="8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rgb="FFFF0000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9"/>
      <color rgb="FFFF0000"/>
      <name val="Calibri"/>
      <family val="2"/>
      <charset val="238"/>
      <scheme val="minor"/>
    </font>
    <font>
      <sz val="12"/>
      <color rgb="FFFF0000"/>
      <name val="Arial"/>
      <family val="2"/>
      <charset val="238"/>
    </font>
    <font>
      <sz val="14"/>
      <name val="Wingdings 2"/>
      <family val="1"/>
      <charset val="2"/>
    </font>
    <font>
      <sz val="16"/>
      <name val="Wingdings 2"/>
      <family val="1"/>
      <charset val="2"/>
    </font>
    <font>
      <sz val="11"/>
      <name val="Arial"/>
      <family val="2"/>
      <charset val="238"/>
    </font>
    <font>
      <b/>
      <u/>
      <sz val="10"/>
      <name val="Arial"/>
      <family val="2"/>
      <charset val="238"/>
    </font>
    <font>
      <b/>
      <sz val="10"/>
      <color theme="7" tint="-0.24997711111789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</fills>
  <borders count="8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 applyProtection="1">
      <alignment horizontal="right" vertical="center" wrapText="1"/>
    </xf>
    <xf numFmtId="4" fontId="0" fillId="0" borderId="27" xfId="0" applyNumberFormat="1" applyBorder="1" applyAlignment="1">
      <alignment horizontal="center"/>
    </xf>
    <xf numFmtId="4" fontId="0" fillId="0" borderId="28" xfId="0" applyNumberFormat="1" applyBorder="1" applyAlignment="1">
      <alignment horizontal="center" vertical="center"/>
    </xf>
    <xf numFmtId="164" fontId="15" fillId="0" borderId="17" xfId="0" applyNumberFormat="1" applyFont="1" applyBorder="1" applyAlignment="1" applyProtection="1">
      <alignment horizontal="right" vertical="center" wrapText="1"/>
    </xf>
    <xf numFmtId="164" fontId="15" fillId="0" borderId="18" xfId="0" applyNumberFormat="1" applyFont="1" applyBorder="1" applyAlignment="1" applyProtection="1">
      <alignment horizontal="right" vertical="center" wrapText="1"/>
    </xf>
    <xf numFmtId="167" fontId="15" fillId="0" borderId="11" xfId="0" applyNumberFormat="1" applyFont="1" applyBorder="1" applyAlignment="1" applyProtection="1">
      <alignment horizontal="right" vertical="center" wrapText="1"/>
    </xf>
    <xf numFmtId="167" fontId="15" fillId="0" borderId="18" xfId="0" applyNumberFormat="1" applyFont="1" applyBorder="1" applyAlignment="1" applyProtection="1">
      <alignment horizontal="right" vertical="center" wrapText="1"/>
    </xf>
    <xf numFmtId="164" fontId="15" fillId="0" borderId="11" xfId="0" applyNumberFormat="1" applyFont="1" applyBorder="1" applyAlignment="1" applyProtection="1">
      <alignment horizontal="right" vertical="center" wrapText="1"/>
    </xf>
    <xf numFmtId="0" fontId="15" fillId="0" borderId="11" xfId="0" applyNumberFormat="1" applyFont="1" applyBorder="1" applyAlignment="1">
      <alignment vertical="center" wrapText="1"/>
    </xf>
    <xf numFmtId="0" fontId="9" fillId="0" borderId="0" xfId="0" applyFont="1" applyBorder="1" applyAlignment="1"/>
    <xf numFmtId="10" fontId="9" fillId="0" borderId="29" xfId="0" applyNumberFormat="1" applyFont="1" applyBorder="1" applyAlignment="1">
      <alignment horizontal="center" vertical="center"/>
    </xf>
    <xf numFmtId="0" fontId="22" fillId="0" borderId="0" xfId="0" applyFont="1" applyAlignment="1" applyProtection="1">
      <alignment horizontal="center"/>
      <protection hidden="1"/>
    </xf>
    <xf numFmtId="164" fontId="17" fillId="0" borderId="0" xfId="0" applyNumberFormat="1" applyFont="1" applyAlignment="1" applyProtection="1">
      <alignment horizontal="center"/>
      <protection hidden="1"/>
    </xf>
    <xf numFmtId="164" fontId="17" fillId="0" borderId="53" xfId="0" applyNumberFormat="1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4" fontId="17" fillId="0" borderId="0" xfId="0" applyNumberFormat="1" applyFont="1" applyBorder="1" applyAlignment="1" applyProtection="1">
      <alignment horizontal="center"/>
      <protection hidden="1"/>
    </xf>
    <xf numFmtId="164" fontId="4" fillId="0" borderId="21" xfId="0" applyNumberFormat="1" applyFont="1" applyBorder="1" applyAlignment="1" applyProtection="1">
      <alignment horizontal="right" vertical="center" wrapText="1"/>
    </xf>
    <xf numFmtId="0" fontId="6" fillId="2" borderId="48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2" borderId="46" xfId="0" applyFont="1" applyFill="1" applyBorder="1" applyAlignment="1">
      <alignment horizontal="center" vertical="center" wrapText="1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17" fillId="0" borderId="16" xfId="0" applyNumberFormat="1" applyFont="1" applyBorder="1" applyAlignment="1" applyProtection="1">
      <alignment vertical="center" wrapText="1"/>
    </xf>
    <xf numFmtId="166" fontId="17" fillId="0" borderId="9" xfId="0" applyNumberFormat="1" applyFont="1" applyBorder="1" applyAlignment="1" applyProtection="1">
      <alignment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 applyProtection="1">
      <alignment horizontal="center"/>
    </xf>
    <xf numFmtId="1" fontId="28" fillId="0" borderId="0" xfId="0" applyNumberFormat="1" applyFont="1" applyAlignment="1" applyProtection="1">
      <alignment horizontal="center"/>
    </xf>
    <xf numFmtId="4" fontId="28" fillId="0" borderId="0" xfId="0" applyNumberFormat="1" applyFont="1" applyAlignment="1" applyProtection="1">
      <alignment horizontal="center"/>
    </xf>
    <xf numFmtId="0" fontId="0" fillId="0" borderId="0" xfId="0" applyAlignment="1" applyProtection="1">
      <alignment horizontal="center" vertical="center"/>
    </xf>
    <xf numFmtId="1" fontId="28" fillId="0" borderId="0" xfId="0" applyNumberFormat="1" applyFont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164" fontId="22" fillId="0" borderId="0" xfId="0" applyNumberFormat="1" applyFont="1" applyAlignment="1" applyProtection="1">
      <alignment horizontal="center" vertical="center"/>
    </xf>
    <xf numFmtId="2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vertical="center"/>
    </xf>
    <xf numFmtId="3" fontId="28" fillId="0" borderId="0" xfId="0" applyNumberFormat="1" applyFont="1" applyAlignment="1" applyProtection="1">
      <alignment horizontal="center" vertical="center"/>
    </xf>
    <xf numFmtId="0" fontId="22" fillId="0" borderId="0" xfId="0" applyFont="1" applyAlignment="1" applyProtection="1">
      <alignment horizontal="left" vertical="center"/>
    </xf>
    <xf numFmtId="164" fontId="0" fillId="0" borderId="0" xfId="0" applyNumberFormat="1" applyAlignment="1" applyProtection="1">
      <alignment horizontal="center" vertical="center"/>
    </xf>
    <xf numFmtId="165" fontId="28" fillId="0" borderId="21" xfId="0" applyNumberFormat="1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5" fontId="28" fillId="0" borderId="0" xfId="0" applyNumberFormat="1" applyFont="1" applyAlignment="1" applyProtection="1">
      <alignment horizontal="center" vertical="top"/>
    </xf>
    <xf numFmtId="0" fontId="18" fillId="0" borderId="10" xfId="0" applyNumberFormat="1" applyFont="1" applyBorder="1" applyAlignment="1" applyProtection="1">
      <alignment vertical="center" wrapText="1"/>
      <protection locked="0"/>
    </xf>
    <xf numFmtId="166" fontId="17" fillId="0" borderId="15" xfId="0" applyNumberFormat="1" applyFont="1" applyBorder="1" applyAlignment="1" applyProtection="1">
      <alignment horizontal="right" vertical="center" wrapText="1"/>
    </xf>
    <xf numFmtId="166" fontId="17" fillId="0" borderId="16" xfId="0" applyNumberFormat="1" applyFont="1" applyBorder="1" applyAlignment="1" applyProtection="1">
      <alignment horizontal="right" vertical="center" wrapText="1"/>
    </xf>
    <xf numFmtId="168" fontId="9" fillId="0" borderId="0" xfId="0" applyNumberFormat="1" applyFont="1" applyAlignment="1">
      <alignment horizontal="center" wrapText="1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  <protection locked="0"/>
    </xf>
    <xf numFmtId="0" fontId="29" fillId="0" borderId="0" xfId="0" applyFont="1" applyAlignment="1">
      <alignment horizontal="center" vertical="center"/>
    </xf>
    <xf numFmtId="3" fontId="17" fillId="0" borderId="0" xfId="0" applyNumberFormat="1" applyFont="1" applyAlignment="1" applyProtection="1">
      <alignment horizontal="center"/>
      <protection hidden="1"/>
    </xf>
    <xf numFmtId="14" fontId="0" fillId="0" borderId="0" xfId="0" applyNumberFormat="1" applyAlignment="1" applyProtection="1">
      <alignment horizontal="left"/>
      <protection locked="0"/>
    </xf>
    <xf numFmtId="0" fontId="0" fillId="0" borderId="0" xfId="0" applyAlignment="1" applyProtection="1">
      <alignment horizontal="center"/>
    </xf>
    <xf numFmtId="0" fontId="0" fillId="0" borderId="0" xfId="0" applyBorder="1" applyAlignment="1">
      <alignment horizontal="center"/>
    </xf>
    <xf numFmtId="0" fontId="1" fillId="0" borderId="50" xfId="0" applyFont="1" applyBorder="1" applyAlignment="1" applyProtection="1">
      <alignment vertical="center" wrapText="1"/>
    </xf>
    <xf numFmtId="0" fontId="1" fillId="0" borderId="51" xfId="0" applyFont="1" applyBorder="1" applyAlignment="1" applyProtection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1" fillId="0" borderId="0" xfId="0" applyNumberFormat="1" applyFont="1" applyBorder="1" applyAlignment="1">
      <alignment horizontal="left" vertical="center" wrapText="1"/>
    </xf>
    <xf numFmtId="0" fontId="18" fillId="0" borderId="9" xfId="0" applyNumberFormat="1" applyFont="1" applyBorder="1" applyAlignment="1" applyProtection="1">
      <alignment vertical="center" wrapText="1"/>
      <protection locked="0"/>
    </xf>
    <xf numFmtId="9" fontId="17" fillId="0" borderId="0" xfId="0" applyNumberFormat="1" applyFont="1" applyAlignment="1" applyProtection="1">
      <alignment horizontal="center"/>
      <protection hidden="1"/>
    </xf>
    <xf numFmtId="0" fontId="0" fillId="0" borderId="55" xfId="0" applyBorder="1" applyAlignment="1" applyProtection="1">
      <alignment horizontal="center"/>
      <protection hidden="1"/>
    </xf>
    <xf numFmtId="0" fontId="0" fillId="0" borderId="56" xfId="0" applyBorder="1" applyAlignment="1" applyProtection="1">
      <alignment horizontal="center"/>
      <protection hidden="1"/>
    </xf>
    <xf numFmtId="0" fontId="0" fillId="0" borderId="57" xfId="0" applyBorder="1" applyAlignment="1" applyProtection="1">
      <alignment horizontal="center"/>
      <protection hidden="1"/>
    </xf>
    <xf numFmtId="0" fontId="1" fillId="0" borderId="48" xfId="0" applyFont="1" applyBorder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locked="0"/>
    </xf>
    <xf numFmtId="0" fontId="26" fillId="0" borderId="0" xfId="0" applyFont="1" applyAlignment="1" applyProtection="1">
      <alignment horizontal="center"/>
      <protection locked="0"/>
    </xf>
    <xf numFmtId="44" fontId="8" fillId="0" borderId="0" xfId="1" applyFont="1" applyBorder="1" applyAlignment="1">
      <alignment horizontal="center"/>
    </xf>
    <xf numFmtId="0" fontId="19" fillId="0" borderId="0" xfId="0" applyFont="1" applyBorder="1" applyAlignment="1">
      <alignment vertical="center" wrapText="1"/>
    </xf>
    <xf numFmtId="164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horizontal="center" vertical="center" wrapText="1"/>
    </xf>
    <xf numFmtId="165" fontId="17" fillId="0" borderId="0" xfId="0" applyNumberFormat="1" applyFont="1" applyBorder="1" applyAlignment="1">
      <alignment vertical="center" wrapText="1"/>
    </xf>
    <xf numFmtId="9" fontId="4" fillId="0" borderId="0" xfId="0" applyNumberFormat="1" applyFont="1" applyBorder="1" applyAlignment="1">
      <alignment horizontal="center" vertical="center" wrapText="1"/>
    </xf>
    <xf numFmtId="2" fontId="24" fillId="0" borderId="62" xfId="0" applyNumberFormat="1" applyFont="1" applyBorder="1" applyAlignment="1" applyProtection="1">
      <alignment horizontal="center" vertical="center" wrapText="1"/>
    </xf>
    <xf numFmtId="2" fontId="24" fillId="0" borderId="27" xfId="0" applyNumberFormat="1" applyFont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164" fontId="4" fillId="0" borderId="6" xfId="0" applyNumberFormat="1" applyFont="1" applyBorder="1" applyAlignment="1" applyProtection="1">
      <alignment vertical="center" wrapText="1"/>
      <protection locked="0"/>
    </xf>
    <xf numFmtId="164" fontId="4" fillId="0" borderId="19" xfId="0" applyNumberFormat="1" applyFont="1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center"/>
      <protection hidden="1"/>
    </xf>
    <xf numFmtId="164" fontId="4" fillId="0" borderId="0" xfId="0" applyNumberFormat="1" applyFont="1" applyBorder="1" applyAlignment="1" applyProtection="1">
      <alignment horizontal="right" vertical="center" wrapText="1"/>
    </xf>
    <xf numFmtId="4" fontId="4" fillId="0" borderId="0" xfId="0" applyNumberFormat="1" applyFont="1" applyBorder="1" applyAlignment="1">
      <alignment horizontal="center" vertical="center"/>
    </xf>
    <xf numFmtId="164" fontId="1" fillId="0" borderId="55" xfId="0" applyNumberFormat="1" applyFont="1" applyBorder="1" applyAlignment="1" applyProtection="1">
      <alignment horizontal="center"/>
      <protection hidden="1"/>
    </xf>
    <xf numFmtId="0" fontId="1" fillId="0" borderId="55" xfId="0" applyFont="1" applyBorder="1" applyAlignment="1" applyProtection="1">
      <alignment horizontal="center"/>
      <protection hidden="1"/>
    </xf>
    <xf numFmtId="4" fontId="0" fillId="0" borderId="0" xfId="0" applyNumberForma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4" fontId="0" fillId="0" borderId="54" xfId="0" applyNumberFormat="1" applyBorder="1" applyAlignment="1">
      <alignment horizontal="center" vertical="center"/>
    </xf>
    <xf numFmtId="4" fontId="0" fillId="0" borderId="67" xfId="0" applyNumberFormat="1" applyBorder="1" applyAlignment="1">
      <alignment horizontal="center" vertical="center"/>
    </xf>
    <xf numFmtId="0" fontId="9" fillId="0" borderId="66" xfId="0" applyFont="1" applyBorder="1" applyAlignment="1">
      <alignment horizontal="right" vertical="center"/>
    </xf>
    <xf numFmtId="0" fontId="9" fillId="0" borderId="80" xfId="0" applyFont="1" applyBorder="1" applyAlignment="1">
      <alignment horizontal="right" vertical="center"/>
    </xf>
    <xf numFmtId="164" fontId="4" fillId="0" borderId="80" xfId="0" applyNumberFormat="1" applyFont="1" applyBorder="1" applyAlignment="1" applyProtection="1">
      <alignment horizontal="right" vertical="center" wrapText="1"/>
    </xf>
    <xf numFmtId="164" fontId="22" fillId="0" borderId="65" xfId="0" applyNumberFormat="1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center"/>
      <protection hidden="1"/>
    </xf>
    <xf numFmtId="164" fontId="1" fillId="0" borderId="0" xfId="0" applyNumberFormat="1" applyFont="1" applyBorder="1" applyAlignment="1" applyProtection="1">
      <alignment horizontal="center"/>
      <protection hidden="1"/>
    </xf>
    <xf numFmtId="0" fontId="0" fillId="0" borderId="47" xfId="0" applyBorder="1" applyAlignment="1">
      <alignment horizontal="center"/>
    </xf>
    <xf numFmtId="0" fontId="0" fillId="0" borderId="58" xfId="0" applyBorder="1" applyAlignment="1">
      <alignment horizontal="center"/>
    </xf>
    <xf numFmtId="4" fontId="1" fillId="0" borderId="57" xfId="0" applyNumberFormat="1" applyFont="1" applyBorder="1" applyAlignment="1" applyProtection="1">
      <alignment horizontal="center"/>
      <protection hidden="1"/>
    </xf>
    <xf numFmtId="0" fontId="0" fillId="0" borderId="33" xfId="0" applyBorder="1" applyAlignment="1">
      <alignment horizontal="center"/>
    </xf>
    <xf numFmtId="0" fontId="1" fillId="0" borderId="49" xfId="0" applyFont="1" applyBorder="1" applyAlignment="1" applyProtection="1">
      <alignment horizontal="center"/>
      <protection hidden="1"/>
    </xf>
    <xf numFmtId="0" fontId="5" fillId="0" borderId="0" xfId="0" applyFont="1" applyBorder="1" applyAlignment="1">
      <alignment horizontal="center" vertical="center"/>
    </xf>
    <xf numFmtId="4" fontId="0" fillId="0" borderId="81" xfId="0" applyNumberFormat="1" applyBorder="1" applyAlignment="1">
      <alignment horizontal="center" vertical="center"/>
    </xf>
    <xf numFmtId="4" fontId="4" fillId="0" borderId="8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166" fontId="17" fillId="0" borderId="83" xfId="0" applyNumberFormat="1" applyFont="1" applyBorder="1" applyAlignment="1" applyProtection="1">
      <alignment horizontal="right" vertical="center" wrapText="1"/>
    </xf>
    <xf numFmtId="164" fontId="4" fillId="0" borderId="84" xfId="0" applyNumberFormat="1" applyFont="1" applyBorder="1" applyAlignment="1" applyProtection="1">
      <alignment vertical="center" wrapText="1"/>
      <protection locked="0"/>
    </xf>
    <xf numFmtId="164" fontId="4" fillId="0" borderId="85" xfId="0" applyNumberFormat="1" applyFont="1" applyBorder="1" applyAlignment="1" applyProtection="1">
      <alignment vertical="center" wrapText="1"/>
      <protection locked="0"/>
    </xf>
    <xf numFmtId="164" fontId="15" fillId="0" borderId="25" xfId="0" applyNumberFormat="1" applyFont="1" applyBorder="1" applyAlignment="1" applyProtection="1">
      <alignment horizontal="right" vertical="center" wrapText="1"/>
    </xf>
    <xf numFmtId="164" fontId="4" fillId="0" borderId="75" xfId="0" applyNumberFormat="1" applyFont="1" applyBorder="1" applyAlignment="1" applyProtection="1">
      <alignment horizontal="center" vertical="center" wrapText="1"/>
      <protection locked="0"/>
    </xf>
    <xf numFmtId="164" fontId="4" fillId="0" borderId="74" xfId="0" applyNumberFormat="1" applyFont="1" applyBorder="1" applyAlignment="1" applyProtection="1">
      <alignment horizontal="center" vertical="center" wrapText="1"/>
      <protection locked="0"/>
    </xf>
    <xf numFmtId="0" fontId="6" fillId="2" borderId="53" xfId="0" applyFont="1" applyFill="1" applyBorder="1" applyAlignment="1">
      <alignment horizontal="center" vertical="center" wrapText="1"/>
    </xf>
    <xf numFmtId="164" fontId="4" fillId="0" borderId="70" xfId="0" applyNumberFormat="1" applyFont="1" applyBorder="1" applyAlignment="1" applyProtection="1">
      <alignment horizontal="center" vertical="center" wrapText="1"/>
      <protection locked="0"/>
    </xf>
    <xf numFmtId="164" fontId="4" fillId="0" borderId="70" xfId="0" applyNumberFormat="1" applyFont="1" applyBorder="1" applyAlignment="1" applyProtection="1">
      <alignment horizontal="center" vertical="center"/>
      <protection locked="0"/>
    </xf>
    <xf numFmtId="164" fontId="4" fillId="0" borderId="71" xfId="0" applyNumberFormat="1" applyFont="1" applyBorder="1" applyAlignment="1" applyProtection="1">
      <alignment horizontal="center" vertical="center" wrapText="1"/>
      <protection locked="0"/>
    </xf>
    <xf numFmtId="164" fontId="21" fillId="0" borderId="54" xfId="0" applyNumberFormat="1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center"/>
      <protection hidden="1"/>
    </xf>
    <xf numFmtId="164" fontId="21" fillId="0" borderId="0" xfId="0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49" fontId="21" fillId="0" borderId="41" xfId="0" applyNumberFormat="1" applyFont="1" applyFill="1" applyBorder="1" applyAlignment="1" applyProtection="1">
      <alignment horizontal="left" vertical="center" wrapText="1"/>
      <protection locked="0"/>
    </xf>
    <xf numFmtId="164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4" fillId="0" borderId="62" xfId="0" applyNumberFormat="1" applyFont="1" applyFill="1" applyBorder="1" applyAlignment="1">
      <alignment horizontal="center" vertical="center" wrapText="1"/>
    </xf>
    <xf numFmtId="2" fontId="4" fillId="0" borderId="42" xfId="0" applyNumberFormat="1" applyFont="1" applyFill="1" applyBorder="1" applyAlignment="1">
      <alignment horizontal="center" vertical="center" wrapText="1"/>
    </xf>
    <xf numFmtId="164" fontId="6" fillId="3" borderId="11" xfId="0" applyNumberFormat="1" applyFont="1" applyFill="1" applyBorder="1" applyAlignment="1">
      <alignment horizontal="center" vertical="center" wrapText="1"/>
    </xf>
    <xf numFmtId="164" fontId="6" fillId="3" borderId="25" xfId="0" applyNumberFormat="1" applyFont="1" applyFill="1" applyBorder="1" applyAlignment="1">
      <alignment horizontal="center" vertical="center" wrapText="1"/>
    </xf>
    <xf numFmtId="164" fontId="6" fillId="3" borderId="18" xfId="0" applyNumberFormat="1" applyFont="1" applyFill="1" applyBorder="1" applyAlignment="1">
      <alignment horizontal="center" vertical="center" wrapText="1"/>
    </xf>
    <xf numFmtId="0" fontId="18" fillId="4" borderId="7" xfId="0" applyNumberFormat="1" applyFont="1" applyFill="1" applyBorder="1" applyAlignment="1" applyProtection="1">
      <alignment vertical="center" wrapText="1"/>
    </xf>
    <xf numFmtId="0" fontId="18" fillId="4" borderId="10" xfId="0" applyNumberFormat="1" applyFont="1" applyFill="1" applyBorder="1" applyAlignment="1" applyProtection="1">
      <alignment vertical="center" wrapText="1"/>
    </xf>
    <xf numFmtId="0" fontId="15" fillId="4" borderId="11" xfId="0" applyNumberFormat="1" applyFont="1" applyFill="1" applyBorder="1" applyAlignment="1">
      <alignment vertical="center" wrapText="1"/>
    </xf>
    <xf numFmtId="166" fontId="17" fillId="4" borderId="16" xfId="0" applyNumberFormat="1" applyFont="1" applyFill="1" applyBorder="1" applyAlignment="1" applyProtection="1">
      <alignment horizontal="right" vertical="center" wrapText="1"/>
    </xf>
    <xf numFmtId="164" fontId="4" fillId="4" borderId="6" xfId="0" applyNumberFormat="1" applyFont="1" applyFill="1" applyBorder="1" applyAlignment="1" applyProtection="1">
      <alignment vertical="center" wrapText="1"/>
    </xf>
    <xf numFmtId="164" fontId="4" fillId="4" borderId="19" xfId="0" applyNumberFormat="1" applyFont="1" applyFill="1" applyBorder="1" applyAlignment="1" applyProtection="1">
      <alignment vertical="center" wrapText="1"/>
    </xf>
    <xf numFmtId="164" fontId="15" fillId="4" borderId="25" xfId="0" applyNumberFormat="1" applyFont="1" applyFill="1" applyBorder="1" applyAlignment="1" applyProtection="1">
      <alignment horizontal="right" vertical="center" wrapText="1"/>
    </xf>
    <xf numFmtId="164" fontId="15" fillId="4" borderId="18" xfId="0" applyNumberFormat="1" applyFont="1" applyFill="1" applyBorder="1" applyAlignment="1" applyProtection="1">
      <alignment horizontal="right" vertical="center" wrapText="1"/>
    </xf>
    <xf numFmtId="166" fontId="17" fillId="4" borderId="16" xfId="0" applyNumberFormat="1" applyFont="1" applyFill="1" applyBorder="1" applyAlignment="1" applyProtection="1">
      <alignment vertical="center" wrapText="1"/>
    </xf>
    <xf numFmtId="167" fontId="15" fillId="4" borderId="18" xfId="0" applyNumberFormat="1" applyFont="1" applyFill="1" applyBorder="1" applyAlignment="1" applyProtection="1">
      <alignment horizontal="right" vertical="center" wrapText="1"/>
    </xf>
    <xf numFmtId="164" fontId="3" fillId="4" borderId="53" xfId="0" applyNumberFormat="1" applyFont="1" applyFill="1" applyBorder="1" applyAlignment="1">
      <alignment horizontal="center" vertical="center" wrapText="1"/>
    </xf>
    <xf numFmtId="164" fontId="3" fillId="3" borderId="53" xfId="0" applyNumberFormat="1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vertical="center" wrapText="1"/>
    </xf>
    <xf numFmtId="164" fontId="3" fillId="4" borderId="86" xfId="0" applyNumberFormat="1" applyFont="1" applyFill="1" applyBorder="1" applyAlignment="1">
      <alignment horizontal="center" vertical="center" wrapText="1"/>
    </xf>
    <xf numFmtId="164" fontId="4" fillId="4" borderId="76" xfId="0" applyNumberFormat="1" applyFont="1" applyFill="1" applyBorder="1" applyAlignment="1" applyProtection="1">
      <alignment horizontal="center" vertical="center" wrapText="1"/>
    </xf>
    <xf numFmtId="164" fontId="33" fillId="4" borderId="76" xfId="0" applyNumberFormat="1" applyFont="1" applyFill="1" applyBorder="1" applyAlignment="1" applyProtection="1">
      <alignment horizontal="left" vertical="center" wrapText="1"/>
    </xf>
    <xf numFmtId="164" fontId="4" fillId="4" borderId="59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center" vertical="center"/>
      <protection locked="0"/>
    </xf>
    <xf numFmtId="164" fontId="4" fillId="0" borderId="0" xfId="0" applyNumberFormat="1" applyFont="1" applyFill="1" applyBorder="1" applyAlignment="1" applyProtection="1">
      <alignment horizontal="center" vertical="center" wrapText="1"/>
    </xf>
    <xf numFmtId="164" fontId="33" fillId="0" borderId="0" xfId="0" applyNumberFormat="1" applyFont="1" applyFill="1" applyBorder="1" applyAlignment="1" applyProtection="1">
      <alignment horizontal="left" vertical="center" wrapText="1"/>
    </xf>
    <xf numFmtId="164" fontId="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8" xfId="0" applyFont="1" applyBorder="1" applyAlignment="1" applyProtection="1">
      <alignment vertical="center" wrapText="1"/>
    </xf>
    <xf numFmtId="164" fontId="4" fillId="0" borderId="69" xfId="0" applyNumberFormat="1" applyFont="1" applyBorder="1" applyAlignment="1" applyProtection="1">
      <alignment horizontal="center" vertical="center" wrapText="1"/>
      <protection locked="0"/>
    </xf>
    <xf numFmtId="164" fontId="4" fillId="4" borderId="69" xfId="0" applyNumberFormat="1" applyFont="1" applyFill="1" applyBorder="1" applyAlignment="1" applyProtection="1">
      <alignment horizontal="center" vertical="center" wrapText="1"/>
    </xf>
    <xf numFmtId="164" fontId="33" fillId="4" borderId="69" xfId="0" applyNumberFormat="1" applyFont="1" applyFill="1" applyBorder="1" applyAlignment="1" applyProtection="1">
      <alignment horizontal="left" vertical="center" wrapText="1"/>
    </xf>
    <xf numFmtId="164" fontId="4" fillId="4" borderId="73" xfId="0" applyNumberFormat="1" applyFont="1" applyFill="1" applyBorder="1" applyAlignment="1" applyProtection="1">
      <alignment horizontal="center" vertical="center" wrapText="1"/>
    </xf>
    <xf numFmtId="164" fontId="4" fillId="0" borderId="73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</xf>
    <xf numFmtId="164" fontId="4" fillId="0" borderId="71" xfId="0" applyNumberFormat="1" applyFont="1" applyBorder="1" applyAlignment="1" applyProtection="1">
      <alignment horizontal="center" vertical="center"/>
      <protection locked="0"/>
    </xf>
    <xf numFmtId="164" fontId="4" fillId="4" borderId="68" xfId="0" applyNumberFormat="1" applyFont="1" applyFill="1" applyBorder="1" applyAlignment="1" applyProtection="1">
      <alignment horizontal="center" vertical="center" wrapText="1"/>
    </xf>
    <xf numFmtId="164" fontId="33" fillId="4" borderId="68" xfId="0" applyNumberFormat="1" applyFont="1" applyFill="1" applyBorder="1" applyAlignment="1" applyProtection="1">
      <alignment horizontal="left" vertical="center" wrapText="1"/>
    </xf>
    <xf numFmtId="164" fontId="4" fillId="4" borderId="33" xfId="0" applyNumberFormat="1" applyFont="1" applyFill="1" applyBorder="1" applyAlignment="1" applyProtection="1">
      <alignment horizontal="center" vertical="center" wrapText="1"/>
    </xf>
    <xf numFmtId="0" fontId="3" fillId="3" borderId="49" xfId="0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Border="1" applyAlignment="1">
      <alignment vertical="center" wrapText="1"/>
    </xf>
    <xf numFmtId="164" fontId="1" fillId="0" borderId="5" xfId="0" applyNumberFormat="1" applyFont="1" applyBorder="1" applyAlignment="1" applyProtection="1">
      <alignment vertical="center" wrapText="1"/>
    </xf>
    <xf numFmtId="164" fontId="1" fillId="0" borderId="6" xfId="0" applyNumberFormat="1" applyFont="1" applyBorder="1" applyAlignment="1" applyProtection="1">
      <alignment vertical="center" wrapText="1"/>
      <protection locked="0"/>
    </xf>
    <xf numFmtId="164" fontId="1" fillId="0" borderId="22" xfId="0" applyNumberFormat="1" applyFont="1" applyBorder="1" applyAlignment="1" applyProtection="1">
      <alignment vertical="center" wrapText="1"/>
    </xf>
    <xf numFmtId="164" fontId="1" fillId="0" borderId="19" xfId="0" applyNumberFormat="1" applyFont="1" applyBorder="1" applyAlignment="1" applyProtection="1">
      <alignment vertical="center" wrapText="1"/>
      <protection locked="0"/>
    </xf>
    <xf numFmtId="0" fontId="7" fillId="0" borderId="0" xfId="0" applyFont="1" applyBorder="1" applyAlignment="1">
      <alignment horizontal="left" vertical="center"/>
    </xf>
    <xf numFmtId="164" fontId="3" fillId="4" borderId="26" xfId="0" applyNumberFormat="1" applyFont="1" applyFill="1" applyBorder="1" applyAlignment="1">
      <alignment horizontal="center" vertical="center" wrapText="1"/>
    </xf>
    <xf numFmtId="164" fontId="3" fillId="4" borderId="34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Border="1" applyAlignment="1" applyProtection="1">
      <alignment horizontal="center" vertical="center" wrapText="1"/>
      <protection locked="0"/>
    </xf>
    <xf numFmtId="164" fontId="1" fillId="0" borderId="37" xfId="0" applyNumberFormat="1" applyFont="1" applyBorder="1" applyAlignment="1" applyProtection="1">
      <alignment horizontal="center" vertical="center" wrapText="1"/>
      <protection locked="0"/>
    </xf>
    <xf numFmtId="164" fontId="1" fillId="0" borderId="38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 wrapText="1"/>
      <protection locked="0"/>
    </xf>
    <xf numFmtId="164" fontId="1" fillId="0" borderId="39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vertical="center" wrapText="1"/>
      <protection locked="0"/>
    </xf>
    <xf numFmtId="0" fontId="3" fillId="4" borderId="53" xfId="0" applyFont="1" applyFill="1" applyBorder="1" applyAlignment="1">
      <alignment vertical="center" wrapText="1"/>
    </xf>
    <xf numFmtId="49" fontId="1" fillId="0" borderId="76" xfId="0" applyNumberFormat="1" applyFont="1" applyFill="1" applyBorder="1" applyAlignment="1">
      <alignment vertical="center"/>
    </xf>
    <xf numFmtId="164" fontId="1" fillId="0" borderId="24" xfId="0" applyNumberFormat="1" applyFont="1" applyBorder="1" applyAlignment="1" applyProtection="1">
      <alignment horizontal="center" vertical="center" wrapText="1"/>
      <protection locked="0"/>
    </xf>
    <xf numFmtId="164" fontId="1" fillId="0" borderId="59" xfId="0" applyNumberFormat="1" applyFont="1" applyBorder="1" applyAlignment="1" applyProtection="1">
      <alignment horizontal="center" vertical="center" wrapText="1"/>
      <protection locked="0"/>
    </xf>
    <xf numFmtId="49" fontId="1" fillId="0" borderId="70" xfId="0" applyNumberFormat="1" applyFont="1" applyFill="1" applyBorder="1" applyAlignment="1">
      <alignment vertical="center"/>
    </xf>
    <xf numFmtId="164" fontId="1" fillId="0" borderId="18" xfId="0" applyNumberFormat="1" applyFont="1" applyBorder="1" applyAlignment="1" applyProtection="1">
      <alignment horizontal="center" vertical="center" wrapText="1"/>
      <protection locked="0"/>
    </xf>
    <xf numFmtId="164" fontId="1" fillId="0" borderId="75" xfId="0" applyNumberFormat="1" applyFont="1" applyBorder="1" applyAlignment="1" applyProtection="1">
      <alignment horizontal="center" vertical="center" wrapText="1"/>
      <protection locked="0"/>
    </xf>
    <xf numFmtId="0" fontId="1" fillId="0" borderId="52" xfId="0" applyFont="1" applyBorder="1" applyAlignment="1" applyProtection="1">
      <alignment vertical="center" wrapText="1"/>
      <protection locked="0"/>
    </xf>
    <xf numFmtId="164" fontId="1" fillId="0" borderId="41" xfId="0" applyNumberFormat="1" applyFont="1" applyBorder="1" applyAlignment="1" applyProtection="1">
      <alignment horizontal="center" vertical="center" wrapText="1"/>
      <protection locked="0"/>
    </xf>
    <xf numFmtId="164" fontId="1" fillId="0" borderId="64" xfId="0" applyNumberFormat="1" applyFont="1" applyBorder="1" applyAlignment="1" applyProtection="1">
      <alignment horizontal="center" vertical="center" wrapText="1"/>
      <protection locked="0"/>
    </xf>
    <xf numFmtId="164" fontId="1" fillId="0" borderId="74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left"/>
    </xf>
    <xf numFmtId="0" fontId="1" fillId="0" borderId="0" xfId="0" quotePrefix="1" applyFont="1" applyAlignment="1" applyProtection="1">
      <alignment horizontal="left"/>
    </xf>
    <xf numFmtId="0" fontId="35" fillId="0" borderId="0" xfId="0" quotePrefix="1" applyFont="1" applyAlignment="1" applyProtection="1">
      <alignment horizontal="left"/>
    </xf>
    <xf numFmtId="0" fontId="18" fillId="0" borderId="7" xfId="0" applyNumberFormat="1" applyFont="1" applyBorder="1" applyAlignment="1" applyProtection="1">
      <alignment vertical="center" wrapText="1"/>
      <protection locked="0"/>
    </xf>
    <xf numFmtId="0" fontId="6" fillId="4" borderId="36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wrapText="1"/>
    </xf>
    <xf numFmtId="0" fontId="6" fillId="4" borderId="77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center"/>
    </xf>
    <xf numFmtId="0" fontId="16" fillId="0" borderId="0" xfId="0" applyFont="1" applyBorder="1" applyAlignment="1">
      <alignment horizontal="center" vertical="center" wrapText="1"/>
    </xf>
    <xf numFmtId="44" fontId="8" fillId="0" borderId="0" xfId="1" applyFont="1" applyBorder="1" applyAlignment="1">
      <alignment horizontal="center"/>
    </xf>
    <xf numFmtId="44" fontId="13" fillId="0" borderId="0" xfId="1" applyFont="1" applyBorder="1" applyAlignment="1"/>
    <xf numFmtId="44" fontId="8" fillId="0" borderId="0" xfId="1" applyFont="1" applyBorder="1" applyAlignment="1">
      <alignment horizontal="center" wrapText="1"/>
    </xf>
    <xf numFmtId="0" fontId="15" fillId="0" borderId="60" xfId="0" applyFont="1" applyBorder="1" applyAlignment="1" applyProtection="1">
      <alignment vertical="center" wrapText="1"/>
      <protection locked="0"/>
    </xf>
    <xf numFmtId="0" fontId="15" fillId="0" borderId="61" xfId="0" applyFont="1" applyBorder="1" applyAlignment="1" applyProtection="1">
      <alignment vertical="center" wrapText="1"/>
      <protection locked="0"/>
    </xf>
    <xf numFmtId="0" fontId="15" fillId="0" borderId="77" xfId="0" applyFont="1" applyBorder="1" applyAlignment="1" applyProtection="1">
      <alignment vertical="center" wrapText="1"/>
      <protection locked="0"/>
    </xf>
    <xf numFmtId="0" fontId="15" fillId="0" borderId="38" xfId="0" applyFont="1" applyBorder="1" applyAlignment="1" applyProtection="1">
      <alignment vertical="center" wrapText="1"/>
    </xf>
    <xf numFmtId="0" fontId="15" fillId="0" borderId="25" xfId="0" applyFont="1" applyBorder="1" applyAlignment="1" applyProtection="1">
      <alignment vertical="center" wrapText="1"/>
    </xf>
    <xf numFmtId="0" fontId="15" fillId="0" borderId="39" xfId="0" applyFont="1" applyBorder="1" applyAlignment="1" applyProtection="1">
      <alignment vertical="center" wrapText="1"/>
    </xf>
    <xf numFmtId="49" fontId="7" fillId="0" borderId="0" xfId="0" applyNumberFormat="1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vertical="center" wrapText="1"/>
    </xf>
    <xf numFmtId="0" fontId="15" fillId="0" borderId="38" xfId="0" applyFont="1" applyBorder="1" applyAlignment="1" applyProtection="1">
      <alignment vertical="center" wrapText="1"/>
      <protection locked="0"/>
    </xf>
    <xf numFmtId="0" fontId="18" fillId="0" borderId="25" xfId="0" applyFont="1" applyBorder="1" applyAlignment="1" applyProtection="1">
      <alignment vertical="center" wrapText="1"/>
      <protection locked="0"/>
    </xf>
    <xf numFmtId="0" fontId="18" fillId="0" borderId="39" xfId="0" applyFont="1" applyBorder="1" applyAlignment="1" applyProtection="1">
      <alignment vertical="center" wrapText="1"/>
      <protection locked="0"/>
    </xf>
    <xf numFmtId="0" fontId="15" fillId="0" borderId="41" xfId="0" applyFont="1" applyBorder="1" applyAlignment="1" applyProtection="1">
      <alignment horizontal="left" vertical="center" wrapText="1"/>
      <protection locked="0"/>
    </xf>
    <xf numFmtId="0" fontId="15" fillId="0" borderId="62" xfId="0" applyFont="1" applyBorder="1" applyAlignment="1" applyProtection="1">
      <alignment horizontal="left" vertical="center" wrapText="1"/>
      <protection locked="0"/>
    </xf>
    <xf numFmtId="0" fontId="15" fillId="0" borderId="63" xfId="0" applyFont="1" applyBorder="1" applyAlignment="1" applyProtection="1">
      <alignment horizontal="center" vertical="center" wrapText="1"/>
      <protection locked="0"/>
    </xf>
    <xf numFmtId="0" fontId="15" fillId="0" borderId="78" xfId="0" applyFont="1" applyBorder="1" applyAlignment="1" applyProtection="1">
      <alignment horizontal="center" vertical="center" wrapText="1"/>
      <protection locked="0"/>
    </xf>
    <xf numFmtId="0" fontId="15" fillId="0" borderId="74" xfId="0" applyFont="1" applyBorder="1" applyAlignment="1" applyProtection="1">
      <alignment horizontal="center" vertical="center" wrapText="1"/>
      <protection locked="0"/>
    </xf>
    <xf numFmtId="0" fontId="15" fillId="0" borderId="60" xfId="0" applyFont="1" applyBorder="1" applyAlignment="1" applyProtection="1">
      <alignment vertical="center" wrapText="1"/>
    </xf>
    <xf numFmtId="0" fontId="15" fillId="0" borderId="61" xfId="0" applyFont="1" applyBorder="1" applyAlignment="1" applyProtection="1">
      <alignment vertical="center" wrapText="1"/>
    </xf>
    <xf numFmtId="0" fontId="15" fillId="0" borderId="77" xfId="0" applyFont="1" applyBorder="1" applyAlignment="1" applyProtection="1">
      <alignment vertical="center" wrapText="1"/>
    </xf>
    <xf numFmtId="0" fontId="18" fillId="0" borderId="25" xfId="0" applyFont="1" applyBorder="1" applyAlignment="1" applyProtection="1">
      <alignment vertical="center" wrapText="1"/>
    </xf>
    <xf numFmtId="0" fontId="18" fillId="0" borderId="39" xfId="0" applyFont="1" applyBorder="1" applyAlignment="1" applyProtection="1">
      <alignment vertical="center" wrapText="1"/>
    </xf>
    <xf numFmtId="0" fontId="15" fillId="0" borderId="40" xfId="0" applyFont="1" applyBorder="1" applyAlignment="1" applyProtection="1">
      <alignment horizontal="left" vertical="center" wrapText="1"/>
      <protection locked="0"/>
    </xf>
    <xf numFmtId="0" fontId="15" fillId="0" borderId="27" xfId="0" applyFont="1" applyBorder="1" applyAlignment="1" applyProtection="1">
      <alignment horizontal="left" vertical="center" wrapText="1"/>
      <protection locked="0"/>
    </xf>
    <xf numFmtId="0" fontId="15" fillId="0" borderId="66" xfId="0" applyFont="1" applyBorder="1" applyAlignment="1" applyProtection="1">
      <alignment horizontal="center" vertical="center" wrapText="1"/>
      <protection locked="0"/>
    </xf>
    <xf numFmtId="0" fontId="15" fillId="0" borderId="54" xfId="0" applyFont="1" applyBorder="1" applyAlignment="1" applyProtection="1">
      <alignment horizontal="center" vertical="center" wrapText="1"/>
      <protection locked="0"/>
    </xf>
    <xf numFmtId="0" fontId="15" fillId="0" borderId="79" xfId="0" applyFont="1" applyBorder="1" applyAlignment="1" applyProtection="1">
      <alignment horizontal="center" vertical="center" wrapText="1"/>
      <protection locked="0"/>
    </xf>
    <xf numFmtId="49" fontId="9" fillId="0" borderId="0" xfId="0" applyNumberFormat="1" applyFont="1" applyBorder="1" applyAlignment="1" applyProtection="1">
      <alignment horizontal="left" vertical="top" wrapText="1"/>
      <protection locked="0"/>
    </xf>
    <xf numFmtId="49" fontId="10" fillId="0" borderId="0" xfId="0" applyNumberFormat="1" applyFont="1" applyBorder="1" applyAlignment="1" applyProtection="1">
      <alignment horizontal="left" vertical="top" wrapText="1"/>
      <protection locked="0"/>
    </xf>
    <xf numFmtId="0" fontId="6" fillId="2" borderId="35" xfId="0" applyFont="1" applyFill="1" applyBorder="1" applyAlignment="1">
      <alignment horizontal="center" vertical="center"/>
    </xf>
    <xf numFmtId="0" fontId="6" fillId="2" borderId="87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68" fontId="11" fillId="0" borderId="0" xfId="0" applyNumberFormat="1" applyFont="1" applyBorder="1" applyAlignment="1" applyProtection="1">
      <alignment horizontal="center" vertical="center" wrapText="1"/>
    </xf>
    <xf numFmtId="168" fontId="11" fillId="0" borderId="21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/>
    </xf>
    <xf numFmtId="0" fontId="34" fillId="0" borderId="0" xfId="0" applyFont="1" applyAlignment="1" applyProtection="1">
      <alignment horizontal="left" vertical="top"/>
      <protection locked="0"/>
    </xf>
    <xf numFmtId="0" fontId="0" fillId="0" borderId="0" xfId="0" applyAlignment="1">
      <alignment horizontal="center"/>
    </xf>
    <xf numFmtId="168" fontId="11" fillId="0" borderId="57" xfId="0" applyNumberFormat="1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168" fontId="11" fillId="0" borderId="57" xfId="0" applyNumberFormat="1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164" fontId="11" fillId="0" borderId="54" xfId="0" applyNumberFormat="1" applyFont="1" applyBorder="1" applyAlignment="1" applyProtection="1">
      <alignment horizontal="center" vertical="center" wrapText="1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164" fontId="6" fillId="4" borderId="17" xfId="0" applyNumberFormat="1" applyFont="1" applyFill="1" applyBorder="1" applyAlignment="1">
      <alignment horizontal="center" vertical="center" wrapText="1"/>
    </xf>
    <xf numFmtId="164" fontId="6" fillId="4" borderId="1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3" fillId="0" borderId="2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4" fillId="0" borderId="7" xfId="0" applyNumberFormat="1" applyFont="1" applyBorder="1" applyAlignment="1" applyProtection="1">
      <alignment horizontal="right" vertical="center" wrapText="1"/>
    </xf>
    <xf numFmtId="164" fontId="4" fillId="0" borderId="8" xfId="0" applyNumberFormat="1" applyFont="1" applyBorder="1" applyAlignment="1" applyProtection="1">
      <alignment horizontal="right" vertical="center" wrapText="1"/>
    </xf>
    <xf numFmtId="164" fontId="4" fillId="0" borderId="6" xfId="0" applyNumberFormat="1" applyFont="1" applyBorder="1" applyAlignment="1" applyProtection="1">
      <alignment horizontal="righ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2" xfId="0" applyFont="1" applyBorder="1" applyAlignment="1">
      <alignment horizontal="left" vertical="center" wrapText="1"/>
    </xf>
    <xf numFmtId="10" fontId="4" fillId="0" borderId="20" xfId="0" applyNumberFormat="1" applyFont="1" applyBorder="1" applyAlignment="1" applyProtection="1">
      <alignment horizontal="right" vertical="center" wrapText="1"/>
    </xf>
    <xf numFmtId="10" fontId="4" fillId="0" borderId="2" xfId="0" applyNumberFormat="1" applyFont="1" applyBorder="1" applyAlignment="1" applyProtection="1">
      <alignment horizontal="right" vertical="center" wrapText="1"/>
    </xf>
    <xf numFmtId="10" fontId="4" fillId="0" borderId="3" xfId="0" applyNumberFormat="1" applyFont="1" applyBorder="1" applyAlignment="1" applyProtection="1">
      <alignment horizontal="right" vertical="center" wrapText="1"/>
    </xf>
    <xf numFmtId="164" fontId="4" fillId="0" borderId="23" xfId="0" applyNumberFormat="1" applyFont="1" applyBorder="1" applyAlignment="1" applyProtection="1">
      <alignment horizontal="right" vertical="center" wrapText="1"/>
    </xf>
    <xf numFmtId="164" fontId="4" fillId="0" borderId="1" xfId="0" applyNumberFormat="1" applyFont="1" applyBorder="1" applyAlignment="1" applyProtection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4" fontId="31" fillId="0" borderId="21" xfId="0" applyNumberFormat="1" applyFont="1" applyBorder="1" applyAlignment="1">
      <alignment horizontal="center" vertical="center"/>
    </xf>
    <xf numFmtId="4" fontId="31" fillId="0" borderId="24" xfId="0" applyNumberFormat="1" applyFont="1" applyBorder="1" applyAlignment="1">
      <alignment horizontal="center" vertical="center"/>
    </xf>
    <xf numFmtId="0" fontId="25" fillId="0" borderId="0" xfId="0" applyFont="1" applyAlignment="1" applyProtection="1">
      <alignment horizontal="left" wrapText="1"/>
      <protection locked="0"/>
    </xf>
    <xf numFmtId="0" fontId="30" fillId="0" borderId="0" xfId="0" applyFont="1" applyAlignment="1" applyProtection="1">
      <alignment horizontal="left" wrapText="1"/>
    </xf>
    <xf numFmtId="164" fontId="4" fillId="0" borderId="12" xfId="0" applyNumberFormat="1" applyFont="1" applyBorder="1" applyAlignment="1">
      <alignment horizontal="right" vertical="center" wrapText="1"/>
    </xf>
    <xf numFmtId="164" fontId="4" fillId="0" borderId="13" xfId="0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right" vertical="center" wrapText="1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4" fillId="0" borderId="72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8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Alignment="1" applyProtection="1">
      <alignment horizontal="left" wrapText="1"/>
      <protection locked="0"/>
    </xf>
    <xf numFmtId="0" fontId="3" fillId="0" borderId="66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67" xfId="0" applyFont="1" applyBorder="1" applyAlignment="1">
      <alignment horizontal="left" vertical="center" wrapText="1"/>
    </xf>
    <xf numFmtId="0" fontId="3" fillId="0" borderId="81" xfId="0" applyFont="1" applyBorder="1" applyAlignment="1">
      <alignment horizontal="left" vertical="center" wrapText="1"/>
    </xf>
    <xf numFmtId="10" fontId="22" fillId="0" borderId="54" xfId="0" applyNumberFormat="1" applyFont="1" applyBorder="1" applyAlignment="1">
      <alignment horizontal="left" vertical="top" wrapText="1"/>
    </xf>
  </cellXfs>
  <cellStyles count="2">
    <cellStyle name="Měna" xfId="1" builtinId="4"/>
    <cellStyle name="Normální" xfId="0" builtinId="0"/>
  </cellStyles>
  <dxfs count="29">
    <dxf>
      <font>
        <color rgb="FFFF0000"/>
      </font>
      <fill>
        <patternFill>
          <bgColor theme="7" tint="0.39994506668294322"/>
        </patternFill>
      </fill>
    </dxf>
    <dxf>
      <font>
        <color rgb="FFFF0000"/>
      </font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39994506668294322"/>
        </patternFill>
      </fill>
    </dxf>
    <dxf>
      <font>
        <color auto="1"/>
      </font>
    </dxf>
    <dxf>
      <font>
        <color auto="1"/>
      </font>
      <fill>
        <patternFill>
          <bgColor theme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auto="1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auto="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209550</xdr:rowOff>
    </xdr:from>
    <xdr:to>
      <xdr:col>12</xdr:col>
      <xdr:colOff>476250</xdr:colOff>
      <xdr:row>5</xdr:row>
      <xdr:rowOff>152400</xdr:rowOff>
    </xdr:to>
    <xdr:sp macro="" textlink="">
      <xdr:nvSpPr>
        <xdr:cNvPr id="2" name="TextovéPole 1"/>
        <xdr:cNvSpPr txBox="1"/>
      </xdr:nvSpPr>
      <xdr:spPr>
        <a:xfrm>
          <a:off x="7581900" y="20955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190500</xdr:rowOff>
    </xdr:from>
    <xdr:to>
      <xdr:col>12</xdr:col>
      <xdr:colOff>476250</xdr:colOff>
      <xdr:row>5</xdr:row>
      <xdr:rowOff>133350</xdr:rowOff>
    </xdr:to>
    <xdr:sp macro="" textlink="">
      <xdr:nvSpPr>
        <xdr:cNvPr id="2" name="TextovéPole 1"/>
        <xdr:cNvSpPr txBox="1"/>
      </xdr:nvSpPr>
      <xdr:spPr>
        <a:xfrm>
          <a:off x="7581900" y="19050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133350</xdr:colOff>
      <xdr:row>0</xdr:row>
      <xdr:rowOff>209550</xdr:rowOff>
    </xdr:from>
    <xdr:to>
      <xdr:col>12</xdr:col>
      <xdr:colOff>514350</xdr:colOff>
      <xdr:row>5</xdr:row>
      <xdr:rowOff>152400</xdr:rowOff>
    </xdr:to>
    <xdr:sp macro="" textlink="">
      <xdr:nvSpPr>
        <xdr:cNvPr id="2" name="TextovéPole 1"/>
        <xdr:cNvSpPr txBox="1"/>
      </xdr:nvSpPr>
      <xdr:spPr>
        <a:xfrm>
          <a:off x="7620000" y="209550"/>
          <a:ext cx="2638425" cy="1400175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formulář se vyplňuje za každou službu/projekt/aktivitu/ zvlášť;</a:t>
          </a:r>
        </a:p>
        <a:p>
          <a:endParaRPr lang="cs-CZ" sz="1100"/>
        </a:p>
        <a:p>
          <a:r>
            <a:rPr lang="cs-CZ" sz="1100"/>
            <a:t>(jsou nastaveny fukce a odkazy na souhnné tabulky, které se vyplní automaticky - vyplňujte pouze buňky bílé; zbarvené buňky jsou uzamčeny pro editaci)</a:t>
          </a:r>
          <a:endParaRPr lang="cs-CZ" sz="1100" baseline="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171450</xdr:colOff>
      <xdr:row>0</xdr:row>
      <xdr:rowOff>171450</xdr:rowOff>
    </xdr:from>
    <xdr:to>
      <xdr:col>16</xdr:col>
      <xdr:colOff>371475</xdr:colOff>
      <xdr:row>11</xdr:row>
      <xdr:rowOff>200025</xdr:rowOff>
    </xdr:to>
    <xdr:sp macro="" textlink="">
      <xdr:nvSpPr>
        <xdr:cNvPr id="2" name="TextovéPole 1"/>
        <xdr:cNvSpPr txBox="1"/>
      </xdr:nvSpPr>
      <xdr:spPr>
        <a:xfrm>
          <a:off x="9448800" y="171450"/>
          <a:ext cx="2638425" cy="2571750"/>
        </a:xfrm>
        <a:prstGeom prst="rect">
          <a:avLst/>
        </a:prstGeom>
        <a:ln/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Barevné</a:t>
          </a:r>
          <a:r>
            <a:rPr lang="cs-CZ" sz="1100" baseline="0"/>
            <a:t> buňky jsou uzavřeny pro editaci, vyplňujte pouze bílé.   </a:t>
          </a:r>
        </a:p>
        <a:p>
          <a:r>
            <a:rPr lang="cs-CZ" sz="1400" baseline="0">
              <a:solidFill>
                <a:srgbClr val="FF0000"/>
              </a:solidFill>
              <a:sym typeface="Wingdings 2" panose="05020102010507070707" pitchFamily="18" charset="2"/>
            </a:rPr>
            <a:t></a:t>
          </a:r>
          <a:r>
            <a:rPr lang="cs-CZ" sz="1400" baseline="0">
              <a:solidFill>
                <a:srgbClr val="FF0000"/>
              </a:solidFill>
            </a:rPr>
            <a:t> </a:t>
          </a:r>
          <a:r>
            <a:rPr lang="cs-CZ" sz="1100" baseline="0">
              <a:solidFill>
                <a:sysClr val="windowText" lastClr="000000"/>
              </a:solidFill>
            </a:rPr>
            <a:t>čerpání dotace na konkrétní položce je nad rámec prostředků uvedených v žádosti o poskytnutí dotace;</a:t>
          </a:r>
        </a:p>
        <a:p>
          <a:r>
            <a:rPr lang="cs-CZ" sz="1400">
              <a:sym typeface="Wingdings 2" panose="05020102010507070707" pitchFamily="18" charset="2"/>
            </a:rPr>
            <a:t> </a:t>
          </a:r>
          <a:r>
            <a:rPr lang="cs-CZ" sz="1100">
              <a:sym typeface="Wingdings 2" panose="05020102010507070707" pitchFamily="18" charset="2"/>
            </a:rPr>
            <a:t>čerpání dotace v souladu s žádostí o poskytnutí dotace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tomto listě vyplňujete pouze údaje z </a:t>
          </a:r>
          <a:r>
            <a:rPr lang="cs-CZ" sz="1100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předložené žádosti o poskytnutí dotace,</a:t>
          </a:r>
          <a:r>
            <a:rPr lang="cs-CZ" sz="1100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případně ze změny, která byla do doby použitelnosti dotace, schválena odborem zdravotnictví. </a:t>
          </a:r>
          <a:endParaRPr lang="cs-CZ" sz="1400" u="sng">
            <a:effectLst/>
          </a:endParaRPr>
        </a:p>
        <a:p>
          <a:endParaRPr lang="cs-CZ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dova.p\Desktop\dota&#269;n&#237;%20titutly%20ZD\2019_velk&#225;%20Jani\p&#345;&#237;loha%201d%20(okruh%201_70)%20%25%20Z&#225;v&#283;re&#269;n&#225;%20zpr&#225;va%20a%20vy&#250;&#269;tov&#225;n&#237;%20dota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habilitace1"/>
      <sheetName val="rehabilitace2"/>
      <sheetName val="rehabilitace3"/>
      <sheetName val="souhrn"/>
      <sheetName val="souhrn_celé"/>
    </sheetNames>
    <sheetDataSet>
      <sheetData sheetId="0">
        <row r="11">
          <cell r="C11">
            <v>0.7</v>
          </cell>
        </row>
      </sheetData>
      <sheetData sheetId="1"/>
      <sheetData sheetId="2">
        <row r="13">
          <cell r="D13">
            <v>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A9" sqref="A9:F9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63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21" t="s">
        <v>47</v>
      </c>
      <c r="B8" s="222"/>
      <c r="C8" s="222"/>
      <c r="D8" s="222"/>
      <c r="E8" s="222"/>
      <c r="F8" s="223"/>
      <c r="G8" s="41"/>
      <c r="H8" s="42"/>
      <c r="I8" s="40"/>
    </row>
    <row r="9" spans="1:10" s="3" customFormat="1" ht="14.25" customHeight="1" x14ac:dyDescent="0.2">
      <c r="A9" s="229" t="s">
        <v>99</v>
      </c>
      <c r="B9" s="230"/>
      <c r="C9" s="230"/>
      <c r="D9" s="230"/>
      <c r="E9" s="230"/>
      <c r="F9" s="231"/>
      <c r="G9" s="41"/>
      <c r="H9" s="43"/>
      <c r="I9" s="43"/>
    </row>
    <row r="10" spans="1:10" s="3" customFormat="1" ht="15" customHeight="1" x14ac:dyDescent="0.2">
      <c r="A10" s="224" t="s">
        <v>91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32" t="s">
        <v>26</v>
      </c>
      <c r="B11" s="233"/>
      <c r="C11" s="86">
        <v>0.7</v>
      </c>
      <c r="D11" s="234"/>
      <c r="E11" s="235"/>
      <c r="F11" s="236"/>
      <c r="G11" s="44"/>
      <c r="H11" s="44"/>
      <c r="I11" s="44"/>
    </row>
    <row r="12" spans="1:10" s="3" customFormat="1" ht="44.25" customHeight="1" x14ac:dyDescent="0.2">
      <c r="A12" s="210" t="s">
        <v>55</v>
      </c>
      <c r="B12" s="211" t="s">
        <v>56</v>
      </c>
      <c r="C12" s="211" t="s">
        <v>57</v>
      </c>
      <c r="D12" s="211" t="s">
        <v>23</v>
      </c>
      <c r="E12" s="211" t="s">
        <v>58</v>
      </c>
      <c r="F12" s="212" t="s">
        <v>21</v>
      </c>
      <c r="G12" s="44"/>
      <c r="H12" s="44"/>
      <c r="I12" s="44"/>
    </row>
    <row r="13" spans="1:10" s="3" customFormat="1" ht="39.75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59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60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27"/>
      <c r="B18" s="227"/>
      <c r="C18" s="227"/>
      <c r="D18" s="227"/>
      <c r="E18" s="227"/>
      <c r="F18" s="227"/>
    </row>
    <row r="19" spans="1:6" s="3" customFormat="1" ht="18" customHeight="1" x14ac:dyDescent="0.2">
      <c r="A19" s="228" t="s">
        <v>62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27"/>
      <c r="B20" s="227"/>
      <c r="C20" s="227"/>
      <c r="D20" s="227"/>
      <c r="E20" s="227"/>
      <c r="F20" s="227"/>
    </row>
    <row r="21" spans="1:6" s="3" customFormat="1" ht="15" customHeight="1" x14ac:dyDescent="0.2">
      <c r="A21" s="228" t="s">
        <v>61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yoWVeFLja+GNgLwFrrV0DTo0GB/aHu9qx5SAr063/qLfH9qNmSG7EzNh/gVgxEStvu/4X2ExEKLlwJ2VGrMz0g==" saltValue="9B51SsJHG9rKpdME0yKRUA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>
      <selection activeCell="H12" sqref="H1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1"/>
      <headerFooter alignWithMargins="0">
        <oddHeader>&amp;RPříloha č. 1d</oddHeader>
      </headerFooter>
    </customSheetView>
    <customSheetView guid="{21AC950D-DC3B-4902-990E-85327BAB389E}" showPageBreaks="1" showGridLines="0" printArea="1" view="pageBreakPreview" topLeftCell="A22">
      <selection activeCell="A5" sqref="A5:F5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2"/>
      <headerFooter alignWithMargins="0">
        <oddHeader>&amp;RPříloha č. 1d</oddHeader>
      </headerFooter>
    </customSheetView>
    <customSheetView guid="{78C9D36F-0297-446B-A2FA-2A5F0C8FCD84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3"/>
      <headerFooter alignWithMargins="0">
        <oddHeader>&amp;RPříloha č. 1d</oddHeader>
      </headerFooter>
    </customSheetView>
    <customSheetView guid="{B50BE765-4CB1-4679-A0D4-E497D21B2A30}" showPageBreaks="1" showGridLines="0" printArea="1" view="pageBreakPreview">
      <selection activeCell="A2" sqref="A2:F2"/>
      <pageMargins left="0.23622047244094491" right="0.39370078740157483" top="0.11811023622047245" bottom="0.74803149606299213" header="0.31496062992125984" footer="0.31496062992125984"/>
      <printOptions horizontalCentered="1" verticalCentered="1"/>
      <pageSetup paperSize="9" scale="85" fitToHeight="2" orientation="portrait" r:id="rId4"/>
      <headerFooter alignWithMargins="0">
        <oddHeader>&amp;RPříloha č. 1d</oddHeader>
      </headerFooter>
    </customSheetView>
  </customSheetViews>
  <mergeCells count="18">
    <mergeCell ref="A22:F22"/>
    <mergeCell ref="A15:F15"/>
    <mergeCell ref="A16:F16"/>
    <mergeCell ref="A17:F17"/>
    <mergeCell ref="A18:F18"/>
    <mergeCell ref="A19:F19"/>
    <mergeCell ref="A8:F8"/>
    <mergeCell ref="A10:F10"/>
    <mergeCell ref="A20:F20"/>
    <mergeCell ref="A21:F21"/>
    <mergeCell ref="A9:F9"/>
    <mergeCell ref="A11:B11"/>
    <mergeCell ref="D11:F11"/>
    <mergeCell ref="A1:F1"/>
    <mergeCell ref="A2:F2"/>
    <mergeCell ref="A3:F3"/>
    <mergeCell ref="A7:F7"/>
    <mergeCell ref="A5:F6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5"/>
  <headerFooter alignWithMargins="0">
    <oddHeader>&amp;ROkruh 1</oddHeader>
  </headerFooter>
  <drawing r:id="rId6"/>
  <legacy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C13" sqref="C13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63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7" t="str">
        <f>rehabilitace1!A8:F8</f>
        <v>Označení příjemce dotace:        dle OR</v>
      </c>
      <c r="B8" s="238"/>
      <c r="C8" s="238"/>
      <c r="D8" s="238"/>
      <c r="E8" s="238"/>
      <c r="F8" s="239"/>
      <c r="G8" s="41"/>
      <c r="H8" s="42"/>
      <c r="I8" s="40"/>
    </row>
    <row r="9" spans="1:10" s="3" customFormat="1" ht="14.25" customHeight="1" x14ac:dyDescent="0.2">
      <c r="A9" s="224" t="str">
        <f>rehabilitace1!A9:F9</f>
        <v>Číslo smlouvy poskytovatele:      21/SML</v>
      </c>
      <c r="B9" s="240"/>
      <c r="C9" s="240"/>
      <c r="D9" s="240"/>
      <c r="E9" s="240"/>
      <c r="F9" s="241"/>
      <c r="G9" s="41"/>
      <c r="H9" s="43"/>
      <c r="I9" s="43"/>
    </row>
    <row r="10" spans="1:10" s="3" customFormat="1" ht="15" customHeight="1" x14ac:dyDescent="0.2">
      <c r="A10" s="224" t="s">
        <v>91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42" t="s">
        <v>26</v>
      </c>
      <c r="B11" s="243"/>
      <c r="C11" s="87">
        <v>0.7</v>
      </c>
      <c r="D11" s="244"/>
      <c r="E11" s="245"/>
      <c r="F11" s="246"/>
      <c r="G11" s="44"/>
      <c r="H11" s="44"/>
      <c r="I11" s="44"/>
    </row>
    <row r="12" spans="1:10" s="3" customFormat="1" ht="44.25" customHeight="1" x14ac:dyDescent="0.2">
      <c r="A12" s="213" t="s">
        <v>55</v>
      </c>
      <c r="B12" s="214" t="s">
        <v>56</v>
      </c>
      <c r="C12" s="214" t="s">
        <v>57</v>
      </c>
      <c r="D12" s="214" t="s">
        <v>23</v>
      </c>
      <c r="E12" s="214" t="s">
        <v>58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59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60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27"/>
      <c r="B18" s="227"/>
      <c r="C18" s="227"/>
      <c r="D18" s="227"/>
      <c r="E18" s="227"/>
      <c r="F18" s="227"/>
    </row>
    <row r="19" spans="1:6" s="3" customFormat="1" ht="18" customHeight="1" x14ac:dyDescent="0.2">
      <c r="A19" s="228" t="s">
        <v>62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27"/>
      <c r="B20" s="227"/>
      <c r="C20" s="227"/>
      <c r="D20" s="227"/>
      <c r="E20" s="227"/>
      <c r="F20" s="227"/>
    </row>
    <row r="21" spans="1:6" s="3" customFormat="1" ht="15" customHeight="1" x14ac:dyDescent="0.2">
      <c r="A21" s="228" t="s">
        <v>61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C46gpdm2mr912iqUaEulRWXJE3kCq7kSh2k7uFSfVCCPaO0cU/i4zA/e/fNDdtPv+CNlx/hbIvHrWwMscmF+GQ==" saltValue="8iM4iVKK7JKd5Zh9zUYz8g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23"/>
  <sheetViews>
    <sheetView showGridLines="0" view="pageBreakPreview" zoomScaleNormal="100" zoomScaleSheetLayoutView="100" workbookViewId="0">
      <selection activeCell="M16" sqref="M16"/>
    </sheetView>
  </sheetViews>
  <sheetFormatPr defaultRowHeight="12.75" x14ac:dyDescent="0.2"/>
  <cols>
    <col min="1" max="1" width="23.14062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hidden="1" customWidth="1"/>
    <col min="8" max="8" width="15.5703125" style="1" hidden="1" customWidth="1"/>
    <col min="9" max="9" width="14.5703125" style="1" hidden="1" customWidth="1"/>
    <col min="10" max="10" width="15.5703125" style="1" customWidth="1"/>
    <col min="11" max="16384" width="9.140625" style="1"/>
  </cols>
  <sheetData>
    <row r="1" spans="1:10" ht="33.75" customHeight="1" x14ac:dyDescent="0.2">
      <c r="A1" s="217"/>
      <c r="B1" s="217"/>
      <c r="C1" s="217"/>
      <c r="D1" s="217"/>
      <c r="E1" s="217"/>
      <c r="F1" s="217"/>
    </row>
    <row r="2" spans="1:10" ht="20.25" customHeight="1" x14ac:dyDescent="0.3">
      <c r="A2" s="218" t="s">
        <v>15</v>
      </c>
      <c r="B2" s="218"/>
      <c r="C2" s="218"/>
      <c r="D2" s="218"/>
      <c r="E2" s="218"/>
      <c r="F2" s="218"/>
    </row>
    <row r="3" spans="1:10" ht="20.25" customHeight="1" x14ac:dyDescent="0.3">
      <c r="A3" s="218" t="s">
        <v>9</v>
      </c>
      <c r="B3" s="218"/>
      <c r="C3" s="218"/>
      <c r="D3" s="218"/>
      <c r="E3" s="218"/>
      <c r="F3" s="218"/>
    </row>
    <row r="4" spans="1:10" ht="20.25" customHeight="1" x14ac:dyDescent="0.3">
      <c r="A4" s="80"/>
      <c r="B4" s="80"/>
      <c r="C4" s="80"/>
      <c r="D4" s="80"/>
      <c r="E4" s="80"/>
      <c r="F4" s="80"/>
    </row>
    <row r="5" spans="1:10" ht="20.25" customHeight="1" x14ac:dyDescent="0.2">
      <c r="A5" s="220" t="s">
        <v>63</v>
      </c>
      <c r="B5" s="220"/>
      <c r="C5" s="220"/>
      <c r="D5" s="220"/>
      <c r="E5" s="220"/>
      <c r="F5" s="220"/>
    </row>
    <row r="6" spans="1:10" ht="20.25" customHeight="1" x14ac:dyDescent="0.2">
      <c r="A6" s="220"/>
      <c r="B6" s="220"/>
      <c r="C6" s="220"/>
      <c r="D6" s="220"/>
      <c r="E6" s="220"/>
      <c r="F6" s="220"/>
    </row>
    <row r="7" spans="1:10" ht="20.25" customHeight="1" thickBot="1" x14ac:dyDescent="0.25">
      <c r="A7" s="219"/>
      <c r="B7" s="219"/>
      <c r="C7" s="219"/>
      <c r="D7" s="219"/>
      <c r="E7" s="219"/>
      <c r="F7" s="219"/>
      <c r="G7" s="38" t="s">
        <v>24</v>
      </c>
      <c r="H7" s="39">
        <v>70</v>
      </c>
      <c r="I7" s="40">
        <f>H7/100</f>
        <v>0.7</v>
      </c>
    </row>
    <row r="8" spans="1:10" s="3" customFormat="1" ht="15" customHeight="1" x14ac:dyDescent="0.2">
      <c r="A8" s="237" t="str">
        <f>rehabilitace1!A8:F8</f>
        <v>Označení příjemce dotace:        dle OR</v>
      </c>
      <c r="B8" s="238"/>
      <c r="C8" s="238"/>
      <c r="D8" s="238"/>
      <c r="E8" s="238"/>
      <c r="F8" s="239"/>
      <c r="G8" s="41"/>
      <c r="H8" s="42"/>
      <c r="I8" s="40"/>
    </row>
    <row r="9" spans="1:10" s="3" customFormat="1" ht="14.25" customHeight="1" x14ac:dyDescent="0.2">
      <c r="A9" s="224" t="str">
        <f>rehabilitace1!A9:F9</f>
        <v>Číslo smlouvy poskytovatele:      21/SML</v>
      </c>
      <c r="B9" s="240"/>
      <c r="C9" s="240"/>
      <c r="D9" s="240"/>
      <c r="E9" s="240"/>
      <c r="F9" s="241"/>
      <c r="G9" s="41"/>
      <c r="H9" s="43"/>
      <c r="I9" s="43"/>
    </row>
    <row r="10" spans="1:10" s="3" customFormat="1" ht="15" customHeight="1" x14ac:dyDescent="0.2">
      <c r="A10" s="224" t="s">
        <v>91</v>
      </c>
      <c r="B10" s="225"/>
      <c r="C10" s="225"/>
      <c r="D10" s="225"/>
      <c r="E10" s="225"/>
      <c r="F10" s="226"/>
      <c r="G10" s="44"/>
      <c r="H10" s="44"/>
      <c r="I10" s="44"/>
    </row>
    <row r="11" spans="1:10" s="3" customFormat="1" ht="15" customHeight="1" thickBot="1" x14ac:dyDescent="0.25">
      <c r="A11" s="242" t="s">
        <v>26</v>
      </c>
      <c r="B11" s="243"/>
      <c r="C11" s="87">
        <v>0.7</v>
      </c>
      <c r="D11" s="244"/>
      <c r="E11" s="245"/>
      <c r="F11" s="246"/>
      <c r="G11" s="44"/>
      <c r="H11" s="44"/>
      <c r="I11" s="44"/>
    </row>
    <row r="12" spans="1:10" s="3" customFormat="1" ht="44.25" customHeight="1" x14ac:dyDescent="0.2">
      <c r="A12" s="213" t="s">
        <v>55</v>
      </c>
      <c r="B12" s="214" t="s">
        <v>56</v>
      </c>
      <c r="C12" s="214" t="s">
        <v>57</v>
      </c>
      <c r="D12" s="214" t="s">
        <v>23</v>
      </c>
      <c r="E12" s="214" t="s">
        <v>58</v>
      </c>
      <c r="F12" s="215" t="s">
        <v>21</v>
      </c>
      <c r="G12" s="44"/>
      <c r="H12" s="44"/>
      <c r="I12" s="44"/>
    </row>
    <row r="13" spans="1:10" s="3" customFormat="1" ht="39" customHeight="1" thickBot="1" x14ac:dyDescent="0.25">
      <c r="A13" s="138"/>
      <c r="B13" s="139">
        <v>0</v>
      </c>
      <c r="C13" s="139">
        <v>0</v>
      </c>
      <c r="D13" s="140">
        <v>0</v>
      </c>
      <c r="E13" s="141">
        <f>IF(C13&lt;D13,D13-C13,0)</f>
        <v>0</v>
      </c>
      <c r="F13" s="142" t="e">
        <f>IF((C13*H13)&gt;=D13,D13/C13*100,D13/C13*100)</f>
        <v>#DIV/0!</v>
      </c>
      <c r="G13" s="45">
        <f>C13*H13</f>
        <v>0</v>
      </c>
      <c r="H13" s="46">
        <f>C11</f>
        <v>0.7</v>
      </c>
      <c r="I13" s="47" t="s">
        <v>28</v>
      </c>
      <c r="J13" s="37"/>
    </row>
    <row r="14" spans="1:10" s="3" customFormat="1" ht="15" customHeight="1" x14ac:dyDescent="0.2">
      <c r="A14" s="81"/>
      <c r="B14" s="82"/>
      <c r="C14" s="82"/>
      <c r="D14" s="83"/>
      <c r="E14" s="84"/>
      <c r="F14" s="85"/>
      <c r="G14" s="45"/>
      <c r="H14" s="48">
        <f>IF((C13*H13)&gt;D13,C13-D13,((C13*H13)-C13)+(C13-D13))</f>
        <v>0</v>
      </c>
      <c r="I14" s="49" t="str">
        <f>IF(H14&gt;0,"vlastní prostředky organizace","vratka")</f>
        <v>vratka</v>
      </c>
    </row>
    <row r="15" spans="1:10" s="3" customFormat="1" ht="15" customHeight="1" x14ac:dyDescent="0.2">
      <c r="A15" s="228" t="s">
        <v>59</v>
      </c>
      <c r="B15" s="228"/>
      <c r="C15" s="228"/>
      <c r="D15" s="228"/>
      <c r="E15" s="228"/>
      <c r="F15" s="228"/>
      <c r="G15" s="50"/>
      <c r="H15" s="51">
        <f>D13</f>
        <v>0</v>
      </c>
      <c r="I15" s="52" t="s">
        <v>27</v>
      </c>
    </row>
    <row r="16" spans="1:10" s="3" customFormat="1" ht="157.5" customHeight="1" x14ac:dyDescent="0.2">
      <c r="A16" s="227"/>
      <c r="B16" s="227"/>
      <c r="C16" s="227"/>
      <c r="D16" s="227"/>
      <c r="E16" s="227"/>
      <c r="F16" s="227"/>
      <c r="G16" s="41"/>
      <c r="H16" s="53">
        <f>H14+H15</f>
        <v>0</v>
      </c>
      <c r="I16" s="41"/>
    </row>
    <row r="17" spans="1:6" s="3" customFormat="1" ht="15" customHeight="1" x14ac:dyDescent="0.2">
      <c r="A17" s="228" t="s">
        <v>60</v>
      </c>
      <c r="B17" s="228"/>
      <c r="C17" s="228"/>
      <c r="D17" s="228"/>
      <c r="E17" s="228"/>
      <c r="F17" s="228"/>
    </row>
    <row r="18" spans="1:6" s="3" customFormat="1" ht="141.75" customHeight="1" x14ac:dyDescent="0.2">
      <c r="A18" s="247"/>
      <c r="B18" s="247"/>
      <c r="C18" s="247"/>
      <c r="D18" s="247"/>
      <c r="E18" s="247"/>
      <c r="F18" s="247"/>
    </row>
    <row r="19" spans="1:6" s="3" customFormat="1" ht="18" customHeight="1" x14ac:dyDescent="0.2">
      <c r="A19" s="228" t="s">
        <v>62</v>
      </c>
      <c r="B19" s="228"/>
      <c r="C19" s="228"/>
      <c r="D19" s="228"/>
      <c r="E19" s="228"/>
      <c r="F19" s="228"/>
    </row>
    <row r="20" spans="1:6" s="3" customFormat="1" ht="129" customHeight="1" x14ac:dyDescent="0.2">
      <c r="A20" s="248"/>
      <c r="B20" s="248"/>
      <c r="C20" s="248"/>
      <c r="D20" s="248"/>
      <c r="E20" s="248"/>
      <c r="F20" s="248"/>
    </row>
    <row r="21" spans="1:6" s="3" customFormat="1" ht="15" customHeight="1" x14ac:dyDescent="0.2">
      <c r="A21" s="228" t="s">
        <v>61</v>
      </c>
      <c r="B21" s="228"/>
      <c r="C21" s="228"/>
      <c r="D21" s="228"/>
      <c r="E21" s="228"/>
      <c r="F21" s="228"/>
    </row>
    <row r="22" spans="1:6" s="3" customFormat="1" ht="162" customHeight="1" x14ac:dyDescent="0.2">
      <c r="A22" s="227"/>
      <c r="B22" s="227"/>
      <c r="C22" s="227"/>
      <c r="D22" s="227"/>
      <c r="E22" s="227"/>
      <c r="F22" s="227"/>
    </row>
    <row r="23" spans="1:6" ht="32.25" customHeight="1" x14ac:dyDescent="0.25">
      <c r="A23" s="2"/>
    </row>
  </sheetData>
  <sheetProtection algorithmName="SHA-512" hashValue="/ysL9G/Xzigt7IA0TsBQX7V+4JT1vL0kB0if+Sph1BcYqGS95f728AwFh9yCHEHkz6wrMJFf6hOhPe6ZRiBvAA==" saltValue="9+RKQzVVES0mo+EHKWjn5g==" spinCount="100000" sheet="1" objects="1" scenarios="1" formatCells="0" formatColumns="0" formatRows="0"/>
  <dataConsolidate/>
  <mergeCells count="18">
    <mergeCell ref="A18:F18"/>
    <mergeCell ref="A19:F19"/>
    <mergeCell ref="A20:F20"/>
    <mergeCell ref="A21:F21"/>
    <mergeCell ref="A22:F22"/>
    <mergeCell ref="A17:F17"/>
    <mergeCell ref="A1:F1"/>
    <mergeCell ref="A2:F2"/>
    <mergeCell ref="A3:F3"/>
    <mergeCell ref="A5:F6"/>
    <mergeCell ref="A7:F7"/>
    <mergeCell ref="A8:F8"/>
    <mergeCell ref="A9:F9"/>
    <mergeCell ref="A10:F10"/>
    <mergeCell ref="A11:B11"/>
    <mergeCell ref="A15:F15"/>
    <mergeCell ref="A16:F16"/>
    <mergeCell ref="D11:F11"/>
  </mergeCells>
  <printOptions horizontalCentered="1" verticalCentered="1"/>
  <pageMargins left="0.23622047244094491" right="0.39370078740157483" top="0.11811023622047245" bottom="0.74803149606299213" header="0.31496062992125984" footer="0.31496062992125984"/>
  <pageSetup paperSize="9" scale="82" fitToHeight="2" orientation="portrait" r:id="rId1"/>
  <headerFooter alignWithMargins="0">
    <oddHeader>&amp;ROkruh 1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P45"/>
  <sheetViews>
    <sheetView showGridLines="0" view="pageBreakPreview" zoomScaleNormal="100" zoomScaleSheetLayoutView="100" workbookViewId="0">
      <selection activeCell="C55" sqref="C55"/>
    </sheetView>
  </sheetViews>
  <sheetFormatPr defaultRowHeight="12.75" x14ac:dyDescent="0.2"/>
  <cols>
    <col min="1" max="1" width="31.140625" style="1" customWidth="1"/>
    <col min="2" max="3" width="15.5703125" style="1" customWidth="1"/>
    <col min="4" max="4" width="4.85546875" style="1" customWidth="1"/>
    <col min="5" max="6" width="15.5703125" style="1" customWidth="1"/>
    <col min="7" max="7" width="4.85546875" style="1" customWidth="1"/>
    <col min="8" max="9" width="15.5703125" style="1" customWidth="1"/>
    <col min="10" max="10" width="4.85546875" style="1" customWidth="1"/>
    <col min="11" max="11" width="9.140625" style="1"/>
    <col min="12" max="12" width="9.140625" style="1" hidden="1" customWidth="1"/>
    <col min="13" max="15" width="9.140625" style="1"/>
    <col min="16" max="16" width="0" style="1" hidden="1" customWidth="1"/>
    <col min="17" max="16384" width="9.140625" style="1"/>
  </cols>
  <sheetData>
    <row r="1" spans="1:16" s="3" customFormat="1" ht="15" customHeight="1" x14ac:dyDescent="0.2">
      <c r="A1" s="252" t="s">
        <v>64</v>
      </c>
      <c r="B1" s="252"/>
      <c r="C1" s="252"/>
      <c r="D1" s="252"/>
      <c r="E1" s="252"/>
      <c r="F1" s="252"/>
      <c r="G1" s="252"/>
      <c r="H1" s="252"/>
      <c r="I1" s="118"/>
      <c r="K1" s="137"/>
    </row>
    <row r="2" spans="1:16" s="3" customFormat="1" ht="15" customHeight="1" x14ac:dyDescent="0.2">
      <c r="A2" s="118"/>
      <c r="B2" s="254">
        <f>rehabilitace1!A13</f>
        <v>0</v>
      </c>
      <c r="C2" s="254"/>
      <c r="D2" s="119"/>
      <c r="E2" s="254">
        <f>rehabilitace2!A13</f>
        <v>0</v>
      </c>
      <c r="F2" s="254"/>
      <c r="G2" s="119"/>
      <c r="H2" s="254">
        <f>rehabilitace3!A13</f>
        <v>0</v>
      </c>
      <c r="I2" s="254"/>
      <c r="J2" s="61"/>
      <c r="K2" s="253"/>
      <c r="L2" s="253"/>
      <c r="M2" s="253"/>
      <c r="N2" s="253"/>
      <c r="O2" s="253"/>
      <c r="P2" s="253"/>
    </row>
    <row r="3" spans="1:16" s="3" customFormat="1" ht="15" customHeight="1" x14ac:dyDescent="0.2">
      <c r="A3" s="118"/>
      <c r="B3" s="255"/>
      <c r="C3" s="255"/>
      <c r="D3" s="120"/>
      <c r="E3" s="255"/>
      <c r="F3" s="255"/>
      <c r="G3" s="120"/>
      <c r="H3" s="255"/>
      <c r="I3" s="255"/>
      <c r="K3" s="253"/>
      <c r="L3" s="253"/>
      <c r="M3" s="253"/>
      <c r="N3" s="253"/>
      <c r="O3" s="253"/>
      <c r="P3" s="253"/>
    </row>
    <row r="4" spans="1:16" s="3" customFormat="1" ht="18.75" customHeight="1" x14ac:dyDescent="0.2">
      <c r="A4" s="143" t="s">
        <v>19</v>
      </c>
      <c r="B4" s="144" t="s">
        <v>50</v>
      </c>
      <c r="C4" s="145" t="s">
        <v>49</v>
      </c>
      <c r="D4" s="145"/>
      <c r="E4" s="145" t="s">
        <v>50</v>
      </c>
      <c r="F4" s="145" t="s">
        <v>49</v>
      </c>
      <c r="G4" s="145"/>
      <c r="H4" s="145" t="s">
        <v>51</v>
      </c>
      <c r="I4" s="145" t="s">
        <v>49</v>
      </c>
      <c r="J4" s="145"/>
      <c r="K4" s="253"/>
      <c r="L4" s="253"/>
      <c r="M4" s="253"/>
      <c r="N4" s="253"/>
      <c r="O4" s="253"/>
      <c r="P4" s="253"/>
    </row>
    <row r="5" spans="1:16" s="3" customFormat="1" ht="20.100000000000001" customHeight="1" x14ac:dyDescent="0.2">
      <c r="A5" s="72" t="s">
        <v>11</v>
      </c>
      <c r="B5" s="121">
        <f>rehabilitace1!D13</f>
        <v>0</v>
      </c>
      <c r="C5" s="149">
        <f>B5</f>
        <v>0</v>
      </c>
      <c r="D5" s="149"/>
      <c r="E5" s="35">
        <f>rehabilitace2!D13</f>
        <v>0</v>
      </c>
      <c r="F5" s="154">
        <f>E5</f>
        <v>0</v>
      </c>
      <c r="G5" s="154"/>
      <c r="H5" s="35">
        <f>rehabilitace3!D13</f>
        <v>0</v>
      </c>
      <c r="I5" s="154">
        <f>H5</f>
        <v>0</v>
      </c>
      <c r="J5" s="154"/>
      <c r="K5" s="216"/>
      <c r="L5" s="88" t="s">
        <v>42</v>
      </c>
    </row>
    <row r="6" spans="1:16" s="3" customFormat="1" ht="20.100000000000001" customHeight="1" x14ac:dyDescent="0.2">
      <c r="A6" s="146" t="str">
        <f>souhrn!A6</f>
        <v>úhrady účastníků</v>
      </c>
      <c r="B6" s="122">
        <v>0</v>
      </c>
      <c r="C6" s="150">
        <f>souhrn!C6</f>
        <v>0</v>
      </c>
      <c r="D6" s="150"/>
      <c r="E6" s="91">
        <v>0</v>
      </c>
      <c r="F6" s="150">
        <f>souhrn!E6</f>
        <v>0</v>
      </c>
      <c r="G6" s="150"/>
      <c r="H6" s="91">
        <v>0</v>
      </c>
      <c r="I6" s="150">
        <f>souhrn!G6</f>
        <v>0</v>
      </c>
      <c r="J6" s="150"/>
      <c r="K6" s="216"/>
      <c r="L6" s="68" t="s">
        <v>30</v>
      </c>
      <c r="P6" s="136" t="s">
        <v>53</v>
      </c>
    </row>
    <row r="7" spans="1:16" s="3" customFormat="1" ht="20.100000000000001" customHeight="1" x14ac:dyDescent="0.2">
      <c r="A7" s="146" t="str">
        <f>souhrn!A7</f>
        <v>-</v>
      </c>
      <c r="B7" s="122">
        <v>0</v>
      </c>
      <c r="C7" s="150">
        <f>souhrn!C7</f>
        <v>0</v>
      </c>
      <c r="D7" s="150"/>
      <c r="E7" s="91">
        <v>0</v>
      </c>
      <c r="F7" s="150">
        <f>souhrn!E7</f>
        <v>0</v>
      </c>
      <c r="G7" s="150"/>
      <c r="H7" s="91">
        <v>0</v>
      </c>
      <c r="I7" s="150">
        <f>souhrn!G7</f>
        <v>0</v>
      </c>
      <c r="J7" s="150"/>
      <c r="K7" s="68"/>
      <c r="L7" s="68" t="s">
        <v>31</v>
      </c>
      <c r="P7" s="136" t="s">
        <v>54</v>
      </c>
    </row>
    <row r="8" spans="1:16" s="3" customFormat="1" ht="20.100000000000001" customHeight="1" x14ac:dyDescent="0.2">
      <c r="A8" s="146" t="str">
        <f>souhrn!A8</f>
        <v>-</v>
      </c>
      <c r="B8" s="122">
        <v>0</v>
      </c>
      <c r="C8" s="150">
        <f>souhrn!C8</f>
        <v>0</v>
      </c>
      <c r="D8" s="150"/>
      <c r="E8" s="91">
        <v>0</v>
      </c>
      <c r="F8" s="150">
        <f>souhrn!E8</f>
        <v>0</v>
      </c>
      <c r="G8" s="150"/>
      <c r="H8" s="91">
        <v>0</v>
      </c>
      <c r="I8" s="150">
        <f>souhrn!G8</f>
        <v>0</v>
      </c>
      <c r="J8" s="150"/>
      <c r="K8" s="68"/>
      <c r="L8" s="68" t="s">
        <v>40</v>
      </c>
    </row>
    <row r="9" spans="1:16" s="3" customFormat="1" ht="20.100000000000001" customHeight="1" x14ac:dyDescent="0.2">
      <c r="A9" s="146" t="str">
        <f>souhrn!A9</f>
        <v>-</v>
      </c>
      <c r="B9" s="122">
        <v>0</v>
      </c>
      <c r="C9" s="150">
        <f>souhrn!C9</f>
        <v>0</v>
      </c>
      <c r="D9" s="150"/>
      <c r="E9" s="91">
        <v>0</v>
      </c>
      <c r="F9" s="150">
        <f>souhrn!E9</f>
        <v>0</v>
      </c>
      <c r="G9" s="150"/>
      <c r="H9" s="91">
        <v>0</v>
      </c>
      <c r="I9" s="150">
        <f>souhrn!G9</f>
        <v>0</v>
      </c>
      <c r="J9" s="150"/>
      <c r="K9" s="68"/>
      <c r="L9" s="68" t="s">
        <v>32</v>
      </c>
    </row>
    <row r="10" spans="1:16" s="3" customFormat="1" ht="20.100000000000001" customHeight="1" x14ac:dyDescent="0.2">
      <c r="A10" s="146" t="str">
        <f>souhrn!A10</f>
        <v>-</v>
      </c>
      <c r="B10" s="122">
        <v>0</v>
      </c>
      <c r="C10" s="150">
        <f>souhrn!C10</f>
        <v>0</v>
      </c>
      <c r="D10" s="150"/>
      <c r="E10" s="91">
        <v>0</v>
      </c>
      <c r="F10" s="150">
        <f>souhrn!E10</f>
        <v>0</v>
      </c>
      <c r="G10" s="150"/>
      <c r="H10" s="91">
        <v>0</v>
      </c>
      <c r="I10" s="150">
        <f>souhrn!G10</f>
        <v>0</v>
      </c>
      <c r="J10" s="150"/>
      <c r="K10" s="68"/>
      <c r="L10" s="68" t="s">
        <v>33</v>
      </c>
    </row>
    <row r="11" spans="1:16" s="3" customFormat="1" ht="20.100000000000001" customHeight="1" x14ac:dyDescent="0.2">
      <c r="A11" s="147" t="str">
        <f>souhrn!A11</f>
        <v>-</v>
      </c>
      <c r="B11" s="123">
        <v>0</v>
      </c>
      <c r="C11" s="151">
        <f>souhrn!C11</f>
        <v>0</v>
      </c>
      <c r="D11" s="151"/>
      <c r="E11" s="92">
        <v>0</v>
      </c>
      <c r="F11" s="151">
        <f>souhrn!E11</f>
        <v>0</v>
      </c>
      <c r="G11" s="151"/>
      <c r="H11" s="92">
        <v>0</v>
      </c>
      <c r="I11" s="151">
        <f>souhrn!G11</f>
        <v>0</v>
      </c>
      <c r="J11" s="151"/>
      <c r="K11" s="68"/>
      <c r="L11" s="68" t="s">
        <v>34</v>
      </c>
    </row>
    <row r="12" spans="1:16" s="3" customFormat="1" ht="18.75" customHeight="1" x14ac:dyDescent="0.2">
      <c r="A12" s="148" t="s">
        <v>1</v>
      </c>
      <c r="B12" s="124">
        <f>SUM(B5:B11)</f>
        <v>0</v>
      </c>
      <c r="C12" s="152">
        <f>SUM(C5:C11)</f>
        <v>0</v>
      </c>
      <c r="D12" s="153"/>
      <c r="E12" s="15">
        <f t="shared" ref="E12:I12" si="0">SUM(E5:E11)</f>
        <v>0</v>
      </c>
      <c r="F12" s="155">
        <f t="shared" si="0"/>
        <v>0</v>
      </c>
      <c r="G12" s="155"/>
      <c r="H12" s="13">
        <f t="shared" si="0"/>
        <v>0</v>
      </c>
      <c r="I12" s="153">
        <f t="shared" si="0"/>
        <v>0</v>
      </c>
      <c r="J12" s="155"/>
      <c r="K12" s="68"/>
      <c r="L12" s="68" t="s">
        <v>35</v>
      </c>
    </row>
    <row r="13" spans="1:16" s="3" customFormat="1" ht="28.5" customHeight="1" x14ac:dyDescent="0.2">
      <c r="A13" s="71" t="s">
        <v>38</v>
      </c>
      <c r="B13" s="131"/>
      <c r="C13" s="131"/>
      <c r="D13" s="131"/>
      <c r="E13" s="131"/>
      <c r="F13" s="131"/>
      <c r="G13" s="131"/>
      <c r="H13" s="131"/>
      <c r="I13" s="133"/>
      <c r="K13" s="68"/>
      <c r="L13" s="68" t="s">
        <v>36</v>
      </c>
    </row>
    <row r="14" spans="1:16" ht="15" customHeight="1" x14ac:dyDescent="0.25">
      <c r="A14" s="256" t="s">
        <v>65</v>
      </c>
      <c r="B14" s="256"/>
      <c r="C14" s="256"/>
      <c r="D14" s="256"/>
      <c r="E14" s="256"/>
      <c r="F14" s="256"/>
      <c r="G14" s="256"/>
      <c r="H14" s="256"/>
      <c r="I14" s="117"/>
      <c r="K14" s="70"/>
      <c r="L14" s="70" t="s">
        <v>37</v>
      </c>
    </row>
    <row r="15" spans="1:16" ht="15" customHeight="1" x14ac:dyDescent="0.25">
      <c r="A15" s="117"/>
      <c r="B15" s="254">
        <f>rehabilitace1!A13</f>
        <v>0</v>
      </c>
      <c r="C15" s="254"/>
      <c r="D15" s="119"/>
      <c r="E15" s="254">
        <f>rehabilitace2!A13</f>
        <v>0</v>
      </c>
      <c r="F15" s="254"/>
      <c r="G15" s="119"/>
      <c r="H15" s="254">
        <f>rehabilitace3!A13</f>
        <v>0</v>
      </c>
      <c r="I15" s="254"/>
      <c r="K15" s="70"/>
      <c r="L15" s="70" t="s">
        <v>39</v>
      </c>
    </row>
    <row r="16" spans="1:16" ht="15.75" customHeight="1" thickBot="1" x14ac:dyDescent="0.25">
      <c r="A16" s="18"/>
      <c r="B16" s="254"/>
      <c r="C16" s="254"/>
      <c r="D16" s="119"/>
      <c r="E16" s="254"/>
      <c r="F16" s="254"/>
      <c r="G16" s="119"/>
      <c r="H16" s="254"/>
      <c r="I16" s="254"/>
      <c r="K16" s="69"/>
      <c r="L16" s="69" t="s">
        <v>25</v>
      </c>
    </row>
    <row r="17" spans="1:10" ht="18.75" customHeight="1" thickBot="1" x14ac:dyDescent="0.25">
      <c r="A17" s="249"/>
      <c r="B17" s="250"/>
      <c r="C17" s="250"/>
      <c r="D17" s="250"/>
      <c r="E17" s="250"/>
      <c r="F17" s="250"/>
      <c r="G17" s="250"/>
      <c r="H17" s="250"/>
      <c r="I17" s="250"/>
      <c r="J17" s="251"/>
    </row>
    <row r="18" spans="1:10" ht="38.25" customHeight="1" thickBot="1" x14ac:dyDescent="0.25">
      <c r="A18" s="30" t="s">
        <v>10</v>
      </c>
      <c r="B18" s="127" t="s">
        <v>98</v>
      </c>
      <c r="C18" s="127" t="s">
        <v>52</v>
      </c>
      <c r="D18" s="127"/>
      <c r="E18" s="127" t="s">
        <v>98</v>
      </c>
      <c r="F18" s="127" t="s">
        <v>52</v>
      </c>
      <c r="G18" s="127"/>
      <c r="H18" s="127" t="s">
        <v>98</v>
      </c>
      <c r="I18" s="127" t="s">
        <v>52</v>
      </c>
      <c r="J18" s="127"/>
    </row>
    <row r="19" spans="1:10" s="3" customFormat="1" ht="21" customHeight="1" thickBot="1" x14ac:dyDescent="0.25">
      <c r="A19" s="179" t="s">
        <v>66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s="3" customFormat="1" ht="38.25" customHeight="1" thickBot="1" x14ac:dyDescent="0.25">
      <c r="A20" s="158" t="s">
        <v>67</v>
      </c>
      <c r="B20" s="156">
        <f>SUM(B21:B24)</f>
        <v>0</v>
      </c>
      <c r="C20" s="156">
        <f>SUM(C21:C24)</f>
        <v>0</v>
      </c>
      <c r="D20" s="156"/>
      <c r="E20" s="156">
        <f>SUM(E21:E24)</f>
        <v>0</v>
      </c>
      <c r="F20" s="156">
        <f>SUM(F21:F24)</f>
        <v>0</v>
      </c>
      <c r="G20" s="159"/>
      <c r="H20" s="159">
        <f>SUM(H21:H24)</f>
        <v>0</v>
      </c>
      <c r="I20" s="159">
        <f>SUM(I21:I24)</f>
        <v>0</v>
      </c>
      <c r="J20" s="159"/>
    </row>
    <row r="21" spans="1:10" s="3" customFormat="1" ht="30" customHeight="1" x14ac:dyDescent="0.2">
      <c r="A21" s="168" t="s">
        <v>68</v>
      </c>
      <c r="B21" s="169"/>
      <c r="C21" s="170">
        <f>souhrn!C20</f>
        <v>0</v>
      </c>
      <c r="D21" s="171" t="str">
        <f>IF(C21&gt;B21,CHAR(81),IF(C21&lt;B21,CHAR(82),CHAR(82)))</f>
        <v>R</v>
      </c>
      <c r="E21" s="169"/>
      <c r="F21" s="172">
        <f>souhrn!E20</f>
        <v>0</v>
      </c>
      <c r="G21" s="171" t="str">
        <f>IF(F21&gt;E21,CHAR(81),IF(F21&lt;E21,CHAR(82),CHAR(82)))</f>
        <v>R</v>
      </c>
      <c r="H21" s="173"/>
      <c r="I21" s="170">
        <f>souhrn!G20</f>
        <v>0</v>
      </c>
      <c r="J21" s="171" t="str">
        <f>IF(I21&gt;H21,CHAR(81),IF(I21&lt;H21,CHAR(82),CHAR(82)))</f>
        <v>R</v>
      </c>
    </row>
    <row r="22" spans="1:10" s="3" customFormat="1" ht="30" customHeight="1" x14ac:dyDescent="0.2">
      <c r="A22" s="67" t="s">
        <v>69</v>
      </c>
      <c r="B22" s="128"/>
      <c r="C22" s="160">
        <f>souhrn!C21</f>
        <v>0</v>
      </c>
      <c r="D22" s="161" t="str">
        <f t="shared" ref="D22:D24" si="1">IF(C22&gt;B22,CHAR(81),IF(C22&lt;B22,CHAR(82),CHAR(82)))</f>
        <v>R</v>
      </c>
      <c r="E22" s="128"/>
      <c r="F22" s="162">
        <f>souhrn!E21</f>
        <v>0</v>
      </c>
      <c r="G22" s="161" t="str">
        <f t="shared" ref="G22:G24" si="2">IF(F22&gt;E22,CHAR(81),IF(F22&lt;E22,CHAR(82),CHAR(82)))</f>
        <v>R</v>
      </c>
      <c r="H22" s="125"/>
      <c r="I22" s="160">
        <f>souhrn!G21</f>
        <v>0</v>
      </c>
      <c r="J22" s="161" t="str">
        <f t="shared" ref="J22:J24" si="3">IF(I22&gt;H22,CHAR(81),IF(I22&lt;H22,CHAR(82),CHAR(82)))</f>
        <v>R</v>
      </c>
    </row>
    <row r="23" spans="1:10" s="3" customFormat="1" ht="30" customHeight="1" x14ac:dyDescent="0.2">
      <c r="A23" s="67" t="s">
        <v>70</v>
      </c>
      <c r="B23" s="129"/>
      <c r="C23" s="160">
        <f>souhrn!C22</f>
        <v>0</v>
      </c>
      <c r="D23" s="161" t="str">
        <f t="shared" si="1"/>
        <v>R</v>
      </c>
      <c r="E23" s="128"/>
      <c r="F23" s="162">
        <f>souhrn!E22</f>
        <v>0</v>
      </c>
      <c r="G23" s="161" t="str">
        <f t="shared" si="2"/>
        <v>R</v>
      </c>
      <c r="H23" s="125"/>
      <c r="I23" s="160">
        <f>souhrn!G22</f>
        <v>0</v>
      </c>
      <c r="J23" s="161" t="str">
        <f t="shared" si="3"/>
        <v>R</v>
      </c>
    </row>
    <row r="24" spans="1:10" s="3" customFormat="1" ht="30" customHeight="1" thickBot="1" x14ac:dyDescent="0.25">
      <c r="A24" s="174" t="s">
        <v>71</v>
      </c>
      <c r="B24" s="175"/>
      <c r="C24" s="176">
        <f>souhrn!C23</f>
        <v>0</v>
      </c>
      <c r="D24" s="177" t="str">
        <f t="shared" si="1"/>
        <v>R</v>
      </c>
      <c r="E24" s="130"/>
      <c r="F24" s="178">
        <f>souhrn!E23</f>
        <v>0</v>
      </c>
      <c r="G24" s="177" t="str">
        <f t="shared" si="2"/>
        <v>R</v>
      </c>
      <c r="H24" s="126"/>
      <c r="I24" s="176">
        <f>souhrn!G23</f>
        <v>0</v>
      </c>
      <c r="J24" s="177" t="str">
        <f t="shared" si="3"/>
        <v>R</v>
      </c>
    </row>
    <row r="25" spans="1:10" s="3" customFormat="1" ht="30" customHeight="1" thickBot="1" x14ac:dyDescent="0.25">
      <c r="A25" s="163"/>
      <c r="B25" s="164"/>
      <c r="C25" s="165"/>
      <c r="D25" s="166"/>
      <c r="E25" s="167"/>
      <c r="F25" s="165"/>
      <c r="G25" s="166"/>
      <c r="H25" s="167"/>
      <c r="I25" s="165"/>
      <c r="J25" s="166"/>
    </row>
    <row r="26" spans="1:10" s="3" customFormat="1" ht="18.75" customHeight="1" thickBot="1" x14ac:dyDescent="0.25">
      <c r="A26" s="249"/>
      <c r="B26" s="250"/>
      <c r="C26" s="250"/>
      <c r="D26" s="250"/>
      <c r="E26" s="250"/>
      <c r="F26" s="250"/>
      <c r="G26" s="250"/>
      <c r="H26" s="250"/>
      <c r="I26" s="250"/>
      <c r="J26" s="251"/>
    </row>
    <row r="27" spans="1:10" s="3" customFormat="1" ht="33" customHeight="1" thickBot="1" x14ac:dyDescent="0.25">
      <c r="A27" s="30" t="s">
        <v>10</v>
      </c>
      <c r="B27" s="127" t="s">
        <v>98</v>
      </c>
      <c r="C27" s="127" t="s">
        <v>52</v>
      </c>
      <c r="D27" s="127"/>
      <c r="E27" s="127" t="s">
        <v>98</v>
      </c>
      <c r="F27" s="127" t="s">
        <v>52</v>
      </c>
      <c r="G27" s="127"/>
      <c r="H27" s="127" t="s">
        <v>98</v>
      </c>
      <c r="I27" s="127" t="s">
        <v>52</v>
      </c>
      <c r="J27" s="127"/>
    </row>
    <row r="28" spans="1:10" s="3" customFormat="1" ht="21" customHeight="1" thickBot="1" x14ac:dyDescent="0.25">
      <c r="A28" s="179" t="s">
        <v>72</v>
      </c>
      <c r="B28" s="157"/>
      <c r="C28" s="157"/>
      <c r="D28" s="157"/>
      <c r="E28" s="157"/>
      <c r="F28" s="157"/>
      <c r="G28" s="157"/>
      <c r="H28" s="157"/>
      <c r="I28" s="157"/>
      <c r="J28" s="157"/>
    </row>
    <row r="29" spans="1:10" s="3" customFormat="1" ht="33" customHeight="1" thickBot="1" x14ac:dyDescent="0.25">
      <c r="A29" s="158" t="s">
        <v>67</v>
      </c>
      <c r="B29" s="156">
        <f>SUM(B30:B33)</f>
        <v>0</v>
      </c>
      <c r="C29" s="156">
        <f>SUM(C30:C33)</f>
        <v>0</v>
      </c>
      <c r="D29" s="156"/>
      <c r="E29" s="156">
        <f>SUM(E30:E33)</f>
        <v>0</v>
      </c>
      <c r="F29" s="156">
        <f>SUM(F30:F33)</f>
        <v>0</v>
      </c>
      <c r="G29" s="159"/>
      <c r="H29" s="159">
        <f>SUM(H30:H33)</f>
        <v>0</v>
      </c>
      <c r="I29" s="159">
        <f>SUM(I30:I33)</f>
        <v>0</v>
      </c>
      <c r="J29" s="159"/>
    </row>
    <row r="30" spans="1:10" s="3" customFormat="1" ht="33" customHeight="1" x14ac:dyDescent="0.2">
      <c r="A30" s="168" t="s">
        <v>73</v>
      </c>
      <c r="B30" s="169"/>
      <c r="C30" s="170">
        <f>souhrn!C28</f>
        <v>0</v>
      </c>
      <c r="D30" s="171" t="str">
        <f>IF(C30&gt;B30,CHAR(81),IF(C30&lt;B30,CHAR(82),CHAR(82)))</f>
        <v>R</v>
      </c>
      <c r="E30" s="169"/>
      <c r="F30" s="172">
        <f>souhrn!E28</f>
        <v>0</v>
      </c>
      <c r="G30" s="171" t="str">
        <f>IF(F30&gt;E30,CHAR(81),IF(F30&lt;E30,CHAR(82),CHAR(82)))</f>
        <v>R</v>
      </c>
      <c r="H30" s="173"/>
      <c r="I30" s="170">
        <f>souhrn!G28</f>
        <v>0</v>
      </c>
      <c r="J30" s="171" t="str">
        <f>IF(I30&gt;H30,CHAR(81),IF(I30&lt;H30,CHAR(82),CHAR(82)))</f>
        <v>R</v>
      </c>
    </row>
    <row r="31" spans="1:10" s="3" customFormat="1" ht="33" customHeight="1" x14ac:dyDescent="0.2">
      <c r="A31" s="67" t="s">
        <v>74</v>
      </c>
      <c r="B31" s="128"/>
      <c r="C31" s="160">
        <f>souhrn!C29</f>
        <v>0</v>
      </c>
      <c r="D31" s="161" t="str">
        <f t="shared" ref="D31:D33" si="4">IF(C31&gt;B31,CHAR(81),IF(C31&lt;B31,CHAR(82),CHAR(82)))</f>
        <v>R</v>
      </c>
      <c r="E31" s="128"/>
      <c r="F31" s="162">
        <f>souhrn!E29</f>
        <v>0</v>
      </c>
      <c r="G31" s="161" t="str">
        <f t="shared" ref="G31:G33" si="5">IF(F31&gt;E31,CHAR(81),IF(F31&lt;E31,CHAR(82),CHAR(82)))</f>
        <v>R</v>
      </c>
      <c r="H31" s="125"/>
      <c r="I31" s="160">
        <f>souhrn!G29</f>
        <v>0</v>
      </c>
      <c r="J31" s="161" t="str">
        <f t="shared" ref="J31:J33" si="6">IF(I31&gt;H31,CHAR(81),IF(I31&lt;H31,CHAR(82),CHAR(82)))</f>
        <v>R</v>
      </c>
    </row>
    <row r="32" spans="1:10" s="3" customFormat="1" ht="40.5" customHeight="1" x14ac:dyDescent="0.2">
      <c r="A32" s="67" t="s">
        <v>75</v>
      </c>
      <c r="B32" s="129"/>
      <c r="C32" s="160">
        <f>souhrn!C30</f>
        <v>0</v>
      </c>
      <c r="D32" s="161" t="str">
        <f t="shared" si="4"/>
        <v>R</v>
      </c>
      <c r="E32" s="128"/>
      <c r="F32" s="162">
        <f>souhrn!E30</f>
        <v>0</v>
      </c>
      <c r="G32" s="161" t="str">
        <f t="shared" si="5"/>
        <v>R</v>
      </c>
      <c r="H32" s="125"/>
      <c r="I32" s="160">
        <f>souhrn!G30</f>
        <v>0</v>
      </c>
      <c r="J32" s="161" t="str">
        <f t="shared" si="6"/>
        <v>R</v>
      </c>
    </row>
    <row r="33" spans="1:12" s="3" customFormat="1" ht="40.5" customHeight="1" thickBot="1" x14ac:dyDescent="0.25">
      <c r="A33" s="174" t="s">
        <v>71</v>
      </c>
      <c r="B33" s="175"/>
      <c r="C33" s="176">
        <f>souhrn!C31</f>
        <v>0</v>
      </c>
      <c r="D33" s="177" t="str">
        <f t="shared" si="4"/>
        <v>R</v>
      </c>
      <c r="E33" s="130"/>
      <c r="F33" s="178">
        <f>souhrn!E31</f>
        <v>0</v>
      </c>
      <c r="G33" s="177" t="str">
        <f t="shared" si="5"/>
        <v>R</v>
      </c>
      <c r="H33" s="126"/>
      <c r="I33" s="176">
        <f>souhrn!G31</f>
        <v>0</v>
      </c>
      <c r="J33" s="177" t="str">
        <f t="shared" si="6"/>
        <v>R</v>
      </c>
    </row>
    <row r="34" spans="1:12" s="3" customFormat="1" ht="18.75" customHeight="1" x14ac:dyDescent="0.2">
      <c r="A34" s="6"/>
      <c r="B34" s="7"/>
      <c r="C34" s="7"/>
      <c r="D34" s="7"/>
    </row>
    <row r="37" spans="1:12" hidden="1" x14ac:dyDescent="0.2">
      <c r="A37" s="20" t="s">
        <v>20</v>
      </c>
      <c r="B37" s="20"/>
      <c r="C37" s="20"/>
      <c r="D37" s="20"/>
      <c r="E37" s="20"/>
      <c r="F37" s="20"/>
      <c r="G37" s="20"/>
      <c r="H37" s="20"/>
      <c r="I37" s="20"/>
      <c r="K37" s="20"/>
      <c r="L37" s="20"/>
    </row>
    <row r="38" spans="1:12" hidden="1" x14ac:dyDescent="0.2">
      <c r="A38" s="73">
        <f>rehabilitace1!H13</f>
        <v>0.7</v>
      </c>
      <c r="B38" s="27"/>
      <c r="C38" s="27"/>
      <c r="D38" s="27"/>
      <c r="E38" s="27"/>
      <c r="F38" s="27"/>
      <c r="G38" s="27"/>
      <c r="H38" s="27"/>
      <c r="I38" s="27"/>
      <c r="K38" s="21"/>
      <c r="L38" s="27"/>
    </row>
    <row r="39" spans="1:12" hidden="1" x14ac:dyDescent="0.2">
      <c r="A39" s="23"/>
      <c r="B39" s="24"/>
      <c r="C39" s="24"/>
      <c r="D39" s="24"/>
      <c r="E39" s="24"/>
      <c r="F39" s="24"/>
      <c r="G39" s="24"/>
      <c r="H39" s="24"/>
      <c r="I39" s="24"/>
      <c r="K39" s="24"/>
      <c r="L39" s="24"/>
    </row>
    <row r="40" spans="1:12" ht="13.5" hidden="1" thickBot="1" x14ac:dyDescent="0.25">
      <c r="A40" s="24"/>
      <c r="B40" s="21">
        <f>(C20+C29)-C5</f>
        <v>0</v>
      </c>
      <c r="C40" s="21"/>
      <c r="D40" s="21"/>
      <c r="E40" s="21">
        <f>(F29+F20)-F5</f>
        <v>0</v>
      </c>
      <c r="F40" s="21"/>
      <c r="G40" s="21"/>
      <c r="H40" s="21">
        <f>(I29+I20)-I5</f>
        <v>0</v>
      </c>
      <c r="I40" s="21"/>
      <c r="K40" s="25"/>
      <c r="L40" s="26"/>
    </row>
    <row r="41" spans="1:12" hidden="1" x14ac:dyDescent="0.2">
      <c r="A41" s="77" t="s">
        <v>76</v>
      </c>
      <c r="B41" s="97">
        <f>C5*0.7</f>
        <v>0</v>
      </c>
      <c r="C41" s="97"/>
      <c r="D41" s="97"/>
      <c r="E41" s="97">
        <f>F5*0.7</f>
        <v>0</v>
      </c>
      <c r="F41" s="97"/>
      <c r="G41" s="97"/>
      <c r="H41" s="97">
        <f>I5*0.7</f>
        <v>0</v>
      </c>
      <c r="I41" s="97"/>
      <c r="J41" s="109"/>
    </row>
    <row r="42" spans="1:12" hidden="1" x14ac:dyDescent="0.2">
      <c r="A42" s="93"/>
      <c r="B42" s="108">
        <f>C30</f>
        <v>0</v>
      </c>
      <c r="C42" s="108"/>
      <c r="D42" s="108"/>
      <c r="E42" s="108">
        <f>F30</f>
        <v>0</v>
      </c>
      <c r="F42" s="108"/>
      <c r="G42" s="108"/>
      <c r="H42" s="108">
        <f>H30</f>
        <v>0</v>
      </c>
      <c r="I42" s="108"/>
      <c r="J42" s="110"/>
    </row>
    <row r="43" spans="1:12" hidden="1" x14ac:dyDescent="0.2">
      <c r="A43" s="113"/>
      <c r="B43" s="132" t="str">
        <f>IF(B42&gt;B41,"snížení podílu dotace","OK")</f>
        <v>OK</v>
      </c>
      <c r="C43" s="132"/>
      <c r="D43" s="132"/>
      <c r="E43" s="132" t="str">
        <f>IF(E42&gt;E41,"snížení podílu dotace","OK")</f>
        <v>OK</v>
      </c>
      <c r="F43" s="132"/>
      <c r="G43" s="132"/>
      <c r="H43" s="132" t="str">
        <f>IF(H42&gt;H41,"snížení podílu dotace","OK")</f>
        <v>OK</v>
      </c>
      <c r="I43" s="132"/>
      <c r="J43" s="110"/>
    </row>
    <row r="44" spans="1:12" ht="13.5" hidden="1" thickBot="1" x14ac:dyDescent="0.25">
      <c r="A44" s="75"/>
      <c r="B44" s="111">
        <v>0</v>
      </c>
      <c r="C44" s="111"/>
      <c r="D44" s="111"/>
      <c r="E44" s="111">
        <v>0</v>
      </c>
      <c r="F44" s="111"/>
      <c r="G44" s="111"/>
      <c r="H44" s="111">
        <v>0</v>
      </c>
      <c r="I44" s="111"/>
      <c r="J44" s="112"/>
    </row>
    <row r="45" spans="1:12" hidden="1" x14ac:dyDescent="0.2">
      <c r="A45" s="23"/>
      <c r="B45" s="23"/>
      <c r="C45" s="23"/>
      <c r="D45" s="23"/>
      <c r="E45" s="23"/>
      <c r="F45" s="23"/>
      <c r="G45" s="23"/>
      <c r="H45" s="23"/>
      <c r="I45" s="23"/>
    </row>
  </sheetData>
  <sheetProtection algorithmName="SHA-512" hashValue="li/6CxRuqZAF7UdcSo32xZGB8GshblvGT75qfWkBt69txGpSOR8aONwLGuNJJGCcqTqt0OL5GRndHlJdhSuzhg==" saltValue="idzdTGNPNuPcbSeQfXx0Cw==" spinCount="100000" sheet="1" objects="1" scenarios="1" formatCells="0" formatColumns="0" formatRows="0"/>
  <dataConsolidate/>
  <mergeCells count="11">
    <mergeCell ref="A26:J26"/>
    <mergeCell ref="A1:H1"/>
    <mergeCell ref="K2:P4"/>
    <mergeCell ref="H2:I3"/>
    <mergeCell ref="E2:F3"/>
    <mergeCell ref="A17:J17"/>
    <mergeCell ref="B2:C3"/>
    <mergeCell ref="E15:F16"/>
    <mergeCell ref="H15:I16"/>
    <mergeCell ref="B15:C16"/>
    <mergeCell ref="A14:H14"/>
  </mergeCells>
  <conditionalFormatting sqref="B43:I43">
    <cfRule type="containsText" dxfId="28" priority="15" operator="containsText" text="snížení podílu dotace">
      <formula>NOT(ISERROR(SEARCH("snížení podílu dotace",B43)))</formula>
    </cfRule>
    <cfRule type="containsText" dxfId="27" priority="18" operator="containsText" text="dopočet vratky prostředků">
      <formula>NOT(ISERROR(SEARCH("dopočet vratky prostředků",B43)))</formula>
    </cfRule>
    <cfRule type="containsText" dxfId="26" priority="23" operator="containsText" text="OK">
      <formula>NOT(ISERROR(SEARCH("OK",B43)))</formula>
    </cfRule>
  </conditionalFormatting>
  <conditionalFormatting sqref="B44:I44">
    <cfRule type="cellIs" dxfId="25" priority="16" operator="greaterThan">
      <formula>0</formula>
    </cfRule>
    <cfRule type="cellIs" dxfId="24" priority="17" operator="lessThan">
      <formula>0</formula>
    </cfRule>
    <cfRule type="cellIs" dxfId="23" priority="21" operator="greaterThan">
      <formula>0</formula>
    </cfRule>
    <cfRule type="cellIs" dxfId="22" priority="22" operator="greaterThan">
      <formula>0</formula>
    </cfRule>
  </conditionalFormatting>
  <conditionalFormatting sqref="B44:I44">
    <cfRule type="cellIs" dxfId="21" priority="20" operator="lessThan">
      <formula>0</formula>
    </cfRule>
  </conditionalFormatting>
  <conditionalFormatting sqref="B43:I43">
    <cfRule type="containsText" dxfId="20" priority="19" operator="containsText" text="OK">
      <formula>NOT(ISERROR(SEARCH("OK",B43)))</formula>
    </cfRule>
  </conditionalFormatting>
  <conditionalFormatting sqref="D21:D25 G21:G25 J21:J25">
    <cfRule type="cellIs" dxfId="19" priority="2" operator="equal">
      <formula>$P$6</formula>
    </cfRule>
  </conditionalFormatting>
  <conditionalFormatting sqref="D30:D33 G30:G33 J30:J33">
    <cfRule type="cellIs" dxfId="18" priority="1" operator="equal">
      <formula>$P$6</formula>
    </cfRule>
  </conditionalFormatting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2" fitToHeight="2" orientation="portrait" r:id="rId1"/>
  <headerFooter alignWithMargins="0">
    <oddHeader>&amp;ROkruh 1</oddHead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N60"/>
  <sheetViews>
    <sheetView showGridLines="0" view="pageBreakPreview" zoomScaleNormal="100" zoomScaleSheetLayoutView="100" workbookViewId="0">
      <selection activeCell="L13" sqref="L13"/>
    </sheetView>
  </sheetViews>
  <sheetFormatPr defaultRowHeight="12.75" x14ac:dyDescent="0.2"/>
  <cols>
    <col min="1" max="1" width="31.140625" style="1" customWidth="1"/>
    <col min="2" max="2" width="14.5703125" style="1" customWidth="1"/>
    <col min="3" max="3" width="15.5703125" style="1" customWidth="1"/>
    <col min="4" max="4" width="14.5703125" style="1" customWidth="1"/>
    <col min="5" max="5" width="15.5703125" style="1" customWidth="1"/>
    <col min="6" max="6" width="14.5703125" style="1" customWidth="1"/>
    <col min="7" max="7" width="15.5703125" style="1" customWidth="1"/>
    <col min="8" max="9" width="9.140625" style="1"/>
    <col min="10" max="10" width="9.140625" style="1" hidden="1" customWidth="1"/>
    <col min="11" max="16384" width="9.140625" style="1"/>
  </cols>
  <sheetData>
    <row r="1" spans="1:14" s="3" customFormat="1" ht="15" customHeight="1" x14ac:dyDescent="0.2">
      <c r="A1" s="252" t="s">
        <v>77</v>
      </c>
      <c r="B1" s="252"/>
      <c r="C1" s="252"/>
      <c r="D1" s="252"/>
      <c r="E1" s="252"/>
      <c r="F1" s="252"/>
      <c r="G1" s="252"/>
    </row>
    <row r="2" spans="1:14" s="3" customFormat="1" ht="15" customHeight="1" x14ac:dyDescent="0.2">
      <c r="A2" s="135"/>
      <c r="B2" s="254">
        <f>rehabilitace1!A13</f>
        <v>0</v>
      </c>
      <c r="C2" s="254"/>
      <c r="D2" s="254">
        <f>rehabilitace2!A13</f>
        <v>0</v>
      </c>
      <c r="E2" s="254"/>
      <c r="F2" s="254">
        <f>rehabilitace3!A13</f>
        <v>0</v>
      </c>
      <c r="G2" s="254"/>
      <c r="H2" s="61"/>
      <c r="I2" s="253"/>
      <c r="J2" s="253"/>
      <c r="K2" s="253"/>
      <c r="L2" s="253"/>
      <c r="M2" s="253"/>
      <c r="N2" s="253"/>
    </row>
    <row r="3" spans="1:14" s="3" customFormat="1" ht="15" customHeight="1" x14ac:dyDescent="0.2">
      <c r="A3" s="135"/>
      <c r="B3" s="255"/>
      <c r="C3" s="255"/>
      <c r="D3" s="255"/>
      <c r="E3" s="255"/>
      <c r="F3" s="255"/>
      <c r="G3" s="255"/>
      <c r="I3" s="253"/>
      <c r="J3" s="253"/>
      <c r="K3" s="253"/>
      <c r="L3" s="253"/>
      <c r="M3" s="253"/>
      <c r="N3" s="253"/>
    </row>
    <row r="4" spans="1:14" s="3" customFormat="1" ht="18.75" customHeight="1" x14ac:dyDescent="0.2">
      <c r="A4" s="180" t="s">
        <v>19</v>
      </c>
      <c r="B4" s="268" t="s">
        <v>3</v>
      </c>
      <c r="C4" s="269"/>
      <c r="D4" s="268" t="s">
        <v>3</v>
      </c>
      <c r="E4" s="269"/>
      <c r="F4" s="268" t="s">
        <v>3</v>
      </c>
      <c r="G4" s="269"/>
      <c r="I4" s="253"/>
      <c r="J4" s="253"/>
      <c r="K4" s="253"/>
      <c r="L4" s="253"/>
      <c r="M4" s="253"/>
      <c r="N4" s="253"/>
    </row>
    <row r="5" spans="1:14" s="3" customFormat="1" ht="20.100000000000001" customHeight="1" x14ac:dyDescent="0.2">
      <c r="A5" s="181" t="s">
        <v>78</v>
      </c>
      <c r="B5" s="55"/>
      <c r="C5" s="56">
        <f>rehabilitace1!D13</f>
        <v>0</v>
      </c>
      <c r="D5" s="36"/>
      <c r="E5" s="35">
        <f>rehabilitace2!D13</f>
        <v>0</v>
      </c>
      <c r="F5" s="36"/>
      <c r="G5" s="35">
        <f>rehabilitace3!D13</f>
        <v>0</v>
      </c>
      <c r="I5" s="88"/>
      <c r="J5" s="88" t="s">
        <v>42</v>
      </c>
    </row>
    <row r="6" spans="1:14" s="3" customFormat="1" ht="20.100000000000001" customHeight="1" x14ac:dyDescent="0.2">
      <c r="A6" s="209" t="s">
        <v>33</v>
      </c>
      <c r="B6" s="182"/>
      <c r="C6" s="183">
        <v>0</v>
      </c>
      <c r="D6" s="182"/>
      <c r="E6" s="183">
        <v>0</v>
      </c>
      <c r="F6" s="182"/>
      <c r="G6" s="183">
        <v>0</v>
      </c>
      <c r="I6" s="68"/>
      <c r="J6" s="68" t="s">
        <v>30</v>
      </c>
    </row>
    <row r="7" spans="1:14" s="3" customFormat="1" ht="20.100000000000001" customHeight="1" x14ac:dyDescent="0.2">
      <c r="A7" s="209" t="s">
        <v>25</v>
      </c>
      <c r="B7" s="182"/>
      <c r="C7" s="183">
        <v>0</v>
      </c>
      <c r="D7" s="182"/>
      <c r="E7" s="183">
        <v>0</v>
      </c>
      <c r="F7" s="182"/>
      <c r="G7" s="183">
        <v>0</v>
      </c>
      <c r="I7" s="68"/>
      <c r="J7" s="68" t="s">
        <v>31</v>
      </c>
    </row>
    <row r="8" spans="1:14" s="3" customFormat="1" ht="20.100000000000001" customHeight="1" x14ac:dyDescent="0.2">
      <c r="A8" s="209" t="s">
        <v>25</v>
      </c>
      <c r="B8" s="182"/>
      <c r="C8" s="183">
        <v>0</v>
      </c>
      <c r="D8" s="182"/>
      <c r="E8" s="183">
        <v>0</v>
      </c>
      <c r="F8" s="182"/>
      <c r="G8" s="183">
        <v>0</v>
      </c>
      <c r="I8" s="68"/>
      <c r="J8" s="68" t="s">
        <v>40</v>
      </c>
    </row>
    <row r="9" spans="1:14" s="3" customFormat="1" ht="20.100000000000001" customHeight="1" x14ac:dyDescent="0.2">
      <c r="A9" s="209" t="s">
        <v>25</v>
      </c>
      <c r="B9" s="182"/>
      <c r="C9" s="183">
        <v>0</v>
      </c>
      <c r="D9" s="182"/>
      <c r="E9" s="183">
        <v>0</v>
      </c>
      <c r="F9" s="182"/>
      <c r="G9" s="183">
        <v>0</v>
      </c>
      <c r="I9" s="68"/>
      <c r="J9" s="68" t="s">
        <v>32</v>
      </c>
    </row>
    <row r="10" spans="1:14" s="3" customFormat="1" ht="20.100000000000001" customHeight="1" x14ac:dyDescent="0.2">
      <c r="A10" s="209" t="s">
        <v>25</v>
      </c>
      <c r="B10" s="182"/>
      <c r="C10" s="183">
        <v>0</v>
      </c>
      <c r="D10" s="182"/>
      <c r="E10" s="183">
        <v>0</v>
      </c>
      <c r="F10" s="182"/>
      <c r="G10" s="183">
        <v>0</v>
      </c>
      <c r="I10" s="68"/>
      <c r="J10" s="68" t="s">
        <v>33</v>
      </c>
    </row>
    <row r="11" spans="1:14" s="3" customFormat="1" ht="20.100000000000001" customHeight="1" x14ac:dyDescent="0.2">
      <c r="A11" s="54" t="s">
        <v>25</v>
      </c>
      <c r="B11" s="184"/>
      <c r="C11" s="185">
        <v>0</v>
      </c>
      <c r="D11" s="184"/>
      <c r="E11" s="185">
        <v>0</v>
      </c>
      <c r="F11" s="184"/>
      <c r="G11" s="185">
        <v>0</v>
      </c>
      <c r="I11" s="68"/>
      <c r="J11" s="68" t="s">
        <v>34</v>
      </c>
    </row>
    <row r="12" spans="1:14" s="3" customFormat="1" ht="18.75" customHeight="1" x14ac:dyDescent="0.2">
      <c r="A12" s="17" t="s">
        <v>1</v>
      </c>
      <c r="B12" s="12"/>
      <c r="C12" s="13">
        <f>SUM(C5:C11)</f>
        <v>0</v>
      </c>
      <c r="D12" s="14"/>
      <c r="E12" s="15">
        <f>SUM(E5:E11)</f>
        <v>0</v>
      </c>
      <c r="F12" s="16"/>
      <c r="G12" s="13">
        <f>SUM(G5:G11)</f>
        <v>0</v>
      </c>
      <c r="I12" s="68"/>
      <c r="J12" s="68" t="s">
        <v>35</v>
      </c>
    </row>
    <row r="13" spans="1:14" s="3" customFormat="1" ht="28.5" customHeight="1" x14ac:dyDescent="0.2">
      <c r="A13" s="71" t="s">
        <v>79</v>
      </c>
      <c r="B13" s="266"/>
      <c r="C13" s="266"/>
      <c r="D13" s="267"/>
      <c r="E13" s="267"/>
      <c r="F13" s="267"/>
      <c r="G13" s="267"/>
      <c r="I13" s="68"/>
      <c r="J13" s="68" t="s">
        <v>36</v>
      </c>
    </row>
    <row r="14" spans="1:14" ht="15" customHeight="1" x14ac:dyDescent="0.25">
      <c r="A14" s="256" t="s">
        <v>80</v>
      </c>
      <c r="B14" s="256"/>
      <c r="C14" s="256"/>
      <c r="D14" s="256"/>
      <c r="E14" s="256"/>
      <c r="F14" s="256"/>
      <c r="G14" s="256"/>
      <c r="I14" s="70"/>
      <c r="J14" s="70" t="s">
        <v>37</v>
      </c>
    </row>
    <row r="15" spans="1:14" ht="15" customHeight="1" x14ac:dyDescent="0.25">
      <c r="A15" s="134"/>
      <c r="B15" s="254">
        <f>B2</f>
        <v>0</v>
      </c>
      <c r="C15" s="254"/>
      <c r="D15" s="254">
        <f>D2</f>
        <v>0</v>
      </c>
      <c r="E15" s="254"/>
      <c r="F15" s="254">
        <f>F2</f>
        <v>0</v>
      </c>
      <c r="G15" s="254"/>
      <c r="I15" s="70"/>
      <c r="J15" s="70" t="s">
        <v>39</v>
      </c>
    </row>
    <row r="16" spans="1:14" ht="15.75" customHeight="1" thickBot="1" x14ac:dyDescent="0.25">
      <c r="A16" s="186" t="s">
        <v>81</v>
      </c>
      <c r="B16" s="254"/>
      <c r="C16" s="254"/>
      <c r="D16" s="254"/>
      <c r="E16" s="254"/>
      <c r="F16" s="254"/>
      <c r="G16" s="254"/>
      <c r="I16" s="69"/>
      <c r="J16" s="69" t="s">
        <v>25</v>
      </c>
    </row>
    <row r="17" spans="1:7" ht="18.75" customHeight="1" thickBot="1" x14ac:dyDescent="0.25">
      <c r="A17" s="29" t="s">
        <v>41</v>
      </c>
      <c r="B17" s="263" t="s">
        <v>2</v>
      </c>
      <c r="C17" s="264"/>
      <c r="D17" s="263" t="s">
        <v>2</v>
      </c>
      <c r="E17" s="264"/>
      <c r="F17" s="263" t="s">
        <v>2</v>
      </c>
      <c r="G17" s="265"/>
    </row>
    <row r="18" spans="1:7" ht="38.25" customHeight="1" thickBot="1" x14ac:dyDescent="0.25">
      <c r="A18" s="30" t="s">
        <v>10</v>
      </c>
      <c r="B18" s="31" t="s">
        <v>92</v>
      </c>
      <c r="C18" s="32" t="s">
        <v>4</v>
      </c>
      <c r="D18" s="31" t="s">
        <v>93</v>
      </c>
      <c r="E18" s="32" t="s">
        <v>4</v>
      </c>
      <c r="F18" s="31" t="s">
        <v>93</v>
      </c>
      <c r="G18" s="32" t="s">
        <v>4</v>
      </c>
    </row>
    <row r="19" spans="1:7" s="3" customFormat="1" ht="18.75" customHeight="1" thickBot="1" x14ac:dyDescent="0.25">
      <c r="A19" s="158" t="s">
        <v>82</v>
      </c>
      <c r="B19" s="187">
        <f>SUM(B20:B23)</f>
        <v>0</v>
      </c>
      <c r="C19" s="188">
        <f t="shared" ref="C19:G19" si="0">SUM(C20:C23)</f>
        <v>0</v>
      </c>
      <c r="D19" s="187">
        <f t="shared" si="0"/>
        <v>0</v>
      </c>
      <c r="E19" s="188">
        <f t="shared" si="0"/>
        <v>0</v>
      </c>
      <c r="F19" s="187">
        <f t="shared" si="0"/>
        <v>0</v>
      </c>
      <c r="G19" s="188">
        <f t="shared" si="0"/>
        <v>0</v>
      </c>
    </row>
    <row r="20" spans="1:7" s="3" customFormat="1" ht="38.25" customHeight="1" x14ac:dyDescent="0.2">
      <c r="A20" s="66" t="s">
        <v>83</v>
      </c>
      <c r="B20" s="189"/>
      <c r="C20" s="190"/>
      <c r="D20" s="189"/>
      <c r="E20" s="190"/>
      <c r="F20" s="189"/>
      <c r="G20" s="190"/>
    </row>
    <row r="21" spans="1:7" s="3" customFormat="1" ht="30" customHeight="1" x14ac:dyDescent="0.2">
      <c r="A21" s="67" t="s">
        <v>69</v>
      </c>
      <c r="B21" s="191"/>
      <c r="C21" s="192"/>
      <c r="D21" s="191"/>
      <c r="E21" s="192"/>
      <c r="F21" s="191"/>
      <c r="G21" s="192"/>
    </row>
    <row r="22" spans="1:7" s="3" customFormat="1" ht="30" customHeight="1" x14ac:dyDescent="0.2">
      <c r="A22" s="67" t="s">
        <v>70</v>
      </c>
      <c r="B22" s="191"/>
      <c r="C22" s="193"/>
      <c r="D22" s="191"/>
      <c r="E22" s="192"/>
      <c r="F22" s="191"/>
      <c r="G22" s="192"/>
    </row>
    <row r="23" spans="1:7" s="3" customFormat="1" ht="30" customHeight="1" x14ac:dyDescent="0.2">
      <c r="A23" s="194" t="s">
        <v>84</v>
      </c>
      <c r="B23" s="191"/>
      <c r="C23" s="192"/>
      <c r="D23" s="191"/>
      <c r="E23" s="192"/>
      <c r="F23" s="191"/>
      <c r="G23" s="192"/>
    </row>
    <row r="24" spans="1:7" s="3" customFormat="1" ht="30" customHeight="1" thickBot="1" x14ac:dyDescent="0.25">
      <c r="A24" s="6" t="s">
        <v>85</v>
      </c>
      <c r="B24" s="259">
        <f>B15</f>
        <v>0</v>
      </c>
      <c r="C24" s="260"/>
      <c r="D24" s="261">
        <f>D15</f>
        <v>0</v>
      </c>
      <c r="E24" s="262"/>
      <c r="F24" s="261">
        <f>F15</f>
        <v>0</v>
      </c>
      <c r="G24" s="262"/>
    </row>
    <row r="25" spans="1:7" s="3" customFormat="1" ht="30" customHeight="1" thickBot="1" x14ac:dyDescent="0.25">
      <c r="A25" s="29" t="s">
        <v>86</v>
      </c>
      <c r="B25" s="263" t="s">
        <v>2</v>
      </c>
      <c r="C25" s="264"/>
      <c r="D25" s="263" t="s">
        <v>2</v>
      </c>
      <c r="E25" s="264"/>
      <c r="F25" s="263" t="s">
        <v>2</v>
      </c>
      <c r="G25" s="265"/>
    </row>
    <row r="26" spans="1:7" s="3" customFormat="1" ht="30" customHeight="1" thickBot="1" x14ac:dyDescent="0.25">
      <c r="A26" s="30" t="s">
        <v>10</v>
      </c>
      <c r="B26" s="31" t="s">
        <v>93</v>
      </c>
      <c r="C26" s="32" t="s">
        <v>4</v>
      </c>
      <c r="D26" s="31" t="s">
        <v>92</v>
      </c>
      <c r="E26" s="32" t="s">
        <v>4</v>
      </c>
      <c r="F26" s="31" t="s">
        <v>93</v>
      </c>
      <c r="G26" s="32" t="s">
        <v>4</v>
      </c>
    </row>
    <row r="27" spans="1:7" s="3" customFormat="1" ht="41.25" customHeight="1" thickBot="1" x14ac:dyDescent="0.25">
      <c r="A27" s="195" t="s">
        <v>82</v>
      </c>
      <c r="B27" s="187">
        <f>SUM(B28:B31)</f>
        <v>0</v>
      </c>
      <c r="C27" s="188">
        <f>SUM(C28:C31)</f>
        <v>0</v>
      </c>
      <c r="D27" s="187">
        <f t="shared" ref="D27:G27" si="1">SUM(D28:D31)</f>
        <v>0</v>
      </c>
      <c r="E27" s="188">
        <f t="shared" si="1"/>
        <v>0</v>
      </c>
      <c r="F27" s="187">
        <f t="shared" si="1"/>
        <v>0</v>
      </c>
      <c r="G27" s="188">
        <f t="shared" si="1"/>
        <v>0</v>
      </c>
    </row>
    <row r="28" spans="1:7" s="3" customFormat="1" ht="33" customHeight="1" x14ac:dyDescent="0.2">
      <c r="A28" s="196" t="s">
        <v>73</v>
      </c>
      <c r="B28" s="189"/>
      <c r="C28" s="197"/>
      <c r="D28" s="189"/>
      <c r="E28" s="197"/>
      <c r="F28" s="189"/>
      <c r="G28" s="198"/>
    </row>
    <row r="29" spans="1:7" s="3" customFormat="1" ht="33" customHeight="1" x14ac:dyDescent="0.2">
      <c r="A29" s="199" t="s">
        <v>74</v>
      </c>
      <c r="B29" s="191"/>
      <c r="C29" s="200"/>
      <c r="D29" s="191"/>
      <c r="E29" s="200"/>
      <c r="F29" s="191"/>
      <c r="G29" s="201"/>
    </row>
    <row r="30" spans="1:7" s="3" customFormat="1" ht="33" customHeight="1" x14ac:dyDescent="0.2">
      <c r="A30" s="199" t="s">
        <v>75</v>
      </c>
      <c r="B30" s="191"/>
      <c r="C30" s="200"/>
      <c r="D30" s="191"/>
      <c r="E30" s="200"/>
      <c r="F30" s="191"/>
      <c r="G30" s="201"/>
    </row>
    <row r="31" spans="1:7" s="3" customFormat="1" ht="33" customHeight="1" thickBot="1" x14ac:dyDescent="0.25">
      <c r="A31" s="202" t="s">
        <v>84</v>
      </c>
      <c r="B31" s="203"/>
      <c r="C31" s="204"/>
      <c r="D31" s="203"/>
      <c r="E31" s="204"/>
      <c r="F31" s="203"/>
      <c r="G31" s="205"/>
    </row>
    <row r="32" spans="1:7" s="3" customFormat="1" ht="33" customHeight="1" x14ac:dyDescent="0.2">
      <c r="A32" s="1"/>
      <c r="B32" s="1"/>
      <c r="C32" s="1"/>
      <c r="D32" s="1"/>
      <c r="E32" s="1"/>
      <c r="F32" s="1"/>
      <c r="G32" s="1"/>
    </row>
    <row r="33" spans="1:10" s="3" customFormat="1" ht="33" customHeight="1" x14ac:dyDescent="0.2">
      <c r="A33" s="206" t="s">
        <v>29</v>
      </c>
      <c r="B33" s="1"/>
      <c r="C33" s="1"/>
      <c r="D33" s="1"/>
      <c r="E33" s="1"/>
      <c r="F33" s="1"/>
      <c r="G33" s="1"/>
    </row>
    <row r="34" spans="1:10" s="3" customFormat="1" ht="40.5" customHeight="1" x14ac:dyDescent="0.2">
      <c r="A34" s="257"/>
      <c r="B34" s="257"/>
      <c r="C34" s="257"/>
      <c r="D34" s="257"/>
      <c r="E34" s="257"/>
      <c r="F34" s="257"/>
      <c r="G34" s="257"/>
    </row>
    <row r="35" spans="1:10" s="3" customFormat="1" ht="40.5" customHeight="1" x14ac:dyDescent="0.2">
      <c r="A35" s="257"/>
      <c r="B35" s="257"/>
      <c r="C35" s="257"/>
      <c r="D35" s="257"/>
      <c r="E35" s="257"/>
      <c r="F35" s="257"/>
      <c r="G35" s="257"/>
    </row>
    <row r="36" spans="1:10" s="3" customFormat="1" ht="33" customHeight="1" x14ac:dyDescent="0.2">
      <c r="A36" s="257"/>
      <c r="B36" s="257"/>
      <c r="C36" s="257"/>
      <c r="D36" s="257"/>
      <c r="E36" s="257"/>
      <c r="F36" s="257"/>
      <c r="G36" s="257"/>
    </row>
    <row r="37" spans="1:10" s="3" customFormat="1" ht="39.75" customHeight="1" x14ac:dyDescent="0.2">
      <c r="A37" s="257"/>
      <c r="B37" s="257"/>
      <c r="C37" s="257"/>
      <c r="D37" s="257"/>
      <c r="E37" s="257"/>
      <c r="F37" s="257"/>
      <c r="G37" s="257"/>
    </row>
    <row r="38" spans="1:10" s="3" customFormat="1" ht="20.25" customHeight="1" x14ac:dyDescent="0.2">
      <c r="A38" s="257"/>
      <c r="B38" s="257"/>
      <c r="C38" s="257"/>
      <c r="D38" s="257"/>
      <c r="E38" s="257"/>
      <c r="F38" s="257"/>
      <c r="G38" s="257"/>
    </row>
    <row r="39" spans="1:10" s="3" customFormat="1" ht="18.75" customHeight="1" x14ac:dyDescent="0.2">
      <c r="A39" s="257"/>
      <c r="B39" s="257"/>
      <c r="C39" s="257"/>
      <c r="D39" s="257"/>
      <c r="E39" s="257"/>
      <c r="F39" s="257"/>
      <c r="G39" s="257"/>
    </row>
    <row r="40" spans="1:10" s="3" customFormat="1" ht="18.75" customHeight="1" x14ac:dyDescent="0.2">
      <c r="A40" s="257"/>
      <c r="B40" s="257"/>
      <c r="C40" s="257"/>
      <c r="D40" s="257"/>
      <c r="E40" s="257"/>
      <c r="F40" s="257"/>
      <c r="G40" s="257"/>
    </row>
    <row r="41" spans="1:10" s="3" customFormat="1" ht="18.75" customHeight="1" x14ac:dyDescent="0.2">
      <c r="A41" s="257"/>
      <c r="B41" s="257"/>
      <c r="C41" s="257"/>
      <c r="D41" s="257"/>
      <c r="E41" s="257"/>
      <c r="F41" s="257"/>
      <c r="G41" s="257"/>
    </row>
    <row r="42" spans="1:10" x14ac:dyDescent="0.2">
      <c r="A42" s="257"/>
      <c r="B42" s="257"/>
      <c r="C42" s="257"/>
      <c r="D42" s="257"/>
      <c r="E42" s="257"/>
      <c r="F42" s="257"/>
      <c r="G42" s="257"/>
    </row>
    <row r="43" spans="1:10" ht="12.75" hidden="1" customHeight="1" x14ac:dyDescent="0.2">
      <c r="A43" s="257"/>
      <c r="B43" s="257"/>
      <c r="C43" s="257"/>
      <c r="D43" s="257"/>
      <c r="E43" s="257"/>
      <c r="F43" s="257"/>
      <c r="G43" s="257"/>
    </row>
    <row r="44" spans="1:10" ht="13.5" hidden="1" customHeight="1" x14ac:dyDescent="0.2">
      <c r="A44" s="257"/>
      <c r="B44" s="257"/>
      <c r="C44" s="257"/>
      <c r="D44" s="257"/>
      <c r="E44" s="257"/>
      <c r="F44" s="257"/>
      <c r="G44" s="257"/>
      <c r="I44" s="20"/>
      <c r="J44" s="20"/>
    </row>
    <row r="45" spans="1:10" ht="13.5" hidden="1" customHeight="1" x14ac:dyDescent="0.2">
      <c r="A45" s="257"/>
      <c r="B45" s="257"/>
      <c r="C45" s="257"/>
      <c r="D45" s="257"/>
      <c r="E45" s="257"/>
      <c r="F45" s="257"/>
      <c r="G45" s="257"/>
      <c r="I45" s="21"/>
      <c r="J45" s="27"/>
    </row>
    <row r="46" spans="1:10" ht="12.75" hidden="1" customHeight="1" x14ac:dyDescent="0.2">
      <c r="A46" s="258"/>
      <c r="B46" s="258"/>
      <c r="C46" s="258"/>
      <c r="D46" s="258"/>
      <c r="E46" s="258"/>
      <c r="F46" s="258"/>
      <c r="G46" s="258"/>
      <c r="I46" s="24"/>
      <c r="J46" s="24"/>
    </row>
    <row r="47" spans="1:10" ht="13.5" hidden="1" customHeight="1" x14ac:dyDescent="0.2">
      <c r="I47" s="25"/>
      <c r="J47" s="26"/>
    </row>
    <row r="48" spans="1:10" ht="12.75" hidden="1" customHeight="1" x14ac:dyDescent="0.2">
      <c r="H48" s="65"/>
    </row>
    <row r="49" spans="1:8" ht="12.75" hidden="1" customHeight="1" thickBot="1" x14ac:dyDescent="0.25">
      <c r="A49" s="20" t="s">
        <v>20</v>
      </c>
      <c r="B49" s="20"/>
      <c r="C49" s="20"/>
      <c r="D49" s="20"/>
      <c r="E49" s="20"/>
      <c r="F49" s="20"/>
      <c r="G49" s="20"/>
    </row>
    <row r="50" spans="1:8" ht="12.75" hidden="1" customHeight="1" thickBot="1" x14ac:dyDescent="0.25">
      <c r="A50" s="73">
        <f>[1]rehabilitace1!C11</f>
        <v>0.7</v>
      </c>
      <c r="B50" s="62"/>
      <c r="C50" s="22"/>
      <c r="D50" s="62"/>
      <c r="E50" s="22"/>
      <c r="F50" s="62"/>
      <c r="G50" s="22"/>
    </row>
    <row r="51" spans="1:8" ht="13.5" hidden="1" customHeight="1" x14ac:dyDescent="0.2">
      <c r="A51" s="23"/>
      <c r="B51" s="23"/>
      <c r="C51" s="24" t="str">
        <f>IF(C52&lt;0,"vratka prostředků","prostředky org.")</f>
        <v>prostředky org.</v>
      </c>
      <c r="D51" s="24"/>
      <c r="E51" s="24" t="str">
        <f>IF(E52&lt;0,"vratka prostředků","prostředky org.")</f>
        <v>prostředky org.</v>
      </c>
      <c r="F51" s="24"/>
      <c r="G51" s="24" t="str">
        <f>IF(G52&lt;0,"vratka prostředků","prostředky org.")</f>
        <v>prostředky org.</v>
      </c>
    </row>
    <row r="52" spans="1:8" ht="12.75" hidden="1" customHeight="1" thickBot="1" x14ac:dyDescent="0.25">
      <c r="A52" s="24"/>
      <c r="B52" s="23"/>
      <c r="C52" s="21">
        <f>(C19+C27)-C5</f>
        <v>0</v>
      </c>
      <c r="D52" s="24"/>
      <c r="E52" s="21">
        <f>(E27+E19)-E5</f>
        <v>0</v>
      </c>
      <c r="F52" s="24"/>
      <c r="G52" s="21">
        <f>(G27+G19)-G5</f>
        <v>0</v>
      </c>
    </row>
    <row r="53" spans="1:8" ht="12.75" hidden="1" customHeight="1" x14ac:dyDescent="0.2">
      <c r="A53" s="77" t="s">
        <v>76</v>
      </c>
      <c r="B53" s="74"/>
      <c r="C53" s="97">
        <f>C5*0.7</f>
        <v>0</v>
      </c>
      <c r="D53" s="98"/>
      <c r="E53" s="97">
        <f>E5*0.7</f>
        <v>0</v>
      </c>
      <c r="F53" s="98"/>
      <c r="G53" s="97">
        <f>G5*0.7</f>
        <v>0</v>
      </c>
      <c r="H53" s="109"/>
    </row>
    <row r="54" spans="1:8" ht="12.75" hidden="1" customHeight="1" x14ac:dyDescent="0.2">
      <c r="A54" s="93"/>
      <c r="B54" s="94"/>
      <c r="C54" s="108">
        <f>C28</f>
        <v>0</v>
      </c>
      <c r="D54" s="107"/>
      <c r="E54" s="108">
        <f>E28</f>
        <v>0</v>
      </c>
      <c r="F54" s="107"/>
      <c r="G54" s="108">
        <f>G28</f>
        <v>0</v>
      </c>
      <c r="H54" s="110"/>
    </row>
    <row r="55" spans="1:8" ht="13.5" hidden="1" customHeight="1" x14ac:dyDescent="0.2">
      <c r="A55" s="113"/>
      <c r="B55" s="94"/>
      <c r="C55" s="107" t="str">
        <f>IF(C54&gt;C53,"dopočet vratky prostředků","OK")</f>
        <v>OK</v>
      </c>
      <c r="D55" s="107"/>
      <c r="E55" s="107" t="str">
        <f>IF(E54&gt;E53,"dopočet vratky prostředků","OK")</f>
        <v>OK</v>
      </c>
      <c r="F55" s="107"/>
      <c r="G55" s="107" t="str">
        <f>IF(G54&gt;G53,"dopočet vratky prostředků","OK")</f>
        <v>OK</v>
      </c>
      <c r="H55" s="110"/>
    </row>
    <row r="56" spans="1:8" ht="12.75" hidden="1" customHeight="1" thickBot="1" x14ac:dyDescent="0.25">
      <c r="A56" s="75"/>
      <c r="B56" s="76"/>
      <c r="C56" s="111">
        <v>0</v>
      </c>
      <c r="D56" s="111"/>
      <c r="E56" s="111">
        <v>0</v>
      </c>
      <c r="F56" s="111"/>
      <c r="G56" s="111">
        <v>0</v>
      </c>
      <c r="H56" s="112"/>
    </row>
    <row r="57" spans="1:8" ht="76.5" hidden="1" customHeight="1" x14ac:dyDescent="0.2">
      <c r="A57" s="94"/>
      <c r="B57" s="94"/>
      <c r="C57" s="94"/>
      <c r="D57" s="94"/>
      <c r="E57" s="94"/>
      <c r="F57" s="94"/>
      <c r="G57" s="94"/>
      <c r="H57" s="65"/>
    </row>
    <row r="58" spans="1:8" hidden="1" x14ac:dyDescent="0.2"/>
    <row r="59" spans="1:8" hidden="1" x14ac:dyDescent="0.2"/>
    <row r="60" spans="1:8" hidden="1" x14ac:dyDescent="0.2"/>
  </sheetData>
  <sheetProtection algorithmName="SHA-512" hashValue="ngHtZ/BtemAkCek2eLNbzpOJPjsRzMkY08RBofd60LsWrSVVUluthAFZtzz3ugt4zqRlfAlbiDSyA+0mjFUb1Q==" saltValue="/7OfBzfLl4iVNlhmL767wA==" spinCount="100000" sheet="1" objects="1" scenarios="1" formatCells="0" formatColumns="0" formatRows="0"/>
  <dataConsolidate/>
  <customSheetViews>
    <customSheetView guid="{0F0BE436-E5F8-447E-8554-FB945096D212}" showPageBreaks="1" showGridLines="0" printArea="1" view="pageBreakPreview" topLeftCell="A10">
      <selection activeCell="D7" sqref="D7:E7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78" fitToHeight="2" orientation="landscape" r:id="rId1"/>
      <headerFooter alignWithMargins="0"/>
    </customSheetView>
    <customSheetView guid="{21AC950D-DC3B-4902-990E-85327BAB389E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 topLeftCell="A19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E19" sqref="E19"/>
      <pageMargins left="0.23622047244094491" right="0.1574803149606299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6">
    <mergeCell ref="A1:G1"/>
    <mergeCell ref="B4:C4"/>
    <mergeCell ref="D4:E4"/>
    <mergeCell ref="F4:G4"/>
    <mergeCell ref="I2:N4"/>
    <mergeCell ref="B2:C3"/>
    <mergeCell ref="D2:E3"/>
    <mergeCell ref="F2:G3"/>
    <mergeCell ref="B17:C17"/>
    <mergeCell ref="D17:E17"/>
    <mergeCell ref="F17:G17"/>
    <mergeCell ref="A14:G14"/>
    <mergeCell ref="B13:C13"/>
    <mergeCell ref="D13:E13"/>
    <mergeCell ref="F13:G13"/>
    <mergeCell ref="B15:C16"/>
    <mergeCell ref="D15:E16"/>
    <mergeCell ref="F15:G16"/>
    <mergeCell ref="A34:G45"/>
    <mergeCell ref="A46:G46"/>
    <mergeCell ref="B24:C24"/>
    <mergeCell ref="D24:E24"/>
    <mergeCell ref="F24:G24"/>
    <mergeCell ref="B25:C25"/>
    <mergeCell ref="D25:E25"/>
    <mergeCell ref="F25:G25"/>
  </mergeCells>
  <conditionalFormatting sqref="C55:G55">
    <cfRule type="containsText" dxfId="17" priority="3" operator="containsText" text="dopočet vratky prostředků">
      <formula>NOT(ISERROR(SEARCH("dopočet vratky prostředků",C55)))</formula>
    </cfRule>
    <cfRule type="containsText" dxfId="16" priority="8" operator="containsText" text="OK">
      <formula>NOT(ISERROR(SEARCH("OK",C55)))</formula>
    </cfRule>
  </conditionalFormatting>
  <conditionalFormatting sqref="C56:G56">
    <cfRule type="cellIs" dxfId="15" priority="1" operator="greaterThan">
      <formula>0</formula>
    </cfRule>
    <cfRule type="cellIs" dxfId="14" priority="2" operator="lessThan">
      <formula>0</formula>
    </cfRule>
    <cfRule type="cellIs" dxfId="13" priority="6" operator="greaterThan">
      <formula>0</formula>
    </cfRule>
    <cfRule type="cellIs" dxfId="12" priority="7" operator="greaterThan">
      <formula>0</formula>
    </cfRule>
  </conditionalFormatting>
  <conditionalFormatting sqref="C56:G56">
    <cfRule type="cellIs" dxfId="11" priority="5" operator="lessThan">
      <formula>0</formula>
    </cfRule>
  </conditionalFormatting>
  <conditionalFormatting sqref="C55:G55">
    <cfRule type="containsText" dxfId="10" priority="4" operator="containsText" text="OK">
      <formula>NOT(ISERROR(SEARCH("OK",C55)))</formula>
    </cfRule>
  </conditionalFormatting>
  <dataValidations xWindow="399" yWindow="605" count="1">
    <dataValidation type="list" allowBlank="1" showInputMessage="1" showErrorMessage="1" sqref="A6:A11">
      <formula1>$J$6:$J$16</formula1>
    </dataValidation>
  </dataValidations>
  <printOptions horizontalCentered="1" verticalCentered="1"/>
  <pageMargins left="0.23622047244094491" right="0.15748031496062992" top="0.11811023622047245" bottom="0.74803149606299213" header="0.31496062992125984" footer="0.31496062992125984"/>
  <pageSetup paperSize="9" scale="75" fitToHeight="2" orientation="portrait" r:id="rId5"/>
  <headerFooter alignWithMargins="0">
    <oddHeader>&amp;ROkruh 1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I30"/>
  <sheetViews>
    <sheetView showGridLines="0" tabSelected="1" view="pageBreakPreview" zoomScaleNormal="100" zoomScaleSheetLayoutView="100" workbookViewId="0">
      <selection activeCell="L19" sqref="L19"/>
    </sheetView>
  </sheetViews>
  <sheetFormatPr defaultRowHeight="12.75" x14ac:dyDescent="0.2"/>
  <cols>
    <col min="1" max="1" width="15.7109375" style="1" customWidth="1"/>
    <col min="2" max="3" width="20.7109375" style="1" customWidth="1"/>
    <col min="4" max="4" width="17.5703125" style="1" customWidth="1"/>
    <col min="5" max="5" width="14.5703125" style="1" customWidth="1"/>
    <col min="6" max="6" width="15.5703125" style="1" customWidth="1"/>
    <col min="7" max="7" width="14.5703125" style="1" customWidth="1"/>
    <col min="8" max="8" width="15.5703125" style="1" customWidth="1"/>
    <col min="9" max="9" width="14.5703125" style="1" customWidth="1"/>
    <col min="10" max="10" width="15.5703125" style="1" customWidth="1"/>
    <col min="11" max="16384" width="9.140625" style="1"/>
  </cols>
  <sheetData>
    <row r="1" spans="1:9" ht="18" customHeight="1" x14ac:dyDescent="0.2">
      <c r="A1" s="252" t="s">
        <v>0</v>
      </c>
      <c r="B1" s="252"/>
      <c r="C1" s="252"/>
      <c r="D1" s="252"/>
      <c r="E1" s="252"/>
      <c r="F1" s="252"/>
      <c r="G1" s="252"/>
      <c r="H1" s="252"/>
      <c r="I1" s="252"/>
    </row>
    <row r="2" spans="1:9" ht="56.25" customHeight="1" x14ac:dyDescent="0.2">
      <c r="A2" s="8"/>
      <c r="B2" s="8"/>
      <c r="C2" s="8"/>
      <c r="D2" s="8"/>
      <c r="E2" s="8"/>
      <c r="F2" s="8"/>
      <c r="G2" s="57">
        <f>souhrn!B15</f>
        <v>0</v>
      </c>
      <c r="H2" s="57">
        <f>souhrn!D15</f>
        <v>0</v>
      </c>
      <c r="I2" s="57">
        <f>souhrn!F15</f>
        <v>0</v>
      </c>
    </row>
    <row r="3" spans="1:9" ht="18" customHeight="1" x14ac:dyDescent="0.2">
      <c r="A3" s="286" t="s">
        <v>22</v>
      </c>
      <c r="B3" s="287"/>
      <c r="C3" s="288"/>
      <c r="D3" s="293">
        <f>G3+H3+I3</f>
        <v>0</v>
      </c>
      <c r="E3" s="294"/>
      <c r="F3" s="295"/>
      <c r="G3" s="10">
        <f>souhrn!C5</f>
        <v>0</v>
      </c>
      <c r="H3" s="10">
        <f>souhrn!E5</f>
        <v>0</v>
      </c>
      <c r="I3" s="10">
        <f>souhrn!G5</f>
        <v>0</v>
      </c>
    </row>
    <row r="4" spans="1:9" s="3" customFormat="1" ht="20.25" customHeight="1" x14ac:dyDescent="0.2">
      <c r="A4" s="271" t="s">
        <v>18</v>
      </c>
      <c r="B4" s="272"/>
      <c r="C4" s="273"/>
      <c r="D4" s="283">
        <f>G4+H4+I4</f>
        <v>0</v>
      </c>
      <c r="E4" s="284"/>
      <c r="F4" s="285"/>
      <c r="G4" s="11">
        <f>souhrn!B19</f>
        <v>0</v>
      </c>
      <c r="H4" s="11">
        <f>souhrn!D19</f>
        <v>0</v>
      </c>
      <c r="I4" s="11">
        <f>souhrn!F19</f>
        <v>0</v>
      </c>
    </row>
    <row r="5" spans="1:9" s="3" customFormat="1" ht="20.25" customHeight="1" x14ac:dyDescent="0.2">
      <c r="A5" s="271" t="s">
        <v>16</v>
      </c>
      <c r="B5" s="272"/>
      <c r="C5" s="273"/>
      <c r="D5" s="274">
        <f>G5+H5+I5</f>
        <v>0</v>
      </c>
      <c r="E5" s="275"/>
      <c r="F5" s="276"/>
      <c r="G5" s="11">
        <f>souhrn!C19</f>
        <v>0</v>
      </c>
      <c r="H5" s="11">
        <f>souhrn!E19</f>
        <v>0</v>
      </c>
      <c r="I5" s="11">
        <f>souhrn!G19</f>
        <v>0</v>
      </c>
    </row>
    <row r="6" spans="1:9" s="3" customFormat="1" ht="31.5" customHeight="1" x14ac:dyDescent="0.2">
      <c r="A6" s="277" t="s">
        <v>5</v>
      </c>
      <c r="B6" s="278"/>
      <c r="C6" s="279"/>
      <c r="D6" s="280" t="e">
        <f>D5/D4</f>
        <v>#DIV/0!</v>
      </c>
      <c r="E6" s="281"/>
      <c r="F6" s="282"/>
      <c r="G6" s="19" t="e">
        <f>G5/G4</f>
        <v>#DIV/0!</v>
      </c>
      <c r="H6" s="19" t="e">
        <f>H5/H4</f>
        <v>#DIV/0!</v>
      </c>
      <c r="I6" s="19" t="e">
        <f t="shared" ref="I6" si="0">I5/I4</f>
        <v>#DIV/0!</v>
      </c>
    </row>
    <row r="7" spans="1:9" s="3" customFormat="1" ht="16.5" customHeight="1" x14ac:dyDescent="0.2">
      <c r="A7" s="4"/>
      <c r="B7" s="4"/>
      <c r="C7" s="4"/>
      <c r="D7" s="9"/>
      <c r="E7" s="9"/>
      <c r="F7" s="9"/>
    </row>
    <row r="8" spans="1:9" s="3" customFormat="1" ht="16.5" customHeight="1" x14ac:dyDescent="0.25">
      <c r="A8" s="256" t="s">
        <v>8</v>
      </c>
      <c r="B8" s="256"/>
      <c r="C8" s="256"/>
      <c r="D8" s="256"/>
      <c r="E8" s="256"/>
      <c r="F8" s="256"/>
      <c r="G8" s="256"/>
      <c r="H8" s="256"/>
      <c r="I8" s="256"/>
    </row>
    <row r="9" spans="1:9" s="3" customFormat="1" ht="10.5" customHeight="1" x14ac:dyDescent="0.2">
      <c r="A9" s="270"/>
      <c r="B9" s="270"/>
      <c r="C9" s="270"/>
      <c r="D9" s="270"/>
      <c r="E9" s="270"/>
      <c r="F9" s="270"/>
      <c r="G9" s="270"/>
      <c r="H9" s="270"/>
      <c r="I9" s="270"/>
    </row>
    <row r="10" spans="1:9" s="3" customFormat="1" ht="27" customHeight="1" x14ac:dyDescent="0.2">
      <c r="A10" s="306" t="s">
        <v>45</v>
      </c>
      <c r="B10" s="307"/>
      <c r="C10" s="308"/>
      <c r="D10" s="103"/>
      <c r="E10" s="100"/>
      <c r="F10" s="100"/>
      <c r="G10" s="101">
        <f>souhrn!C56</f>
        <v>0</v>
      </c>
      <c r="H10" s="101">
        <f>souhrn!E56</f>
        <v>0</v>
      </c>
      <c r="I10" s="102">
        <f>souhrn!G56</f>
        <v>0</v>
      </c>
    </row>
    <row r="11" spans="1:9" s="3" customFormat="1" ht="27" customHeight="1" x14ac:dyDescent="0.2">
      <c r="A11" s="303" t="s">
        <v>96</v>
      </c>
      <c r="B11" s="304"/>
      <c r="C11" s="309"/>
      <c r="D11" s="104"/>
      <c r="E11" s="114"/>
      <c r="F11" s="114"/>
      <c r="G11" s="99">
        <f>souhrn!C52</f>
        <v>0</v>
      </c>
      <c r="H11" s="99">
        <f>souhrn!E52</f>
        <v>0</v>
      </c>
      <c r="I11" s="115">
        <f>souhrn!G52</f>
        <v>0</v>
      </c>
    </row>
    <row r="12" spans="1:9" s="3" customFormat="1" ht="21" customHeight="1" x14ac:dyDescent="0.2">
      <c r="A12" s="303" t="s">
        <v>95</v>
      </c>
      <c r="B12" s="304"/>
      <c r="C12" s="304"/>
      <c r="D12" s="105"/>
      <c r="E12" s="95"/>
      <c r="F12" s="95"/>
      <c r="G12" s="96">
        <f>rehabilitace1!H14+rehabilitace1!E13</f>
        <v>0</v>
      </c>
      <c r="H12" s="96">
        <f>rehabilitace2!H14+rehabilitace2!E13</f>
        <v>0</v>
      </c>
      <c r="I12" s="116">
        <f>rehabilitace3!H14+rehabilitace3!E13</f>
        <v>0</v>
      </c>
    </row>
    <row r="13" spans="1:9" s="3" customFormat="1" ht="21" customHeight="1" x14ac:dyDescent="0.2">
      <c r="A13" s="303"/>
      <c r="B13" s="304"/>
      <c r="C13" s="304"/>
      <c r="D13" s="106" t="s">
        <v>46</v>
      </c>
      <c r="E13" s="28"/>
      <c r="F13" s="28"/>
      <c r="G13" s="289">
        <f>SUMIF(G10:I12,"&lt;0")</f>
        <v>0</v>
      </c>
      <c r="H13" s="289"/>
      <c r="I13" s="290"/>
    </row>
    <row r="14" spans="1:9" s="3" customFormat="1" ht="28.5" customHeight="1" x14ac:dyDescent="0.2">
      <c r="A14" s="300" t="s">
        <v>48</v>
      </c>
      <c r="B14" s="301"/>
      <c r="C14" s="302"/>
      <c r="D14" s="296"/>
      <c r="E14" s="297"/>
      <c r="F14" s="297"/>
      <c r="G14" s="297"/>
      <c r="H14" s="297"/>
      <c r="I14" s="298"/>
    </row>
    <row r="15" spans="1:9" s="3" customFormat="1" ht="13.5" customHeight="1" x14ac:dyDescent="0.2">
      <c r="A15" s="4"/>
      <c r="B15" s="4"/>
      <c r="C15" s="4"/>
      <c r="D15" s="310" t="s">
        <v>94</v>
      </c>
      <c r="E15" s="310"/>
      <c r="F15" s="310"/>
      <c r="G15" s="310"/>
      <c r="H15" s="310"/>
      <c r="I15" s="310"/>
    </row>
    <row r="16" spans="1:9" s="5" customFormat="1" ht="13.5" customHeight="1" x14ac:dyDescent="0.2">
      <c r="A16" s="58" t="s">
        <v>6</v>
      </c>
      <c r="B16" s="63"/>
      <c r="C16" s="33"/>
      <c r="D16" s="58" t="s">
        <v>17</v>
      </c>
      <c r="E16" s="58"/>
      <c r="F16" s="34"/>
      <c r="G16" s="33"/>
      <c r="H16" s="33"/>
      <c r="I16" s="33"/>
    </row>
    <row r="17" spans="1:9" s="5" customFormat="1" ht="13.5" customHeight="1" x14ac:dyDescent="0.2">
      <c r="A17" s="58"/>
      <c r="B17" s="33"/>
      <c r="C17" s="33"/>
      <c r="D17" s="58"/>
      <c r="E17" s="58"/>
      <c r="F17" s="33"/>
      <c r="G17" s="33"/>
      <c r="H17" s="33"/>
      <c r="I17" s="33"/>
    </row>
    <row r="18" spans="1:9" s="5" customFormat="1" ht="13.5" customHeight="1" x14ac:dyDescent="0.2">
      <c r="A18" s="59" t="s">
        <v>12</v>
      </c>
      <c r="B18" s="60" t="s">
        <v>13</v>
      </c>
      <c r="C18" s="34"/>
      <c r="D18" s="58"/>
      <c r="E18" s="58"/>
      <c r="F18" s="33"/>
      <c r="G18" s="33"/>
      <c r="H18" s="33"/>
      <c r="I18" s="33"/>
    </row>
    <row r="19" spans="1:9" s="5" customFormat="1" ht="17.25" customHeight="1" x14ac:dyDescent="0.2">
      <c r="A19" s="60"/>
      <c r="B19" s="60" t="s">
        <v>14</v>
      </c>
      <c r="C19" s="33"/>
      <c r="D19" s="33"/>
      <c r="E19" s="33"/>
      <c r="F19" s="33"/>
      <c r="G19" s="33"/>
      <c r="H19" s="33"/>
      <c r="I19" s="33"/>
    </row>
    <row r="20" spans="1:9" ht="15.75" customHeight="1" x14ac:dyDescent="0.2">
      <c r="A20" s="299" t="s">
        <v>7</v>
      </c>
      <c r="B20" s="299"/>
      <c r="C20" s="299"/>
      <c r="D20" s="299"/>
      <c r="E20" s="299"/>
      <c r="F20" s="299"/>
      <c r="G20" s="78"/>
      <c r="H20" s="78"/>
      <c r="I20" s="78"/>
    </row>
    <row r="21" spans="1:9" ht="15.75" customHeight="1" x14ac:dyDescent="0.2">
      <c r="A21" s="207" t="s">
        <v>87</v>
      </c>
      <c r="B21" s="89"/>
      <c r="C21" s="89"/>
      <c r="D21" s="89"/>
      <c r="E21" s="89"/>
      <c r="F21" s="89"/>
      <c r="G21" s="90"/>
      <c r="H21" s="90"/>
      <c r="I21" s="90"/>
    </row>
    <row r="22" spans="1:9" ht="15.75" customHeight="1" x14ac:dyDescent="0.2">
      <c r="A22" s="208" t="s">
        <v>88</v>
      </c>
      <c r="B22" s="89"/>
      <c r="C22" s="89"/>
      <c r="D22" s="89"/>
      <c r="E22" s="89"/>
      <c r="F22" s="89"/>
      <c r="G22" s="90"/>
      <c r="H22" s="90"/>
      <c r="I22" s="90"/>
    </row>
    <row r="23" spans="1:9" ht="15.75" customHeight="1" x14ac:dyDescent="0.2">
      <c r="A23" s="207" t="s">
        <v>89</v>
      </c>
      <c r="B23" s="89"/>
      <c r="C23" s="89"/>
      <c r="D23" s="89"/>
      <c r="E23" s="89"/>
      <c r="F23" s="89"/>
      <c r="G23" s="90"/>
      <c r="H23" s="90"/>
      <c r="I23" s="90"/>
    </row>
    <row r="24" spans="1:9" ht="15.75" customHeight="1" x14ac:dyDescent="0.2">
      <c r="A24" s="207" t="s">
        <v>43</v>
      </c>
      <c r="B24" s="89"/>
      <c r="C24" s="89"/>
      <c r="D24" s="89"/>
      <c r="E24" s="89"/>
      <c r="F24" s="89"/>
      <c r="G24" s="90"/>
      <c r="H24" s="90"/>
      <c r="I24" s="90"/>
    </row>
    <row r="25" spans="1:9" ht="15.75" customHeight="1" x14ac:dyDescent="0.2">
      <c r="A25" s="207" t="s">
        <v>44</v>
      </c>
      <c r="B25" s="89"/>
      <c r="C25" s="89"/>
      <c r="D25" s="89"/>
      <c r="E25" s="89"/>
      <c r="F25" s="89"/>
      <c r="G25" s="90"/>
      <c r="H25" s="90"/>
      <c r="I25" s="90"/>
    </row>
    <row r="26" spans="1:9" ht="15.75" customHeight="1" x14ac:dyDescent="0.2">
      <c r="A26" s="207" t="s">
        <v>90</v>
      </c>
      <c r="B26" s="89"/>
      <c r="C26" s="89"/>
      <c r="D26" s="89"/>
      <c r="E26" s="89"/>
      <c r="F26" s="89"/>
      <c r="G26" s="90"/>
      <c r="H26" s="90"/>
      <c r="I26" s="90"/>
    </row>
    <row r="27" spans="1:9" ht="12.75" customHeight="1" x14ac:dyDescent="0.2">
      <c r="A27" s="305"/>
      <c r="B27" s="305"/>
      <c r="C27" s="305"/>
      <c r="D27" s="305"/>
      <c r="E27" s="305"/>
      <c r="F27" s="305"/>
      <c r="G27" s="305"/>
      <c r="H27" s="305"/>
      <c r="I27" s="305"/>
    </row>
    <row r="28" spans="1:9" x14ac:dyDescent="0.2">
      <c r="A28" s="291"/>
      <c r="B28" s="291"/>
      <c r="C28" s="291"/>
      <c r="D28" s="291"/>
      <c r="E28" s="291"/>
      <c r="F28" s="291"/>
      <c r="G28" s="79"/>
      <c r="H28" s="78"/>
      <c r="I28" s="78"/>
    </row>
    <row r="29" spans="1:9" x14ac:dyDescent="0.2">
      <c r="A29" s="292" t="s">
        <v>97</v>
      </c>
      <c r="B29" s="292"/>
      <c r="C29" s="292"/>
      <c r="D29" s="292"/>
      <c r="E29" s="292"/>
      <c r="F29" s="292"/>
      <c r="G29" s="292"/>
      <c r="H29" s="292"/>
      <c r="I29" s="292"/>
    </row>
    <row r="30" spans="1:9" x14ac:dyDescent="0.2">
      <c r="A30" s="64"/>
      <c r="B30" s="64"/>
      <c r="C30" s="64"/>
      <c r="D30" s="64"/>
      <c r="E30" s="64"/>
      <c r="F30" s="64"/>
      <c r="G30" s="64"/>
      <c r="H30" s="64"/>
      <c r="I30" s="64"/>
    </row>
  </sheetData>
  <sheetProtection formatCells="0" formatColumns="0" formatRows="0"/>
  <dataConsolidate/>
  <customSheetViews>
    <customSheetView guid="{0F0BE436-E5F8-447E-8554-FB945096D212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1"/>
      <headerFooter alignWithMargins="0"/>
    </customSheetView>
    <customSheetView guid="{21AC950D-DC3B-4902-990E-85327BAB389E}" showPageBreaks="1" showGridLines="0" printArea="1" view="pageBreakPreview">
      <selection activeCell="A25" sqref="A25:F25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2"/>
      <headerFooter alignWithMargins="0"/>
    </customSheetView>
    <customSheetView guid="{78C9D36F-0297-446B-A2FA-2A5F0C8FCD84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3"/>
      <headerFooter alignWithMargins="0"/>
    </customSheetView>
    <customSheetView guid="{B50BE765-4CB1-4679-A0D4-E497D21B2A30}" showPageBreaks="1" showGridLines="0" printArea="1" view="pageBreakPreview">
      <selection activeCell="D13" sqref="D13:I13"/>
      <pageMargins left="0.23622047244094491" right="0.70866141732283472" top="0.11811023622047245" bottom="0.74803149606299213" header="0.31496062992125984" footer="0.31496062992125984"/>
      <printOptions horizontalCentered="1" verticalCentered="1"/>
      <pageSetup paperSize="9" scale="85" fitToHeight="2" orientation="landscape" r:id="rId4"/>
      <headerFooter alignWithMargins="0"/>
    </customSheetView>
  </customSheetViews>
  <mergeCells count="22">
    <mergeCell ref="G13:I13"/>
    <mergeCell ref="A28:F28"/>
    <mergeCell ref="A29:I29"/>
    <mergeCell ref="D3:F3"/>
    <mergeCell ref="D14:I14"/>
    <mergeCell ref="A20:F20"/>
    <mergeCell ref="A14:C14"/>
    <mergeCell ref="A12:C13"/>
    <mergeCell ref="A27:I27"/>
    <mergeCell ref="A10:C10"/>
    <mergeCell ref="A11:C11"/>
    <mergeCell ref="D15:I15"/>
    <mergeCell ref="A1:I1"/>
    <mergeCell ref="A8:I8"/>
    <mergeCell ref="A9:I9"/>
    <mergeCell ref="A4:C4"/>
    <mergeCell ref="A5:C5"/>
    <mergeCell ref="D5:F5"/>
    <mergeCell ref="A6:C6"/>
    <mergeCell ref="D6:F6"/>
    <mergeCell ref="D4:F4"/>
    <mergeCell ref="A3:C3"/>
  </mergeCells>
  <conditionalFormatting sqref="G13 G12:I12">
    <cfRule type="containsText" dxfId="9" priority="6" operator="containsText" text="vlastní prostředky organizace">
      <formula>NOT(ISERROR(SEARCH("vlastní prostředky organizace",G12)))</formula>
    </cfRule>
    <cfRule type="cellIs" dxfId="8" priority="7" operator="greaterThan">
      <formula>$G$12&gt;0</formula>
    </cfRule>
    <cfRule type="cellIs" dxfId="7" priority="8" operator="greaterThan">
      <formula>"&gt;0"</formula>
    </cfRule>
    <cfRule type="cellIs" dxfId="6" priority="10" operator="greaterThan">
      <formula>$G$12&gt;0</formula>
    </cfRule>
  </conditionalFormatting>
  <conditionalFormatting sqref="G12:I12">
    <cfRule type="containsText" dxfId="5" priority="9" operator="containsText" text="vlastní prostředky organizace">
      <formula>NOT(ISERROR(SEARCH("vlastní prostředky organizace",G12)))</formula>
    </cfRule>
  </conditionalFormatting>
  <conditionalFormatting sqref="G13">
    <cfRule type="containsText" dxfId="4" priority="3" operator="containsText" text="vlastní prostředky organizace">
      <formula>NOT(ISERROR(SEARCH("vlastní prostředky organizace",G13)))</formula>
    </cfRule>
    <cfRule type="containsText" dxfId="3" priority="4" operator="containsText" text="vratka">
      <formula>NOT(ISERROR(SEARCH("vratka",G13)))</formula>
    </cfRule>
    <cfRule type="containsText" dxfId="2" priority="5" operator="containsText" text="vratka">
      <formula>NOT(ISERROR(SEARCH("vratka",G13)))</formula>
    </cfRule>
  </conditionalFormatting>
  <conditionalFormatting sqref="G10:I12">
    <cfRule type="cellIs" dxfId="1" priority="2" operator="lessThan">
      <formula>0</formula>
    </cfRule>
    <cfRule type="cellIs" dxfId="0" priority="1" operator="lessThan">
      <formula>0</formula>
    </cfRule>
  </conditionalFormatting>
  <printOptions horizontalCentered="1" verticalCentered="1"/>
  <pageMargins left="0.23622047244094491" right="0.70866141732283472" top="0.11811023622047245" bottom="0.74803149606299213" header="0.31496062992125984" footer="0.31496062992125984"/>
  <pageSetup paperSize="9" scale="85" fitToHeight="2" orientation="landscape" r:id="rId5"/>
  <headerFooter alignWithMargins="0">
    <oddHeader>&amp;ROkruh 1</oddHeader>
  </headerFooter>
  <ignoredErrors>
    <ignoredError sqref="D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6</vt:i4>
      </vt:variant>
    </vt:vector>
  </HeadingPairs>
  <TitlesOfParts>
    <vt:vector size="12" baseType="lpstr">
      <vt:lpstr>rehabilitace1</vt:lpstr>
      <vt:lpstr>rehabilitace2</vt:lpstr>
      <vt:lpstr>rehabilitace3</vt:lpstr>
      <vt:lpstr>schválená žádost</vt:lpstr>
      <vt:lpstr>souhrn</vt:lpstr>
      <vt:lpstr>souhrn_celé</vt:lpstr>
      <vt:lpstr>rehabilitace1!Oblast_tisku</vt:lpstr>
      <vt:lpstr>rehabilitace2!Oblast_tisku</vt:lpstr>
      <vt:lpstr>rehabilitace3!Oblast_tisku</vt:lpstr>
      <vt:lpstr>'schválená žádost'!Oblast_tisku</vt:lpstr>
      <vt:lpstr>souhrn!Oblast_tisku</vt:lpstr>
      <vt:lpstr>souhrn_celé!Oblast_tisku</vt:lpstr>
    </vt:vector>
  </TitlesOfParts>
  <Company>KUUK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Kalinová</dc:creator>
  <cp:lastModifiedBy>Uživatel systému Windows</cp:lastModifiedBy>
  <cp:lastPrinted>2018-08-17T10:52:24Z</cp:lastPrinted>
  <dcterms:created xsi:type="dcterms:W3CDTF">2009-02-11T10:53:18Z</dcterms:created>
  <dcterms:modified xsi:type="dcterms:W3CDTF">2021-01-15T10:45:14Z</dcterms:modified>
</cp:coreProperties>
</file>