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ohlova.j\Desktop\závěrečný účet 2019\závěrečný účet k odeslání\"/>
    </mc:Choice>
  </mc:AlternateContent>
  <bookViews>
    <workbookView xWindow="570" yWindow="60" windowWidth="19920" windowHeight="5835"/>
  </bookViews>
  <sheets>
    <sheet name="BV 2019" sheetId="2" r:id="rId1"/>
  </sheets>
  <definedNames>
    <definedName name="_xlnm._FilterDatabase" localSheetId="0" hidden="1">'BV 2019'!$A$3:$Q$5780</definedName>
    <definedName name="_xlnm.Print_Titles" localSheetId="0">'BV 2019'!$3:$3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A4814" i="2" s="1"/>
  <c r="A4815" i="2" s="1"/>
  <c r="A4816" i="2" s="1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A4863" i="2" s="1"/>
  <c r="A4864" i="2" s="1"/>
  <c r="A4865" i="2" s="1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A4907" i="2" s="1"/>
  <c r="A4908" i="2" s="1"/>
  <c r="A4909" i="2" s="1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A4951" i="2" s="1"/>
  <c r="A4952" i="2" s="1"/>
  <c r="A4953" i="2" s="1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A4974" i="2" s="1"/>
  <c r="A4975" i="2" s="1"/>
  <c r="A4976" i="2" s="1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A4991" i="2" s="1"/>
  <c r="A4992" i="2" s="1"/>
  <c r="A4993" i="2" s="1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A5101" i="2" s="1"/>
  <c r="A5102" i="2" s="1"/>
  <c r="A5103" i="2" s="1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A5155" i="2" s="1"/>
  <c r="A5156" i="2" s="1"/>
  <c r="A5157" i="2" s="1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A5204" i="2" s="1"/>
  <c r="A5205" i="2" s="1"/>
  <c r="A5206" i="2" s="1"/>
  <c r="A5207" i="2" s="1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5300" i="2" s="1"/>
  <c r="A5301" i="2" s="1"/>
  <c r="A5302" i="2" s="1"/>
  <c r="A5303" i="2" s="1"/>
  <c r="A5304" i="2" s="1"/>
  <c r="A5305" i="2" s="1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A5360" i="2" s="1"/>
  <c r="A5361" i="2" s="1"/>
  <c r="A5362" i="2" s="1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A5385" i="2" s="1"/>
  <c r="A5386" i="2" s="1"/>
  <c r="A5387" i="2" s="1"/>
  <c r="A5388" i="2" s="1"/>
  <c r="A5389" i="2" s="1"/>
  <c r="A5390" i="2" s="1"/>
  <c r="A5391" i="2" s="1"/>
  <c r="A5392" i="2" s="1"/>
  <c r="A5393" i="2" s="1"/>
  <c r="A5394" i="2" s="1"/>
  <c r="A5395" i="2" s="1"/>
  <c r="A5396" i="2" s="1"/>
  <c r="A5397" i="2" s="1"/>
  <c r="A5398" i="2" s="1"/>
  <c r="A5399" i="2" s="1"/>
  <c r="A5400" i="2" s="1"/>
  <c r="A5401" i="2" s="1"/>
  <c r="A5402" i="2" s="1"/>
  <c r="A5403" i="2" s="1"/>
  <c r="A5404" i="2" s="1"/>
  <c r="A5405" i="2" s="1"/>
  <c r="A5406" i="2" s="1"/>
  <c r="A5407" i="2" s="1"/>
  <c r="A5408" i="2" s="1"/>
  <c r="A5409" i="2" s="1"/>
  <c r="A5410" i="2" s="1"/>
  <c r="A5411" i="2" s="1"/>
  <c r="A5412" i="2" s="1"/>
  <c r="A5413" i="2" s="1"/>
  <c r="A5414" i="2" s="1"/>
  <c r="A5415" i="2" s="1"/>
  <c r="A5416" i="2" s="1"/>
  <c r="A5417" i="2" s="1"/>
  <c r="A5418" i="2" s="1"/>
  <c r="A5419" i="2" s="1"/>
  <c r="A5420" i="2" s="1"/>
  <c r="A5421" i="2" s="1"/>
  <c r="A5422" i="2" s="1"/>
  <c r="A5423" i="2" s="1"/>
  <c r="A5424" i="2" s="1"/>
  <c r="A5425" i="2" s="1"/>
  <c r="A5426" i="2" s="1"/>
  <c r="A5427" i="2" s="1"/>
  <c r="A5428" i="2" s="1"/>
  <c r="A5429" i="2" s="1"/>
  <c r="A5430" i="2" s="1"/>
  <c r="A5431" i="2" s="1"/>
  <c r="A5432" i="2" s="1"/>
  <c r="A5433" i="2" s="1"/>
  <c r="A5434" i="2" s="1"/>
  <c r="A5435" i="2" s="1"/>
  <c r="A5436" i="2" s="1"/>
  <c r="A5437" i="2" s="1"/>
  <c r="A5438" i="2" s="1"/>
  <c r="A5439" i="2" s="1"/>
  <c r="A5440" i="2" s="1"/>
  <c r="A5441" i="2" s="1"/>
  <c r="A5442" i="2" s="1"/>
  <c r="A5443" i="2" s="1"/>
  <c r="A5444" i="2" s="1"/>
  <c r="A5445" i="2" s="1"/>
  <c r="A5446" i="2" s="1"/>
  <c r="A5447" i="2" s="1"/>
  <c r="A5448" i="2" s="1"/>
  <c r="A5449" i="2" s="1"/>
  <c r="A5450" i="2" s="1"/>
  <c r="A5451" i="2" s="1"/>
  <c r="A5452" i="2" s="1"/>
  <c r="A5453" i="2" s="1"/>
  <c r="A5454" i="2" s="1"/>
  <c r="A5455" i="2" s="1"/>
  <c r="A5456" i="2" s="1"/>
  <c r="A5457" i="2" s="1"/>
  <c r="A5458" i="2" s="1"/>
  <c r="A5459" i="2" s="1"/>
  <c r="A5460" i="2" s="1"/>
  <c r="A5461" i="2" s="1"/>
  <c r="A5462" i="2" s="1"/>
  <c r="A5463" i="2" s="1"/>
  <c r="A5464" i="2" s="1"/>
  <c r="A5465" i="2" s="1"/>
  <c r="A5466" i="2" s="1"/>
  <c r="A5467" i="2" s="1"/>
  <c r="A5468" i="2" s="1"/>
  <c r="A5469" i="2" s="1"/>
  <c r="A5470" i="2" s="1"/>
  <c r="A5471" i="2" s="1"/>
  <c r="A5472" i="2" s="1"/>
  <c r="A5473" i="2" s="1"/>
  <c r="A5474" i="2" s="1"/>
  <c r="A5475" i="2" s="1"/>
  <c r="A5476" i="2" s="1"/>
  <c r="A5477" i="2" s="1"/>
  <c r="A5478" i="2" s="1"/>
  <c r="A5479" i="2" s="1"/>
  <c r="A5480" i="2" s="1"/>
  <c r="A5481" i="2" s="1"/>
  <c r="A5482" i="2" s="1"/>
  <c r="A5483" i="2" s="1"/>
  <c r="A5484" i="2" s="1"/>
  <c r="A5485" i="2" s="1"/>
  <c r="A5486" i="2" s="1"/>
  <c r="A5487" i="2" s="1"/>
  <c r="A5488" i="2" s="1"/>
  <c r="A5489" i="2" s="1"/>
  <c r="A5490" i="2" s="1"/>
  <c r="A5491" i="2" s="1"/>
  <c r="A5492" i="2" s="1"/>
  <c r="A5493" i="2" s="1"/>
  <c r="A5494" i="2" s="1"/>
  <c r="A5495" i="2" s="1"/>
  <c r="A5496" i="2" s="1"/>
  <c r="A5497" i="2" s="1"/>
  <c r="A5498" i="2" s="1"/>
  <c r="A5499" i="2" s="1"/>
  <c r="A5500" i="2" s="1"/>
  <c r="A5501" i="2" s="1"/>
  <c r="A5502" i="2" s="1"/>
  <c r="A5503" i="2" s="1"/>
  <c r="A5504" i="2" s="1"/>
  <c r="A5505" i="2" s="1"/>
  <c r="A5506" i="2" s="1"/>
  <c r="A5507" i="2" s="1"/>
  <c r="A5508" i="2" s="1"/>
  <c r="A5509" i="2" s="1"/>
  <c r="A5510" i="2" s="1"/>
  <c r="A5511" i="2" s="1"/>
  <c r="A5512" i="2" s="1"/>
  <c r="A5513" i="2" s="1"/>
  <c r="A5514" i="2" s="1"/>
  <c r="A5515" i="2" s="1"/>
  <c r="A5516" i="2" s="1"/>
  <c r="A5517" i="2" s="1"/>
  <c r="A5518" i="2" s="1"/>
  <c r="A5519" i="2" s="1"/>
  <c r="A5520" i="2" s="1"/>
  <c r="A5521" i="2" s="1"/>
  <c r="A5522" i="2" s="1"/>
  <c r="A5523" i="2" s="1"/>
  <c r="A5524" i="2" s="1"/>
  <c r="A5525" i="2" s="1"/>
  <c r="A5526" i="2" s="1"/>
  <c r="A5527" i="2" s="1"/>
  <c r="A5528" i="2" s="1"/>
  <c r="A5529" i="2" s="1"/>
  <c r="A5530" i="2" s="1"/>
  <c r="A5531" i="2" s="1"/>
  <c r="A5532" i="2" s="1"/>
  <c r="A5533" i="2" s="1"/>
  <c r="A5534" i="2" s="1"/>
  <c r="A5535" i="2" s="1"/>
  <c r="A5536" i="2" s="1"/>
  <c r="A5537" i="2" s="1"/>
  <c r="A5538" i="2" s="1"/>
  <c r="A5539" i="2" s="1"/>
  <c r="A5540" i="2" s="1"/>
  <c r="A5541" i="2" s="1"/>
  <c r="A5542" i="2" s="1"/>
  <c r="A5543" i="2" s="1"/>
  <c r="A5544" i="2" s="1"/>
  <c r="A5545" i="2" s="1"/>
  <c r="A5546" i="2" s="1"/>
  <c r="A5547" i="2" s="1"/>
  <c r="A5548" i="2" s="1"/>
  <c r="A5549" i="2" s="1"/>
  <c r="A5550" i="2" s="1"/>
  <c r="A5551" i="2" s="1"/>
  <c r="A5552" i="2" s="1"/>
  <c r="A5553" i="2" s="1"/>
  <c r="A5554" i="2" s="1"/>
  <c r="A5555" i="2" s="1"/>
  <c r="A5556" i="2" s="1"/>
  <c r="A5557" i="2" s="1"/>
  <c r="A5558" i="2" s="1"/>
  <c r="A5559" i="2" s="1"/>
  <c r="A5560" i="2" s="1"/>
  <c r="A5561" i="2" s="1"/>
  <c r="A5562" i="2" s="1"/>
  <c r="A5563" i="2" s="1"/>
  <c r="A5564" i="2" s="1"/>
  <c r="A5565" i="2" s="1"/>
  <c r="A5566" i="2" s="1"/>
  <c r="A5567" i="2" s="1"/>
  <c r="A5568" i="2" s="1"/>
  <c r="A5569" i="2" s="1"/>
  <c r="A5570" i="2" s="1"/>
  <c r="A5571" i="2" s="1"/>
  <c r="A5572" i="2" s="1"/>
  <c r="A5573" i="2" s="1"/>
  <c r="A5574" i="2" s="1"/>
  <c r="A5575" i="2" s="1"/>
  <c r="A5576" i="2" s="1"/>
  <c r="A5577" i="2" s="1"/>
  <c r="A5578" i="2" s="1"/>
  <c r="A5579" i="2" s="1"/>
  <c r="A5580" i="2" s="1"/>
  <c r="A5581" i="2" s="1"/>
  <c r="A5582" i="2" s="1"/>
  <c r="A5583" i="2" s="1"/>
  <c r="A5584" i="2" s="1"/>
  <c r="A5585" i="2" s="1"/>
  <c r="A5586" i="2" s="1"/>
  <c r="A5587" i="2" s="1"/>
  <c r="A5588" i="2" s="1"/>
  <c r="A5589" i="2" s="1"/>
  <c r="A5590" i="2" s="1"/>
  <c r="A5591" i="2" s="1"/>
  <c r="A5592" i="2" s="1"/>
  <c r="A5593" i="2" s="1"/>
  <c r="A5594" i="2" s="1"/>
  <c r="A5595" i="2" s="1"/>
  <c r="A5596" i="2" s="1"/>
  <c r="A5597" i="2" s="1"/>
  <c r="A5598" i="2" s="1"/>
  <c r="A5599" i="2" s="1"/>
  <c r="A5600" i="2" s="1"/>
  <c r="A5601" i="2" s="1"/>
  <c r="A5602" i="2" s="1"/>
  <c r="A5603" i="2" s="1"/>
  <c r="A5604" i="2" s="1"/>
  <c r="A5605" i="2" s="1"/>
  <c r="A5606" i="2" s="1"/>
  <c r="A5607" i="2" s="1"/>
  <c r="A5608" i="2" s="1"/>
  <c r="A5609" i="2" s="1"/>
  <c r="A5610" i="2" s="1"/>
  <c r="A5611" i="2" s="1"/>
  <c r="A5612" i="2" s="1"/>
  <c r="A5613" i="2" s="1"/>
  <c r="A5614" i="2" s="1"/>
  <c r="A5615" i="2" s="1"/>
  <c r="A5616" i="2" s="1"/>
  <c r="A5617" i="2" s="1"/>
  <c r="A5618" i="2" s="1"/>
  <c r="A5619" i="2" s="1"/>
  <c r="A5620" i="2" s="1"/>
  <c r="A5621" i="2" s="1"/>
  <c r="A5622" i="2" s="1"/>
  <c r="A5623" i="2" s="1"/>
  <c r="A5624" i="2" s="1"/>
  <c r="A5625" i="2" s="1"/>
  <c r="A5626" i="2" s="1"/>
  <c r="A5627" i="2" s="1"/>
  <c r="A5628" i="2" s="1"/>
  <c r="A5629" i="2" s="1"/>
  <c r="A5630" i="2" s="1"/>
  <c r="A5631" i="2" s="1"/>
  <c r="A5632" i="2" s="1"/>
  <c r="A5633" i="2" s="1"/>
  <c r="A5634" i="2" s="1"/>
  <c r="A5635" i="2" s="1"/>
  <c r="A5636" i="2" s="1"/>
  <c r="A5637" i="2" s="1"/>
  <c r="A5638" i="2" s="1"/>
  <c r="A5639" i="2" s="1"/>
  <c r="A5640" i="2" s="1"/>
  <c r="A5641" i="2" s="1"/>
  <c r="A5642" i="2" s="1"/>
  <c r="A5643" i="2" s="1"/>
  <c r="A5644" i="2" s="1"/>
  <c r="A5645" i="2" s="1"/>
  <c r="A5646" i="2" s="1"/>
  <c r="A5647" i="2" s="1"/>
  <c r="A5648" i="2" s="1"/>
  <c r="A5649" i="2" s="1"/>
  <c r="A5650" i="2" s="1"/>
  <c r="A5651" i="2" s="1"/>
  <c r="A5652" i="2" s="1"/>
  <c r="A5653" i="2" s="1"/>
  <c r="A5654" i="2" s="1"/>
  <c r="A5655" i="2" s="1"/>
  <c r="A5656" i="2" s="1"/>
  <c r="A5657" i="2" s="1"/>
  <c r="A5658" i="2" s="1"/>
  <c r="A5659" i="2" s="1"/>
  <c r="A5660" i="2" s="1"/>
  <c r="A5661" i="2" s="1"/>
  <c r="A5662" i="2" s="1"/>
  <c r="A5663" i="2" s="1"/>
  <c r="A5664" i="2" s="1"/>
  <c r="A5665" i="2" s="1"/>
  <c r="A5666" i="2" s="1"/>
  <c r="A5667" i="2" s="1"/>
  <c r="A5668" i="2" s="1"/>
  <c r="A5669" i="2" s="1"/>
  <c r="A5670" i="2" s="1"/>
  <c r="A5671" i="2" s="1"/>
  <c r="A5672" i="2" s="1"/>
  <c r="A5673" i="2" s="1"/>
  <c r="A5674" i="2" s="1"/>
  <c r="A5675" i="2" s="1"/>
  <c r="A5676" i="2" s="1"/>
  <c r="A5677" i="2" s="1"/>
  <c r="A5678" i="2" s="1"/>
  <c r="A5679" i="2" s="1"/>
  <c r="A5680" i="2" s="1"/>
  <c r="A5681" i="2" s="1"/>
  <c r="A5682" i="2" s="1"/>
  <c r="A5683" i="2" s="1"/>
  <c r="A5684" i="2" s="1"/>
  <c r="A5685" i="2" s="1"/>
  <c r="A5686" i="2" s="1"/>
  <c r="A5687" i="2" s="1"/>
  <c r="A5688" i="2" s="1"/>
  <c r="A5689" i="2" s="1"/>
  <c r="A5690" i="2" s="1"/>
  <c r="A5691" i="2" s="1"/>
  <c r="A5692" i="2" s="1"/>
  <c r="A5693" i="2" s="1"/>
  <c r="A5694" i="2" s="1"/>
  <c r="A5695" i="2" s="1"/>
  <c r="A5696" i="2" s="1"/>
  <c r="A5697" i="2" s="1"/>
  <c r="A5698" i="2" s="1"/>
  <c r="A5699" i="2" s="1"/>
  <c r="A5700" i="2" s="1"/>
  <c r="A5701" i="2" s="1"/>
  <c r="A5702" i="2" s="1"/>
  <c r="A5703" i="2" s="1"/>
  <c r="A5704" i="2" s="1"/>
  <c r="A5705" i="2" s="1"/>
  <c r="A5706" i="2" s="1"/>
  <c r="A5707" i="2" s="1"/>
  <c r="A5708" i="2" s="1"/>
  <c r="A5709" i="2" s="1"/>
  <c r="A5710" i="2" s="1"/>
  <c r="A5711" i="2" s="1"/>
  <c r="A5712" i="2" s="1"/>
  <c r="A5713" i="2" s="1"/>
  <c r="A5714" i="2" s="1"/>
  <c r="A5715" i="2" s="1"/>
  <c r="A5716" i="2" s="1"/>
  <c r="A5717" i="2" s="1"/>
  <c r="A5718" i="2" s="1"/>
  <c r="A5719" i="2" s="1"/>
  <c r="A5720" i="2" s="1"/>
  <c r="A5721" i="2" s="1"/>
  <c r="A5722" i="2" s="1"/>
  <c r="A5723" i="2" s="1"/>
  <c r="A5724" i="2" s="1"/>
  <c r="A5725" i="2" s="1"/>
  <c r="A5726" i="2" s="1"/>
  <c r="A5727" i="2" s="1"/>
  <c r="A5728" i="2" s="1"/>
  <c r="A5729" i="2" s="1"/>
  <c r="A5730" i="2" s="1"/>
  <c r="A5731" i="2" s="1"/>
  <c r="A5732" i="2" s="1"/>
  <c r="A5733" i="2" s="1"/>
  <c r="A5734" i="2" s="1"/>
  <c r="A5735" i="2" s="1"/>
  <c r="A5736" i="2" s="1"/>
  <c r="A5737" i="2" s="1"/>
  <c r="A5738" i="2" s="1"/>
  <c r="A5739" i="2" s="1"/>
  <c r="A5740" i="2" s="1"/>
  <c r="A5741" i="2" s="1"/>
  <c r="A5742" i="2" s="1"/>
  <c r="A5743" i="2" s="1"/>
  <c r="A5744" i="2" s="1"/>
  <c r="A5745" i="2" s="1"/>
  <c r="A5746" i="2" s="1"/>
  <c r="A5747" i="2" s="1"/>
  <c r="A5748" i="2" s="1"/>
  <c r="A5749" i="2" s="1"/>
  <c r="A5750" i="2" s="1"/>
  <c r="A5751" i="2" s="1"/>
  <c r="A5752" i="2" s="1"/>
  <c r="A5753" i="2" s="1"/>
  <c r="A5754" i="2" s="1"/>
  <c r="A5755" i="2" s="1"/>
  <c r="A5756" i="2" s="1"/>
  <c r="A5757" i="2" s="1"/>
  <c r="A5758" i="2" s="1"/>
  <c r="A5759" i="2" s="1"/>
  <c r="A5760" i="2" s="1"/>
  <c r="A5761" i="2" s="1"/>
  <c r="A5762" i="2" s="1"/>
  <c r="A5763" i="2" s="1"/>
  <c r="A5764" i="2" s="1"/>
  <c r="A5765" i="2" s="1"/>
  <c r="A5766" i="2" s="1"/>
  <c r="A5767" i="2" s="1"/>
  <c r="A5768" i="2" s="1"/>
  <c r="A5769" i="2" s="1"/>
  <c r="A5770" i="2" s="1"/>
  <c r="A5771" i="2" s="1"/>
  <c r="A5772" i="2" s="1"/>
  <c r="A5773" i="2" s="1"/>
  <c r="A5774" i="2" s="1"/>
  <c r="A5775" i="2" s="1"/>
  <c r="A5776" i="2" s="1"/>
  <c r="A5777" i="2" s="1"/>
  <c r="A5778" i="2" s="1"/>
  <c r="A5779" i="2" s="1"/>
  <c r="L691" i="2" l="1"/>
  <c r="M691" i="2"/>
  <c r="N691" i="2"/>
  <c r="L727" i="2"/>
  <c r="M727" i="2"/>
  <c r="N727" i="2"/>
  <c r="L765" i="2"/>
  <c r="M765" i="2"/>
  <c r="N765" i="2"/>
  <c r="M5777" i="2"/>
  <c r="L5777" i="2"/>
  <c r="P5775" i="2"/>
  <c r="M5773" i="2"/>
  <c r="P5772" i="2"/>
  <c r="N5767" i="2"/>
  <c r="L5767" i="2"/>
  <c r="N5746" i="2"/>
  <c r="L5746" i="2"/>
  <c r="O5742" i="2"/>
  <c r="O5741" i="2"/>
  <c r="O5740" i="2"/>
  <c r="O5739" i="2"/>
  <c r="O5738" i="2"/>
  <c r="O5737" i="2"/>
  <c r="P5728" i="2"/>
  <c r="O5725" i="2"/>
  <c r="O5723" i="2"/>
  <c r="O5721" i="2"/>
  <c r="O5719" i="2"/>
  <c r="P5716" i="2"/>
  <c r="P5714" i="2"/>
  <c r="P5708" i="2"/>
  <c r="P5704" i="2"/>
  <c r="P5696" i="2"/>
  <c r="L5688" i="2"/>
  <c r="M5688" i="2"/>
  <c r="O5674" i="2"/>
  <c r="L5672" i="2"/>
  <c r="M5672" i="2"/>
  <c r="N5672" i="2"/>
  <c r="O5670" i="2"/>
  <c r="O5666" i="2"/>
  <c r="M5654" i="2"/>
  <c r="L5634" i="2"/>
  <c r="M5634" i="2"/>
  <c r="P5624" i="2"/>
  <c r="P5622" i="2"/>
  <c r="L5619" i="2"/>
  <c r="P5593" i="2"/>
  <c r="M5591" i="2"/>
  <c r="P5590" i="2"/>
  <c r="P5588" i="2"/>
  <c r="P5586" i="2"/>
  <c r="P5584" i="2"/>
  <c r="M5582" i="2"/>
  <c r="P5580" i="2"/>
  <c r="L5579" i="2"/>
  <c r="P5577" i="2"/>
  <c r="P5575" i="2"/>
  <c r="P5573" i="2"/>
  <c r="P5571" i="2"/>
  <c r="L5570" i="2"/>
  <c r="P5568" i="2"/>
  <c r="P5566" i="2"/>
  <c r="P5564" i="2"/>
  <c r="L5563" i="2"/>
  <c r="P5561" i="2"/>
  <c r="P5559" i="2"/>
  <c r="L5558" i="2"/>
  <c r="P5556" i="2"/>
  <c r="P5554" i="2"/>
  <c r="P5552" i="2"/>
  <c r="M5550" i="2"/>
  <c r="P5549" i="2"/>
  <c r="P5547" i="2"/>
  <c r="P5545" i="2"/>
  <c r="P5543" i="2"/>
  <c r="P5541" i="2"/>
  <c r="P5539" i="2"/>
  <c r="P5537" i="2"/>
  <c r="P5535" i="2"/>
  <c r="P5533" i="2"/>
  <c r="P5531" i="2"/>
  <c r="P5529" i="2"/>
  <c r="P5527" i="2"/>
  <c r="P5525" i="2"/>
  <c r="P5523" i="2"/>
  <c r="P5521" i="2"/>
  <c r="P5519" i="2"/>
  <c r="P5517" i="2"/>
  <c r="P5515" i="2"/>
  <c r="P5513" i="2"/>
  <c r="P5511" i="2"/>
  <c r="P5509" i="2"/>
  <c r="P5507" i="2"/>
  <c r="P5505" i="2"/>
  <c r="P5503" i="2"/>
  <c r="P5501" i="2"/>
  <c r="P5499" i="2"/>
  <c r="P5497" i="2"/>
  <c r="P5492" i="2"/>
  <c r="P5488" i="2"/>
  <c r="P5484" i="2"/>
  <c r="P5480" i="2"/>
  <c r="P5476" i="2"/>
  <c r="P5472" i="2"/>
  <c r="P5468" i="2"/>
  <c r="P5464" i="2"/>
  <c r="P5460" i="2"/>
  <c r="P5456" i="2"/>
  <c r="M5451" i="2"/>
  <c r="N5451" i="2"/>
  <c r="L5451" i="2"/>
  <c r="P5449" i="2"/>
  <c r="P5447" i="2"/>
  <c r="O5446" i="2"/>
  <c r="O5445" i="2"/>
  <c r="O5444" i="2"/>
  <c r="O5443" i="2"/>
  <c r="O5442" i="2"/>
  <c r="O5441" i="2"/>
  <c r="O5440" i="2"/>
  <c r="O5439" i="2"/>
  <c r="O5438" i="2"/>
  <c r="O5437" i="2"/>
  <c r="L5435" i="2"/>
  <c r="M5435" i="2"/>
  <c r="N5435" i="2"/>
  <c r="L5395" i="2"/>
  <c r="M5323" i="2"/>
  <c r="L5317" i="2"/>
  <c r="L5312" i="2"/>
  <c r="M5302" i="2"/>
  <c r="P5295" i="2"/>
  <c r="L5293" i="2"/>
  <c r="N5293" i="2"/>
  <c r="O5292" i="2"/>
  <c r="O5291" i="2"/>
  <c r="O5290" i="2"/>
  <c r="O5289" i="2"/>
  <c r="O5288" i="2"/>
  <c r="O5287" i="2"/>
  <c r="O5286" i="2"/>
  <c r="L5284" i="2"/>
  <c r="M5284" i="2"/>
  <c r="N5284" i="2"/>
  <c r="O5283" i="2"/>
  <c r="O5282" i="2"/>
  <c r="P5281" i="2"/>
  <c r="O5279" i="2"/>
  <c r="O5278" i="2"/>
  <c r="P5277" i="2"/>
  <c r="O5275" i="2"/>
  <c r="O5274" i="2"/>
  <c r="P5273" i="2"/>
  <c r="O5271" i="2"/>
  <c r="O5270" i="2"/>
  <c r="P5269" i="2"/>
  <c r="O5267" i="2"/>
  <c r="O5266" i="2"/>
  <c r="P5265" i="2"/>
  <c r="O5263" i="2"/>
  <c r="O5262" i="2"/>
  <c r="P5261" i="2"/>
  <c r="O5259" i="2"/>
  <c r="O5258" i="2"/>
  <c r="P5257" i="2"/>
  <c r="O5255" i="2"/>
  <c r="O5254" i="2"/>
  <c r="P5253" i="2"/>
  <c r="O5251" i="2"/>
  <c r="O5250" i="2"/>
  <c r="P5249" i="2"/>
  <c r="O5247" i="2"/>
  <c r="O5246" i="2"/>
  <c r="P5245" i="2"/>
  <c r="O5243" i="2"/>
  <c r="O5242" i="2"/>
  <c r="P5241" i="2"/>
  <c r="O5239" i="2"/>
  <c r="O5238" i="2"/>
  <c r="P5237" i="2"/>
  <c r="O5235" i="2"/>
  <c r="O5234" i="2"/>
  <c r="O5233" i="2"/>
  <c r="O5232" i="2"/>
  <c r="O5231" i="2"/>
  <c r="O5230" i="2"/>
  <c r="O5229" i="2"/>
  <c r="O5228" i="2"/>
  <c r="O5227" i="2"/>
  <c r="O5226" i="2"/>
  <c r="O5225" i="2"/>
  <c r="O5224" i="2"/>
  <c r="P5223" i="2"/>
  <c r="L5222" i="2"/>
  <c r="O5221" i="2"/>
  <c r="O5220" i="2"/>
  <c r="O5219" i="2"/>
  <c r="P5218" i="2"/>
  <c r="O5217" i="2"/>
  <c r="P5216" i="2"/>
  <c r="O5215" i="2"/>
  <c r="P5214" i="2"/>
  <c r="O5213" i="2"/>
  <c r="P5212" i="2"/>
  <c r="O5211" i="2"/>
  <c r="P5210" i="2"/>
  <c r="O5209" i="2"/>
  <c r="P5208" i="2"/>
  <c r="O5207" i="2"/>
  <c r="P5206" i="2"/>
  <c r="O5205" i="2"/>
  <c r="P5204" i="2"/>
  <c r="O5203" i="2"/>
  <c r="P5202" i="2"/>
  <c r="O5201" i="2"/>
  <c r="P5200" i="2"/>
  <c r="O5199" i="2"/>
  <c r="P5198" i="2"/>
  <c r="O5197" i="2"/>
  <c r="P5196" i="2"/>
  <c r="O5195" i="2"/>
  <c r="P5194" i="2"/>
  <c r="O5193" i="2"/>
  <c r="P5192" i="2"/>
  <c r="O5191" i="2"/>
  <c r="P5190" i="2"/>
  <c r="O5189" i="2"/>
  <c r="P5188" i="2"/>
  <c r="O5187" i="2"/>
  <c r="P5186" i="2"/>
  <c r="O5185" i="2"/>
  <c r="P5184" i="2"/>
  <c r="O5183" i="2"/>
  <c r="P5182" i="2"/>
  <c r="O5181" i="2"/>
  <c r="P5180" i="2"/>
  <c r="O5179" i="2"/>
  <c r="P5178" i="2"/>
  <c r="O5177" i="2"/>
  <c r="P5176" i="2"/>
  <c r="O5175" i="2"/>
  <c r="P5174" i="2"/>
  <c r="O5173" i="2"/>
  <c r="P5172" i="2"/>
  <c r="L5170" i="2"/>
  <c r="O5171" i="2"/>
  <c r="N5170" i="2"/>
  <c r="P5169" i="2"/>
  <c r="O5168" i="2"/>
  <c r="P5167" i="2"/>
  <c r="O5166" i="2"/>
  <c r="P5165" i="2"/>
  <c r="O5164" i="2"/>
  <c r="P5163" i="2"/>
  <c r="O5162" i="2"/>
  <c r="P5161" i="2"/>
  <c r="O5160" i="2"/>
  <c r="P5159" i="2"/>
  <c r="O5158" i="2"/>
  <c r="P5157" i="2"/>
  <c r="O5156" i="2"/>
  <c r="P5155" i="2"/>
  <c r="O5154" i="2"/>
  <c r="P5153" i="2"/>
  <c r="O5152" i="2"/>
  <c r="P5151" i="2"/>
  <c r="O5150" i="2"/>
  <c r="P5149" i="2"/>
  <c r="O5148" i="2"/>
  <c r="P5147" i="2"/>
  <c r="O5146" i="2"/>
  <c r="P5145" i="2"/>
  <c r="O5144" i="2"/>
  <c r="P5143" i="2"/>
  <c r="O5142" i="2"/>
  <c r="P5141" i="2"/>
  <c r="O5140" i="2"/>
  <c r="P5139" i="2"/>
  <c r="O5138" i="2"/>
  <c r="P5137" i="2"/>
  <c r="O5136" i="2"/>
  <c r="P5135" i="2"/>
  <c r="O5134" i="2"/>
  <c r="P5133" i="2"/>
  <c r="O5132" i="2"/>
  <c r="P5131" i="2"/>
  <c r="O5130" i="2"/>
  <c r="P5129" i="2"/>
  <c r="O5128" i="2"/>
  <c r="P5127" i="2"/>
  <c r="O5126" i="2"/>
  <c r="P5125" i="2"/>
  <c r="O5124" i="2"/>
  <c r="P5123" i="2"/>
  <c r="O5122" i="2"/>
  <c r="P5121" i="2"/>
  <c r="O5120" i="2"/>
  <c r="P5119" i="2"/>
  <c r="O5118" i="2"/>
  <c r="P5117" i="2"/>
  <c r="O5116" i="2"/>
  <c r="P5115" i="2"/>
  <c r="O5114" i="2"/>
  <c r="P5113" i="2"/>
  <c r="O5112" i="2"/>
  <c r="P5111" i="2"/>
  <c r="O5110" i="2"/>
  <c r="P5109" i="2"/>
  <c r="O5108" i="2"/>
  <c r="P5107" i="2"/>
  <c r="O5106" i="2"/>
  <c r="P5105" i="2"/>
  <c r="O5104" i="2"/>
  <c r="P5103" i="2"/>
  <c r="O5102" i="2"/>
  <c r="P5101" i="2"/>
  <c r="O5100" i="2"/>
  <c r="P5099" i="2"/>
  <c r="O5098" i="2"/>
  <c r="P5096" i="2"/>
  <c r="P5094" i="2"/>
  <c r="P5092" i="2"/>
  <c r="P5090" i="2"/>
  <c r="P5088" i="2"/>
  <c r="P5086" i="2"/>
  <c r="P5084" i="2"/>
  <c r="P5082" i="2"/>
  <c r="P5080" i="2"/>
  <c r="P5078" i="2"/>
  <c r="P5076" i="2"/>
  <c r="P5074" i="2"/>
  <c r="P5072" i="2"/>
  <c r="P5070" i="2"/>
  <c r="P5068" i="2"/>
  <c r="P5066" i="2"/>
  <c r="P5064" i="2"/>
  <c r="P5062" i="2"/>
  <c r="P5060" i="2"/>
  <c r="P5058" i="2"/>
  <c r="P5056" i="2"/>
  <c r="P5054" i="2"/>
  <c r="P5052" i="2"/>
  <c r="P5050" i="2"/>
  <c r="P5048" i="2"/>
  <c r="P5046" i="2"/>
  <c r="P5044" i="2"/>
  <c r="P5042" i="2"/>
  <c r="P5040" i="2"/>
  <c r="P5038" i="2"/>
  <c r="P5036" i="2"/>
  <c r="P5034" i="2"/>
  <c r="P5032" i="2"/>
  <c r="P5030" i="2"/>
  <c r="O5028" i="2"/>
  <c r="P5027" i="2"/>
  <c r="O5026" i="2"/>
  <c r="P5025" i="2"/>
  <c r="O5024" i="2"/>
  <c r="P5023" i="2"/>
  <c r="O5022" i="2"/>
  <c r="P5021" i="2"/>
  <c r="O5020" i="2"/>
  <c r="P5019" i="2"/>
  <c r="O5018" i="2"/>
  <c r="P5017" i="2"/>
  <c r="O5016" i="2"/>
  <c r="P5015" i="2"/>
  <c r="O5014" i="2"/>
  <c r="P5013" i="2"/>
  <c r="O5012" i="2"/>
  <c r="P5011" i="2"/>
  <c r="O5010" i="2"/>
  <c r="P5009" i="2"/>
  <c r="O5008" i="2"/>
  <c r="P5007" i="2"/>
  <c r="O5006" i="2"/>
  <c r="P5005" i="2"/>
  <c r="O5004" i="2"/>
  <c r="P5003" i="2"/>
  <c r="O5002" i="2"/>
  <c r="P5001" i="2"/>
  <c r="L4999" i="2"/>
  <c r="O5000" i="2"/>
  <c r="N4999" i="2"/>
  <c r="P4998" i="2"/>
  <c r="O4997" i="2"/>
  <c r="P4996" i="2"/>
  <c r="O4995" i="2"/>
  <c r="P4994" i="2"/>
  <c r="O4993" i="2"/>
  <c r="P4992" i="2"/>
  <c r="O4991" i="2"/>
  <c r="P4990" i="2"/>
  <c r="O4989" i="2"/>
  <c r="P4988" i="2"/>
  <c r="O4987" i="2"/>
  <c r="P4986" i="2"/>
  <c r="O4985" i="2"/>
  <c r="P4984" i="2"/>
  <c r="O4983" i="2"/>
  <c r="P4982" i="2"/>
  <c r="O4981" i="2"/>
  <c r="P4980" i="2"/>
  <c r="O4979" i="2"/>
  <c r="P4978" i="2"/>
  <c r="O4977" i="2"/>
  <c r="P4976" i="2"/>
  <c r="O4975" i="2"/>
  <c r="P4974" i="2"/>
  <c r="O4973" i="2"/>
  <c r="P4972" i="2"/>
  <c r="O4971" i="2"/>
  <c r="P4970" i="2"/>
  <c r="O4969" i="2"/>
  <c r="P4968" i="2"/>
  <c r="O4967" i="2"/>
  <c r="P4966" i="2"/>
  <c r="O4965" i="2"/>
  <c r="P4964" i="2"/>
  <c r="O4963" i="2"/>
  <c r="P4962" i="2"/>
  <c r="O4961" i="2"/>
  <c r="P4960" i="2"/>
  <c r="O4959" i="2"/>
  <c r="P4958" i="2"/>
  <c r="O4957" i="2"/>
  <c r="P4956" i="2"/>
  <c r="O4955" i="2"/>
  <c r="P4954" i="2"/>
  <c r="O4953" i="2"/>
  <c r="P4952" i="2"/>
  <c r="O4951" i="2"/>
  <c r="P4950" i="2"/>
  <c r="O4949" i="2"/>
  <c r="P4948" i="2"/>
  <c r="O4947" i="2"/>
  <c r="P4946" i="2"/>
  <c r="O4945" i="2"/>
  <c r="P4944" i="2"/>
  <c r="O4943" i="2"/>
  <c r="P4942" i="2"/>
  <c r="O4941" i="2"/>
  <c r="P4940" i="2"/>
  <c r="O4939" i="2"/>
  <c r="P4938" i="2"/>
  <c r="O4937" i="2"/>
  <c r="P4936" i="2"/>
  <c r="O4935" i="2"/>
  <c r="P4934" i="2"/>
  <c r="O4933" i="2"/>
  <c r="P4932" i="2"/>
  <c r="O4931" i="2"/>
  <c r="P4930" i="2"/>
  <c r="O4929" i="2"/>
  <c r="P4928" i="2"/>
  <c r="O4927" i="2"/>
  <c r="P4926" i="2"/>
  <c r="O4925" i="2"/>
  <c r="P4924" i="2"/>
  <c r="O4923" i="2"/>
  <c r="P4922" i="2"/>
  <c r="O4921" i="2"/>
  <c r="P4920" i="2"/>
  <c r="L4918" i="2"/>
  <c r="O4919" i="2"/>
  <c r="N4918" i="2"/>
  <c r="P4916" i="2"/>
  <c r="P4914" i="2"/>
  <c r="P4912" i="2"/>
  <c r="P4910" i="2"/>
  <c r="P4908" i="2"/>
  <c r="P4906" i="2"/>
  <c r="P4904" i="2"/>
  <c r="P4902" i="2"/>
  <c r="P4900" i="2"/>
  <c r="P4898" i="2"/>
  <c r="P4896" i="2"/>
  <c r="P4894" i="2"/>
  <c r="P4892" i="2"/>
  <c r="P4890" i="2"/>
  <c r="P4888" i="2"/>
  <c r="P4886" i="2"/>
  <c r="P4884" i="2"/>
  <c r="P4882" i="2"/>
  <c r="P4880" i="2"/>
  <c r="P4878" i="2"/>
  <c r="P4876" i="2"/>
  <c r="L4873" i="2"/>
  <c r="P4871" i="2"/>
  <c r="P4869" i="2"/>
  <c r="P4867" i="2"/>
  <c r="P4865" i="2"/>
  <c r="M4863" i="2"/>
  <c r="P4862" i="2"/>
  <c r="P4860" i="2"/>
  <c r="P4858" i="2"/>
  <c r="P4856" i="2"/>
  <c r="P4854" i="2"/>
  <c r="P4852" i="2"/>
  <c r="P4850" i="2"/>
  <c r="P4848" i="2"/>
  <c r="M4846" i="2"/>
  <c r="P4845" i="2"/>
  <c r="P4843" i="2"/>
  <c r="P4841" i="2"/>
  <c r="P4839" i="2"/>
  <c r="P4837" i="2"/>
  <c r="P4835" i="2"/>
  <c r="P4833" i="2"/>
  <c r="P4831" i="2"/>
  <c r="P4829" i="2"/>
  <c r="P4827" i="2"/>
  <c r="P4825" i="2"/>
  <c r="P4823" i="2"/>
  <c r="P4821" i="2"/>
  <c r="P4819" i="2"/>
  <c r="P4817" i="2"/>
  <c r="P4815" i="2"/>
  <c r="P4813" i="2"/>
  <c r="P4811" i="2"/>
  <c r="P4809" i="2"/>
  <c r="P4807" i="2"/>
  <c r="P4805" i="2"/>
  <c r="P4803" i="2"/>
  <c r="O4799" i="2"/>
  <c r="P4798" i="2"/>
  <c r="O4795" i="2"/>
  <c r="P4794" i="2"/>
  <c r="O4791" i="2"/>
  <c r="P4790" i="2"/>
  <c r="O4787" i="2"/>
  <c r="P4786" i="2"/>
  <c r="O4783" i="2"/>
  <c r="P4782" i="2"/>
  <c r="O4779" i="2"/>
  <c r="P4778" i="2"/>
  <c r="O4775" i="2"/>
  <c r="P4774" i="2"/>
  <c r="O4771" i="2"/>
  <c r="P4770" i="2"/>
  <c r="O4767" i="2"/>
  <c r="P4766" i="2"/>
  <c r="O4763" i="2"/>
  <c r="P4762" i="2"/>
  <c r="O4759" i="2"/>
  <c r="P4758" i="2"/>
  <c r="O4755" i="2"/>
  <c r="P4754" i="2"/>
  <c r="O4751" i="2"/>
  <c r="P4750" i="2"/>
  <c r="O4747" i="2"/>
  <c r="P4746" i="2"/>
  <c r="O4743" i="2"/>
  <c r="P4742" i="2"/>
  <c r="O4739" i="2"/>
  <c r="P4738" i="2"/>
  <c r="O4735" i="2"/>
  <c r="O4734" i="2"/>
  <c r="P4733" i="2"/>
  <c r="O4731" i="2"/>
  <c r="O4730" i="2"/>
  <c r="P4729" i="2"/>
  <c r="O4727" i="2"/>
  <c r="O4726" i="2"/>
  <c r="P4725" i="2"/>
  <c r="O4723" i="2"/>
  <c r="O4722" i="2"/>
  <c r="P4721" i="2"/>
  <c r="O4719" i="2"/>
  <c r="O4718" i="2"/>
  <c r="P4717" i="2"/>
  <c r="O4715" i="2"/>
  <c r="O4714" i="2"/>
  <c r="P4713" i="2"/>
  <c r="O4711" i="2"/>
  <c r="M4709" i="2"/>
  <c r="L4709" i="2"/>
  <c r="P4707" i="2"/>
  <c r="P4705" i="2"/>
  <c r="P4703" i="2"/>
  <c r="P4701" i="2"/>
  <c r="P4699" i="2"/>
  <c r="P4697" i="2"/>
  <c r="P4695" i="2"/>
  <c r="P4693" i="2"/>
  <c r="P4691" i="2"/>
  <c r="P4689" i="2"/>
  <c r="P4687" i="2"/>
  <c r="P4685" i="2"/>
  <c r="P4683" i="2"/>
  <c r="P4681" i="2"/>
  <c r="P4679" i="2"/>
  <c r="P4677" i="2"/>
  <c r="P4675" i="2"/>
  <c r="P4673" i="2"/>
  <c r="P4671" i="2"/>
  <c r="P4669" i="2"/>
  <c r="P4667" i="2"/>
  <c r="P4665" i="2"/>
  <c r="P4663" i="2"/>
  <c r="P4661" i="2"/>
  <c r="P4659" i="2"/>
  <c r="M4657" i="2"/>
  <c r="P4656" i="2"/>
  <c r="P4654" i="2"/>
  <c r="P4652" i="2"/>
  <c r="P4650" i="2"/>
  <c r="P4648" i="2"/>
  <c r="P4646" i="2"/>
  <c r="P4644" i="2"/>
  <c r="P4642" i="2"/>
  <c r="P4640" i="2"/>
  <c r="P4638" i="2"/>
  <c r="P4636" i="2"/>
  <c r="P4634" i="2"/>
  <c r="P4632" i="2"/>
  <c r="P4630" i="2"/>
  <c r="P4628" i="2"/>
  <c r="M4626" i="2"/>
  <c r="O4624" i="2"/>
  <c r="P4623" i="2"/>
  <c r="P4618" i="2"/>
  <c r="L4617" i="2"/>
  <c r="P4615" i="2"/>
  <c r="P4613" i="2"/>
  <c r="P4611" i="2"/>
  <c r="L4608" i="2"/>
  <c r="L4606" i="2"/>
  <c r="M4606" i="2"/>
  <c r="P4605" i="2"/>
  <c r="P4603" i="2"/>
  <c r="L4600" i="2"/>
  <c r="P4598" i="2"/>
  <c r="P4596" i="2"/>
  <c r="P4594" i="2"/>
  <c r="P4592" i="2"/>
  <c r="P4590" i="2"/>
  <c r="P4588" i="2"/>
  <c r="P4586" i="2"/>
  <c r="P4584" i="2"/>
  <c r="P4582" i="2"/>
  <c r="P4580" i="2"/>
  <c r="P4578" i="2"/>
  <c r="P4576" i="2"/>
  <c r="P4574" i="2"/>
  <c r="P4572" i="2"/>
  <c r="P4570" i="2"/>
  <c r="P4568" i="2"/>
  <c r="P4566" i="2"/>
  <c r="P4564" i="2"/>
  <c r="P4562" i="2"/>
  <c r="P4560" i="2"/>
  <c r="P4558" i="2"/>
  <c r="M4556" i="2"/>
  <c r="P4555" i="2"/>
  <c r="P4553" i="2"/>
  <c r="M4551" i="2"/>
  <c r="P4550" i="2"/>
  <c r="P4548" i="2"/>
  <c r="P4546" i="2"/>
  <c r="M4544" i="2"/>
  <c r="P4543" i="2"/>
  <c r="P4541" i="2"/>
  <c r="P4539" i="2"/>
  <c r="P4537" i="2"/>
  <c r="L4534" i="2"/>
  <c r="P4532" i="2"/>
  <c r="P4530" i="2"/>
  <c r="M4528" i="2"/>
  <c r="M4525" i="2"/>
  <c r="M4522" i="2"/>
  <c r="P4521" i="2"/>
  <c r="P4519" i="2"/>
  <c r="P4517" i="2"/>
  <c r="P4515" i="2"/>
  <c r="P4513" i="2"/>
  <c r="P4511" i="2"/>
  <c r="P4509" i="2"/>
  <c r="P4507" i="2"/>
  <c r="P4505" i="2"/>
  <c r="P4503" i="2"/>
  <c r="P4501" i="2"/>
  <c r="L4498" i="2"/>
  <c r="P4496" i="2"/>
  <c r="P4494" i="2"/>
  <c r="P4492" i="2"/>
  <c r="P4490" i="2"/>
  <c r="P4488" i="2"/>
  <c r="P4486" i="2"/>
  <c r="P4484" i="2"/>
  <c r="P4482" i="2"/>
  <c r="P4480" i="2"/>
  <c r="P4478" i="2"/>
  <c r="P4476" i="2"/>
  <c r="P4474" i="2"/>
  <c r="M4472" i="2"/>
  <c r="P4471" i="2"/>
  <c r="P4469" i="2"/>
  <c r="P4467" i="2"/>
  <c r="P4465" i="2"/>
  <c r="P4463" i="2"/>
  <c r="P4461" i="2"/>
  <c r="P4459" i="2"/>
  <c r="P4457" i="2"/>
  <c r="P4455" i="2"/>
  <c r="P4453" i="2"/>
  <c r="P4451" i="2"/>
  <c r="P4449" i="2"/>
  <c r="P4447" i="2"/>
  <c r="P4445" i="2"/>
  <c r="P4443" i="2"/>
  <c r="P4441" i="2"/>
  <c r="P4439" i="2"/>
  <c r="P4437" i="2"/>
  <c r="P4435" i="2"/>
  <c r="P4433" i="2"/>
  <c r="P4431" i="2"/>
  <c r="P4429" i="2"/>
  <c r="P4427" i="2"/>
  <c r="P4425" i="2"/>
  <c r="P4423" i="2"/>
  <c r="P4421" i="2"/>
  <c r="P4419" i="2"/>
  <c r="P4417" i="2"/>
  <c r="P4415" i="2"/>
  <c r="P4413" i="2"/>
  <c r="P4411" i="2"/>
  <c r="P4409" i="2"/>
  <c r="P4407" i="2"/>
  <c r="P4405" i="2"/>
  <c r="P4403" i="2"/>
  <c r="P4401" i="2"/>
  <c r="P4399" i="2"/>
  <c r="P4397" i="2"/>
  <c r="P4395" i="2"/>
  <c r="P4393" i="2"/>
  <c r="P4391" i="2"/>
  <c r="P4389" i="2"/>
  <c r="P4387" i="2"/>
  <c r="P4385" i="2"/>
  <c r="P4383" i="2"/>
  <c r="P4381" i="2"/>
  <c r="P4379" i="2"/>
  <c r="P4377" i="2"/>
  <c r="P4375" i="2"/>
  <c r="P4373" i="2"/>
  <c r="P4371" i="2"/>
  <c r="P4369" i="2"/>
  <c r="P4367" i="2"/>
  <c r="P4365" i="2"/>
  <c r="P4363" i="2"/>
  <c r="O4361" i="2"/>
  <c r="O4359" i="2"/>
  <c r="P4358" i="2"/>
  <c r="O4357" i="2"/>
  <c r="P4356" i="2"/>
  <c r="O4355" i="2"/>
  <c r="P4354" i="2"/>
  <c r="O4353" i="2"/>
  <c r="P4352" i="2"/>
  <c r="O4351" i="2"/>
  <c r="P4350" i="2"/>
  <c r="O4349" i="2"/>
  <c r="P4348" i="2"/>
  <c r="O4347" i="2"/>
  <c r="P4346" i="2"/>
  <c r="O4345" i="2"/>
  <c r="P4344" i="2"/>
  <c r="O4343" i="2"/>
  <c r="P4342" i="2"/>
  <c r="O4341" i="2"/>
  <c r="P4340" i="2"/>
  <c r="O4339" i="2"/>
  <c r="P4338" i="2"/>
  <c r="O4337" i="2"/>
  <c r="P4336" i="2"/>
  <c r="O4335" i="2"/>
  <c r="P4334" i="2"/>
  <c r="O4333" i="2"/>
  <c r="P4332" i="2"/>
  <c r="O4331" i="2"/>
  <c r="P4330" i="2"/>
  <c r="O4329" i="2"/>
  <c r="P4328" i="2"/>
  <c r="O4327" i="2"/>
  <c r="P4326" i="2"/>
  <c r="O4325" i="2"/>
  <c r="P4324" i="2"/>
  <c r="O4323" i="2"/>
  <c r="P4322" i="2"/>
  <c r="O4321" i="2"/>
  <c r="P4320" i="2"/>
  <c r="O4319" i="2"/>
  <c r="P4318" i="2"/>
  <c r="O4317" i="2"/>
  <c r="P4316" i="2"/>
  <c r="O4315" i="2"/>
  <c r="P4314" i="2"/>
  <c r="O4313" i="2"/>
  <c r="P4312" i="2"/>
  <c r="O4311" i="2"/>
  <c r="P4310" i="2"/>
  <c r="O4309" i="2"/>
  <c r="P4308" i="2"/>
  <c r="O4307" i="2"/>
  <c r="P4306" i="2"/>
  <c r="O4305" i="2"/>
  <c r="P4304" i="2"/>
  <c r="O4303" i="2"/>
  <c r="P4302" i="2"/>
  <c r="O4301" i="2"/>
  <c r="P4300" i="2"/>
  <c r="O4299" i="2"/>
  <c r="P4298" i="2"/>
  <c r="O4297" i="2"/>
  <c r="P4296" i="2"/>
  <c r="O4295" i="2"/>
  <c r="P4294" i="2"/>
  <c r="O4293" i="2"/>
  <c r="P4292" i="2"/>
  <c r="O4291" i="2"/>
  <c r="P4290" i="2"/>
  <c r="O4289" i="2"/>
  <c r="P4288" i="2"/>
  <c r="O4287" i="2"/>
  <c r="P4286" i="2"/>
  <c r="O4285" i="2"/>
  <c r="P4284" i="2"/>
  <c r="O4283" i="2"/>
  <c r="P4282" i="2"/>
  <c r="O4281" i="2"/>
  <c r="P4280" i="2"/>
  <c r="O4279" i="2"/>
  <c r="P4278" i="2"/>
  <c r="O4277" i="2"/>
  <c r="P4276" i="2"/>
  <c r="O4275" i="2"/>
  <c r="P4274" i="2"/>
  <c r="O4273" i="2"/>
  <c r="P4272" i="2"/>
  <c r="O4271" i="2"/>
  <c r="P4270" i="2"/>
  <c r="O4269" i="2"/>
  <c r="P4268" i="2"/>
  <c r="O4267" i="2"/>
  <c r="P4266" i="2"/>
  <c r="O4265" i="2"/>
  <c r="P4264" i="2"/>
  <c r="O4263" i="2"/>
  <c r="P4262" i="2"/>
  <c r="O4261" i="2"/>
  <c r="P4260" i="2"/>
  <c r="O4259" i="2"/>
  <c r="P4258" i="2"/>
  <c r="O4257" i="2"/>
  <c r="P4256" i="2"/>
  <c r="O4255" i="2"/>
  <c r="P4254" i="2"/>
  <c r="O4253" i="2"/>
  <c r="P4252" i="2"/>
  <c r="O4251" i="2"/>
  <c r="P4250" i="2"/>
  <c r="O4249" i="2"/>
  <c r="P4248" i="2"/>
  <c r="O4247" i="2"/>
  <c r="P4246" i="2"/>
  <c r="O4245" i="2"/>
  <c r="P4244" i="2"/>
  <c r="O4243" i="2"/>
  <c r="P4242" i="2"/>
  <c r="O4241" i="2"/>
  <c r="P4240" i="2"/>
  <c r="O4239" i="2"/>
  <c r="P4238" i="2"/>
  <c r="O4237" i="2"/>
  <c r="P4236" i="2"/>
  <c r="O4235" i="2"/>
  <c r="P4234" i="2"/>
  <c r="O4233" i="2"/>
  <c r="P4232" i="2"/>
  <c r="O4231" i="2"/>
  <c r="P4230" i="2"/>
  <c r="O4229" i="2"/>
  <c r="P4228" i="2"/>
  <c r="O4227" i="2"/>
  <c r="P4226" i="2"/>
  <c r="O4225" i="2"/>
  <c r="P4224" i="2"/>
  <c r="O4223" i="2"/>
  <c r="P4222" i="2"/>
  <c r="O4221" i="2"/>
  <c r="P4220" i="2"/>
  <c r="O4219" i="2"/>
  <c r="P4218" i="2"/>
  <c r="O4217" i="2"/>
  <c r="P4216" i="2"/>
  <c r="O4215" i="2"/>
  <c r="P4214" i="2"/>
  <c r="O4213" i="2"/>
  <c r="P4212" i="2"/>
  <c r="O4211" i="2"/>
  <c r="P4210" i="2"/>
  <c r="O4209" i="2"/>
  <c r="P4208" i="2"/>
  <c r="O4207" i="2"/>
  <c r="P4206" i="2"/>
  <c r="O4205" i="2"/>
  <c r="P4204" i="2"/>
  <c r="O4203" i="2"/>
  <c r="P4202" i="2"/>
  <c r="O4201" i="2"/>
  <c r="P4200" i="2"/>
  <c r="O4199" i="2"/>
  <c r="P4198" i="2"/>
  <c r="O4197" i="2"/>
  <c r="P4196" i="2"/>
  <c r="O4195" i="2"/>
  <c r="P4194" i="2"/>
  <c r="O4193" i="2"/>
  <c r="P4192" i="2"/>
  <c r="O4191" i="2"/>
  <c r="P4190" i="2"/>
  <c r="O4189" i="2"/>
  <c r="P4188" i="2"/>
  <c r="O4187" i="2"/>
  <c r="P4186" i="2"/>
  <c r="O4185" i="2"/>
  <c r="P4184" i="2"/>
  <c r="O4183" i="2"/>
  <c r="P4182" i="2"/>
  <c r="O4181" i="2"/>
  <c r="P4180" i="2"/>
  <c r="O4179" i="2"/>
  <c r="P4178" i="2"/>
  <c r="O4177" i="2"/>
  <c r="P4176" i="2"/>
  <c r="O4175" i="2"/>
  <c r="P4174" i="2"/>
  <c r="O4173" i="2"/>
  <c r="P4172" i="2"/>
  <c r="O4171" i="2"/>
  <c r="P4170" i="2"/>
  <c r="O4169" i="2"/>
  <c r="P4168" i="2"/>
  <c r="O4167" i="2"/>
  <c r="P4166" i="2"/>
  <c r="O4165" i="2"/>
  <c r="P4164" i="2"/>
  <c r="O4163" i="2"/>
  <c r="P4162" i="2"/>
  <c r="O4161" i="2"/>
  <c r="P4160" i="2"/>
  <c r="O4159" i="2"/>
  <c r="P4158" i="2"/>
  <c r="O4157" i="2"/>
  <c r="P4156" i="2"/>
  <c r="O4155" i="2"/>
  <c r="P4154" i="2"/>
  <c r="O4153" i="2"/>
  <c r="P4152" i="2"/>
  <c r="O4151" i="2"/>
  <c r="P4150" i="2"/>
  <c r="O4149" i="2"/>
  <c r="P4148" i="2"/>
  <c r="O4147" i="2"/>
  <c r="P4146" i="2"/>
  <c r="O4145" i="2"/>
  <c r="P4144" i="2"/>
  <c r="O4143" i="2"/>
  <c r="P4142" i="2"/>
  <c r="O4141" i="2"/>
  <c r="P4140" i="2"/>
  <c r="O4139" i="2"/>
  <c r="P4138" i="2"/>
  <c r="O4137" i="2"/>
  <c r="P4136" i="2"/>
  <c r="L4135" i="2"/>
  <c r="O4134" i="2"/>
  <c r="P4129" i="2"/>
  <c r="P4127" i="2"/>
  <c r="P4125" i="2"/>
  <c r="P4123" i="2"/>
  <c r="P4121" i="2"/>
  <c r="P4119" i="2"/>
  <c r="P4117" i="2"/>
  <c r="P4115" i="2"/>
  <c r="P4113" i="2"/>
  <c r="P4111" i="2"/>
  <c r="P4109" i="2"/>
  <c r="P4107" i="2"/>
  <c r="P4103" i="2"/>
  <c r="P4101" i="2"/>
  <c r="P4099" i="2"/>
  <c r="P4097" i="2"/>
  <c r="P4095" i="2"/>
  <c r="P4093" i="2"/>
  <c r="P4091" i="2"/>
  <c r="P4089" i="2"/>
  <c r="P4087" i="2"/>
  <c r="P4085" i="2"/>
  <c r="P4081" i="2"/>
  <c r="P4079" i="2"/>
  <c r="P4077" i="2"/>
  <c r="P4075" i="2"/>
  <c r="P4073" i="2"/>
  <c r="P4071" i="2"/>
  <c r="P4069" i="2"/>
  <c r="P4067" i="2"/>
  <c r="L4063" i="2"/>
  <c r="N4063" i="2"/>
  <c r="P4061" i="2"/>
  <c r="O4060" i="2"/>
  <c r="P4059" i="2"/>
  <c r="O4058" i="2"/>
  <c r="P4057" i="2"/>
  <c r="O4056" i="2"/>
  <c r="P4055" i="2"/>
  <c r="O4054" i="2"/>
  <c r="P4053" i="2"/>
  <c r="O4052" i="2"/>
  <c r="P4051" i="2"/>
  <c r="L4050" i="2"/>
  <c r="O4048" i="2"/>
  <c r="N4046" i="2"/>
  <c r="L4046" i="2"/>
  <c r="L4045" i="2"/>
  <c r="O4044" i="2"/>
  <c r="P4043" i="2"/>
  <c r="O4042" i="2"/>
  <c r="P4041" i="2"/>
  <c r="O4040" i="2"/>
  <c r="O4038" i="2"/>
  <c r="P4037" i="2"/>
  <c r="O4035" i="2"/>
  <c r="O4034" i="2"/>
  <c r="P4033" i="2"/>
  <c r="O4031" i="2"/>
  <c r="O4030" i="2"/>
  <c r="P4029" i="2"/>
  <c r="L4027" i="2"/>
  <c r="N4027" i="2"/>
  <c r="O4026" i="2"/>
  <c r="O4025" i="2"/>
  <c r="O4024" i="2"/>
  <c r="P4023" i="2"/>
  <c r="O4021" i="2"/>
  <c r="O4020" i="2"/>
  <c r="O4019" i="2"/>
  <c r="O4018" i="2"/>
  <c r="O4017" i="2"/>
  <c r="O4016" i="2"/>
  <c r="O4015" i="2"/>
  <c r="O4014" i="2"/>
  <c r="O4013" i="2"/>
  <c r="O4012" i="2"/>
  <c r="O4011" i="2"/>
  <c r="O4010" i="2"/>
  <c r="O4009" i="2"/>
  <c r="O4008" i="2"/>
  <c r="O4007" i="2"/>
  <c r="O4006" i="2"/>
  <c r="O4005" i="2"/>
  <c r="O4004" i="2"/>
  <c r="O4003" i="2"/>
  <c r="P4002" i="2"/>
  <c r="L4001" i="2"/>
  <c r="O3999" i="2"/>
  <c r="O3997" i="2"/>
  <c r="O3996" i="2"/>
  <c r="O3995" i="2"/>
  <c r="O3994" i="2"/>
  <c r="O3993" i="2"/>
  <c r="P3991" i="2"/>
  <c r="P3989" i="2"/>
  <c r="P3987" i="2"/>
  <c r="P3985" i="2"/>
  <c r="L3977" i="2"/>
  <c r="P3973" i="2"/>
  <c r="P3971" i="2"/>
  <c r="P3969" i="2"/>
  <c r="P3968" i="2"/>
  <c r="P3966" i="2"/>
  <c r="P3964" i="2"/>
  <c r="P3962" i="2"/>
  <c r="P3960" i="2"/>
  <c r="P3958" i="2"/>
  <c r="P3956" i="2"/>
  <c r="P3954" i="2"/>
  <c r="O3953" i="2"/>
  <c r="P3952" i="2"/>
  <c r="O3951" i="2"/>
  <c r="P3950" i="2"/>
  <c r="O3949" i="2"/>
  <c r="P3948" i="2"/>
  <c r="O3947" i="2"/>
  <c r="P3946" i="2"/>
  <c r="O3945" i="2"/>
  <c r="P3944" i="2"/>
  <c r="O3943" i="2"/>
  <c r="P3942" i="2"/>
  <c r="P3940" i="2"/>
  <c r="P3938" i="2"/>
  <c r="L3936" i="2"/>
  <c r="L3937" i="2"/>
  <c r="N3936" i="2"/>
  <c r="L3935" i="2"/>
  <c r="P3934" i="2"/>
  <c r="L3933" i="2"/>
  <c r="M3933" i="2"/>
  <c r="L3931" i="2"/>
  <c r="N3931" i="2"/>
  <c r="O3930" i="2"/>
  <c r="L3928" i="2"/>
  <c r="N3928" i="2"/>
  <c r="P3927" i="2"/>
  <c r="P3925" i="2"/>
  <c r="P3923" i="2"/>
  <c r="P3921" i="2"/>
  <c r="P3919" i="2"/>
  <c r="P3917" i="2"/>
  <c r="P3913" i="2"/>
  <c r="O3911" i="2"/>
  <c r="O3910" i="2"/>
  <c r="P3909" i="2"/>
  <c r="P3907" i="2"/>
  <c r="P3905" i="2"/>
  <c r="P3903" i="2"/>
  <c r="P3901" i="2"/>
  <c r="P3899" i="2"/>
  <c r="P3897" i="2"/>
  <c r="P3895" i="2"/>
  <c r="P3893" i="2"/>
  <c r="P3891" i="2"/>
  <c r="P3889" i="2"/>
  <c r="P3887" i="2"/>
  <c r="P3885" i="2"/>
  <c r="P3883" i="2"/>
  <c r="P3881" i="2"/>
  <c r="P3879" i="2"/>
  <c r="P3877" i="2"/>
  <c r="P3875" i="2"/>
  <c r="P3873" i="2"/>
  <c r="P3871" i="2"/>
  <c r="P3869" i="2"/>
  <c r="L3866" i="2"/>
  <c r="P3864" i="2"/>
  <c r="L3863" i="2"/>
  <c r="P3862" i="2"/>
  <c r="M3860" i="2"/>
  <c r="P3855" i="2"/>
  <c r="O3853" i="2"/>
  <c r="O3852" i="2"/>
  <c r="P3851" i="2"/>
  <c r="O3850" i="2"/>
  <c r="P3849" i="2"/>
  <c r="O3848" i="2"/>
  <c r="P3847" i="2"/>
  <c r="O3843" i="2"/>
  <c r="P3842" i="2"/>
  <c r="O3841" i="2"/>
  <c r="O3838" i="2"/>
  <c r="P3837" i="2"/>
  <c r="O3836" i="2"/>
  <c r="P3835" i="2"/>
  <c r="O3834" i="2"/>
  <c r="P3833" i="2"/>
  <c r="O3832" i="2"/>
  <c r="P3831" i="2"/>
  <c r="O3830" i="2"/>
  <c r="P3829" i="2"/>
  <c r="O3828" i="2"/>
  <c r="P3827" i="2"/>
  <c r="O3826" i="2"/>
  <c r="P3825" i="2"/>
  <c r="O3824" i="2"/>
  <c r="P3823" i="2"/>
  <c r="O3822" i="2"/>
  <c r="P3821" i="2"/>
  <c r="O3820" i="2"/>
  <c r="P3819" i="2"/>
  <c r="O3818" i="2"/>
  <c r="P3817" i="2"/>
  <c r="O3816" i="2"/>
  <c r="P3815" i="2"/>
  <c r="O3814" i="2"/>
  <c r="P3813" i="2"/>
  <c r="O3812" i="2"/>
  <c r="P3811" i="2"/>
  <c r="O3810" i="2"/>
  <c r="P3809" i="2"/>
  <c r="O3808" i="2"/>
  <c r="P3807" i="2"/>
  <c r="O3806" i="2"/>
  <c r="P3805" i="2"/>
  <c r="O3804" i="2"/>
  <c r="P3803" i="2"/>
  <c r="O3802" i="2"/>
  <c r="P3801" i="2"/>
  <c r="O3800" i="2"/>
  <c r="P3799" i="2"/>
  <c r="O3798" i="2"/>
  <c r="P3797" i="2"/>
  <c r="P3796" i="2"/>
  <c r="O3795" i="2"/>
  <c r="P3794" i="2"/>
  <c r="O3793" i="2"/>
  <c r="P3792" i="2"/>
  <c r="O3791" i="2"/>
  <c r="P3790" i="2"/>
  <c r="O3789" i="2"/>
  <c r="P3788" i="2"/>
  <c r="O3787" i="2"/>
  <c r="P3786" i="2"/>
  <c r="O3785" i="2"/>
  <c r="P3784" i="2"/>
  <c r="O3783" i="2"/>
  <c r="P3782" i="2"/>
  <c r="O3781" i="2"/>
  <c r="P3780" i="2"/>
  <c r="O3779" i="2"/>
  <c r="P3778" i="2"/>
  <c r="O3777" i="2"/>
  <c r="P3776" i="2"/>
  <c r="O3775" i="2"/>
  <c r="P3774" i="2"/>
  <c r="O3773" i="2"/>
  <c r="P3772" i="2"/>
  <c r="O3771" i="2"/>
  <c r="P3770" i="2"/>
  <c r="O3769" i="2"/>
  <c r="P3768" i="2"/>
  <c r="O3767" i="2"/>
  <c r="P3766" i="2"/>
  <c r="O3765" i="2"/>
  <c r="P3764" i="2"/>
  <c r="O3763" i="2"/>
  <c r="P3762" i="2"/>
  <c r="O3761" i="2"/>
  <c r="P3760" i="2"/>
  <c r="O3759" i="2"/>
  <c r="P3758" i="2"/>
  <c r="O3757" i="2"/>
  <c r="P3756" i="2"/>
  <c r="O3755" i="2"/>
  <c r="P3754" i="2"/>
  <c r="O3753" i="2"/>
  <c r="P3752" i="2"/>
  <c r="O3751" i="2"/>
  <c r="P3750" i="2"/>
  <c r="O3749" i="2"/>
  <c r="P3748" i="2"/>
  <c r="O3747" i="2"/>
  <c r="P3746" i="2"/>
  <c r="O3745" i="2"/>
  <c r="P3744" i="2"/>
  <c r="O3743" i="2"/>
  <c r="P3742" i="2"/>
  <c r="O3741" i="2"/>
  <c r="P3740" i="2"/>
  <c r="O3739" i="2"/>
  <c r="P3738" i="2"/>
  <c r="O3737" i="2"/>
  <c r="P3736" i="2"/>
  <c r="O3735" i="2"/>
  <c r="P3734" i="2"/>
  <c r="O3733" i="2"/>
  <c r="P3732" i="2"/>
  <c r="O3731" i="2"/>
  <c r="P3730" i="2"/>
  <c r="O3729" i="2"/>
  <c r="P3728" i="2"/>
  <c r="O3727" i="2"/>
  <c r="P3726" i="2"/>
  <c r="O3725" i="2"/>
  <c r="P3724" i="2"/>
  <c r="O3723" i="2"/>
  <c r="P3722" i="2"/>
  <c r="O3721" i="2"/>
  <c r="P3720" i="2"/>
  <c r="O3719" i="2"/>
  <c r="P3718" i="2"/>
  <c r="O3717" i="2"/>
  <c r="P3716" i="2"/>
  <c r="O3715" i="2"/>
  <c r="P3714" i="2"/>
  <c r="O3713" i="2"/>
  <c r="P3712" i="2"/>
  <c r="O3711" i="2"/>
  <c r="P3710" i="2"/>
  <c r="O3709" i="2"/>
  <c r="P3708" i="2"/>
  <c r="O3707" i="2"/>
  <c r="P3706" i="2"/>
  <c r="O3705" i="2"/>
  <c r="P3704" i="2"/>
  <c r="O3703" i="2"/>
  <c r="P3702" i="2"/>
  <c r="O3701" i="2"/>
  <c r="P3700" i="2"/>
  <c r="O3699" i="2"/>
  <c r="P3698" i="2"/>
  <c r="O3697" i="2"/>
  <c r="P3696" i="2"/>
  <c r="O3695" i="2"/>
  <c r="P3694" i="2"/>
  <c r="O3693" i="2"/>
  <c r="P3692" i="2"/>
  <c r="O3691" i="2"/>
  <c r="P3690" i="2"/>
  <c r="O3689" i="2"/>
  <c r="P3688" i="2"/>
  <c r="O3687" i="2"/>
  <c r="P3686" i="2"/>
  <c r="O3685" i="2"/>
  <c r="P3684" i="2"/>
  <c r="O3683" i="2"/>
  <c r="P3682" i="2"/>
  <c r="O3681" i="2"/>
  <c r="P3680" i="2"/>
  <c r="O3679" i="2"/>
  <c r="P3678" i="2"/>
  <c r="O3677" i="2"/>
  <c r="P3676" i="2"/>
  <c r="O3675" i="2"/>
  <c r="P3674" i="2"/>
  <c r="O3673" i="2"/>
  <c r="P3672" i="2"/>
  <c r="O3671" i="2"/>
  <c r="P3670" i="2"/>
  <c r="O3669" i="2"/>
  <c r="P3668" i="2"/>
  <c r="O3667" i="2"/>
  <c r="P3666" i="2"/>
  <c r="O3665" i="2"/>
  <c r="P3664" i="2"/>
  <c r="O3663" i="2"/>
  <c r="P3662" i="2"/>
  <c r="O3661" i="2"/>
  <c r="P3660" i="2"/>
  <c r="O3659" i="2"/>
  <c r="P3658" i="2"/>
  <c r="L3657" i="2"/>
  <c r="O3656" i="2"/>
  <c r="P3655" i="2"/>
  <c r="O3654" i="2"/>
  <c r="P3653" i="2"/>
  <c r="O3652" i="2"/>
  <c r="P3651" i="2"/>
  <c r="O3650" i="2"/>
  <c r="P3649" i="2"/>
  <c r="O3648" i="2"/>
  <c r="P3647" i="2"/>
  <c r="O3646" i="2"/>
  <c r="P3645" i="2"/>
  <c r="O3644" i="2"/>
  <c r="P3643" i="2"/>
  <c r="O3642" i="2"/>
  <c r="P3641" i="2"/>
  <c r="O3640" i="2"/>
  <c r="P3639" i="2"/>
  <c r="O3638" i="2"/>
  <c r="P3637" i="2"/>
  <c r="L3636" i="2"/>
  <c r="O3635" i="2"/>
  <c r="P3634" i="2"/>
  <c r="O3633" i="2"/>
  <c r="P3632" i="2"/>
  <c r="L3631" i="2"/>
  <c r="O3630" i="2"/>
  <c r="O3629" i="2"/>
  <c r="O3628" i="2"/>
  <c r="N3626" i="2"/>
  <c r="L3626" i="2"/>
  <c r="O3625" i="2"/>
  <c r="P3624" i="2"/>
  <c r="O3623" i="2"/>
  <c r="P3621" i="2"/>
  <c r="O3620" i="2"/>
  <c r="P3617" i="2"/>
  <c r="O3616" i="2"/>
  <c r="O3615" i="2"/>
  <c r="O3614" i="2"/>
  <c r="O3611" i="2"/>
  <c r="P3610" i="2"/>
  <c r="O3609" i="2"/>
  <c r="P3608" i="2"/>
  <c r="L3607" i="2"/>
  <c r="O3606" i="2"/>
  <c r="P3605" i="2"/>
  <c r="O3604" i="2"/>
  <c r="P3603" i="2"/>
  <c r="L3601" i="2"/>
  <c r="O3602" i="2"/>
  <c r="N3601" i="2"/>
  <c r="O3600" i="2"/>
  <c r="P3599" i="2"/>
  <c r="O3598" i="2"/>
  <c r="P3597" i="2"/>
  <c r="O3596" i="2"/>
  <c r="P3595" i="2"/>
  <c r="O3594" i="2"/>
  <c r="P3593" i="2"/>
  <c r="O3592" i="2"/>
  <c r="P3591" i="2"/>
  <c r="O3590" i="2"/>
  <c r="P3589" i="2"/>
  <c r="O3588" i="2"/>
  <c r="P3587" i="2"/>
  <c r="L3586" i="2"/>
  <c r="O3585" i="2"/>
  <c r="P3584" i="2"/>
  <c r="O3583" i="2"/>
  <c r="P3582" i="2"/>
  <c r="L3581" i="2"/>
  <c r="O3580" i="2"/>
  <c r="P3579" i="2"/>
  <c r="O3578" i="2"/>
  <c r="P3577" i="2"/>
  <c r="L3575" i="2"/>
  <c r="O3576" i="2"/>
  <c r="N3575" i="2"/>
  <c r="P3574" i="2"/>
  <c r="O3573" i="2"/>
  <c r="P3572" i="2"/>
  <c r="O3571" i="2"/>
  <c r="P3570" i="2"/>
  <c r="O3569" i="2"/>
  <c r="P3568" i="2"/>
  <c r="O3567" i="2"/>
  <c r="P3566" i="2"/>
  <c r="O3565" i="2"/>
  <c r="P3564" i="2"/>
  <c r="O3563" i="2"/>
  <c r="P3562" i="2"/>
  <c r="L3560" i="2"/>
  <c r="O3561" i="2"/>
  <c r="N3560" i="2"/>
  <c r="P3559" i="2"/>
  <c r="O3558" i="2"/>
  <c r="P3557" i="2"/>
  <c r="O3556" i="2"/>
  <c r="O3555" i="2"/>
  <c r="O3554" i="2"/>
  <c r="O3553" i="2"/>
  <c r="O3552" i="2"/>
  <c r="P3548" i="2"/>
  <c r="O3547" i="2"/>
  <c r="P3542" i="2"/>
  <c r="P3540" i="2"/>
  <c r="L3539" i="2"/>
  <c r="P3537" i="2"/>
  <c r="P3535" i="2"/>
  <c r="P3533" i="2"/>
  <c r="L3532" i="2"/>
  <c r="P3530" i="2"/>
  <c r="P3528" i="2"/>
  <c r="L3527" i="2"/>
  <c r="P3525" i="2"/>
  <c r="L3524" i="2"/>
  <c r="P3522" i="2"/>
  <c r="L3521" i="2"/>
  <c r="M3518" i="2"/>
  <c r="N3518" i="2"/>
  <c r="L3518" i="2"/>
  <c r="M3516" i="2"/>
  <c r="N3516" i="2"/>
  <c r="L3516" i="2"/>
  <c r="P3514" i="2"/>
  <c r="P3512" i="2"/>
  <c r="P3510" i="2"/>
  <c r="P3508" i="2"/>
  <c r="M3506" i="2"/>
  <c r="P3505" i="2"/>
  <c r="L3504" i="2"/>
  <c r="P3502" i="2"/>
  <c r="P3500" i="2"/>
  <c r="P3498" i="2"/>
  <c r="P3496" i="2"/>
  <c r="M3494" i="2"/>
  <c r="P3493" i="2"/>
  <c r="P3491" i="2"/>
  <c r="L3490" i="2"/>
  <c r="P3488" i="2"/>
  <c r="L3485" i="2"/>
  <c r="O3486" i="2"/>
  <c r="N3485" i="2"/>
  <c r="P3482" i="2"/>
  <c r="P3480" i="2"/>
  <c r="P3478" i="2"/>
  <c r="P3476" i="2"/>
  <c r="P3474" i="2"/>
  <c r="P3472" i="2"/>
  <c r="L3471" i="2"/>
  <c r="P3469" i="2"/>
  <c r="P3467" i="2"/>
  <c r="P3463" i="2"/>
  <c r="P3461" i="2"/>
  <c r="P3459" i="2"/>
  <c r="P3457" i="2"/>
  <c r="O3452" i="2"/>
  <c r="P3451" i="2"/>
  <c r="O3450" i="2"/>
  <c r="P3449" i="2"/>
  <c r="O3448" i="2"/>
  <c r="P3447" i="2"/>
  <c r="O3446" i="2"/>
  <c r="P3445" i="2"/>
  <c r="O3444" i="2"/>
  <c r="P3443" i="2"/>
  <c r="O3442" i="2"/>
  <c r="P3441" i="2"/>
  <c r="O3440" i="2"/>
  <c r="P3439" i="2"/>
  <c r="O3438" i="2"/>
  <c r="P3437" i="2"/>
  <c r="O3436" i="2"/>
  <c r="P3435" i="2"/>
  <c r="O3434" i="2"/>
  <c r="P3433" i="2"/>
  <c r="O3432" i="2"/>
  <c r="P3431" i="2"/>
  <c r="O3430" i="2"/>
  <c r="P3429" i="2"/>
  <c r="O3428" i="2"/>
  <c r="P3427" i="2"/>
  <c r="O3426" i="2"/>
  <c r="P3425" i="2"/>
  <c r="O3424" i="2"/>
  <c r="P3423" i="2"/>
  <c r="O3422" i="2"/>
  <c r="P3421" i="2"/>
  <c r="O3420" i="2"/>
  <c r="P3419" i="2"/>
  <c r="O3418" i="2"/>
  <c r="P3417" i="2"/>
  <c r="O3416" i="2"/>
  <c r="P3415" i="2"/>
  <c r="O3414" i="2"/>
  <c r="P3413" i="2"/>
  <c r="O3412" i="2"/>
  <c r="P3411" i="2"/>
  <c r="O3410" i="2"/>
  <c r="P3409" i="2"/>
  <c r="O3408" i="2"/>
  <c r="P3407" i="2"/>
  <c r="O3406" i="2"/>
  <c r="P3405" i="2"/>
  <c r="O3404" i="2"/>
  <c r="P3403" i="2"/>
  <c r="O3402" i="2"/>
  <c r="P3401" i="2"/>
  <c r="O3400" i="2"/>
  <c r="P3399" i="2"/>
  <c r="O3398" i="2"/>
  <c r="P3397" i="2"/>
  <c r="O3396" i="2"/>
  <c r="P3395" i="2"/>
  <c r="O3394" i="2"/>
  <c r="P3393" i="2"/>
  <c r="O3392" i="2"/>
  <c r="P3391" i="2"/>
  <c r="O3390" i="2"/>
  <c r="P3389" i="2"/>
  <c r="O3388" i="2"/>
  <c r="P3387" i="2"/>
  <c r="O3386" i="2"/>
  <c r="P3385" i="2"/>
  <c r="O3384" i="2"/>
  <c r="P3383" i="2"/>
  <c r="O3382" i="2"/>
  <c r="P3381" i="2"/>
  <c r="O3380" i="2"/>
  <c r="P3379" i="2"/>
  <c r="O3378" i="2"/>
  <c r="P3377" i="2"/>
  <c r="O3376" i="2"/>
  <c r="P3375" i="2"/>
  <c r="O3374" i="2"/>
  <c r="P3373" i="2"/>
  <c r="O3372" i="2"/>
  <c r="P3371" i="2"/>
  <c r="O3370" i="2"/>
  <c r="P3369" i="2"/>
  <c r="O3368" i="2"/>
  <c r="P3367" i="2"/>
  <c r="O3366" i="2"/>
  <c r="P3365" i="2"/>
  <c r="O3364" i="2"/>
  <c r="P3363" i="2"/>
  <c r="O3362" i="2"/>
  <c r="P3361" i="2"/>
  <c r="O3360" i="2"/>
  <c r="P3359" i="2"/>
  <c r="O3358" i="2"/>
  <c r="P3357" i="2"/>
  <c r="O3356" i="2"/>
  <c r="P3355" i="2"/>
  <c r="O3354" i="2"/>
  <c r="P3353" i="2"/>
  <c r="O3352" i="2"/>
  <c r="P3351" i="2"/>
  <c r="O3350" i="2"/>
  <c r="P3349" i="2"/>
  <c r="O3348" i="2"/>
  <c r="P3347" i="2"/>
  <c r="O3346" i="2"/>
  <c r="P3345" i="2"/>
  <c r="O3344" i="2"/>
  <c r="P3343" i="2"/>
  <c r="O3342" i="2"/>
  <c r="P3341" i="2"/>
  <c r="O3340" i="2"/>
  <c r="P3339" i="2"/>
  <c r="O3338" i="2"/>
  <c r="P3337" i="2"/>
  <c r="O3336" i="2"/>
  <c r="P3335" i="2"/>
  <c r="O3334" i="2"/>
  <c r="P3333" i="2"/>
  <c r="O3332" i="2"/>
  <c r="P3331" i="2"/>
  <c r="O3330" i="2"/>
  <c r="P3329" i="2"/>
  <c r="O3328" i="2"/>
  <c r="P3327" i="2"/>
  <c r="O3326" i="2"/>
  <c r="P3325" i="2"/>
  <c r="O3324" i="2"/>
  <c r="P3323" i="2"/>
  <c r="O3322" i="2"/>
  <c r="P3321" i="2"/>
  <c r="O3320" i="2"/>
  <c r="P3319" i="2"/>
  <c r="O3318" i="2"/>
  <c r="P3317" i="2"/>
  <c r="O3316" i="2"/>
  <c r="P3315" i="2"/>
  <c r="O3314" i="2"/>
  <c r="P3313" i="2"/>
  <c r="O3312" i="2"/>
  <c r="P3311" i="2"/>
  <c r="O3310" i="2"/>
  <c r="P3309" i="2"/>
  <c r="O3308" i="2"/>
  <c r="P3307" i="2"/>
  <c r="O3306" i="2"/>
  <c r="P3305" i="2"/>
  <c r="O3304" i="2"/>
  <c r="P3303" i="2"/>
  <c r="O3302" i="2"/>
  <c r="P3301" i="2"/>
  <c r="O3300" i="2"/>
  <c r="P3299" i="2"/>
  <c r="O3298" i="2"/>
  <c r="P3297" i="2"/>
  <c r="O3296" i="2"/>
  <c r="P3295" i="2"/>
  <c r="O3294" i="2"/>
  <c r="P3293" i="2"/>
  <c r="O3292" i="2"/>
  <c r="P3291" i="2"/>
  <c r="O3290" i="2"/>
  <c r="P3289" i="2"/>
  <c r="O3288" i="2"/>
  <c r="P3287" i="2"/>
  <c r="O3286" i="2"/>
  <c r="P3285" i="2"/>
  <c r="O3284" i="2"/>
  <c r="P3283" i="2"/>
  <c r="O3282" i="2"/>
  <c r="P3281" i="2"/>
  <c r="O3280" i="2"/>
  <c r="P3279" i="2"/>
  <c r="O3278" i="2"/>
  <c r="P3277" i="2"/>
  <c r="O3276" i="2"/>
  <c r="P3275" i="2"/>
  <c r="O3274" i="2"/>
  <c r="P3273" i="2"/>
  <c r="O3272" i="2"/>
  <c r="P3271" i="2"/>
  <c r="O3270" i="2"/>
  <c r="P3269" i="2"/>
  <c r="O3268" i="2"/>
  <c r="P3267" i="2"/>
  <c r="O3266" i="2"/>
  <c r="P3265" i="2"/>
  <c r="O3264" i="2"/>
  <c r="P3263" i="2"/>
  <c r="O3262" i="2"/>
  <c r="P3261" i="2"/>
  <c r="O3260" i="2"/>
  <c r="P3259" i="2"/>
  <c r="O3258" i="2"/>
  <c r="P3257" i="2"/>
  <c r="O3256" i="2"/>
  <c r="P3255" i="2"/>
  <c r="O3254" i="2"/>
  <c r="P3253" i="2"/>
  <c r="O3252" i="2"/>
  <c r="P3251" i="2"/>
  <c r="O3250" i="2"/>
  <c r="P3249" i="2"/>
  <c r="O3248" i="2"/>
  <c r="P3247" i="2"/>
  <c r="O3246" i="2"/>
  <c r="P3245" i="2"/>
  <c r="O3244" i="2"/>
  <c r="P3243" i="2"/>
  <c r="O3242" i="2"/>
  <c r="P3241" i="2"/>
  <c r="O3240" i="2"/>
  <c r="P3239" i="2"/>
  <c r="O3238" i="2"/>
  <c r="P3237" i="2"/>
  <c r="O3236" i="2"/>
  <c r="P3235" i="2"/>
  <c r="O3234" i="2"/>
  <c r="P3233" i="2"/>
  <c r="O3232" i="2"/>
  <c r="P3231" i="2"/>
  <c r="O3230" i="2"/>
  <c r="P3229" i="2"/>
  <c r="O3228" i="2"/>
  <c r="P3227" i="2"/>
  <c r="O3226" i="2"/>
  <c r="P3225" i="2"/>
  <c r="O3224" i="2"/>
  <c r="P3223" i="2"/>
  <c r="O3222" i="2"/>
  <c r="P3221" i="2"/>
  <c r="O3220" i="2"/>
  <c r="P3219" i="2"/>
  <c r="O3218" i="2"/>
  <c r="P3217" i="2"/>
  <c r="O3216" i="2"/>
  <c r="P3215" i="2"/>
  <c r="O3214" i="2"/>
  <c r="P3213" i="2"/>
  <c r="O3212" i="2"/>
  <c r="P3211" i="2"/>
  <c r="O3210" i="2"/>
  <c r="P3209" i="2"/>
  <c r="O3208" i="2"/>
  <c r="P3207" i="2"/>
  <c r="O3206" i="2"/>
  <c r="P3205" i="2"/>
  <c r="O3204" i="2"/>
  <c r="P3203" i="2"/>
  <c r="O3202" i="2"/>
  <c r="P3201" i="2"/>
  <c r="O3200" i="2"/>
  <c r="P3199" i="2"/>
  <c r="O3198" i="2"/>
  <c r="P3197" i="2"/>
  <c r="O3196" i="2"/>
  <c r="P3195" i="2"/>
  <c r="O3194" i="2"/>
  <c r="P3193" i="2"/>
  <c r="O3192" i="2"/>
  <c r="P3191" i="2"/>
  <c r="O3190" i="2"/>
  <c r="P3189" i="2"/>
  <c r="O3188" i="2"/>
  <c r="P3187" i="2"/>
  <c r="O3186" i="2"/>
  <c r="P3185" i="2"/>
  <c r="O3184" i="2"/>
  <c r="P3183" i="2"/>
  <c r="O3182" i="2"/>
  <c r="P3181" i="2"/>
  <c r="O3180" i="2"/>
  <c r="P3179" i="2"/>
  <c r="O3178" i="2"/>
  <c r="P3177" i="2"/>
  <c r="O3176" i="2"/>
  <c r="P3175" i="2"/>
  <c r="O3174" i="2"/>
  <c r="P3173" i="2"/>
  <c r="O3172" i="2"/>
  <c r="P3171" i="2"/>
  <c r="O3170" i="2"/>
  <c r="P3169" i="2"/>
  <c r="O3168" i="2"/>
  <c r="P3167" i="2"/>
  <c r="O3166" i="2"/>
  <c r="P3165" i="2"/>
  <c r="O3164" i="2"/>
  <c r="P3163" i="2"/>
  <c r="O3162" i="2"/>
  <c r="P3161" i="2"/>
  <c r="O3160" i="2"/>
  <c r="P3159" i="2"/>
  <c r="O3158" i="2"/>
  <c r="P3157" i="2"/>
  <c r="O3156" i="2"/>
  <c r="P3155" i="2"/>
  <c r="O3154" i="2"/>
  <c r="P3153" i="2"/>
  <c r="O3152" i="2"/>
  <c r="P3151" i="2"/>
  <c r="O3150" i="2"/>
  <c r="P3149" i="2"/>
  <c r="O3148" i="2"/>
  <c r="P3147" i="2"/>
  <c r="O3146" i="2"/>
  <c r="P3145" i="2"/>
  <c r="O3144" i="2"/>
  <c r="P3143" i="2"/>
  <c r="O3142" i="2"/>
  <c r="P3141" i="2"/>
  <c r="O3140" i="2"/>
  <c r="P3139" i="2"/>
  <c r="O3138" i="2"/>
  <c r="P3137" i="2"/>
  <c r="O3136" i="2"/>
  <c r="P3135" i="2"/>
  <c r="O3134" i="2"/>
  <c r="P3133" i="2"/>
  <c r="O3132" i="2"/>
  <c r="P3131" i="2"/>
  <c r="O3130" i="2"/>
  <c r="P3129" i="2"/>
  <c r="O3128" i="2"/>
  <c r="P3127" i="2"/>
  <c r="O3126" i="2"/>
  <c r="P3125" i="2"/>
  <c r="O3124" i="2"/>
  <c r="P3123" i="2"/>
  <c r="O3122" i="2"/>
  <c r="P3121" i="2"/>
  <c r="O3120" i="2"/>
  <c r="P3119" i="2"/>
  <c r="O3118" i="2"/>
  <c r="P3117" i="2"/>
  <c r="O3116" i="2"/>
  <c r="P3115" i="2"/>
  <c r="O3114" i="2"/>
  <c r="P3113" i="2"/>
  <c r="O3112" i="2"/>
  <c r="P3111" i="2"/>
  <c r="O3110" i="2"/>
  <c r="P3109" i="2"/>
  <c r="O3108" i="2"/>
  <c r="P3107" i="2"/>
  <c r="O3106" i="2"/>
  <c r="P3105" i="2"/>
  <c r="O3104" i="2"/>
  <c r="P3103" i="2"/>
  <c r="O3102" i="2"/>
  <c r="P3101" i="2"/>
  <c r="O3100" i="2"/>
  <c r="P3099" i="2"/>
  <c r="O3098" i="2"/>
  <c r="P3097" i="2"/>
  <c r="O3096" i="2"/>
  <c r="P3095" i="2"/>
  <c r="O3094" i="2"/>
  <c r="P3093" i="2"/>
  <c r="O3092" i="2"/>
  <c r="P3091" i="2"/>
  <c r="O3090" i="2"/>
  <c r="P3089" i="2"/>
  <c r="O3088" i="2"/>
  <c r="P3087" i="2"/>
  <c r="O3086" i="2"/>
  <c r="P3085" i="2"/>
  <c r="O3084" i="2"/>
  <c r="P3083" i="2"/>
  <c r="O3082" i="2"/>
  <c r="P3081" i="2"/>
  <c r="O3080" i="2"/>
  <c r="P3079" i="2"/>
  <c r="O3078" i="2"/>
  <c r="P3077" i="2"/>
  <c r="O3076" i="2"/>
  <c r="P3075" i="2"/>
  <c r="O3074" i="2"/>
  <c r="P3073" i="2"/>
  <c r="O3072" i="2"/>
  <c r="P3071" i="2"/>
  <c r="O3070" i="2"/>
  <c r="P3069" i="2"/>
  <c r="O3068" i="2"/>
  <c r="P3067" i="2"/>
  <c r="O3066" i="2"/>
  <c r="P3065" i="2"/>
  <c r="O3064" i="2"/>
  <c r="P3063" i="2"/>
  <c r="O3062" i="2"/>
  <c r="P3061" i="2"/>
  <c r="O3060" i="2"/>
  <c r="P3059" i="2"/>
  <c r="O3058" i="2"/>
  <c r="P3057" i="2"/>
  <c r="O3056" i="2"/>
  <c r="P3055" i="2"/>
  <c r="O3054" i="2"/>
  <c r="P3053" i="2"/>
  <c r="O3052" i="2"/>
  <c r="P3051" i="2"/>
  <c r="O3050" i="2"/>
  <c r="P3049" i="2"/>
  <c r="O3048" i="2"/>
  <c r="P3047" i="2"/>
  <c r="O3046" i="2"/>
  <c r="P3045" i="2"/>
  <c r="O3044" i="2"/>
  <c r="P3043" i="2"/>
  <c r="O3042" i="2"/>
  <c r="P3041" i="2"/>
  <c r="O3040" i="2"/>
  <c r="P3039" i="2"/>
  <c r="O3038" i="2"/>
  <c r="P3037" i="2"/>
  <c r="O3036" i="2"/>
  <c r="P3035" i="2"/>
  <c r="O3034" i="2"/>
  <c r="P3033" i="2"/>
  <c r="O3032" i="2"/>
  <c r="P3031" i="2"/>
  <c r="O3030" i="2"/>
  <c r="P3029" i="2"/>
  <c r="O3028" i="2"/>
  <c r="P3027" i="2"/>
  <c r="O3026" i="2"/>
  <c r="P3025" i="2"/>
  <c r="O3024" i="2"/>
  <c r="P3023" i="2"/>
  <c r="O3022" i="2"/>
  <c r="P3021" i="2"/>
  <c r="O3020" i="2"/>
  <c r="P3019" i="2"/>
  <c r="O3018" i="2"/>
  <c r="P3017" i="2"/>
  <c r="O3016" i="2"/>
  <c r="P3015" i="2"/>
  <c r="O3014" i="2"/>
  <c r="P3013" i="2"/>
  <c r="O3012" i="2"/>
  <c r="P3011" i="2"/>
  <c r="O3010" i="2"/>
  <c r="P3009" i="2"/>
  <c r="O3008" i="2"/>
  <c r="P3007" i="2"/>
  <c r="O3006" i="2"/>
  <c r="P3005" i="2"/>
  <c r="O3004" i="2"/>
  <c r="P3003" i="2"/>
  <c r="O3002" i="2"/>
  <c r="P3001" i="2"/>
  <c r="O3000" i="2"/>
  <c r="P2999" i="2"/>
  <c r="O2998" i="2"/>
  <c r="P2997" i="2"/>
  <c r="O2996" i="2"/>
  <c r="P2995" i="2"/>
  <c r="O2994" i="2"/>
  <c r="P2993" i="2"/>
  <c r="O2992" i="2"/>
  <c r="P2991" i="2"/>
  <c r="O2990" i="2"/>
  <c r="P2989" i="2"/>
  <c r="O2988" i="2"/>
  <c r="P2987" i="2"/>
  <c r="O2986" i="2"/>
  <c r="P2985" i="2"/>
  <c r="O2984" i="2"/>
  <c r="P2983" i="2"/>
  <c r="O2982" i="2"/>
  <c r="P2981" i="2"/>
  <c r="O2980" i="2"/>
  <c r="P2979" i="2"/>
  <c r="O2978" i="2"/>
  <c r="P2977" i="2"/>
  <c r="O2976" i="2"/>
  <c r="P2975" i="2"/>
  <c r="O2974" i="2"/>
  <c r="P2973" i="2"/>
  <c r="O2972" i="2"/>
  <c r="P2971" i="2"/>
  <c r="O2970" i="2"/>
  <c r="P2969" i="2"/>
  <c r="O2968" i="2"/>
  <c r="P2967" i="2"/>
  <c r="O2966" i="2"/>
  <c r="P2965" i="2"/>
  <c r="O2964" i="2"/>
  <c r="P2963" i="2"/>
  <c r="O2962" i="2"/>
  <c r="P2961" i="2"/>
  <c r="O2960" i="2"/>
  <c r="P2959" i="2"/>
  <c r="O2958" i="2"/>
  <c r="P2957" i="2"/>
  <c r="O2956" i="2"/>
  <c r="P2955" i="2"/>
  <c r="O2954" i="2"/>
  <c r="P2953" i="2"/>
  <c r="O2952" i="2"/>
  <c r="P2951" i="2"/>
  <c r="O2950" i="2"/>
  <c r="P2949" i="2"/>
  <c r="O2948" i="2"/>
  <c r="P2947" i="2"/>
  <c r="O2946" i="2"/>
  <c r="P2945" i="2"/>
  <c r="O2944" i="2"/>
  <c r="P2943" i="2"/>
  <c r="O2942" i="2"/>
  <c r="P2941" i="2"/>
  <c r="O2940" i="2"/>
  <c r="P2939" i="2"/>
  <c r="O2938" i="2"/>
  <c r="P2937" i="2"/>
  <c r="O2936" i="2"/>
  <c r="P2935" i="2"/>
  <c r="O2934" i="2"/>
  <c r="P2933" i="2"/>
  <c r="O2932" i="2"/>
  <c r="P2931" i="2"/>
  <c r="O2930" i="2"/>
  <c r="P2929" i="2"/>
  <c r="O2928" i="2"/>
  <c r="P2927" i="2"/>
  <c r="O2926" i="2"/>
  <c r="P2925" i="2"/>
  <c r="O2924" i="2"/>
  <c r="P2923" i="2"/>
  <c r="O2922" i="2"/>
  <c r="P2921" i="2"/>
  <c r="O2920" i="2"/>
  <c r="P2919" i="2"/>
  <c r="O2918" i="2"/>
  <c r="P2917" i="2"/>
  <c r="O2916" i="2"/>
  <c r="P2915" i="2"/>
  <c r="O2914" i="2"/>
  <c r="P2913" i="2"/>
  <c r="O2912" i="2"/>
  <c r="O2911" i="2"/>
  <c r="O2910" i="2"/>
  <c r="O2909" i="2"/>
  <c r="O2908" i="2"/>
  <c r="O2907" i="2"/>
  <c r="O2906" i="2"/>
  <c r="O2905" i="2"/>
  <c r="O2904" i="2"/>
  <c r="O2903" i="2"/>
  <c r="O2902" i="2"/>
  <c r="O2901" i="2"/>
  <c r="O2900" i="2"/>
  <c r="O2899" i="2"/>
  <c r="O2898" i="2"/>
  <c r="O2897" i="2"/>
  <c r="O2896" i="2"/>
  <c r="O2895" i="2"/>
  <c r="O2894" i="2"/>
  <c r="O2893" i="2"/>
  <c r="O2892" i="2"/>
  <c r="O2891" i="2"/>
  <c r="O2890" i="2"/>
  <c r="O2889" i="2"/>
  <c r="O2888" i="2"/>
  <c r="O2887" i="2"/>
  <c r="O2886" i="2"/>
  <c r="O2885" i="2"/>
  <c r="O2884" i="2"/>
  <c r="O2883" i="2"/>
  <c r="O2882" i="2"/>
  <c r="O2881" i="2"/>
  <c r="O2880" i="2"/>
  <c r="O2879" i="2"/>
  <c r="O2878" i="2"/>
  <c r="O2877" i="2"/>
  <c r="O2876" i="2"/>
  <c r="O2875" i="2"/>
  <c r="O2874" i="2"/>
  <c r="O2873" i="2"/>
  <c r="P2871" i="2"/>
  <c r="P2869" i="2"/>
  <c r="P2867" i="2"/>
  <c r="P2865" i="2"/>
  <c r="P2863" i="2"/>
  <c r="P2861" i="2"/>
  <c r="P2859" i="2"/>
  <c r="P2857" i="2"/>
  <c r="P2855" i="2"/>
  <c r="P2853" i="2"/>
  <c r="P2851" i="2"/>
  <c r="P2849" i="2"/>
  <c r="P2847" i="2"/>
  <c r="P2845" i="2"/>
  <c r="P2843" i="2"/>
  <c r="P2841" i="2"/>
  <c r="P2839" i="2"/>
  <c r="M2837" i="2"/>
  <c r="P2836" i="2"/>
  <c r="P2834" i="2"/>
  <c r="P2832" i="2"/>
  <c r="P2830" i="2"/>
  <c r="P2828" i="2"/>
  <c r="P2826" i="2"/>
  <c r="P2824" i="2"/>
  <c r="P2822" i="2"/>
  <c r="P2820" i="2"/>
  <c r="P2818" i="2"/>
  <c r="P2816" i="2"/>
  <c r="P2814" i="2"/>
  <c r="P2812" i="2"/>
  <c r="P2810" i="2"/>
  <c r="P2808" i="2"/>
  <c r="P2806" i="2"/>
  <c r="P2804" i="2"/>
  <c r="P2802" i="2"/>
  <c r="P2800" i="2"/>
  <c r="P2798" i="2"/>
  <c r="P2796" i="2"/>
  <c r="P2792" i="2"/>
  <c r="P2790" i="2"/>
  <c r="P2788" i="2"/>
  <c r="P2786" i="2"/>
  <c r="P2784" i="2"/>
  <c r="P2782" i="2"/>
  <c r="P2780" i="2"/>
  <c r="P2778" i="2"/>
  <c r="P2776" i="2"/>
  <c r="P2774" i="2"/>
  <c r="P2772" i="2"/>
  <c r="L2771" i="2"/>
  <c r="L1860" i="2" s="1"/>
  <c r="L2769" i="2"/>
  <c r="M2769" i="2"/>
  <c r="P2768" i="2"/>
  <c r="M2767" i="2"/>
  <c r="L2767" i="2"/>
  <c r="P2765" i="2"/>
  <c r="P2763" i="2"/>
  <c r="P2761" i="2"/>
  <c r="P2759" i="2"/>
  <c r="P2757" i="2"/>
  <c r="P2755" i="2"/>
  <c r="P2753" i="2"/>
  <c r="P2751" i="2"/>
  <c r="M2749" i="2"/>
  <c r="P2748" i="2"/>
  <c r="P2746" i="2"/>
  <c r="P2744" i="2"/>
  <c r="P2742" i="2"/>
  <c r="M2740" i="2"/>
  <c r="P2739" i="2"/>
  <c r="M2738" i="2"/>
  <c r="L2738" i="2"/>
  <c r="P2736" i="2"/>
  <c r="P2734" i="2"/>
  <c r="P2732" i="2"/>
  <c r="P2730" i="2"/>
  <c r="P2728" i="2"/>
  <c r="P2726" i="2"/>
  <c r="P2724" i="2"/>
  <c r="P2722" i="2"/>
  <c r="P2720" i="2"/>
  <c r="P2718" i="2"/>
  <c r="P2716" i="2"/>
  <c r="P2714" i="2"/>
  <c r="P2712" i="2"/>
  <c r="P2710" i="2"/>
  <c r="P2708" i="2"/>
  <c r="P2706" i="2"/>
  <c r="P2704" i="2"/>
  <c r="P2702" i="2"/>
  <c r="P2700" i="2"/>
  <c r="P2698" i="2"/>
  <c r="P2696" i="2"/>
  <c r="P2694" i="2"/>
  <c r="P2692" i="2"/>
  <c r="P2690" i="2"/>
  <c r="P2688" i="2"/>
  <c r="P2686" i="2"/>
  <c r="P2684" i="2"/>
  <c r="P2682" i="2"/>
  <c r="P2680" i="2"/>
  <c r="P2678" i="2"/>
  <c r="P2676" i="2"/>
  <c r="P2674" i="2"/>
  <c r="P2672" i="2"/>
  <c r="P2670" i="2"/>
  <c r="P2668" i="2"/>
  <c r="P2666" i="2"/>
  <c r="P2664" i="2"/>
  <c r="P2662" i="2"/>
  <c r="P2660" i="2"/>
  <c r="P2658" i="2"/>
  <c r="L2657" i="2"/>
  <c r="P2655" i="2"/>
  <c r="P2653" i="2"/>
  <c r="P2651" i="2"/>
  <c r="M2649" i="2"/>
  <c r="P2648" i="2"/>
  <c r="P2646" i="2"/>
  <c r="P2644" i="2"/>
  <c r="P2642" i="2"/>
  <c r="P2640" i="2"/>
  <c r="P2638" i="2"/>
  <c r="P2636" i="2"/>
  <c r="P2634" i="2"/>
  <c r="P2632" i="2"/>
  <c r="P2630" i="2"/>
  <c r="P2628" i="2"/>
  <c r="P2626" i="2"/>
  <c r="L2625" i="2"/>
  <c r="P2621" i="2"/>
  <c r="O2618" i="2"/>
  <c r="O2617" i="2"/>
  <c r="O2616" i="2"/>
  <c r="O2615" i="2"/>
  <c r="O2614" i="2"/>
  <c r="O2613" i="2"/>
  <c r="O2612" i="2"/>
  <c r="O2610" i="2"/>
  <c r="O2609" i="2"/>
  <c r="O2608" i="2"/>
  <c r="O2605" i="2"/>
  <c r="O2604" i="2"/>
  <c r="P2602" i="2"/>
  <c r="P2599" i="2"/>
  <c r="P2596" i="2"/>
  <c r="P2594" i="2"/>
  <c r="P2592" i="2"/>
  <c r="P2590" i="2"/>
  <c r="P2588" i="2"/>
  <c r="P2586" i="2"/>
  <c r="P2584" i="2"/>
  <c r="P2582" i="2"/>
  <c r="P2580" i="2"/>
  <c r="P2578" i="2"/>
  <c r="P2576" i="2"/>
  <c r="P2574" i="2"/>
  <c r="O2572" i="2"/>
  <c r="O2571" i="2"/>
  <c r="P2569" i="2"/>
  <c r="P2567" i="2"/>
  <c r="M1899" i="2"/>
  <c r="L2564" i="2"/>
  <c r="O2563" i="2"/>
  <c r="O2562" i="2"/>
  <c r="O2561" i="2"/>
  <c r="O2560" i="2"/>
  <c r="O2559" i="2"/>
  <c r="O2558" i="2"/>
  <c r="O2557" i="2"/>
  <c r="L2556" i="2"/>
  <c r="O2555" i="2"/>
  <c r="O2554" i="2"/>
  <c r="O2553" i="2"/>
  <c r="O2552" i="2"/>
  <c r="O2551" i="2"/>
  <c r="O2550" i="2"/>
  <c r="O2549" i="2"/>
  <c r="O2548" i="2"/>
  <c r="O2547" i="2"/>
  <c r="O2546" i="2"/>
  <c r="O2545" i="2"/>
  <c r="O2544" i="2"/>
  <c r="O2543" i="2"/>
  <c r="O2542" i="2"/>
  <c r="O2541" i="2"/>
  <c r="O2540" i="2"/>
  <c r="O2539" i="2"/>
  <c r="O2538" i="2"/>
  <c r="O2537" i="2"/>
  <c r="O2536" i="2"/>
  <c r="O2535" i="2"/>
  <c r="O2534" i="2"/>
  <c r="O2533" i="2"/>
  <c r="O2532" i="2"/>
  <c r="O2531" i="2"/>
  <c r="O2530" i="2"/>
  <c r="O2529" i="2"/>
  <c r="O2528" i="2"/>
  <c r="O2527" i="2"/>
  <c r="O2526" i="2"/>
  <c r="O2525" i="2"/>
  <c r="O2524" i="2"/>
  <c r="O2523" i="2"/>
  <c r="O2522" i="2"/>
  <c r="O2521" i="2"/>
  <c r="O2520" i="2"/>
  <c r="O2519" i="2"/>
  <c r="O2518" i="2"/>
  <c r="O2517" i="2"/>
  <c r="O2516" i="2"/>
  <c r="O2515" i="2"/>
  <c r="O2514" i="2"/>
  <c r="O2513" i="2"/>
  <c r="O2512" i="2"/>
  <c r="O2511" i="2"/>
  <c r="O2510" i="2"/>
  <c r="O2509" i="2"/>
  <c r="O2508" i="2"/>
  <c r="O2507" i="2"/>
  <c r="O2506" i="2"/>
  <c r="O2505" i="2"/>
  <c r="O2504" i="2"/>
  <c r="O2503" i="2"/>
  <c r="O2502" i="2"/>
  <c r="O2501" i="2"/>
  <c r="O2500" i="2"/>
  <c r="O2499" i="2"/>
  <c r="O2498" i="2"/>
  <c r="O2497" i="2"/>
  <c r="O2496" i="2"/>
  <c r="O2495" i="2"/>
  <c r="O2494" i="2"/>
  <c r="O2493" i="2"/>
  <c r="O2492" i="2"/>
  <c r="O2491" i="2"/>
  <c r="O2490" i="2"/>
  <c r="O2489" i="2"/>
  <c r="O2488" i="2"/>
  <c r="O2487" i="2"/>
  <c r="O2486" i="2"/>
  <c r="O2485" i="2"/>
  <c r="O2484" i="2"/>
  <c r="P2482" i="2"/>
  <c r="P2480" i="2"/>
  <c r="P2478" i="2"/>
  <c r="P2476" i="2"/>
  <c r="P2474" i="2"/>
  <c r="P2472" i="2"/>
  <c r="P2470" i="2"/>
  <c r="P2468" i="2"/>
  <c r="P2466" i="2"/>
  <c r="P2464" i="2"/>
  <c r="P2462" i="2"/>
  <c r="P2460" i="2"/>
  <c r="P2458" i="2"/>
  <c r="P2456" i="2"/>
  <c r="P2454" i="2"/>
  <c r="P2452" i="2"/>
  <c r="P2450" i="2"/>
  <c r="P2448" i="2"/>
  <c r="P2446" i="2"/>
  <c r="L1891" i="2"/>
  <c r="P2444" i="2"/>
  <c r="L1892" i="2"/>
  <c r="P2442" i="2"/>
  <c r="L1893" i="2"/>
  <c r="L2441" i="2"/>
  <c r="O2440" i="2"/>
  <c r="L1889" i="2"/>
  <c r="O2439" i="2"/>
  <c r="O2438" i="2"/>
  <c r="O2437" i="2"/>
  <c r="O2436" i="2"/>
  <c r="O2435" i="2"/>
  <c r="O2434" i="2"/>
  <c r="L1888" i="2"/>
  <c r="O2433" i="2"/>
  <c r="O2432" i="2"/>
  <c r="L2431" i="2"/>
  <c r="O2430" i="2"/>
  <c r="O2429" i="2"/>
  <c r="O2428" i="2"/>
  <c r="O2427" i="2"/>
  <c r="L2426" i="2"/>
  <c r="L1885" i="2" s="1"/>
  <c r="O2425" i="2"/>
  <c r="O2424" i="2"/>
  <c r="O2423" i="2"/>
  <c r="O2422" i="2"/>
  <c r="O2421" i="2"/>
  <c r="O2420" i="2"/>
  <c r="O2419" i="2"/>
  <c r="O2418" i="2"/>
  <c r="O2417" i="2"/>
  <c r="O2416" i="2"/>
  <c r="O2415" i="2"/>
  <c r="O2414" i="2"/>
  <c r="O2413" i="2"/>
  <c r="O2412" i="2"/>
  <c r="O2411" i="2"/>
  <c r="O2410" i="2"/>
  <c r="O2409" i="2"/>
  <c r="O2408" i="2"/>
  <c r="O2407" i="2"/>
  <c r="O2406" i="2"/>
  <c r="O2405" i="2"/>
  <c r="O2404" i="2"/>
  <c r="O2403" i="2"/>
  <c r="O2402" i="2"/>
  <c r="O2401" i="2"/>
  <c r="O2400" i="2"/>
  <c r="O2399" i="2"/>
  <c r="O2398" i="2"/>
  <c r="O2397" i="2"/>
  <c r="O2396" i="2"/>
  <c r="O2395" i="2"/>
  <c r="O2394" i="2"/>
  <c r="O2393" i="2"/>
  <c r="O2392" i="2"/>
  <c r="O2391" i="2"/>
  <c r="O2390" i="2"/>
  <c r="L2389" i="2"/>
  <c r="O2388" i="2"/>
  <c r="O2387" i="2"/>
  <c r="O2386" i="2"/>
  <c r="O2385" i="2"/>
  <c r="O2384" i="2"/>
  <c r="O2383" i="2"/>
  <c r="O2382" i="2"/>
  <c r="O2381" i="2"/>
  <c r="O2380" i="2"/>
  <c r="O2379" i="2"/>
  <c r="O2378" i="2"/>
  <c r="O2377" i="2"/>
  <c r="O2376" i="2"/>
  <c r="O2375" i="2"/>
  <c r="O2374" i="2"/>
  <c r="O2373" i="2"/>
  <c r="O2372" i="2"/>
  <c r="O2371" i="2"/>
  <c r="O2370" i="2"/>
  <c r="O2369" i="2"/>
  <c r="L2367" i="2"/>
  <c r="L1880" i="2" s="1"/>
  <c r="M2367" i="2"/>
  <c r="M1880" i="2" s="1"/>
  <c r="N2367" i="2"/>
  <c r="O2366" i="2"/>
  <c r="O2365" i="2"/>
  <c r="O2364" i="2"/>
  <c r="O2363" i="2"/>
  <c r="O2362" i="2"/>
  <c r="O2361" i="2"/>
  <c r="O2360" i="2"/>
  <c r="O2359" i="2"/>
  <c r="O2358" i="2"/>
  <c r="O2357" i="2"/>
  <c r="O2356" i="2"/>
  <c r="L2292" i="2"/>
  <c r="L1879" i="2" s="1"/>
  <c r="O2355" i="2"/>
  <c r="O2354" i="2"/>
  <c r="O2353" i="2"/>
  <c r="O2352" i="2"/>
  <c r="O2351" i="2"/>
  <c r="O2350" i="2"/>
  <c r="O2349" i="2"/>
  <c r="O2348" i="2"/>
  <c r="O2347" i="2"/>
  <c r="O2346" i="2"/>
  <c r="O2345" i="2"/>
  <c r="O2344" i="2"/>
  <c r="O2343" i="2"/>
  <c r="O2342" i="2"/>
  <c r="O2341" i="2"/>
  <c r="O2340" i="2"/>
  <c r="O2339" i="2"/>
  <c r="O2338" i="2"/>
  <c r="O2337" i="2"/>
  <c r="O2336" i="2"/>
  <c r="O2335" i="2"/>
  <c r="O2334" i="2"/>
  <c r="O2333" i="2"/>
  <c r="O2332" i="2"/>
  <c r="O2331" i="2"/>
  <c r="O2330" i="2"/>
  <c r="O2329" i="2"/>
  <c r="O2328" i="2"/>
  <c r="O2327" i="2"/>
  <c r="O2326" i="2"/>
  <c r="O2325" i="2"/>
  <c r="O2324" i="2"/>
  <c r="O2323" i="2"/>
  <c r="O2322" i="2"/>
  <c r="O2321" i="2"/>
  <c r="O2320" i="2"/>
  <c r="O2319" i="2"/>
  <c r="O2318" i="2"/>
  <c r="O2317" i="2"/>
  <c r="O2316" i="2"/>
  <c r="O2315" i="2"/>
  <c r="O2314" i="2"/>
  <c r="O2313" i="2"/>
  <c r="O2312" i="2"/>
  <c r="O2311" i="2"/>
  <c r="O2310" i="2"/>
  <c r="O2309" i="2"/>
  <c r="O2308" i="2"/>
  <c r="O2307" i="2"/>
  <c r="O2306" i="2"/>
  <c r="O2305" i="2"/>
  <c r="O2304" i="2"/>
  <c r="O2303" i="2"/>
  <c r="O2302" i="2"/>
  <c r="O2301" i="2"/>
  <c r="O2300" i="2"/>
  <c r="O2299" i="2"/>
  <c r="O2298" i="2"/>
  <c r="O2297" i="2"/>
  <c r="O2296" i="2"/>
  <c r="O2295" i="2"/>
  <c r="O2294" i="2"/>
  <c r="O2293" i="2"/>
  <c r="N2292" i="2"/>
  <c r="O2291" i="2"/>
  <c r="O2290" i="2"/>
  <c r="O2289" i="2"/>
  <c r="O2288" i="2"/>
  <c r="O2287" i="2"/>
  <c r="O2286" i="2"/>
  <c r="L1877" i="2"/>
  <c r="O2281" i="2"/>
  <c r="O1874" i="2" s="1"/>
  <c r="O2280" i="2"/>
  <c r="O2275" i="2"/>
  <c r="O2274" i="2"/>
  <c r="O2273" i="2"/>
  <c r="O2272" i="2"/>
  <c r="O2271" i="2"/>
  <c r="O2270" i="2"/>
  <c r="O2269" i="2"/>
  <c r="O2268" i="2"/>
  <c r="O2267" i="2"/>
  <c r="O2266" i="2"/>
  <c r="O2265" i="2"/>
  <c r="O2264" i="2"/>
  <c r="O2263" i="2"/>
  <c r="O2262" i="2"/>
  <c r="O2261" i="2"/>
  <c r="O2260" i="2"/>
  <c r="O2259" i="2"/>
  <c r="O2258" i="2"/>
  <c r="O2257" i="2"/>
  <c r="O2256" i="2"/>
  <c r="O2255" i="2"/>
  <c r="O2254" i="2"/>
  <c r="O2253" i="2"/>
  <c r="O2251" i="2"/>
  <c r="O2250" i="2"/>
  <c r="O2249" i="2"/>
  <c r="O2248" i="2"/>
  <c r="O2247" i="2"/>
  <c r="L2245" i="2"/>
  <c r="N2245" i="2"/>
  <c r="O2244" i="2"/>
  <c r="O2243" i="2"/>
  <c r="O2242" i="2"/>
  <c r="O2241" i="2"/>
  <c r="O2240" i="2"/>
  <c r="O2239" i="2"/>
  <c r="O2238" i="2"/>
  <c r="O2237" i="2"/>
  <c r="O2236" i="2"/>
  <c r="O2235" i="2"/>
  <c r="O2234" i="2"/>
  <c r="O2232" i="2"/>
  <c r="L2231" i="2"/>
  <c r="L1868" i="2" s="1"/>
  <c r="M2229" i="2"/>
  <c r="M1867" i="2" s="1"/>
  <c r="N2229" i="2"/>
  <c r="L2229" i="2"/>
  <c r="L1867" i="2" s="1"/>
  <c r="O2228" i="2"/>
  <c r="O2227" i="2"/>
  <c r="O2226" i="2"/>
  <c r="M2225" i="2"/>
  <c r="M1866" i="2" s="1"/>
  <c r="N2225" i="2"/>
  <c r="L2225" i="2"/>
  <c r="L1866" i="2" s="1"/>
  <c r="O2224" i="2"/>
  <c r="L2222" i="2"/>
  <c r="L1865" i="2" s="1"/>
  <c r="M2222" i="2"/>
  <c r="M1865" i="2" s="1"/>
  <c r="N2222" i="2"/>
  <c r="N1865" i="2" s="1"/>
  <c r="O2221" i="2"/>
  <c r="O2220" i="2"/>
  <c r="O2219" i="2"/>
  <c r="O2218" i="2"/>
  <c r="O2217" i="2"/>
  <c r="O2216" i="2"/>
  <c r="O2215" i="2"/>
  <c r="O2214" i="2"/>
  <c r="O2213" i="2"/>
  <c r="O2212" i="2"/>
  <c r="O2211" i="2"/>
  <c r="O2210" i="2"/>
  <c r="O2209" i="2"/>
  <c r="O2208" i="2"/>
  <c r="O2207" i="2"/>
  <c r="O2206" i="2"/>
  <c r="O2205" i="2"/>
  <c r="O2204" i="2"/>
  <c r="O2203" i="2"/>
  <c r="O2202" i="2"/>
  <c r="O2201" i="2"/>
  <c r="O2200" i="2"/>
  <c r="O2199" i="2"/>
  <c r="O2198" i="2"/>
  <c r="O2197" i="2"/>
  <c r="O2196" i="2"/>
  <c r="O2195" i="2"/>
  <c r="O2194" i="2"/>
  <c r="O2193" i="2"/>
  <c r="O2192" i="2"/>
  <c r="O2191" i="2"/>
  <c r="O2190" i="2"/>
  <c r="O2189" i="2"/>
  <c r="O2188" i="2"/>
  <c r="O2187" i="2"/>
  <c r="O2186" i="2"/>
  <c r="O2185" i="2"/>
  <c r="O2184" i="2"/>
  <c r="O2183" i="2"/>
  <c r="O2182" i="2"/>
  <c r="O2181" i="2"/>
  <c r="O2180" i="2"/>
  <c r="O2179" i="2"/>
  <c r="O2178" i="2"/>
  <c r="O2177" i="2"/>
  <c r="O2176" i="2"/>
  <c r="O2175" i="2"/>
  <c r="O2174" i="2"/>
  <c r="O2173" i="2"/>
  <c r="O2172" i="2"/>
  <c r="O2171" i="2"/>
  <c r="O2170" i="2"/>
  <c r="O2169" i="2"/>
  <c r="O2168" i="2"/>
  <c r="O2167" i="2"/>
  <c r="O2166" i="2"/>
  <c r="O2165" i="2"/>
  <c r="L2157" i="2"/>
  <c r="L1864" i="2" s="1"/>
  <c r="O2164" i="2"/>
  <c r="O2163" i="2"/>
  <c r="O2162" i="2"/>
  <c r="O2161" i="2"/>
  <c r="O2160" i="2"/>
  <c r="O2159" i="2"/>
  <c r="O2158" i="2"/>
  <c r="N2157" i="2"/>
  <c r="N1864" i="2" s="1"/>
  <c r="O2156" i="2"/>
  <c r="L2154" i="2"/>
  <c r="L1856" i="2" s="1"/>
  <c r="M2154" i="2"/>
  <c r="M1856" i="2" s="1"/>
  <c r="N2154" i="2"/>
  <c r="O2153" i="2"/>
  <c r="O2152" i="2"/>
  <c r="O2151" i="2"/>
  <c r="O2150" i="2"/>
  <c r="O2149" i="2"/>
  <c r="O2148" i="2"/>
  <c r="O2147" i="2"/>
  <c r="O2146" i="2"/>
  <c r="O2145" i="2"/>
  <c r="O2144" i="2"/>
  <c r="O2143" i="2"/>
  <c r="O2142" i="2"/>
  <c r="O2141" i="2"/>
  <c r="O2140" i="2"/>
  <c r="O2139" i="2"/>
  <c r="O2138" i="2"/>
  <c r="O2137" i="2"/>
  <c r="O2136" i="2"/>
  <c r="O2135" i="2"/>
  <c r="O2134" i="2"/>
  <c r="O2133" i="2"/>
  <c r="O2132" i="2"/>
  <c r="O2131" i="2"/>
  <c r="O2130" i="2"/>
  <c r="O2129" i="2"/>
  <c r="O2128" i="2"/>
  <c r="O2127" i="2"/>
  <c r="O2126" i="2"/>
  <c r="O2125" i="2"/>
  <c r="O2124" i="2"/>
  <c r="O2123" i="2"/>
  <c r="O2122" i="2"/>
  <c r="O2121" i="2"/>
  <c r="O2120" i="2"/>
  <c r="O2119" i="2"/>
  <c r="O2118" i="2"/>
  <c r="O2117" i="2"/>
  <c r="O2116" i="2"/>
  <c r="O2115" i="2"/>
  <c r="O2113" i="2"/>
  <c r="L2112" i="2"/>
  <c r="L1855" i="2" s="1"/>
  <c r="M2110" i="2"/>
  <c r="M1854" i="2" s="1"/>
  <c r="N2110" i="2"/>
  <c r="N1854" i="2" s="1"/>
  <c r="L2110" i="2"/>
  <c r="L1854" i="2" s="1"/>
  <c r="O2109" i="2"/>
  <c r="O2108" i="2"/>
  <c r="O2107" i="2"/>
  <c r="O2106" i="2"/>
  <c r="O2105" i="2"/>
  <c r="O2104" i="2"/>
  <c r="O2103" i="2"/>
  <c r="O2102" i="2"/>
  <c r="O2101" i="2"/>
  <c r="O2100" i="2"/>
  <c r="O2099" i="2"/>
  <c r="O2098" i="2"/>
  <c r="P2097" i="2"/>
  <c r="O2094" i="2"/>
  <c r="O2089" i="2"/>
  <c r="P2088" i="2"/>
  <c r="O2085" i="2"/>
  <c r="P2084" i="2"/>
  <c r="O2081" i="2"/>
  <c r="P2080" i="2"/>
  <c r="O2077" i="2"/>
  <c r="P2076" i="2"/>
  <c r="O2073" i="2"/>
  <c r="P2072" i="2"/>
  <c r="N2070" i="2"/>
  <c r="N1852" i="2" s="1"/>
  <c r="O2069" i="2"/>
  <c r="O2068" i="2"/>
  <c r="O2067" i="2"/>
  <c r="O2066" i="2"/>
  <c r="O2065" i="2"/>
  <c r="O2064" i="2"/>
  <c r="O2063" i="2"/>
  <c r="O2062" i="2"/>
  <c r="O2061" i="2"/>
  <c r="L2059" i="2"/>
  <c r="L1851" i="2" s="1"/>
  <c r="M2059" i="2"/>
  <c r="M1851" i="2" s="1"/>
  <c r="N2059" i="2"/>
  <c r="O2057" i="2"/>
  <c r="P2056" i="2"/>
  <c r="O2053" i="2"/>
  <c r="P2052" i="2"/>
  <c r="O2049" i="2"/>
  <c r="P2048" i="2"/>
  <c r="O2045" i="2"/>
  <c r="P2044" i="2"/>
  <c r="O2041" i="2"/>
  <c r="P2040" i="2"/>
  <c r="O2037" i="2"/>
  <c r="P2036" i="2"/>
  <c r="O2033" i="2"/>
  <c r="P2032" i="2"/>
  <c r="O2029" i="2"/>
  <c r="P2028" i="2"/>
  <c r="O2025" i="2"/>
  <c r="P2024" i="2"/>
  <c r="N2022" i="2"/>
  <c r="O2021" i="2"/>
  <c r="O2020" i="2"/>
  <c r="O2019" i="2"/>
  <c r="L2017" i="2"/>
  <c r="M2017" i="2"/>
  <c r="N2017" i="2"/>
  <c r="O2015" i="2"/>
  <c r="P2014" i="2"/>
  <c r="L2012" i="2"/>
  <c r="N2012" i="2"/>
  <c r="P2011" i="2"/>
  <c r="L2010" i="2"/>
  <c r="M2010" i="2"/>
  <c r="O2009" i="2"/>
  <c r="O2008" i="2"/>
  <c r="O2007" i="2"/>
  <c r="O2006" i="2"/>
  <c r="O2005" i="2"/>
  <c r="O2004" i="2"/>
  <c r="O2003" i="2"/>
  <c r="O2002" i="2"/>
  <c r="O2001" i="2"/>
  <c r="O2000" i="2"/>
  <c r="O1999" i="2"/>
  <c r="O1998" i="2"/>
  <c r="O1997" i="2"/>
  <c r="O1996" i="2"/>
  <c r="O1995" i="2"/>
  <c r="O1994" i="2"/>
  <c r="L1992" i="2"/>
  <c r="M1992" i="2"/>
  <c r="N1992" i="2"/>
  <c r="O1990" i="2"/>
  <c r="P1989" i="2"/>
  <c r="L1987" i="2"/>
  <c r="N1987" i="2"/>
  <c r="P1986" i="2"/>
  <c r="L1985" i="2"/>
  <c r="M1985" i="2"/>
  <c r="M1983" i="2"/>
  <c r="N1983" i="2"/>
  <c r="L1983" i="2"/>
  <c r="P1982" i="2"/>
  <c r="O1979" i="2"/>
  <c r="P1978" i="2"/>
  <c r="O1975" i="2"/>
  <c r="P1974" i="2"/>
  <c r="O1971" i="2"/>
  <c r="M1968" i="2"/>
  <c r="P1967" i="2"/>
  <c r="P1965" i="2"/>
  <c r="P1963" i="2"/>
  <c r="P1961" i="2"/>
  <c r="P1959" i="2"/>
  <c r="P1957" i="2"/>
  <c r="P1955" i="2"/>
  <c r="P1953" i="2"/>
  <c r="P1951" i="2"/>
  <c r="L1948" i="2"/>
  <c r="P1946" i="2"/>
  <c r="P1944" i="2"/>
  <c r="P1942" i="2"/>
  <c r="P1940" i="2"/>
  <c r="P1938" i="2"/>
  <c r="P1936" i="2"/>
  <c r="M1934" i="2"/>
  <c r="P1933" i="2"/>
  <c r="P1931" i="2"/>
  <c r="P1929" i="2"/>
  <c r="P1927" i="2"/>
  <c r="P1925" i="2"/>
  <c r="P1923" i="2"/>
  <c r="P1921" i="2"/>
  <c r="P1919" i="2"/>
  <c r="M1917" i="2"/>
  <c r="P1916" i="2"/>
  <c r="M1914" i="2"/>
  <c r="N1913" i="2"/>
  <c r="M1913" i="2"/>
  <c r="L1913" i="2"/>
  <c r="N1912" i="2"/>
  <c r="M1912" i="2"/>
  <c r="L1912" i="2"/>
  <c r="N1911" i="2"/>
  <c r="M1911" i="2"/>
  <c r="L1911" i="2"/>
  <c r="N1910" i="2"/>
  <c r="M1910" i="2"/>
  <c r="L1910" i="2"/>
  <c r="N1908" i="2"/>
  <c r="M1908" i="2"/>
  <c r="L1908" i="2"/>
  <c r="N1907" i="2"/>
  <c r="M1907" i="2"/>
  <c r="L1907" i="2"/>
  <c r="N1906" i="2"/>
  <c r="M1906" i="2"/>
  <c r="L1906" i="2"/>
  <c r="N1905" i="2"/>
  <c r="M1905" i="2"/>
  <c r="L1905" i="2"/>
  <c r="N1903" i="2"/>
  <c r="M1903" i="2"/>
  <c r="L1903" i="2"/>
  <c r="N1902" i="2"/>
  <c r="M1902" i="2"/>
  <c r="L1902" i="2"/>
  <c r="N1901" i="2"/>
  <c r="M1901" i="2"/>
  <c r="L1901" i="2"/>
  <c r="N1899" i="2"/>
  <c r="L1899" i="2"/>
  <c r="L1898" i="2"/>
  <c r="N1896" i="2"/>
  <c r="M1896" i="2"/>
  <c r="L1896" i="2"/>
  <c r="N1895" i="2"/>
  <c r="L1895" i="2"/>
  <c r="M1893" i="2"/>
  <c r="M1892" i="2"/>
  <c r="N1891" i="2"/>
  <c r="M1889" i="2"/>
  <c r="M1888" i="2"/>
  <c r="M1887" i="2"/>
  <c r="N1884" i="2"/>
  <c r="L1884" i="2"/>
  <c r="N1883" i="2"/>
  <c r="L1883" i="2"/>
  <c r="N1882" i="2"/>
  <c r="L1882" i="2"/>
  <c r="M1878" i="2"/>
  <c r="M1877" i="2"/>
  <c r="M1875" i="2"/>
  <c r="N1874" i="2"/>
  <c r="M1874" i="2"/>
  <c r="L1874" i="2"/>
  <c r="N1872" i="2"/>
  <c r="L1872" i="2"/>
  <c r="N1871" i="2"/>
  <c r="L1871" i="2"/>
  <c r="N1870" i="2"/>
  <c r="L1870" i="2"/>
  <c r="N1862" i="2"/>
  <c r="M1862" i="2"/>
  <c r="L1862" i="2"/>
  <c r="N1861" i="2"/>
  <c r="M1861" i="2"/>
  <c r="L1861" i="2"/>
  <c r="O1850" i="2"/>
  <c r="P1849" i="2"/>
  <c r="O1848" i="2"/>
  <c r="P1847" i="2"/>
  <c r="O1846" i="2"/>
  <c r="P1845" i="2"/>
  <c r="O1844" i="2"/>
  <c r="P1843" i="2"/>
  <c r="O1842" i="2"/>
  <c r="O1841" i="2"/>
  <c r="P1840" i="2"/>
  <c r="O1839" i="2"/>
  <c r="P1838" i="2"/>
  <c r="O1834" i="2"/>
  <c r="P1833" i="2"/>
  <c r="O1832" i="2"/>
  <c r="P1831" i="2"/>
  <c r="P1829" i="2"/>
  <c r="L1828" i="2"/>
  <c r="O1826" i="2"/>
  <c r="P1825" i="2"/>
  <c r="O1824" i="2"/>
  <c r="P1823" i="2"/>
  <c r="O1822" i="2"/>
  <c r="O1821" i="2"/>
  <c r="P1820" i="2"/>
  <c r="O1819" i="2"/>
  <c r="P1818" i="2"/>
  <c r="O1817" i="2"/>
  <c r="P1816" i="2"/>
  <c r="P1814" i="2"/>
  <c r="L1813" i="2"/>
  <c r="O1812" i="2"/>
  <c r="P1811" i="2"/>
  <c r="O1810" i="2"/>
  <c r="P1809" i="2"/>
  <c r="O1808" i="2"/>
  <c r="O1807" i="2"/>
  <c r="P1806" i="2"/>
  <c r="O1805" i="2"/>
  <c r="P1804" i="2"/>
  <c r="O1803" i="2"/>
  <c r="P1802" i="2"/>
  <c r="O1801" i="2"/>
  <c r="P1800" i="2"/>
  <c r="O1799" i="2"/>
  <c r="P1798" i="2"/>
  <c r="O1797" i="2"/>
  <c r="P1796" i="2"/>
  <c r="O1795" i="2"/>
  <c r="P1794" i="2"/>
  <c r="O1793" i="2"/>
  <c r="O1792" i="2"/>
  <c r="P1791" i="2"/>
  <c r="O1790" i="2"/>
  <c r="P1789" i="2"/>
  <c r="O1788" i="2"/>
  <c r="P1787" i="2"/>
  <c r="P1785" i="2"/>
  <c r="L1784" i="2"/>
  <c r="O1783" i="2"/>
  <c r="P1782" i="2"/>
  <c r="O1781" i="2"/>
  <c r="P1780" i="2"/>
  <c r="O1779" i="2"/>
  <c r="P1778" i="2"/>
  <c r="O1777" i="2"/>
  <c r="P1776" i="2"/>
  <c r="O1775" i="2"/>
  <c r="P1774" i="2"/>
  <c r="O1773" i="2"/>
  <c r="P1772" i="2"/>
  <c r="O1771" i="2"/>
  <c r="O1770" i="2"/>
  <c r="P1769" i="2"/>
  <c r="O1768" i="2"/>
  <c r="P1767" i="2"/>
  <c r="O1766" i="2"/>
  <c r="P1765" i="2"/>
  <c r="O1764" i="2"/>
  <c r="P1763" i="2"/>
  <c r="O1762" i="2"/>
  <c r="P1761" i="2"/>
  <c r="O1760" i="2"/>
  <c r="P1759" i="2"/>
  <c r="O1758" i="2"/>
  <c r="P1757" i="2"/>
  <c r="O1756" i="2"/>
  <c r="P1755" i="2"/>
  <c r="O1754" i="2"/>
  <c r="P1753" i="2"/>
  <c r="O1752" i="2"/>
  <c r="P1751" i="2"/>
  <c r="P1749" i="2"/>
  <c r="L1748" i="2"/>
  <c r="O1747" i="2"/>
  <c r="P1746" i="2"/>
  <c r="O1745" i="2"/>
  <c r="P1744" i="2"/>
  <c r="O1743" i="2"/>
  <c r="P1742" i="2"/>
  <c r="O1741" i="2"/>
  <c r="P1740" i="2"/>
  <c r="L1738" i="2"/>
  <c r="O1739" i="2"/>
  <c r="N1738" i="2"/>
  <c r="P1737" i="2"/>
  <c r="O1736" i="2"/>
  <c r="P1735" i="2"/>
  <c r="O1734" i="2"/>
  <c r="P1733" i="2"/>
  <c r="P1731" i="2"/>
  <c r="L1730" i="2"/>
  <c r="O1729" i="2"/>
  <c r="P1728" i="2"/>
  <c r="O1727" i="2"/>
  <c r="P1726" i="2"/>
  <c r="O1725" i="2"/>
  <c r="P1724" i="2"/>
  <c r="O1723" i="2"/>
  <c r="P1722" i="2"/>
  <c r="O1721" i="2"/>
  <c r="P1720" i="2"/>
  <c r="O1719" i="2"/>
  <c r="P1718" i="2"/>
  <c r="O1717" i="2"/>
  <c r="P1716" i="2"/>
  <c r="O1715" i="2"/>
  <c r="P1714" i="2"/>
  <c r="O1713" i="2"/>
  <c r="P1712" i="2"/>
  <c r="O1711" i="2"/>
  <c r="P1710" i="2"/>
  <c r="O1709" i="2"/>
  <c r="P1708" i="2"/>
  <c r="O1707" i="2"/>
  <c r="P1706" i="2"/>
  <c r="O1705" i="2"/>
  <c r="P1704" i="2"/>
  <c r="O1703" i="2"/>
  <c r="P1702" i="2"/>
  <c r="O1701" i="2"/>
  <c r="P1700" i="2"/>
  <c r="O1699" i="2"/>
  <c r="P1698" i="2"/>
  <c r="O1697" i="2"/>
  <c r="P1696" i="2"/>
  <c r="O1695" i="2"/>
  <c r="P1694" i="2"/>
  <c r="O1693" i="2"/>
  <c r="P1692" i="2"/>
  <c r="O1691" i="2"/>
  <c r="P1690" i="2"/>
  <c r="O1689" i="2"/>
  <c r="P1688" i="2"/>
  <c r="O1687" i="2"/>
  <c r="P1686" i="2"/>
  <c r="O1685" i="2"/>
  <c r="P1684" i="2"/>
  <c r="O1683" i="2"/>
  <c r="P1682" i="2"/>
  <c r="P1681" i="2"/>
  <c r="O1680" i="2"/>
  <c r="P1679" i="2"/>
  <c r="O1678" i="2"/>
  <c r="P1677" i="2"/>
  <c r="O1676" i="2"/>
  <c r="P1675" i="2"/>
  <c r="O1674" i="2"/>
  <c r="P1673" i="2"/>
  <c r="O1672" i="2"/>
  <c r="P1671" i="2"/>
  <c r="O1670" i="2"/>
  <c r="P1669" i="2"/>
  <c r="O1668" i="2"/>
  <c r="P1667" i="2"/>
  <c r="O1666" i="2"/>
  <c r="P1665" i="2"/>
  <c r="O1664" i="2"/>
  <c r="P1663" i="2"/>
  <c r="O1662" i="2"/>
  <c r="P1661" i="2"/>
  <c r="O1660" i="2"/>
  <c r="P1659" i="2"/>
  <c r="O1658" i="2"/>
  <c r="P1657" i="2"/>
  <c r="O1656" i="2"/>
  <c r="P1655" i="2"/>
  <c r="O1654" i="2"/>
  <c r="P1653" i="2"/>
  <c r="O1652" i="2"/>
  <c r="P1651" i="2"/>
  <c r="P1650" i="2"/>
  <c r="P1649" i="2"/>
  <c r="P1648" i="2"/>
  <c r="O1647" i="2"/>
  <c r="P1646" i="2"/>
  <c r="O1645" i="2"/>
  <c r="P1644" i="2"/>
  <c r="O1643" i="2"/>
  <c r="P1642" i="2"/>
  <c r="O1641" i="2"/>
  <c r="P1640" i="2"/>
  <c r="O1639" i="2"/>
  <c r="P1638" i="2"/>
  <c r="O1637" i="2"/>
  <c r="P1636" i="2"/>
  <c r="O1635" i="2"/>
  <c r="P1634" i="2"/>
  <c r="O1633" i="2"/>
  <c r="P1632" i="2"/>
  <c r="O1631" i="2"/>
  <c r="P1630" i="2"/>
  <c r="O1629" i="2"/>
  <c r="P1628" i="2"/>
  <c r="O1627" i="2"/>
  <c r="P1626" i="2"/>
  <c r="O1625" i="2"/>
  <c r="P1624" i="2"/>
  <c r="O1623" i="2"/>
  <c r="P1622" i="2"/>
  <c r="O1621" i="2"/>
  <c r="P1620" i="2"/>
  <c r="O1619" i="2"/>
  <c r="P1618" i="2"/>
  <c r="O1617" i="2"/>
  <c r="P1616" i="2"/>
  <c r="O1615" i="2"/>
  <c r="P1614" i="2"/>
  <c r="O1613" i="2"/>
  <c r="P1612" i="2"/>
  <c r="O1611" i="2"/>
  <c r="P1610" i="2"/>
  <c r="O1609" i="2"/>
  <c r="P1608" i="2"/>
  <c r="O1607" i="2"/>
  <c r="P1606" i="2"/>
  <c r="O1605" i="2"/>
  <c r="P1604" i="2"/>
  <c r="O1603" i="2"/>
  <c r="P1602" i="2"/>
  <c r="L1600" i="2"/>
  <c r="O1601" i="2"/>
  <c r="N1600" i="2"/>
  <c r="P1599" i="2"/>
  <c r="O1598" i="2"/>
  <c r="P1597" i="2"/>
  <c r="O1596" i="2"/>
  <c r="P1595" i="2"/>
  <c r="O1594" i="2"/>
  <c r="P1593" i="2"/>
  <c r="O1592" i="2"/>
  <c r="P1591" i="2"/>
  <c r="O1590" i="2"/>
  <c r="P1589" i="2"/>
  <c r="O1588" i="2"/>
  <c r="P1587" i="2"/>
  <c r="O1586" i="2"/>
  <c r="P1585" i="2"/>
  <c r="O1584" i="2"/>
  <c r="P1583" i="2"/>
  <c r="O1582" i="2"/>
  <c r="P1581" i="2"/>
  <c r="O1580" i="2"/>
  <c r="P1579" i="2"/>
  <c r="O1578" i="2"/>
  <c r="P1577" i="2"/>
  <c r="O1576" i="2"/>
  <c r="P1575" i="2"/>
  <c r="O1574" i="2"/>
  <c r="P1573" i="2"/>
  <c r="O1572" i="2"/>
  <c r="P1571" i="2"/>
  <c r="O1570" i="2"/>
  <c r="P1569" i="2"/>
  <c r="P1568" i="2"/>
  <c r="P1567" i="2"/>
  <c r="P1566" i="2"/>
  <c r="O1565" i="2"/>
  <c r="P1564" i="2"/>
  <c r="O1563" i="2"/>
  <c r="O1562" i="2"/>
  <c r="O1561" i="2"/>
  <c r="P1560" i="2"/>
  <c r="P1558" i="2"/>
  <c r="P1556" i="2"/>
  <c r="P1554" i="2"/>
  <c r="P1552" i="2"/>
  <c r="P1551" i="2"/>
  <c r="O1550" i="2"/>
  <c r="P1549" i="2"/>
  <c r="O1548" i="2"/>
  <c r="O1547" i="2"/>
  <c r="O1546" i="2"/>
  <c r="O1545" i="2"/>
  <c r="O1544" i="2"/>
  <c r="O1543" i="2"/>
  <c r="O1542" i="2"/>
  <c r="P1541" i="2"/>
  <c r="O1540" i="2"/>
  <c r="P1539" i="2"/>
  <c r="O1538" i="2"/>
  <c r="P1537" i="2"/>
  <c r="O1536" i="2"/>
  <c r="P1535" i="2"/>
  <c r="O1534" i="2"/>
  <c r="P1533" i="2"/>
  <c r="O1532" i="2"/>
  <c r="P1531" i="2"/>
  <c r="O1530" i="2"/>
  <c r="P1529" i="2"/>
  <c r="O1528" i="2"/>
  <c r="P1527" i="2"/>
  <c r="O1526" i="2"/>
  <c r="P1525" i="2"/>
  <c r="O1524" i="2"/>
  <c r="P1523" i="2"/>
  <c r="O1522" i="2"/>
  <c r="P1521" i="2"/>
  <c r="O1520" i="2"/>
  <c r="P1519" i="2"/>
  <c r="O1518" i="2"/>
  <c r="P1517" i="2"/>
  <c r="L1515" i="2"/>
  <c r="O1516" i="2"/>
  <c r="N1515" i="2"/>
  <c r="P1513" i="2"/>
  <c r="P1507" i="2"/>
  <c r="P1501" i="2"/>
  <c r="P1499" i="2"/>
  <c r="P1497" i="2"/>
  <c r="P1495" i="2"/>
  <c r="P1493" i="2"/>
  <c r="P1491" i="2"/>
  <c r="L1490" i="2"/>
  <c r="P1488" i="2"/>
  <c r="L1487" i="2"/>
  <c r="M1483" i="2"/>
  <c r="N1483" i="2"/>
  <c r="L1483" i="2"/>
  <c r="M1477" i="2"/>
  <c r="N1477" i="2"/>
  <c r="L1477" i="2"/>
  <c r="P1475" i="2"/>
  <c r="L1474" i="2"/>
  <c r="P1472" i="2"/>
  <c r="L1471" i="2"/>
  <c r="P1469" i="2"/>
  <c r="L1468" i="2"/>
  <c r="P1466" i="2"/>
  <c r="P1464" i="2"/>
  <c r="P1462" i="2"/>
  <c r="P1460" i="2"/>
  <c r="P1458" i="2"/>
  <c r="P1456" i="2"/>
  <c r="P1454" i="2"/>
  <c r="P1452" i="2"/>
  <c r="P1450" i="2"/>
  <c r="P1448" i="2"/>
  <c r="P1446" i="2"/>
  <c r="P1444" i="2"/>
  <c r="P1442" i="2"/>
  <c r="P1440" i="2"/>
  <c r="P1438" i="2"/>
  <c r="P1436" i="2"/>
  <c r="P1434" i="2"/>
  <c r="P1432" i="2"/>
  <c r="P1430" i="2"/>
  <c r="P1428" i="2"/>
  <c r="P1426" i="2"/>
  <c r="P1424" i="2"/>
  <c r="P1422" i="2"/>
  <c r="P1420" i="2"/>
  <c r="P1419" i="2"/>
  <c r="P1417" i="2"/>
  <c r="L1416" i="2"/>
  <c r="P1414" i="2"/>
  <c r="P1412" i="2"/>
  <c r="P1410" i="2"/>
  <c r="L1409" i="2"/>
  <c r="L1406" i="2"/>
  <c r="P1404" i="2"/>
  <c r="P1402" i="2"/>
  <c r="P1400" i="2"/>
  <c r="P1394" i="2"/>
  <c r="P1392" i="2"/>
  <c r="P1390" i="2"/>
  <c r="P1387" i="2"/>
  <c r="P1385" i="2"/>
  <c r="P1382" i="2"/>
  <c r="P1380" i="2"/>
  <c r="P1378" i="2"/>
  <c r="P1376" i="2"/>
  <c r="L1375" i="2"/>
  <c r="L1373" i="2"/>
  <c r="M1373" i="2"/>
  <c r="N1371" i="2"/>
  <c r="L1371" i="2"/>
  <c r="O1370" i="2"/>
  <c r="P1369" i="2"/>
  <c r="O1368" i="2"/>
  <c r="P1367" i="2"/>
  <c r="O1366" i="2"/>
  <c r="P1365" i="2"/>
  <c r="O1364" i="2"/>
  <c r="P1363" i="2"/>
  <c r="O1362" i="2"/>
  <c r="P1361" i="2"/>
  <c r="L1360" i="2"/>
  <c r="O1359" i="2"/>
  <c r="P1358" i="2"/>
  <c r="O1357" i="2"/>
  <c r="P1356" i="2"/>
  <c r="L1355" i="2"/>
  <c r="O1354" i="2"/>
  <c r="P1353" i="2"/>
  <c r="O1352" i="2"/>
  <c r="P1351" i="2"/>
  <c r="O1350" i="2"/>
  <c r="P1349" i="2"/>
  <c r="O1348" i="2"/>
  <c r="P1347" i="2"/>
  <c r="O1346" i="2"/>
  <c r="P1345" i="2"/>
  <c r="O1344" i="2"/>
  <c r="P1343" i="2"/>
  <c r="O1342" i="2"/>
  <c r="P1341" i="2"/>
  <c r="O1340" i="2"/>
  <c r="P1339" i="2"/>
  <c r="O1338" i="2"/>
  <c r="P1337" i="2"/>
  <c r="O1336" i="2"/>
  <c r="O1335" i="2"/>
  <c r="O1334" i="2"/>
  <c r="O1333" i="2"/>
  <c r="O1332" i="2"/>
  <c r="O1331" i="2"/>
  <c r="O1330" i="2"/>
  <c r="P1329" i="2"/>
  <c r="O1328" i="2"/>
  <c r="P1327" i="2"/>
  <c r="O1326" i="2"/>
  <c r="O1325" i="2"/>
  <c r="O1324" i="2"/>
  <c r="O1323" i="2"/>
  <c r="O1322" i="2"/>
  <c r="O1321" i="2"/>
  <c r="P1320" i="2"/>
  <c r="L1318" i="2"/>
  <c r="P1317" i="2"/>
  <c r="O1316" i="2"/>
  <c r="P1315" i="2"/>
  <c r="O1314" i="2"/>
  <c r="P1313" i="2"/>
  <c r="O1312" i="2"/>
  <c r="P1311" i="2"/>
  <c r="O1310" i="2"/>
  <c r="P1309" i="2"/>
  <c r="O1308" i="2"/>
  <c r="P1307" i="2"/>
  <c r="O1306" i="2"/>
  <c r="P1305" i="2"/>
  <c r="O1303" i="2"/>
  <c r="O1301" i="2"/>
  <c r="P1300" i="2"/>
  <c r="O1299" i="2"/>
  <c r="P1298" i="2"/>
  <c r="O1297" i="2"/>
  <c r="O1296" i="2"/>
  <c r="P1295" i="2"/>
  <c r="O1294" i="2"/>
  <c r="P1293" i="2"/>
  <c r="O1292" i="2"/>
  <c r="P1291" i="2"/>
  <c r="O1290" i="2"/>
  <c r="P1289" i="2"/>
  <c r="O1288" i="2"/>
  <c r="P1287" i="2"/>
  <c r="O1286" i="2"/>
  <c r="P1285" i="2"/>
  <c r="O1284" i="2"/>
  <c r="P1283" i="2"/>
  <c r="O1282" i="2"/>
  <c r="P1281" i="2"/>
  <c r="O1280" i="2"/>
  <c r="P1279" i="2"/>
  <c r="L1278" i="2"/>
  <c r="O1277" i="2"/>
  <c r="O1276" i="2" s="1"/>
  <c r="N1276" i="2"/>
  <c r="L1276" i="2"/>
  <c r="P1275" i="2"/>
  <c r="L1273" i="2"/>
  <c r="O1274" i="2"/>
  <c r="N1273" i="2"/>
  <c r="P1272" i="2"/>
  <c r="O1271" i="2"/>
  <c r="P1270" i="2"/>
  <c r="O1269" i="2"/>
  <c r="P1268" i="2"/>
  <c r="O1267" i="2"/>
  <c r="P1266" i="2"/>
  <c r="O1265" i="2"/>
  <c r="P1264" i="2"/>
  <c r="O1263" i="2"/>
  <c r="P1262" i="2"/>
  <c r="O1261" i="2"/>
  <c r="P1260" i="2"/>
  <c r="O1259" i="2"/>
  <c r="P1258" i="2"/>
  <c r="O1257" i="2"/>
  <c r="P1256" i="2"/>
  <c r="O1255" i="2"/>
  <c r="P1254" i="2"/>
  <c r="L1252" i="2"/>
  <c r="O1253" i="2"/>
  <c r="N1252" i="2"/>
  <c r="P1251" i="2"/>
  <c r="O1250" i="2"/>
  <c r="P1249" i="2"/>
  <c r="O1248" i="2"/>
  <c r="P1247" i="2"/>
  <c r="O1246" i="2"/>
  <c r="P1245" i="2"/>
  <c r="L1244" i="2"/>
  <c r="O1243" i="2"/>
  <c r="P1242" i="2"/>
  <c r="O1241" i="2"/>
  <c r="P1240" i="2"/>
  <c r="O1239" i="2"/>
  <c r="P1238" i="2"/>
  <c r="L1236" i="2"/>
  <c r="O1237" i="2"/>
  <c r="N1236" i="2"/>
  <c r="P1235" i="2"/>
  <c r="O1234" i="2"/>
  <c r="P1233" i="2"/>
  <c r="O1232" i="2"/>
  <c r="P1231" i="2"/>
  <c r="L1230" i="2"/>
  <c r="O1229" i="2"/>
  <c r="P1228" i="2"/>
  <c r="O1227" i="2"/>
  <c r="P1226" i="2"/>
  <c r="O1225" i="2"/>
  <c r="P1224" i="2"/>
  <c r="L1222" i="2"/>
  <c r="O1223" i="2"/>
  <c r="N1222" i="2"/>
  <c r="P1221" i="2"/>
  <c r="O1220" i="2"/>
  <c r="P1219" i="2"/>
  <c r="L1218" i="2"/>
  <c r="O1217" i="2"/>
  <c r="O1216" i="2"/>
  <c r="O1215" i="2"/>
  <c r="P1214" i="2"/>
  <c r="O1213" i="2"/>
  <c r="O1212" i="2"/>
  <c r="O1211" i="2"/>
  <c r="O1210" i="2"/>
  <c r="O1209" i="2"/>
  <c r="O1208" i="2"/>
  <c r="O1207" i="2"/>
  <c r="O1204" i="2"/>
  <c r="P1203" i="2"/>
  <c r="O1202" i="2"/>
  <c r="P1201" i="2"/>
  <c r="O1200" i="2"/>
  <c r="O1198" i="2"/>
  <c r="P1197" i="2"/>
  <c r="O1196" i="2"/>
  <c r="O1194" i="2"/>
  <c r="P1193" i="2"/>
  <c r="O1192" i="2"/>
  <c r="P1191" i="2"/>
  <c r="O1190" i="2"/>
  <c r="O1189" i="2"/>
  <c r="P1188" i="2"/>
  <c r="O1187" i="2"/>
  <c r="O1186" i="2"/>
  <c r="P1185" i="2"/>
  <c r="O1184" i="2"/>
  <c r="P1183" i="2"/>
  <c r="O1182" i="2"/>
  <c r="P1181" i="2"/>
  <c r="L1180" i="2"/>
  <c r="O1179" i="2"/>
  <c r="O1178" i="2" s="1"/>
  <c r="N1178" i="2"/>
  <c r="L1178" i="2"/>
  <c r="P1177" i="2"/>
  <c r="L1176" i="2"/>
  <c r="M1176" i="2"/>
  <c r="O1175" i="2"/>
  <c r="O1174" i="2" s="1"/>
  <c r="N1174" i="2"/>
  <c r="L1174" i="2"/>
  <c r="P1173" i="2"/>
  <c r="L1172" i="2"/>
  <c r="M1172" i="2"/>
  <c r="O1171" i="2"/>
  <c r="P1170" i="2"/>
  <c r="O1169" i="2"/>
  <c r="P1168" i="2"/>
  <c r="L1167" i="2"/>
  <c r="O1166" i="2"/>
  <c r="P1165" i="2"/>
  <c r="O1164" i="2"/>
  <c r="P1163" i="2"/>
  <c r="P1162" i="2"/>
  <c r="P1161" i="2"/>
  <c r="P1160" i="2"/>
  <c r="O1159" i="2"/>
  <c r="P1158" i="2"/>
  <c r="O1157" i="2"/>
  <c r="P1156" i="2"/>
  <c r="O1155" i="2"/>
  <c r="P1154" i="2"/>
  <c r="L1152" i="2"/>
  <c r="O1153" i="2"/>
  <c r="N1152" i="2"/>
  <c r="P1151" i="2"/>
  <c r="P1150" i="2"/>
  <c r="P1148" i="2"/>
  <c r="P1146" i="2"/>
  <c r="P1144" i="2"/>
  <c r="P1142" i="2"/>
  <c r="P1140" i="2"/>
  <c r="P1138" i="2"/>
  <c r="P1136" i="2"/>
  <c r="P1134" i="2"/>
  <c r="P1132" i="2"/>
  <c r="P1130" i="2"/>
  <c r="P1127" i="2"/>
  <c r="P1126" i="2"/>
  <c r="P1124" i="2"/>
  <c r="P1122" i="2"/>
  <c r="P1120" i="2"/>
  <c r="P1118" i="2"/>
  <c r="P1116" i="2"/>
  <c r="P1114" i="2"/>
  <c r="P1112" i="2"/>
  <c r="P1110" i="2"/>
  <c r="P1108" i="2"/>
  <c r="P1107" i="2"/>
  <c r="P1105" i="2"/>
  <c r="P1103" i="2"/>
  <c r="P1101" i="2"/>
  <c r="P1099" i="2"/>
  <c r="P1097" i="2"/>
  <c r="P1096" i="2"/>
  <c r="P1094" i="2"/>
  <c r="M1092" i="2"/>
  <c r="P1091" i="2"/>
  <c r="P1089" i="2"/>
  <c r="P1087" i="2"/>
  <c r="P1086" i="2"/>
  <c r="P1084" i="2"/>
  <c r="P1082" i="2"/>
  <c r="P1080" i="2"/>
  <c r="L1079" i="2"/>
  <c r="P1077" i="2"/>
  <c r="P1075" i="2"/>
  <c r="P1072" i="2"/>
  <c r="P1070" i="2"/>
  <c r="P1068" i="2"/>
  <c r="P1066" i="2"/>
  <c r="P1064" i="2"/>
  <c r="P1062" i="2"/>
  <c r="P1060" i="2"/>
  <c r="P1058" i="2"/>
  <c r="L1057" i="2"/>
  <c r="P1055" i="2"/>
  <c r="P1053" i="2"/>
  <c r="P1051" i="2"/>
  <c r="P1049" i="2"/>
  <c r="P1047" i="2"/>
  <c r="P1045" i="2"/>
  <c r="P1041" i="2"/>
  <c r="P1038" i="2"/>
  <c r="P1036" i="2"/>
  <c r="P1034" i="2"/>
  <c r="P1032" i="2"/>
  <c r="P1030" i="2"/>
  <c r="O1028" i="2"/>
  <c r="O1027" i="2"/>
  <c r="N1024" i="2"/>
  <c r="M1024" i="2"/>
  <c r="L1024" i="2"/>
  <c r="P1022" i="2"/>
  <c r="P1020" i="2"/>
  <c r="P1018" i="2"/>
  <c r="O1016" i="2"/>
  <c r="M1014" i="2"/>
  <c r="L1014" i="2"/>
  <c r="P1012" i="2"/>
  <c r="P1010" i="2"/>
  <c r="P1008" i="2"/>
  <c r="M1006" i="2"/>
  <c r="P1003" i="2"/>
  <c r="P1001" i="2"/>
  <c r="P999" i="2"/>
  <c r="P997" i="2"/>
  <c r="P995" i="2"/>
  <c r="P993" i="2"/>
  <c r="O991" i="2"/>
  <c r="O990" i="2"/>
  <c r="P989" i="2"/>
  <c r="O987" i="2"/>
  <c r="O986" i="2"/>
  <c r="P985" i="2"/>
  <c r="O983" i="2"/>
  <c r="O982" i="2"/>
  <c r="O981" i="2"/>
  <c r="P980" i="2"/>
  <c r="O978" i="2"/>
  <c r="O977" i="2"/>
  <c r="P976" i="2"/>
  <c r="O974" i="2"/>
  <c r="M972" i="2"/>
  <c r="L972" i="2"/>
  <c r="P970" i="2"/>
  <c r="P968" i="2"/>
  <c r="P966" i="2"/>
  <c r="P956" i="2"/>
  <c r="P954" i="2"/>
  <c r="O949" i="2"/>
  <c r="O948" i="2"/>
  <c r="O946" i="2"/>
  <c r="O944" i="2"/>
  <c r="O942" i="2"/>
  <c r="L941" i="2"/>
  <c r="P939" i="2"/>
  <c r="P937" i="2"/>
  <c r="P935" i="2"/>
  <c r="P933" i="2"/>
  <c r="P931" i="2"/>
  <c r="P929" i="2"/>
  <c r="P927" i="2"/>
  <c r="P925" i="2"/>
  <c r="P923" i="2"/>
  <c r="P921" i="2"/>
  <c r="P919" i="2"/>
  <c r="P917" i="2"/>
  <c r="P915" i="2"/>
  <c r="P913" i="2"/>
  <c r="P911" i="2"/>
  <c r="P909" i="2"/>
  <c r="P907" i="2"/>
  <c r="P905" i="2"/>
  <c r="P903" i="2"/>
  <c r="P901" i="2"/>
  <c r="P899" i="2"/>
  <c r="P897" i="2"/>
  <c r="P895" i="2"/>
  <c r="P893" i="2"/>
  <c r="P891" i="2"/>
  <c r="P889" i="2"/>
  <c r="P887" i="2"/>
  <c r="P885" i="2"/>
  <c r="P883" i="2"/>
  <c r="P881" i="2"/>
  <c r="P879" i="2"/>
  <c r="P877" i="2"/>
  <c r="P875" i="2"/>
  <c r="P873" i="2"/>
  <c r="P871" i="2"/>
  <c r="P869" i="2"/>
  <c r="P867" i="2"/>
  <c r="P865" i="2"/>
  <c r="P863" i="2"/>
  <c r="P861" i="2"/>
  <c r="P859" i="2"/>
  <c r="P857" i="2"/>
  <c r="P855" i="2"/>
  <c r="P853" i="2"/>
  <c r="P851" i="2"/>
  <c r="P849" i="2"/>
  <c r="P843" i="2"/>
  <c r="P841" i="2"/>
  <c r="P839" i="2"/>
  <c r="P837" i="2"/>
  <c r="M835" i="2"/>
  <c r="P834" i="2"/>
  <c r="P832" i="2"/>
  <c r="P830" i="2"/>
  <c r="P828" i="2"/>
  <c r="P826" i="2"/>
  <c r="P824" i="2"/>
  <c r="O820" i="2"/>
  <c r="O819" i="2"/>
  <c r="O818" i="2"/>
  <c r="O817" i="2"/>
  <c r="O816" i="2"/>
  <c r="O814" i="2"/>
  <c r="P813" i="2"/>
  <c r="O811" i="2"/>
  <c r="O810" i="2"/>
  <c r="P809" i="2"/>
  <c r="O807" i="2"/>
  <c r="O806" i="2"/>
  <c r="P805" i="2"/>
  <c r="O803" i="2"/>
  <c r="O802" i="2"/>
  <c r="P801" i="2"/>
  <c r="O799" i="2"/>
  <c r="O798" i="2"/>
  <c r="P797" i="2"/>
  <c r="O795" i="2"/>
  <c r="O794" i="2"/>
  <c r="P793" i="2"/>
  <c r="O791" i="2"/>
  <c r="O790" i="2"/>
  <c r="P789" i="2"/>
  <c r="P787" i="2"/>
  <c r="O785" i="2"/>
  <c r="P784" i="2"/>
  <c r="L783" i="2"/>
  <c r="O782" i="2"/>
  <c r="O781" i="2"/>
  <c r="O780" i="2"/>
  <c r="O779" i="2"/>
  <c r="O778" i="2"/>
  <c r="O777" i="2"/>
  <c r="O776" i="2"/>
  <c r="O775" i="2"/>
  <c r="O774" i="2"/>
  <c r="O773" i="2"/>
  <c r="O772" i="2"/>
  <c r="O771" i="2"/>
  <c r="O770" i="2"/>
  <c r="O769" i="2"/>
  <c r="O768" i="2"/>
  <c r="O767" i="2"/>
  <c r="P766" i="2"/>
  <c r="O756" i="2"/>
  <c r="O755" i="2"/>
  <c r="O754" i="2"/>
  <c r="O753" i="2"/>
  <c r="O752" i="2"/>
  <c r="O751" i="2"/>
  <c r="O750" i="2"/>
  <c r="O749" i="2"/>
  <c r="O748" i="2"/>
  <c r="O747" i="2"/>
  <c r="O746" i="2"/>
  <c r="O745" i="2"/>
  <c r="O744" i="2"/>
  <c r="O743" i="2"/>
  <c r="O742" i="2"/>
  <c r="O741" i="2"/>
  <c r="O740" i="2"/>
  <c r="O739" i="2"/>
  <c r="O738" i="2"/>
  <c r="O737" i="2"/>
  <c r="O736" i="2"/>
  <c r="O735" i="2"/>
  <c r="O734" i="2"/>
  <c r="O733" i="2"/>
  <c r="O725" i="2"/>
  <c r="O722" i="2"/>
  <c r="O719" i="2"/>
  <c r="P718" i="2"/>
  <c r="O716" i="2"/>
  <c r="O715" i="2"/>
  <c r="O713" i="2"/>
  <c r="O712" i="2"/>
  <c r="O710" i="2"/>
  <c r="O708" i="2"/>
  <c r="O706" i="2"/>
  <c r="P705" i="2"/>
  <c r="P703" i="2"/>
  <c r="P701" i="2"/>
  <c r="P699" i="2"/>
  <c r="O689" i="2"/>
  <c r="O688" i="2"/>
  <c r="P687" i="2"/>
  <c r="O685" i="2"/>
  <c r="P684" i="2"/>
  <c r="O682" i="2"/>
  <c r="O681" i="2"/>
  <c r="O678" i="2"/>
  <c r="O677" i="2"/>
  <c r="P676" i="2"/>
  <c r="O674" i="2"/>
  <c r="O673" i="2"/>
  <c r="P672" i="2"/>
  <c r="O670" i="2"/>
  <c r="O669" i="2"/>
  <c r="P668" i="2"/>
  <c r="O662" i="2"/>
  <c r="O661" i="2"/>
  <c r="O660" i="2"/>
  <c r="O659" i="2"/>
  <c r="O658" i="2"/>
  <c r="O657" i="2"/>
  <c r="O656" i="2"/>
  <c r="O655" i="2"/>
  <c r="O654" i="2"/>
  <c r="O653" i="2"/>
  <c r="O652" i="2"/>
  <c r="O651" i="2"/>
  <c r="O650" i="2"/>
  <c r="O649" i="2"/>
  <c r="O648" i="2"/>
  <c r="O647" i="2"/>
  <c r="O646" i="2"/>
  <c r="O645" i="2"/>
  <c r="O644" i="2"/>
  <c r="O643" i="2"/>
  <c r="O642" i="2"/>
  <c r="O641" i="2"/>
  <c r="O640" i="2"/>
  <c r="O639" i="2"/>
  <c r="O638" i="2"/>
  <c r="O637" i="2"/>
  <c r="O636" i="2"/>
  <c r="O635" i="2"/>
  <c r="O634" i="2"/>
  <c r="O633" i="2"/>
  <c r="O632" i="2"/>
  <c r="O631" i="2"/>
  <c r="O630" i="2"/>
  <c r="O629" i="2"/>
  <c r="O628" i="2"/>
  <c r="O627" i="2"/>
  <c r="O626" i="2"/>
  <c r="O625" i="2"/>
  <c r="O624" i="2"/>
  <c r="O623" i="2"/>
  <c r="O622" i="2"/>
  <c r="O621" i="2"/>
  <c r="O620" i="2"/>
  <c r="O619" i="2"/>
  <c r="O618" i="2"/>
  <c r="O617" i="2"/>
  <c r="O616" i="2"/>
  <c r="O615" i="2"/>
  <c r="O614" i="2"/>
  <c r="O613" i="2"/>
  <c r="O612" i="2"/>
  <c r="O611" i="2"/>
  <c r="O610" i="2"/>
  <c r="O609" i="2"/>
  <c r="O608" i="2"/>
  <c r="O607" i="2"/>
  <c r="O606" i="2"/>
  <c r="O605" i="2"/>
  <c r="O604" i="2"/>
  <c r="O603" i="2"/>
  <c r="O602" i="2"/>
  <c r="O601" i="2"/>
  <c r="O600" i="2"/>
  <c r="O599" i="2"/>
  <c r="O598" i="2"/>
  <c r="O597" i="2"/>
  <c r="O596" i="2"/>
  <c r="O595" i="2"/>
  <c r="O594" i="2"/>
  <c r="O593" i="2"/>
  <c r="O592" i="2"/>
  <c r="O591" i="2"/>
  <c r="O590" i="2"/>
  <c r="O589" i="2"/>
  <c r="O588" i="2"/>
  <c r="O587" i="2"/>
  <c r="O586" i="2"/>
  <c r="O585" i="2"/>
  <c r="O584" i="2"/>
  <c r="O583" i="2"/>
  <c r="O582" i="2"/>
  <c r="O581" i="2"/>
  <c r="O580" i="2"/>
  <c r="O579" i="2"/>
  <c r="O578" i="2"/>
  <c r="O577" i="2"/>
  <c r="O576" i="2"/>
  <c r="O575" i="2"/>
  <c r="O574" i="2"/>
  <c r="O573" i="2"/>
  <c r="O572" i="2"/>
  <c r="O569" i="2"/>
  <c r="O567" i="2"/>
  <c r="L566" i="2"/>
  <c r="O565" i="2"/>
  <c r="O563" i="2"/>
  <c r="O561" i="2"/>
  <c r="O560" i="2"/>
  <c r="O559" i="2"/>
  <c r="O558" i="2"/>
  <c r="O557" i="2"/>
  <c r="O556" i="2"/>
  <c r="O555" i="2"/>
  <c r="O554" i="2"/>
  <c r="O553" i="2"/>
  <c r="O552" i="2"/>
  <c r="O551" i="2"/>
  <c r="O550" i="2"/>
  <c r="O549" i="2"/>
  <c r="O548" i="2"/>
  <c r="O547" i="2"/>
  <c r="O546" i="2"/>
  <c r="O545" i="2"/>
  <c r="O544" i="2"/>
  <c r="O543" i="2"/>
  <c r="O542" i="2"/>
  <c r="O541" i="2"/>
  <c r="O540" i="2"/>
  <c r="O539" i="2"/>
  <c r="O538" i="2"/>
  <c r="O537" i="2"/>
  <c r="O536" i="2"/>
  <c r="O535" i="2"/>
  <c r="O534" i="2"/>
  <c r="O533" i="2"/>
  <c r="O532" i="2"/>
  <c r="O531" i="2"/>
  <c r="O530" i="2"/>
  <c r="O529" i="2"/>
  <c r="O528" i="2"/>
  <c r="O527" i="2"/>
  <c r="O526" i="2"/>
  <c r="O525" i="2"/>
  <c r="O524" i="2"/>
  <c r="O523" i="2"/>
  <c r="O522" i="2"/>
  <c r="O521" i="2"/>
  <c r="O520" i="2"/>
  <c r="O519" i="2"/>
  <c r="O518" i="2"/>
  <c r="O517" i="2"/>
  <c r="O516" i="2"/>
  <c r="O515" i="2"/>
  <c r="O51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O494" i="2"/>
  <c r="O493" i="2"/>
  <c r="O492" i="2"/>
  <c r="O491" i="2"/>
  <c r="O490" i="2"/>
  <c r="O489" i="2"/>
  <c r="O488" i="2"/>
  <c r="O487" i="2"/>
  <c r="O486" i="2"/>
  <c r="O485" i="2"/>
  <c r="O484" i="2"/>
  <c r="O483" i="2"/>
  <c r="O482" i="2"/>
  <c r="O481" i="2"/>
  <c r="O480" i="2"/>
  <c r="P475" i="2"/>
  <c r="P473" i="2"/>
  <c r="P471" i="2"/>
  <c r="P469" i="2"/>
  <c r="L467" i="2"/>
  <c r="O466" i="2"/>
  <c r="O465" i="2"/>
  <c r="O464" i="2"/>
  <c r="O463" i="2"/>
  <c r="O462" i="2"/>
  <c r="O461" i="2"/>
  <c r="O460" i="2"/>
  <c r="O459" i="2"/>
  <c r="O458" i="2"/>
  <c r="O457" i="2"/>
  <c r="O456" i="2"/>
  <c r="L454" i="2"/>
  <c r="M454" i="2"/>
  <c r="N454" i="2"/>
  <c r="O453" i="2"/>
  <c r="M451" i="2"/>
  <c r="L451" i="2"/>
  <c r="P449" i="2"/>
  <c r="P448" i="2"/>
  <c r="P446" i="2"/>
  <c r="P444" i="2"/>
  <c r="P443" i="2"/>
  <c r="L442" i="2"/>
  <c r="O441" i="2"/>
  <c r="P440" i="2"/>
  <c r="O438" i="2"/>
  <c r="O437" i="2"/>
  <c r="P436" i="2"/>
  <c r="O434" i="2"/>
  <c r="M432" i="2"/>
  <c r="L432" i="2"/>
  <c r="P430" i="2"/>
  <c r="P428" i="2"/>
  <c r="P426" i="2"/>
  <c r="O424" i="2"/>
  <c r="M422" i="2"/>
  <c r="L422" i="2"/>
  <c r="P420" i="2"/>
  <c r="P418" i="2"/>
  <c r="O414" i="2"/>
  <c r="O413" i="2"/>
  <c r="P412" i="2"/>
  <c r="O410" i="2"/>
  <c r="O409" i="2"/>
  <c r="P408" i="2"/>
  <c r="O406" i="2"/>
  <c r="O405" i="2"/>
  <c r="P404" i="2"/>
  <c r="O402" i="2"/>
  <c r="O401" i="2"/>
  <c r="P400" i="2"/>
  <c r="O398" i="2"/>
  <c r="O397" i="2"/>
  <c r="P396" i="2"/>
  <c r="O394" i="2"/>
  <c r="O393" i="2"/>
  <c r="P392" i="2"/>
  <c r="O390" i="2"/>
  <c r="O389" i="2"/>
  <c r="P388" i="2"/>
  <c r="O386" i="2"/>
  <c r="O385" i="2"/>
  <c r="P384" i="2"/>
  <c r="O382" i="2"/>
  <c r="O381" i="2"/>
  <c r="P380" i="2"/>
  <c r="P378" i="2"/>
  <c r="L375" i="2"/>
  <c r="O370" i="2"/>
  <c r="O369" i="2"/>
  <c r="L367" i="2"/>
  <c r="N367" i="2"/>
  <c r="O365" i="2"/>
  <c r="P364" i="2"/>
  <c r="O362" i="2"/>
  <c r="O361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P342" i="2"/>
  <c r="O340" i="2"/>
  <c r="P338" i="2"/>
  <c r="O334" i="2"/>
  <c r="O333" i="2"/>
  <c r="P332" i="2"/>
  <c r="O330" i="2"/>
  <c r="O329" i="2"/>
  <c r="P328" i="2"/>
  <c r="O326" i="2"/>
  <c r="O325" i="2"/>
  <c r="P324" i="2"/>
  <c r="O322" i="2"/>
  <c r="O321" i="2"/>
  <c r="P320" i="2"/>
  <c r="O318" i="2"/>
  <c r="P316" i="2"/>
  <c r="O313" i="2"/>
  <c r="O312" i="2"/>
  <c r="P311" i="2"/>
  <c r="O309" i="2"/>
  <c r="O308" i="2"/>
  <c r="P307" i="2"/>
  <c r="O305" i="2"/>
  <c r="O304" i="2"/>
  <c r="P303" i="2"/>
  <c r="L301" i="2"/>
  <c r="N301" i="2"/>
  <c r="O300" i="2"/>
  <c r="P297" i="2"/>
  <c r="O295" i="2"/>
  <c r="P294" i="2"/>
  <c r="O292" i="2"/>
  <c r="O291" i="2"/>
  <c r="P290" i="2"/>
  <c r="O288" i="2"/>
  <c r="O287" i="2"/>
  <c r="P286" i="2"/>
  <c r="O284" i="2"/>
  <c r="P283" i="2"/>
  <c r="L281" i="2"/>
  <c r="N281" i="2"/>
  <c r="O280" i="2"/>
  <c r="O279" i="2"/>
  <c r="O278" i="2"/>
  <c r="P277" i="2"/>
  <c r="O275" i="2"/>
  <c r="P274" i="2"/>
  <c r="O272" i="2"/>
  <c r="O266" i="2"/>
  <c r="O265" i="2"/>
  <c r="O264" i="2"/>
  <c r="O263" i="2"/>
  <c r="O262" i="2"/>
  <c r="O261" i="2"/>
  <c r="O260" i="2"/>
  <c r="O259" i="2"/>
  <c r="L257" i="2"/>
  <c r="L154" i="2" s="1"/>
  <c r="L10" i="2" s="1"/>
  <c r="O256" i="2"/>
  <c r="O255" i="2"/>
  <c r="O254" i="2"/>
  <c r="O253" i="2"/>
  <c r="O252" i="2"/>
  <c r="O251" i="2"/>
  <c r="O250" i="2"/>
  <c r="O249" i="2"/>
  <c r="O248" i="2"/>
  <c r="O247" i="2"/>
  <c r="O246" i="2"/>
  <c r="O245" i="2"/>
  <c r="P244" i="2"/>
  <c r="O242" i="2"/>
  <c r="O241" i="2"/>
  <c r="P240" i="2"/>
  <c r="O238" i="2"/>
  <c r="O237" i="2"/>
  <c r="P236" i="2"/>
  <c r="O234" i="2"/>
  <c r="O233" i="2"/>
  <c r="P232" i="2"/>
  <c r="O230" i="2"/>
  <c r="O229" i="2"/>
  <c r="P228" i="2"/>
  <c r="O226" i="2"/>
  <c r="O225" i="2"/>
  <c r="P224" i="2"/>
  <c r="O222" i="2"/>
  <c r="O221" i="2"/>
  <c r="P220" i="2"/>
  <c r="O218" i="2"/>
  <c r="O217" i="2"/>
  <c r="P216" i="2"/>
  <c r="P214" i="2"/>
  <c r="P212" i="2"/>
  <c r="P210" i="2"/>
  <c r="O208" i="2"/>
  <c r="O207" i="2"/>
  <c r="O205" i="2"/>
  <c r="O204" i="2"/>
  <c r="O203" i="2"/>
  <c r="O202" i="2"/>
  <c r="O201" i="2"/>
  <c r="O200" i="2"/>
  <c r="O199" i="2"/>
  <c r="O198" i="2"/>
  <c r="O197" i="2"/>
  <c r="P195" i="2"/>
  <c r="P193" i="2"/>
  <c r="P191" i="2"/>
  <c r="P189" i="2"/>
  <c r="P187" i="2"/>
  <c r="P184" i="2"/>
  <c r="P182" i="2"/>
  <c r="P180" i="2"/>
  <c r="P178" i="2"/>
  <c r="P176" i="2"/>
  <c r="P174" i="2"/>
  <c r="P172" i="2"/>
  <c r="P170" i="2"/>
  <c r="P168" i="2"/>
  <c r="P166" i="2"/>
  <c r="P164" i="2"/>
  <c r="O158" i="2"/>
  <c r="P157" i="2"/>
  <c r="O155" i="2"/>
  <c r="P153" i="2"/>
  <c r="O153" i="2"/>
  <c r="O149" i="2"/>
  <c r="P147" i="2"/>
  <c r="P144" i="2"/>
  <c r="P142" i="2"/>
  <c r="O138" i="2"/>
  <c r="O137" i="2"/>
  <c r="P136" i="2"/>
  <c r="O134" i="2"/>
  <c r="O133" i="2"/>
  <c r="P132" i="2"/>
  <c r="O130" i="2"/>
  <c r="O129" i="2"/>
  <c r="P128" i="2"/>
  <c r="P126" i="2"/>
  <c r="P124" i="2"/>
  <c r="P122" i="2"/>
  <c r="O120" i="2"/>
  <c r="O119" i="2"/>
  <c r="P118" i="2"/>
  <c r="O116" i="2"/>
  <c r="O115" i="2"/>
  <c r="P114" i="2"/>
  <c r="O112" i="2"/>
  <c r="O111" i="2"/>
  <c r="O109" i="2"/>
  <c r="M107" i="2"/>
  <c r="L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L82" i="2"/>
  <c r="M82" i="2"/>
  <c r="N82" i="2"/>
  <c r="O81" i="2"/>
  <c r="O80" i="2"/>
  <c r="O79" i="2"/>
  <c r="L78" i="2"/>
  <c r="O77" i="2"/>
  <c r="O76" i="2"/>
  <c r="O75" i="2"/>
  <c r="O74" i="2"/>
  <c r="O73" i="2"/>
  <c r="O72" i="2"/>
  <c r="O71" i="2"/>
  <c r="O70" i="2"/>
  <c r="O69" i="2"/>
  <c r="O68" i="2"/>
  <c r="L66" i="2"/>
  <c r="M66" i="2"/>
  <c r="N66" i="2"/>
  <c r="O65" i="2"/>
  <c r="L64" i="2"/>
  <c r="M64" i="2"/>
  <c r="N64" i="2"/>
  <c r="O63" i="2"/>
  <c r="O62" i="2"/>
  <c r="O61" i="2"/>
  <c r="O60" i="2"/>
  <c r="O59" i="2"/>
  <c r="L57" i="2"/>
  <c r="M57" i="2"/>
  <c r="N57" i="2"/>
  <c r="O56" i="2"/>
  <c r="O55" i="2"/>
  <c r="O54" i="2"/>
  <c r="L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P29" i="2"/>
  <c r="P27" i="2"/>
  <c r="P25" i="2"/>
  <c r="P23" i="2"/>
  <c r="P21" i="2"/>
  <c r="O19" i="2"/>
  <c r="O18" i="2"/>
  <c r="O1889" i="2" l="1"/>
  <c r="M1904" i="2"/>
  <c r="P82" i="2"/>
  <c r="P454" i="2"/>
  <c r="M1900" i="2"/>
  <c r="P1902" i="2"/>
  <c r="P1906" i="2"/>
  <c r="P2367" i="2"/>
  <c r="P1865" i="2"/>
  <c r="M1886" i="2"/>
  <c r="P64" i="2"/>
  <c r="P66" i="2"/>
  <c r="L1859" i="2"/>
  <c r="M1876" i="2"/>
  <c r="N1894" i="2"/>
  <c r="P1983" i="2"/>
  <c r="O1882" i="2"/>
  <c r="P5672" i="2"/>
  <c r="P5284" i="2"/>
  <c r="P5435" i="2"/>
  <c r="L1894" i="2"/>
  <c r="P5706" i="2"/>
  <c r="P5778" i="2"/>
  <c r="N5777" i="2"/>
  <c r="P5777" i="2" s="1"/>
  <c r="L5296" i="2"/>
  <c r="O5298" i="2"/>
  <c r="P5299" i="2"/>
  <c r="O5300" i="2"/>
  <c r="P5304" i="2"/>
  <c r="P5306" i="2"/>
  <c r="P5308" i="2"/>
  <c r="P5310" i="2"/>
  <c r="P5315" i="2"/>
  <c r="P5320" i="2"/>
  <c r="P5322" i="2"/>
  <c r="P5325" i="2"/>
  <c r="P5327" i="2"/>
  <c r="P5329" i="2"/>
  <c r="P5331" i="2"/>
  <c r="P5333" i="2"/>
  <c r="P5335" i="2"/>
  <c r="P5337" i="2"/>
  <c r="P5339" i="2"/>
  <c r="P5341" i="2"/>
  <c r="P5343" i="2"/>
  <c r="P5345" i="2"/>
  <c r="P5347" i="2"/>
  <c r="P5349" i="2"/>
  <c r="P5351" i="2"/>
  <c r="P5353" i="2"/>
  <c r="P5355" i="2"/>
  <c r="P5357" i="2"/>
  <c r="P5359" i="2"/>
  <c r="P5361" i="2"/>
  <c r="P5363" i="2"/>
  <c r="P5365" i="2"/>
  <c r="P5367" i="2"/>
  <c r="P5369" i="2"/>
  <c r="P5371" i="2"/>
  <c r="P5373" i="2"/>
  <c r="P5375" i="2"/>
  <c r="P5377" i="2"/>
  <c r="P5379" i="2"/>
  <c r="P5381" i="2"/>
  <c r="P5383" i="2"/>
  <c r="P5385" i="2"/>
  <c r="P5387" i="2"/>
  <c r="P5389" i="2"/>
  <c r="P5391" i="2"/>
  <c r="P5393" i="2"/>
  <c r="P5398" i="2"/>
  <c r="P5400" i="2"/>
  <c r="P5402" i="2"/>
  <c r="P5404" i="2"/>
  <c r="P5406" i="2"/>
  <c r="P5408" i="2"/>
  <c r="P5410" i="2"/>
  <c r="P5412" i="2"/>
  <c r="P5414" i="2"/>
  <c r="O5416" i="2"/>
  <c r="O5417" i="2"/>
  <c r="O5418" i="2"/>
  <c r="O5419" i="2"/>
  <c r="O5420" i="2"/>
  <c r="O5421" i="2"/>
  <c r="O5422" i="2"/>
  <c r="O5423" i="2"/>
  <c r="O5424" i="2"/>
  <c r="O5425" i="2"/>
  <c r="O5426" i="2"/>
  <c r="O5427" i="2"/>
  <c r="O5428" i="2"/>
  <c r="O5429" i="2"/>
  <c r="O5430" i="2"/>
  <c r="O5431" i="2"/>
  <c r="O5432" i="2"/>
  <c r="O5433" i="2"/>
  <c r="O5434" i="2"/>
  <c r="L5453" i="2"/>
  <c r="P5454" i="2"/>
  <c r="O5457" i="2"/>
  <c r="O5458" i="2"/>
  <c r="O5461" i="2"/>
  <c r="O5462" i="2"/>
  <c r="O5465" i="2"/>
  <c r="O5466" i="2"/>
  <c r="O5469" i="2"/>
  <c r="O5470" i="2"/>
  <c r="O5473" i="2"/>
  <c r="O5474" i="2"/>
  <c r="O5477" i="2"/>
  <c r="O5478" i="2"/>
  <c r="O5481" i="2"/>
  <c r="O5482" i="2"/>
  <c r="O5485" i="2"/>
  <c r="O5486" i="2"/>
  <c r="O5489" i="2"/>
  <c r="O5490" i="2"/>
  <c r="O5493" i="2"/>
  <c r="O5494" i="2"/>
  <c r="L5594" i="2"/>
  <c r="P5597" i="2"/>
  <c r="P5599" i="2"/>
  <c r="P5601" i="2"/>
  <c r="P5603" i="2"/>
  <c r="P5605" i="2"/>
  <c r="P5607" i="2"/>
  <c r="P5609" i="2"/>
  <c r="P5611" i="2"/>
  <c r="P5613" i="2"/>
  <c r="P5615" i="2"/>
  <c r="P5617" i="2"/>
  <c r="L5626" i="2"/>
  <c r="P5629" i="2"/>
  <c r="P5631" i="2"/>
  <c r="P5633" i="2"/>
  <c r="O5693" i="2"/>
  <c r="L5636" i="2"/>
  <c r="P5639" i="2"/>
  <c r="P5641" i="2"/>
  <c r="P5643" i="2"/>
  <c r="P5645" i="2"/>
  <c r="P5647" i="2"/>
  <c r="P5649" i="2"/>
  <c r="P5651" i="2"/>
  <c r="P5653" i="2"/>
  <c r="P5656" i="2"/>
  <c r="P5658" i="2"/>
  <c r="P5660" i="2"/>
  <c r="P5662" i="2"/>
  <c r="P5665" i="2"/>
  <c r="P5669" i="2"/>
  <c r="P5679" i="2"/>
  <c r="P5683" i="2"/>
  <c r="P5685" i="2"/>
  <c r="P5689" i="2"/>
  <c r="O5698" i="2"/>
  <c r="O5700" i="2"/>
  <c r="O5702" i="2"/>
  <c r="O5728" i="2"/>
  <c r="O5729" i="2"/>
  <c r="O5732" i="2"/>
  <c r="O5733" i="2"/>
  <c r="O5735" i="2"/>
  <c r="P5742" i="2"/>
  <c r="P5744" i="2"/>
  <c r="P5750" i="2"/>
  <c r="P5754" i="2"/>
  <c r="O5756" i="2"/>
  <c r="O5757" i="2"/>
  <c r="O5758" i="2"/>
  <c r="O5759" i="2"/>
  <c r="O5760" i="2"/>
  <c r="O5761" i="2"/>
  <c r="O5762" i="2"/>
  <c r="O5763" i="2"/>
  <c r="O5764" i="2"/>
  <c r="O5765" i="2"/>
  <c r="O5766" i="2"/>
  <c r="M5767" i="2"/>
  <c r="P5767" i="2" s="1"/>
  <c r="O5769" i="2"/>
  <c r="O5770" i="2"/>
  <c r="O5771" i="2"/>
  <c r="O5772" i="2"/>
  <c r="L5773" i="2"/>
  <c r="P1861" i="2"/>
  <c r="M1873" i="2"/>
  <c r="L1897" i="2"/>
  <c r="P1899" i="2"/>
  <c r="L1909" i="2"/>
  <c r="P1910" i="2"/>
  <c r="M1909" i="2"/>
  <c r="P1992" i="2"/>
  <c r="P2154" i="2"/>
  <c r="P2222" i="2"/>
  <c r="O2225" i="2"/>
  <c r="O1866" i="2" s="1"/>
  <c r="O2292" i="2"/>
  <c r="O1879" i="2" s="1"/>
  <c r="O2389" i="2"/>
  <c r="O2431" i="2"/>
  <c r="O1888" i="2"/>
  <c r="O2556" i="2"/>
  <c r="P1912" i="2"/>
  <c r="P1911" i="2"/>
  <c r="P1908" i="2"/>
  <c r="L1900" i="2"/>
  <c r="P1896" i="2"/>
  <c r="O1895" i="2"/>
  <c r="O1887" i="2"/>
  <c r="O1886" i="2" s="1"/>
  <c r="O2426" i="2"/>
  <c r="O1885" i="2" s="1"/>
  <c r="O1883" i="2"/>
  <c r="O2157" i="2"/>
  <c r="O1864" i="2" s="1"/>
  <c r="N1856" i="2"/>
  <c r="P1856" i="2" s="1"/>
  <c r="P2110" i="2"/>
  <c r="P2017" i="2"/>
  <c r="P1024" i="2"/>
  <c r="O78" i="2"/>
  <c r="P57" i="2"/>
  <c r="O53" i="2"/>
  <c r="P19" i="2"/>
  <c r="O21" i="2"/>
  <c r="O22" i="2"/>
  <c r="O23" i="2"/>
  <c r="O24" i="2"/>
  <c r="O25" i="2"/>
  <c r="O26" i="2"/>
  <c r="O27" i="2"/>
  <c r="O28" i="2"/>
  <c r="O29" i="2"/>
  <c r="P32" i="2"/>
  <c r="P34" i="2"/>
  <c r="P36" i="2"/>
  <c r="P38" i="2"/>
  <c r="P40" i="2"/>
  <c r="P42" i="2"/>
  <c r="P44" i="2"/>
  <c r="P46" i="2"/>
  <c r="P48" i="2"/>
  <c r="P50" i="2"/>
  <c r="P52" i="2"/>
  <c r="M53" i="2"/>
  <c r="P55" i="2"/>
  <c r="P58" i="2"/>
  <c r="P60" i="2"/>
  <c r="P62" i="2"/>
  <c r="P67" i="2"/>
  <c r="P69" i="2"/>
  <c r="P71" i="2"/>
  <c r="P73" i="2"/>
  <c r="P75" i="2"/>
  <c r="P77" i="2"/>
  <c r="M78" i="2"/>
  <c r="P80" i="2"/>
  <c r="P83" i="2"/>
  <c r="P85" i="2"/>
  <c r="P87" i="2"/>
  <c r="P89" i="2"/>
  <c r="P91" i="2"/>
  <c r="P93" i="2"/>
  <c r="P95" i="2"/>
  <c r="P97" i="2"/>
  <c r="P99" i="2"/>
  <c r="P101" i="2"/>
  <c r="P103" i="2"/>
  <c r="P105" i="2"/>
  <c r="P109" i="2"/>
  <c r="O110" i="2"/>
  <c r="P112" i="2"/>
  <c r="O113" i="2"/>
  <c r="O114" i="2"/>
  <c r="P116" i="2"/>
  <c r="O117" i="2"/>
  <c r="O118" i="2"/>
  <c r="P120" i="2"/>
  <c r="O121" i="2"/>
  <c r="O122" i="2"/>
  <c r="O123" i="2"/>
  <c r="O124" i="2"/>
  <c r="O125" i="2"/>
  <c r="O127" i="2"/>
  <c r="O128" i="2"/>
  <c r="O131" i="2"/>
  <c r="O132" i="2"/>
  <c r="P134" i="2"/>
  <c r="O135" i="2"/>
  <c r="O136" i="2"/>
  <c r="O139" i="2"/>
  <c r="O140" i="2"/>
  <c r="N141" i="2"/>
  <c r="N16" i="2" s="1"/>
  <c r="L141" i="2"/>
  <c r="L16" i="2" s="1"/>
  <c r="O143" i="2"/>
  <c r="O145" i="2"/>
  <c r="L146" i="2"/>
  <c r="L17" i="2" s="1"/>
  <c r="L7" i="2" s="1"/>
  <c r="P149" i="2"/>
  <c r="O150" i="2"/>
  <c r="P155" i="2"/>
  <c r="O156" i="2"/>
  <c r="O157" i="2"/>
  <c r="L159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8" i="2"/>
  <c r="O189" i="2"/>
  <c r="O190" i="2"/>
  <c r="O192" i="2"/>
  <c r="O193" i="2"/>
  <c r="O194" i="2"/>
  <c r="O195" i="2"/>
  <c r="P198" i="2"/>
  <c r="P200" i="2"/>
  <c r="P202" i="2"/>
  <c r="P204" i="2"/>
  <c r="P206" i="2"/>
  <c r="P208" i="2"/>
  <c r="O209" i="2"/>
  <c r="O210" i="2"/>
  <c r="O211" i="2"/>
  <c r="O212" i="2"/>
  <c r="O213" i="2"/>
  <c r="O215" i="2"/>
  <c r="O216" i="2"/>
  <c r="P218" i="2"/>
  <c r="O219" i="2"/>
  <c r="O220" i="2"/>
  <c r="P222" i="2"/>
  <c r="O223" i="2"/>
  <c r="O224" i="2"/>
  <c r="P226" i="2"/>
  <c r="O227" i="2"/>
  <c r="O228" i="2"/>
  <c r="P230" i="2"/>
  <c r="O231" i="2"/>
  <c r="O232" i="2"/>
  <c r="P234" i="2"/>
  <c r="O235" i="2"/>
  <c r="O236" i="2"/>
  <c r="P238" i="2"/>
  <c r="O239" i="2"/>
  <c r="O240" i="2"/>
  <c r="P242" i="2"/>
  <c r="O243" i="2"/>
  <c r="O244" i="2"/>
  <c r="P246" i="2"/>
  <c r="P248" i="2"/>
  <c r="P250" i="2"/>
  <c r="P252" i="2"/>
  <c r="P254" i="2"/>
  <c r="P256" i="2"/>
  <c r="M257" i="2"/>
  <c r="M154" i="2" s="1"/>
  <c r="M10" i="2" s="1"/>
  <c r="P259" i="2"/>
  <c r="P261" i="2"/>
  <c r="P263" i="2"/>
  <c r="P265" i="2"/>
  <c r="P269" i="2"/>
  <c r="P272" i="2"/>
  <c r="O273" i="2"/>
  <c r="O274" i="2"/>
  <c r="O276" i="2"/>
  <c r="O277" i="2"/>
  <c r="P279" i="2"/>
  <c r="M281" i="2"/>
  <c r="P281" i="2" s="1"/>
  <c r="O283" i="2"/>
  <c r="P284" i="2"/>
  <c r="O285" i="2"/>
  <c r="O286" i="2"/>
  <c r="P288" i="2"/>
  <c r="O289" i="2"/>
  <c r="O290" i="2"/>
  <c r="P292" i="2"/>
  <c r="O293" i="2"/>
  <c r="O294" i="2"/>
  <c r="P295" i="2"/>
  <c r="O296" i="2"/>
  <c r="O297" i="2"/>
  <c r="M301" i="2"/>
  <c r="P301" i="2" s="1"/>
  <c r="O303" i="2"/>
  <c r="P305" i="2"/>
  <c r="O306" i="2"/>
  <c r="O307" i="2"/>
  <c r="O310" i="2"/>
  <c r="O311" i="2"/>
  <c r="P313" i="2"/>
  <c r="O314" i="2"/>
  <c r="L315" i="2"/>
  <c r="L299" i="2" s="1"/>
  <c r="P318" i="2"/>
  <c r="O319" i="2"/>
  <c r="O320" i="2"/>
  <c r="P322" i="2"/>
  <c r="O323" i="2"/>
  <c r="O324" i="2"/>
  <c r="O327" i="2"/>
  <c r="O328" i="2"/>
  <c r="P330" i="2"/>
  <c r="O331" i="2"/>
  <c r="O332" i="2"/>
  <c r="P334" i="2"/>
  <c r="O335" i="2"/>
  <c r="P340" i="2"/>
  <c r="O341" i="2"/>
  <c r="O342" i="2"/>
  <c r="P344" i="2"/>
  <c r="P346" i="2"/>
  <c r="P348" i="2"/>
  <c r="P352" i="2"/>
  <c r="P354" i="2"/>
  <c r="P356" i="2"/>
  <c r="P358" i="2"/>
  <c r="P360" i="2"/>
  <c r="P362" i="2"/>
  <c r="O363" i="2"/>
  <c r="O364" i="2"/>
  <c r="L366" i="2"/>
  <c r="P368" i="2"/>
  <c r="P370" i="2"/>
  <c r="M375" i="2"/>
  <c r="O380" i="2"/>
  <c r="P382" i="2"/>
  <c r="O383" i="2"/>
  <c r="O384" i="2"/>
  <c r="P386" i="2"/>
  <c r="O387" i="2"/>
  <c r="O388" i="2"/>
  <c r="P390" i="2"/>
  <c r="O391" i="2"/>
  <c r="O392" i="2"/>
  <c r="P394" i="2"/>
  <c r="O395" i="2"/>
  <c r="O396" i="2"/>
  <c r="O399" i="2"/>
  <c r="O400" i="2"/>
  <c r="O403" i="2"/>
  <c r="O404" i="2"/>
  <c r="P406" i="2"/>
  <c r="O407" i="2"/>
  <c r="O408" i="2"/>
  <c r="P410" i="2"/>
  <c r="O411" i="2"/>
  <c r="O412" i="2"/>
  <c r="P414" i="2"/>
  <c r="O418" i="2"/>
  <c r="O419" i="2"/>
  <c r="O420" i="2"/>
  <c r="O421" i="2"/>
  <c r="N422" i="2"/>
  <c r="P424" i="2"/>
  <c r="O425" i="2"/>
  <c r="O426" i="2"/>
  <c r="N427" i="2"/>
  <c r="M427" i="2"/>
  <c r="L427" i="2"/>
  <c r="O429" i="2"/>
  <c r="O430" i="2"/>
  <c r="O431" i="2"/>
  <c r="N432" i="2"/>
  <c r="P432" i="2" s="1"/>
  <c r="P434" i="2"/>
  <c r="O435" i="2"/>
  <c r="O436" i="2"/>
  <c r="P438" i="2"/>
  <c r="O439" i="2"/>
  <c r="O440" i="2"/>
  <c r="M442" i="2"/>
  <c r="O444" i="2"/>
  <c r="O445" i="2"/>
  <c r="O446" i="2"/>
  <c r="N447" i="2"/>
  <c r="M447" i="2"/>
  <c r="L447" i="2"/>
  <c r="O449" i="2"/>
  <c r="O450" i="2"/>
  <c r="N451" i="2"/>
  <c r="P451" i="2" s="1"/>
  <c r="P453" i="2"/>
  <c r="P455" i="2"/>
  <c r="P457" i="2"/>
  <c r="P459" i="2"/>
  <c r="P461" i="2"/>
  <c r="P463" i="2"/>
  <c r="P465" i="2"/>
  <c r="O468" i="2"/>
  <c r="O470" i="2"/>
  <c r="O472" i="2"/>
  <c r="O474" i="2"/>
  <c r="O476" i="2"/>
  <c r="P481" i="2"/>
  <c r="P483" i="2"/>
  <c r="P485" i="2"/>
  <c r="P487" i="2"/>
  <c r="P489" i="2"/>
  <c r="P491" i="2"/>
  <c r="P493" i="2"/>
  <c r="P495" i="2"/>
  <c r="P497" i="2"/>
  <c r="P499" i="2"/>
  <c r="P501" i="2"/>
  <c r="P503" i="2"/>
  <c r="P505" i="2"/>
  <c r="P507" i="2"/>
  <c r="P509" i="2"/>
  <c r="P511" i="2"/>
  <c r="P513" i="2"/>
  <c r="P515" i="2"/>
  <c r="P517" i="2"/>
  <c r="P519" i="2"/>
  <c r="P521" i="2"/>
  <c r="P523" i="2"/>
  <c r="P525" i="2"/>
  <c r="P527" i="2"/>
  <c r="P529" i="2"/>
  <c r="P531" i="2"/>
  <c r="P533" i="2"/>
  <c r="P535" i="2"/>
  <c r="P537" i="2"/>
  <c r="P539" i="2"/>
  <c r="P541" i="2"/>
  <c r="P543" i="2"/>
  <c r="P545" i="2"/>
  <c r="P547" i="2"/>
  <c r="P549" i="2"/>
  <c r="P551" i="2"/>
  <c r="P553" i="2"/>
  <c r="P555" i="2"/>
  <c r="P557" i="2"/>
  <c r="P559" i="2"/>
  <c r="P562" i="2"/>
  <c r="P564" i="2"/>
  <c r="P568" i="2"/>
  <c r="P570" i="2"/>
  <c r="P571" i="2"/>
  <c r="P574" i="2"/>
  <c r="P576" i="2"/>
  <c r="P578" i="2"/>
  <c r="P580" i="2"/>
  <c r="P582" i="2"/>
  <c r="P584" i="2"/>
  <c r="P586" i="2"/>
  <c r="P589" i="2"/>
  <c r="P591" i="2"/>
  <c r="P593" i="2"/>
  <c r="P595" i="2"/>
  <c r="P597" i="2"/>
  <c r="P599" i="2"/>
  <c r="P601" i="2"/>
  <c r="P603" i="2"/>
  <c r="P605" i="2"/>
  <c r="P607" i="2"/>
  <c r="P609" i="2"/>
  <c r="P611" i="2"/>
  <c r="P612" i="2"/>
  <c r="P614" i="2"/>
  <c r="P616" i="2"/>
  <c r="P618" i="2"/>
  <c r="P620" i="2"/>
  <c r="P622" i="2"/>
  <c r="P624" i="2"/>
  <c r="P626" i="2"/>
  <c r="P628" i="2"/>
  <c r="P630" i="2"/>
  <c r="P632" i="2"/>
  <c r="P634" i="2"/>
  <c r="P636" i="2"/>
  <c r="P638" i="2"/>
  <c r="P640" i="2"/>
  <c r="P642" i="2"/>
  <c r="P644" i="2"/>
  <c r="P646" i="2"/>
  <c r="P648" i="2"/>
  <c r="P650" i="2"/>
  <c r="P652" i="2"/>
  <c r="P654" i="2"/>
  <c r="P656" i="2"/>
  <c r="P658" i="2"/>
  <c r="P660" i="2"/>
  <c r="P662" i="2"/>
  <c r="L667" i="2"/>
  <c r="P670" i="2"/>
  <c r="O671" i="2"/>
  <c r="O672" i="2"/>
  <c r="P674" i="2"/>
  <c r="O675" i="2"/>
  <c r="O676" i="2"/>
  <c r="P678" i="2"/>
  <c r="O679" i="2"/>
  <c r="O680" i="2"/>
  <c r="P682" i="2"/>
  <c r="O683" i="2"/>
  <c r="O684" i="2"/>
  <c r="O686" i="2"/>
  <c r="O687" i="2"/>
  <c r="P689" i="2"/>
  <c r="O690" i="2"/>
  <c r="P698" i="2"/>
  <c r="O699" i="2"/>
  <c r="O700" i="2"/>
  <c r="O702" i="2"/>
  <c r="O704" i="2"/>
  <c r="O705" i="2"/>
  <c r="O707" i="2"/>
  <c r="O709" i="2"/>
  <c r="O711" i="2"/>
  <c r="O714" i="2"/>
  <c r="O717" i="2"/>
  <c r="O718" i="2"/>
  <c r="O720" i="2"/>
  <c r="O721" i="2"/>
  <c r="O723" i="2"/>
  <c r="O724" i="2"/>
  <c r="O726" i="2"/>
  <c r="P733" i="2"/>
  <c r="P735" i="2"/>
  <c r="P737" i="2"/>
  <c r="P739" i="2"/>
  <c r="P741" i="2"/>
  <c r="P742" i="2"/>
  <c r="P744" i="2"/>
  <c r="P746" i="2"/>
  <c r="P748" i="2"/>
  <c r="P750" i="2"/>
  <c r="P752" i="2"/>
  <c r="P754" i="2"/>
  <c r="P756" i="2"/>
  <c r="P767" i="2"/>
  <c r="P769" i="2"/>
  <c r="P771" i="2"/>
  <c r="P773" i="2"/>
  <c r="P775" i="2"/>
  <c r="P777" i="2"/>
  <c r="P780" i="2"/>
  <c r="P782" i="2"/>
  <c r="M783" i="2"/>
  <c r="P785" i="2"/>
  <c r="O788" i="2"/>
  <c r="O789" i="2"/>
  <c r="P791" i="2"/>
  <c r="O792" i="2"/>
  <c r="O793" i="2"/>
  <c r="P795" i="2"/>
  <c r="O796" i="2"/>
  <c r="O797" i="2"/>
  <c r="P799" i="2"/>
  <c r="O800" i="2"/>
  <c r="O801" i="2"/>
  <c r="P803" i="2"/>
  <c r="O804" i="2"/>
  <c r="O805" i="2"/>
  <c r="P807" i="2"/>
  <c r="O808" i="2"/>
  <c r="O809" i="2"/>
  <c r="P811" i="2"/>
  <c r="O812" i="2"/>
  <c r="O813" i="2"/>
  <c r="P815" i="2"/>
  <c r="P817" i="2"/>
  <c r="P819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L835" i="2"/>
  <c r="P836" i="2"/>
  <c r="O838" i="2"/>
  <c r="O840" i="2"/>
  <c r="O842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4" i="2"/>
  <c r="O935" i="2"/>
  <c r="O936" i="2"/>
  <c r="O937" i="2"/>
  <c r="O938" i="2"/>
  <c r="O939" i="2"/>
  <c r="O940" i="2"/>
  <c r="P943" i="2"/>
  <c r="P945" i="2"/>
  <c r="P947" i="2"/>
  <c r="P949" i="2"/>
  <c r="O953" i="2"/>
  <c r="O954" i="2"/>
  <c r="O955" i="2"/>
  <c r="O956" i="2"/>
  <c r="O965" i="2"/>
  <c r="O967" i="2"/>
  <c r="O969" i="2"/>
  <c r="O971" i="2"/>
  <c r="N972" i="2"/>
  <c r="P972" i="2" s="1"/>
  <c r="P974" i="2"/>
  <c r="O975" i="2"/>
  <c r="O976" i="2"/>
  <c r="P978" i="2"/>
  <c r="O979" i="2"/>
  <c r="O980" i="2"/>
  <c r="P983" i="2"/>
  <c r="O984" i="2"/>
  <c r="O985" i="2"/>
  <c r="P987" i="2"/>
  <c r="O988" i="2"/>
  <c r="O989" i="2"/>
  <c r="P991" i="2"/>
  <c r="O992" i="2"/>
  <c r="O993" i="2"/>
  <c r="N994" i="2"/>
  <c r="L994" i="2"/>
  <c r="O996" i="2"/>
  <c r="O997" i="2"/>
  <c r="O998" i="2"/>
  <c r="O999" i="2"/>
  <c r="O1000" i="2"/>
  <c r="O1001" i="2"/>
  <c r="O1002" i="2"/>
  <c r="O1003" i="2"/>
  <c r="L1006" i="2"/>
  <c r="P1007" i="2"/>
  <c r="O1008" i="2"/>
  <c r="O1009" i="2"/>
  <c r="O1010" i="2"/>
  <c r="O1011" i="2"/>
  <c r="O1012" i="2"/>
  <c r="O1013" i="2"/>
  <c r="N1014" i="2"/>
  <c r="P1014" i="2" s="1"/>
  <c r="P1016" i="2"/>
  <c r="O1017" i="2"/>
  <c r="O1018" i="2"/>
  <c r="N1019" i="2"/>
  <c r="M1019" i="2"/>
  <c r="L1019" i="2"/>
  <c r="O1021" i="2"/>
  <c r="O1022" i="2"/>
  <c r="O1023" i="2"/>
  <c r="O1026" i="2"/>
  <c r="P1028" i="2"/>
  <c r="O1029" i="2"/>
  <c r="O1030" i="2"/>
  <c r="N1031" i="2"/>
  <c r="M1031" i="2"/>
  <c r="L1031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P1056" i="2"/>
  <c r="N1057" i="2"/>
  <c r="O1058" i="2"/>
  <c r="P1059" i="2"/>
  <c r="O1060" i="2"/>
  <c r="P1061" i="2"/>
  <c r="O1062" i="2"/>
  <c r="P1063" i="2"/>
  <c r="O1064" i="2"/>
  <c r="P1065" i="2"/>
  <c r="O1066" i="2"/>
  <c r="P1067" i="2"/>
  <c r="O1068" i="2"/>
  <c r="P1069" i="2"/>
  <c r="O1070" i="2"/>
  <c r="P1071" i="2"/>
  <c r="O1072" i="2"/>
  <c r="P1073" i="2"/>
  <c r="P1074" i="2"/>
  <c r="O1075" i="2"/>
  <c r="P1076" i="2"/>
  <c r="O1077" i="2"/>
  <c r="P1078" i="2"/>
  <c r="N1079" i="2"/>
  <c r="O1080" i="2"/>
  <c r="P1081" i="2"/>
  <c r="O1082" i="2"/>
  <c r="P1083" i="2"/>
  <c r="O1084" i="2"/>
  <c r="P1085" i="2"/>
  <c r="O1086" i="2"/>
  <c r="O1087" i="2"/>
  <c r="P1088" i="2"/>
  <c r="O1089" i="2"/>
  <c r="P1090" i="2"/>
  <c r="O1091" i="2"/>
  <c r="L1092" i="2"/>
  <c r="P1093" i="2"/>
  <c r="O1094" i="2"/>
  <c r="P1095" i="2"/>
  <c r="O1096" i="2"/>
  <c r="O1097" i="2"/>
  <c r="P1098" i="2"/>
  <c r="O1099" i="2"/>
  <c r="P1100" i="2"/>
  <c r="O1101" i="2"/>
  <c r="P1102" i="2"/>
  <c r="O1103" i="2"/>
  <c r="P1104" i="2"/>
  <c r="O1105" i="2"/>
  <c r="P1106" i="2"/>
  <c r="O1107" i="2"/>
  <c r="O1108" i="2"/>
  <c r="P1109" i="2"/>
  <c r="O1110" i="2"/>
  <c r="P1111" i="2"/>
  <c r="O1112" i="2"/>
  <c r="P1113" i="2"/>
  <c r="O1114" i="2"/>
  <c r="P1115" i="2"/>
  <c r="O1116" i="2"/>
  <c r="P1117" i="2"/>
  <c r="O1118" i="2"/>
  <c r="P1119" i="2"/>
  <c r="O1120" i="2"/>
  <c r="P1121" i="2"/>
  <c r="O1122" i="2"/>
  <c r="P1123" i="2"/>
  <c r="O1124" i="2"/>
  <c r="P1125" i="2"/>
  <c r="O1126" i="2"/>
  <c r="O1127" i="2"/>
  <c r="L1128" i="2"/>
  <c r="P1129" i="2"/>
  <c r="O1130" i="2"/>
  <c r="P1131" i="2"/>
  <c r="O1132" i="2"/>
  <c r="P1133" i="2"/>
  <c r="O1134" i="2"/>
  <c r="P1135" i="2"/>
  <c r="O1136" i="2"/>
  <c r="P1137" i="2"/>
  <c r="O1138" i="2"/>
  <c r="P1139" i="2"/>
  <c r="O1140" i="2"/>
  <c r="P1141" i="2"/>
  <c r="O1142" i="2"/>
  <c r="P1143" i="2"/>
  <c r="O1144" i="2"/>
  <c r="P1145" i="2"/>
  <c r="O1146" i="2"/>
  <c r="P1147" i="2"/>
  <c r="O1148" i="2"/>
  <c r="P1153" i="2"/>
  <c r="P1155" i="2"/>
  <c r="P1157" i="2"/>
  <c r="P1159" i="2"/>
  <c r="P1164" i="2"/>
  <c r="P1166" i="2"/>
  <c r="M1167" i="2"/>
  <c r="P1169" i="2"/>
  <c r="P1171" i="2"/>
  <c r="P1175" i="2"/>
  <c r="P1179" i="2"/>
  <c r="M1180" i="2"/>
  <c r="P1182" i="2"/>
  <c r="P1184" i="2"/>
  <c r="P1186" i="2"/>
  <c r="P1187" i="2"/>
  <c r="P1189" i="2"/>
  <c r="P1190" i="2"/>
  <c r="P1192" i="2"/>
  <c r="P1194" i="2"/>
  <c r="P1198" i="2"/>
  <c r="P1202" i="2"/>
  <c r="P1204" i="2"/>
  <c r="P1215" i="2"/>
  <c r="M1218" i="2"/>
  <c r="P1220" i="2"/>
  <c r="P1223" i="2"/>
  <c r="P1225" i="2"/>
  <c r="P1227" i="2"/>
  <c r="P1229" i="2"/>
  <c r="M1230" i="2"/>
  <c r="P1232" i="2"/>
  <c r="P1234" i="2"/>
  <c r="P1237" i="2"/>
  <c r="P1239" i="2"/>
  <c r="P1241" i="2"/>
  <c r="P1243" i="2"/>
  <c r="M1244" i="2"/>
  <c r="P1246" i="2"/>
  <c r="P1248" i="2"/>
  <c r="P1250" i="2"/>
  <c r="P1253" i="2"/>
  <c r="P1255" i="2"/>
  <c r="P1257" i="2"/>
  <c r="P1259" i="2"/>
  <c r="P1261" i="2"/>
  <c r="P1263" i="2"/>
  <c r="P1265" i="2"/>
  <c r="P1267" i="2"/>
  <c r="P1269" i="2"/>
  <c r="P1271" i="2"/>
  <c r="P1274" i="2"/>
  <c r="P1277" i="2"/>
  <c r="M1278" i="2"/>
  <c r="P1280" i="2"/>
  <c r="P1282" i="2"/>
  <c r="P1284" i="2"/>
  <c r="P1286" i="2"/>
  <c r="P1288" i="2"/>
  <c r="P1290" i="2"/>
  <c r="P1292" i="2"/>
  <c r="P1294" i="2"/>
  <c r="P1296" i="2"/>
  <c r="P1297" i="2"/>
  <c r="P1299" i="2"/>
  <c r="P1301" i="2"/>
  <c r="P1306" i="2"/>
  <c r="P1308" i="2"/>
  <c r="P1310" i="2"/>
  <c r="P1312" i="2"/>
  <c r="P1314" i="2"/>
  <c r="P1316" i="2"/>
  <c r="N1318" i="2"/>
  <c r="P1319" i="2"/>
  <c r="O1320" i="2"/>
  <c r="P1328" i="2"/>
  <c r="P1330" i="2"/>
  <c r="P1338" i="2"/>
  <c r="P1340" i="2"/>
  <c r="P1342" i="2"/>
  <c r="P1344" i="2"/>
  <c r="P1346" i="2"/>
  <c r="P1348" i="2"/>
  <c r="P1350" i="2"/>
  <c r="P1352" i="2"/>
  <c r="P1354" i="2"/>
  <c r="M1355" i="2"/>
  <c r="P1357" i="2"/>
  <c r="P1359" i="2"/>
  <c r="M1360" i="2"/>
  <c r="P1362" i="2"/>
  <c r="P1364" i="2"/>
  <c r="P1366" i="2"/>
  <c r="P1368" i="2"/>
  <c r="P1370" i="2"/>
  <c r="P1374" i="2"/>
  <c r="N1375" i="2"/>
  <c r="O1376" i="2"/>
  <c r="P1377" i="2"/>
  <c r="O1378" i="2"/>
  <c r="P1379" i="2"/>
  <c r="O1380" i="2"/>
  <c r="P1381" i="2"/>
  <c r="O1382" i="2"/>
  <c r="P1383" i="2"/>
  <c r="P1384" i="2"/>
  <c r="O1385" i="2"/>
  <c r="P1386" i="2"/>
  <c r="O1387" i="2"/>
  <c r="P1388" i="2"/>
  <c r="P1389" i="2"/>
  <c r="O1390" i="2"/>
  <c r="P1391" i="2"/>
  <c r="O1392" i="2"/>
  <c r="P1393" i="2"/>
  <c r="O1394" i="2"/>
  <c r="P1395" i="2"/>
  <c r="P1396" i="2"/>
  <c r="P1397" i="2"/>
  <c r="P1398" i="2"/>
  <c r="P1399" i="2"/>
  <c r="O1400" i="2"/>
  <c r="P1401" i="2"/>
  <c r="O1402" i="2"/>
  <c r="P1403" i="2"/>
  <c r="O1404" i="2"/>
  <c r="P1405" i="2"/>
  <c r="N1406" i="2"/>
  <c r="O1407" i="2"/>
  <c r="N1409" i="2"/>
  <c r="O1410" i="2"/>
  <c r="P1411" i="2"/>
  <c r="O1412" i="2"/>
  <c r="P1413" i="2"/>
  <c r="O1414" i="2"/>
  <c r="P1415" i="2"/>
  <c r="N1416" i="2"/>
  <c r="O1417" i="2"/>
  <c r="P1418" i="2"/>
  <c r="O1419" i="2"/>
  <c r="O1420" i="2"/>
  <c r="P1421" i="2"/>
  <c r="O1422" i="2"/>
  <c r="P1423" i="2"/>
  <c r="O1424" i="2"/>
  <c r="P1425" i="2"/>
  <c r="O1426" i="2"/>
  <c r="P1427" i="2"/>
  <c r="O1428" i="2"/>
  <c r="P1429" i="2"/>
  <c r="O1430" i="2"/>
  <c r="P1431" i="2"/>
  <c r="O1432" i="2"/>
  <c r="P1433" i="2"/>
  <c r="O1434" i="2"/>
  <c r="P1435" i="2"/>
  <c r="O1436" i="2"/>
  <c r="P1437" i="2"/>
  <c r="O1438" i="2"/>
  <c r="P1439" i="2"/>
  <c r="O1440" i="2"/>
  <c r="P1441" i="2"/>
  <c r="O1442" i="2"/>
  <c r="P1443" i="2"/>
  <c r="O1444" i="2"/>
  <c r="P1445" i="2"/>
  <c r="O1446" i="2"/>
  <c r="P1447" i="2"/>
  <c r="O1448" i="2"/>
  <c r="P1449" i="2"/>
  <c r="O1450" i="2"/>
  <c r="P1451" i="2"/>
  <c r="O1452" i="2"/>
  <c r="P1453" i="2"/>
  <c r="O1454" i="2"/>
  <c r="P1455" i="2"/>
  <c r="O1456" i="2"/>
  <c r="P1457" i="2"/>
  <c r="O1458" i="2"/>
  <c r="P1459" i="2"/>
  <c r="O1460" i="2"/>
  <c r="P1461" i="2"/>
  <c r="O1462" i="2"/>
  <c r="P1463" i="2"/>
  <c r="O1464" i="2"/>
  <c r="P1465" i="2"/>
  <c r="O1466" i="2"/>
  <c r="P1467" i="2"/>
  <c r="N1468" i="2"/>
  <c r="O1469" i="2"/>
  <c r="P1470" i="2"/>
  <c r="N1471" i="2"/>
  <c r="O1472" i="2"/>
  <c r="P1473" i="2"/>
  <c r="N1474" i="2"/>
  <c r="O1475" i="2"/>
  <c r="P1476" i="2"/>
  <c r="P1477" i="2"/>
  <c r="P1478" i="2"/>
  <c r="P1479" i="2"/>
  <c r="P1480" i="2"/>
  <c r="P1481" i="2"/>
  <c r="P1482" i="2"/>
  <c r="P1483" i="2"/>
  <c r="P1484" i="2"/>
  <c r="P1485" i="2"/>
  <c r="P1486" i="2"/>
  <c r="N1487" i="2"/>
  <c r="O1488" i="2"/>
  <c r="P1489" i="2"/>
  <c r="N1490" i="2"/>
  <c r="O1491" i="2"/>
  <c r="P1492" i="2"/>
  <c r="O1493" i="2"/>
  <c r="P1494" i="2"/>
  <c r="O1495" i="2"/>
  <c r="P1496" i="2"/>
  <c r="O1497" i="2"/>
  <c r="P1498" i="2"/>
  <c r="O1499" i="2"/>
  <c r="P1500" i="2"/>
  <c r="O1501" i="2"/>
  <c r="P1502" i="2"/>
  <c r="O1503" i="2"/>
  <c r="O1505" i="2"/>
  <c r="P1506" i="2"/>
  <c r="O1507" i="2"/>
  <c r="P1508" i="2"/>
  <c r="O1509" i="2"/>
  <c r="O1511" i="2"/>
  <c r="P1512" i="2"/>
  <c r="O1513" i="2"/>
  <c r="P1514" i="2"/>
  <c r="P1516" i="2"/>
  <c r="P1518" i="2"/>
  <c r="P1520" i="2"/>
  <c r="P1522" i="2"/>
  <c r="P1524" i="2"/>
  <c r="P1526" i="2"/>
  <c r="P1528" i="2"/>
  <c r="P1530" i="2"/>
  <c r="P1532" i="2"/>
  <c r="P1534" i="2"/>
  <c r="P1536" i="2"/>
  <c r="P1538" i="2"/>
  <c r="P1540" i="2"/>
  <c r="P1542" i="2"/>
  <c r="P1550" i="2"/>
  <c r="O1732" i="2"/>
  <c r="M1730" i="2"/>
  <c r="O1750" i="2"/>
  <c r="M1748" i="2"/>
  <c r="O1815" i="2"/>
  <c r="M1813" i="2"/>
  <c r="O1830" i="2"/>
  <c r="M1828" i="2"/>
  <c r="M1827" i="2"/>
  <c r="L1869" i="2"/>
  <c r="L1881" i="2"/>
  <c r="L1904" i="2"/>
  <c r="P1905" i="2"/>
  <c r="N1904" i="2"/>
  <c r="P1904" i="2" s="1"/>
  <c r="N1909" i="2"/>
  <c r="O1976" i="2"/>
  <c r="P1976" i="2"/>
  <c r="O1991" i="2"/>
  <c r="P1991" i="2"/>
  <c r="O2016" i="2"/>
  <c r="P2016" i="2"/>
  <c r="L2022" i="2"/>
  <c r="L1857" i="2" s="1"/>
  <c r="O2026" i="2"/>
  <c r="P2026" i="2"/>
  <c r="O2034" i="2"/>
  <c r="P2034" i="2"/>
  <c r="O2042" i="2"/>
  <c r="P2042" i="2"/>
  <c r="O2050" i="2"/>
  <c r="P2050" i="2"/>
  <c r="O2058" i="2"/>
  <c r="P2058" i="2"/>
  <c r="P2059" i="2"/>
  <c r="N1851" i="2"/>
  <c r="P1851" i="2" s="1"/>
  <c r="L2070" i="2"/>
  <c r="L1852" i="2" s="1"/>
  <c r="O2074" i="2"/>
  <c r="P2074" i="2"/>
  <c r="O2082" i="2"/>
  <c r="P2082" i="2"/>
  <c r="O2090" i="2"/>
  <c r="P2090" i="2"/>
  <c r="P2225" i="2"/>
  <c r="N1866" i="2"/>
  <c r="P1866" i="2" s="1"/>
  <c r="P2229" i="2"/>
  <c r="N1867" i="2"/>
  <c r="P1867" i="2" s="1"/>
  <c r="M2245" i="2"/>
  <c r="P2245" i="2" s="1"/>
  <c r="M1872" i="2"/>
  <c r="P1872" i="2" s="1"/>
  <c r="O2252" i="2"/>
  <c r="O1871" i="2" s="1"/>
  <c r="M1871" i="2"/>
  <c r="P1871" i="2" s="1"/>
  <c r="O2276" i="2"/>
  <c r="O1870" i="2" s="1"/>
  <c r="M1870" i="2"/>
  <c r="P1870" i="2" s="1"/>
  <c r="L2282" i="2"/>
  <c r="L1878" i="2"/>
  <c r="L1876" i="2" s="1"/>
  <c r="O2283" i="2"/>
  <c r="N1878" i="2"/>
  <c r="P1878" i="2" s="1"/>
  <c r="O2284" i="2"/>
  <c r="M2282" i="2"/>
  <c r="O2285" i="2"/>
  <c r="O1877" i="2" s="1"/>
  <c r="N1877" i="2"/>
  <c r="L1890" i="2"/>
  <c r="M146" i="2"/>
  <c r="M17" i="2" s="1"/>
  <c r="M7" i="2" s="1"/>
  <c r="L268" i="2"/>
  <c r="M315" i="2"/>
  <c r="M337" i="2"/>
  <c r="L1205" i="2"/>
  <c r="O1786" i="2"/>
  <c r="M1784" i="2"/>
  <c r="N1869" i="2"/>
  <c r="N1881" i="2"/>
  <c r="P1901" i="2"/>
  <c r="N1900" i="2"/>
  <c r="P1949" i="2"/>
  <c r="N1948" i="2"/>
  <c r="O1972" i="2"/>
  <c r="P1972" i="2"/>
  <c r="O1980" i="2"/>
  <c r="P1980" i="2"/>
  <c r="N1857" i="2"/>
  <c r="O2030" i="2"/>
  <c r="P2030" i="2"/>
  <c r="O2038" i="2"/>
  <c r="P2038" i="2"/>
  <c r="O2046" i="2"/>
  <c r="P2046" i="2"/>
  <c r="O2054" i="2"/>
  <c r="P2054" i="2"/>
  <c r="O2078" i="2"/>
  <c r="P2078" i="2"/>
  <c r="O2086" i="2"/>
  <c r="P2086" i="2"/>
  <c r="O2095" i="2"/>
  <c r="P2095" i="2"/>
  <c r="O2114" i="2"/>
  <c r="O2112" i="2" s="1"/>
  <c r="O1855" i="2" s="1"/>
  <c r="M2112" i="2"/>
  <c r="M1855" i="2" s="1"/>
  <c r="O2233" i="2"/>
  <c r="O2231" i="2" s="1"/>
  <c r="O1868" i="2" s="1"/>
  <c r="M2231" i="2"/>
  <c r="M1868" i="2" s="1"/>
  <c r="L2277" i="2"/>
  <c r="L1875" i="2"/>
  <c r="L1873" i="2" s="1"/>
  <c r="O2278" i="2"/>
  <c r="N1875" i="2"/>
  <c r="O2279" i="2"/>
  <c r="M2277" i="2"/>
  <c r="N1879" i="2"/>
  <c r="O2573" i="2"/>
  <c r="O2574" i="2"/>
  <c r="O2575" i="2"/>
  <c r="O2576" i="2"/>
  <c r="O2577" i="2"/>
  <c r="O2578" i="2"/>
  <c r="O2579" i="2"/>
  <c r="O2580" i="2"/>
  <c r="O2581" i="2"/>
  <c r="O2582" i="2"/>
  <c r="O2583" i="2"/>
  <c r="O2584" i="2"/>
  <c r="O2585" i="2"/>
  <c r="O2586" i="2"/>
  <c r="O2587" i="2"/>
  <c r="O2588" i="2"/>
  <c r="O2589" i="2"/>
  <c r="O2590" i="2"/>
  <c r="O2591" i="2"/>
  <c r="O2592" i="2"/>
  <c r="O2593" i="2"/>
  <c r="O2594" i="2"/>
  <c r="O2595" i="2"/>
  <c r="O2596" i="2"/>
  <c r="O2597" i="2"/>
  <c r="O2598" i="2"/>
  <c r="O2599" i="2"/>
  <c r="O2600" i="2"/>
  <c r="O2601" i="2"/>
  <c r="O2602" i="2"/>
  <c r="P2605" i="2"/>
  <c r="P2609" i="2"/>
  <c r="P2612" i="2"/>
  <c r="P2614" i="2"/>
  <c r="P2616" i="2"/>
  <c r="P2618" i="2"/>
  <c r="O2620" i="2"/>
  <c r="O2621" i="2"/>
  <c r="O2624" i="2"/>
  <c r="N2625" i="2"/>
  <c r="M2625" i="2"/>
  <c r="O2627" i="2"/>
  <c r="O2628" i="2"/>
  <c r="O2629" i="2"/>
  <c r="O2630" i="2"/>
  <c r="O2631" i="2"/>
  <c r="O2632" i="2"/>
  <c r="O2633" i="2"/>
  <c r="O2634" i="2"/>
  <c r="O2635" i="2"/>
  <c r="O2636" i="2"/>
  <c r="O2637" i="2"/>
  <c r="O2638" i="2"/>
  <c r="O2639" i="2"/>
  <c r="O2640" i="2"/>
  <c r="O2641" i="2"/>
  <c r="O2642" i="2"/>
  <c r="O2643" i="2"/>
  <c r="O2644" i="2"/>
  <c r="O2645" i="2"/>
  <c r="O2646" i="2"/>
  <c r="O2647" i="2"/>
  <c r="O2648" i="2"/>
  <c r="L2649" i="2"/>
  <c r="O2650" i="2"/>
  <c r="O2651" i="2"/>
  <c r="O2652" i="2"/>
  <c r="O2653" i="2"/>
  <c r="O2654" i="2"/>
  <c r="O2655" i="2"/>
  <c r="O2656" i="2"/>
  <c r="N2657" i="2"/>
  <c r="M2657" i="2"/>
  <c r="O2659" i="2"/>
  <c r="O2660" i="2"/>
  <c r="O2661" i="2"/>
  <c r="O2662" i="2"/>
  <c r="O2663" i="2"/>
  <c r="O2664" i="2"/>
  <c r="O2665" i="2"/>
  <c r="O2666" i="2"/>
  <c r="O2667" i="2"/>
  <c r="O2668" i="2"/>
  <c r="O2669" i="2"/>
  <c r="O2670" i="2"/>
  <c r="O2671" i="2"/>
  <c r="O2672" i="2"/>
  <c r="O2673" i="2"/>
  <c r="O2674" i="2"/>
  <c r="O2675" i="2"/>
  <c r="O2676" i="2"/>
  <c r="O2677" i="2"/>
  <c r="O2678" i="2"/>
  <c r="O2679" i="2"/>
  <c r="O2680" i="2"/>
  <c r="O2681" i="2"/>
  <c r="O2682" i="2"/>
  <c r="O2683" i="2"/>
  <c r="O2684" i="2"/>
  <c r="O2685" i="2"/>
  <c r="O2686" i="2"/>
  <c r="O2687" i="2"/>
  <c r="O2688" i="2"/>
  <c r="O2689" i="2"/>
  <c r="O2690" i="2"/>
  <c r="O2691" i="2"/>
  <c r="O2692" i="2"/>
  <c r="O2693" i="2"/>
  <c r="O2694" i="2"/>
  <c r="O2695" i="2"/>
  <c r="O2696" i="2"/>
  <c r="O2697" i="2"/>
  <c r="O2698" i="2"/>
  <c r="O2699" i="2"/>
  <c r="O2700" i="2"/>
  <c r="O2701" i="2"/>
  <c r="O2702" i="2"/>
  <c r="O2703" i="2"/>
  <c r="O2704" i="2"/>
  <c r="O2705" i="2"/>
  <c r="O2706" i="2"/>
  <c r="O2707" i="2"/>
  <c r="O2708" i="2"/>
  <c r="O2709" i="2"/>
  <c r="O2710" i="2"/>
  <c r="O2711" i="2"/>
  <c r="O2712" i="2"/>
  <c r="O2713" i="2"/>
  <c r="O2714" i="2"/>
  <c r="O2715" i="2"/>
  <c r="O2716" i="2"/>
  <c r="O2717" i="2"/>
  <c r="O2718" i="2"/>
  <c r="O2719" i="2"/>
  <c r="O2720" i="2"/>
  <c r="O2721" i="2"/>
  <c r="O2722" i="2"/>
  <c r="O2723" i="2"/>
  <c r="O2724" i="2"/>
  <c r="O2725" i="2"/>
  <c r="O2726" i="2"/>
  <c r="O2727" i="2"/>
  <c r="O2728" i="2"/>
  <c r="O2729" i="2"/>
  <c r="O2730" i="2"/>
  <c r="O2731" i="2"/>
  <c r="O2732" i="2"/>
  <c r="O2733" i="2"/>
  <c r="O2734" i="2"/>
  <c r="O2735" i="2"/>
  <c r="O2736" i="2"/>
  <c r="O2737" i="2"/>
  <c r="N2738" i="2"/>
  <c r="P2738" i="2" s="1"/>
  <c r="L2740" i="2"/>
  <c r="O2741" i="2"/>
  <c r="O2742" i="2"/>
  <c r="O2743" i="2"/>
  <c r="O2744" i="2"/>
  <c r="O2745" i="2"/>
  <c r="O2746" i="2"/>
  <c r="O2747" i="2"/>
  <c r="O2748" i="2"/>
  <c r="L2749" i="2"/>
  <c r="O2750" i="2"/>
  <c r="O2751" i="2"/>
  <c r="O2752" i="2"/>
  <c r="O2753" i="2"/>
  <c r="O2754" i="2"/>
  <c r="O2755" i="2"/>
  <c r="O2756" i="2"/>
  <c r="O2757" i="2"/>
  <c r="O2758" i="2"/>
  <c r="O2759" i="2"/>
  <c r="O2760" i="2"/>
  <c r="O2761" i="2"/>
  <c r="O2762" i="2"/>
  <c r="O2763" i="2"/>
  <c r="O2764" i="2"/>
  <c r="O2765" i="2"/>
  <c r="O2766" i="2"/>
  <c r="N2767" i="2"/>
  <c r="P2767" i="2" s="1"/>
  <c r="O2770" i="2"/>
  <c r="N2771" i="2"/>
  <c r="M2771" i="2"/>
  <c r="M1860" i="2" s="1"/>
  <c r="M1859" i="2" s="1"/>
  <c r="O2773" i="2"/>
  <c r="O2774" i="2"/>
  <c r="O2775" i="2"/>
  <c r="O2776" i="2"/>
  <c r="O2777" i="2"/>
  <c r="O2778" i="2"/>
  <c r="O2779" i="2"/>
  <c r="O2780" i="2"/>
  <c r="O2781" i="2"/>
  <c r="O2782" i="2"/>
  <c r="O2783" i="2"/>
  <c r="O2784" i="2"/>
  <c r="O2785" i="2"/>
  <c r="O2786" i="2"/>
  <c r="O2787" i="2"/>
  <c r="O2788" i="2"/>
  <c r="O2789" i="2"/>
  <c r="O2790" i="2"/>
  <c r="O2791" i="2"/>
  <c r="O2792" i="2"/>
  <c r="O2793" i="2"/>
  <c r="O2794" i="2"/>
  <c r="O2795" i="2"/>
  <c r="O2796" i="2"/>
  <c r="O2797" i="2"/>
  <c r="O2798" i="2"/>
  <c r="O2799" i="2"/>
  <c r="O2800" i="2"/>
  <c r="O2801" i="2"/>
  <c r="O2802" i="2"/>
  <c r="O2803" i="2"/>
  <c r="O2804" i="2"/>
  <c r="O2805" i="2"/>
  <c r="O2806" i="2"/>
  <c r="O2807" i="2"/>
  <c r="O2808" i="2"/>
  <c r="O2809" i="2"/>
  <c r="O2810" i="2"/>
  <c r="O2811" i="2"/>
  <c r="O2812" i="2"/>
  <c r="O2813" i="2"/>
  <c r="O2814" i="2"/>
  <c r="O2815" i="2"/>
  <c r="O2816" i="2"/>
  <c r="O2817" i="2"/>
  <c r="O2818" i="2"/>
  <c r="O2819" i="2"/>
  <c r="O2820" i="2"/>
  <c r="O2821" i="2"/>
  <c r="O2822" i="2"/>
  <c r="O2823" i="2"/>
  <c r="O2824" i="2"/>
  <c r="O2825" i="2"/>
  <c r="O2826" i="2"/>
  <c r="O2827" i="2"/>
  <c r="O2828" i="2"/>
  <c r="O2829" i="2"/>
  <c r="O2830" i="2"/>
  <c r="O2831" i="2"/>
  <c r="O2832" i="2"/>
  <c r="O2833" i="2"/>
  <c r="O2834" i="2"/>
  <c r="O2835" i="2"/>
  <c r="O2836" i="2"/>
  <c r="L2837" i="2"/>
  <c r="O2838" i="2"/>
  <c r="O2839" i="2"/>
  <c r="O2840" i="2"/>
  <c r="O2841" i="2"/>
  <c r="O2842" i="2"/>
  <c r="O2843" i="2"/>
  <c r="O2844" i="2"/>
  <c r="O2845" i="2"/>
  <c r="O2846" i="2"/>
  <c r="O2847" i="2"/>
  <c r="O2848" i="2"/>
  <c r="O2849" i="2"/>
  <c r="O2850" i="2"/>
  <c r="O2851" i="2"/>
  <c r="O2852" i="2"/>
  <c r="O2853" i="2"/>
  <c r="O2854" i="2"/>
  <c r="O2855" i="2"/>
  <c r="O2856" i="2"/>
  <c r="O2857" i="2"/>
  <c r="O2858" i="2"/>
  <c r="O2859" i="2"/>
  <c r="O2860" i="2"/>
  <c r="O2861" i="2"/>
  <c r="O2862" i="2"/>
  <c r="O2863" i="2"/>
  <c r="O2864" i="2"/>
  <c r="O2865" i="2"/>
  <c r="O2866" i="2"/>
  <c r="O2867" i="2"/>
  <c r="O2868" i="2"/>
  <c r="O2869" i="2"/>
  <c r="O2870" i="2"/>
  <c r="O2871" i="2"/>
  <c r="P2872" i="2"/>
  <c r="P2874" i="2"/>
  <c r="P2876" i="2"/>
  <c r="P2878" i="2"/>
  <c r="P2880" i="2"/>
  <c r="P2882" i="2"/>
  <c r="P2884" i="2"/>
  <c r="P2886" i="2"/>
  <c r="P2888" i="2"/>
  <c r="P2890" i="2"/>
  <c r="P2892" i="2"/>
  <c r="P2894" i="2"/>
  <c r="P2896" i="2"/>
  <c r="P2898" i="2"/>
  <c r="P2900" i="2"/>
  <c r="P2902" i="2"/>
  <c r="P2904" i="2"/>
  <c r="P2906" i="2"/>
  <c r="P2908" i="2"/>
  <c r="P2910" i="2"/>
  <c r="P2912" i="2"/>
  <c r="P2914" i="2"/>
  <c r="P2916" i="2"/>
  <c r="P2918" i="2"/>
  <c r="P2920" i="2"/>
  <c r="P2922" i="2"/>
  <c r="P2924" i="2"/>
  <c r="P2926" i="2"/>
  <c r="P2928" i="2"/>
  <c r="P2930" i="2"/>
  <c r="P2932" i="2"/>
  <c r="P2934" i="2"/>
  <c r="P2936" i="2"/>
  <c r="P2938" i="2"/>
  <c r="P2940" i="2"/>
  <c r="P2942" i="2"/>
  <c r="P2944" i="2"/>
  <c r="P2946" i="2"/>
  <c r="P2948" i="2"/>
  <c r="P2950" i="2"/>
  <c r="P2952" i="2"/>
  <c r="P2954" i="2"/>
  <c r="P2956" i="2"/>
  <c r="P2958" i="2"/>
  <c r="P2960" i="2"/>
  <c r="P2962" i="2"/>
  <c r="P2964" i="2"/>
  <c r="P2966" i="2"/>
  <c r="P2968" i="2"/>
  <c r="P2970" i="2"/>
  <c r="P2972" i="2"/>
  <c r="P2974" i="2"/>
  <c r="P2976" i="2"/>
  <c r="P2978" i="2"/>
  <c r="P2980" i="2"/>
  <c r="P2982" i="2"/>
  <c r="P2984" i="2"/>
  <c r="P2986" i="2"/>
  <c r="P2988" i="2"/>
  <c r="P2990" i="2"/>
  <c r="P2992" i="2"/>
  <c r="P2994" i="2"/>
  <c r="P2996" i="2"/>
  <c r="P2998" i="2"/>
  <c r="P3000" i="2"/>
  <c r="P3002" i="2"/>
  <c r="P3004" i="2"/>
  <c r="P3006" i="2"/>
  <c r="P3008" i="2"/>
  <c r="P3010" i="2"/>
  <c r="P3012" i="2"/>
  <c r="P3014" i="2"/>
  <c r="P3016" i="2"/>
  <c r="P3018" i="2"/>
  <c r="P3020" i="2"/>
  <c r="P3022" i="2"/>
  <c r="P3024" i="2"/>
  <c r="P3026" i="2"/>
  <c r="P3028" i="2"/>
  <c r="P3030" i="2"/>
  <c r="P3032" i="2"/>
  <c r="P3034" i="2"/>
  <c r="P3036" i="2"/>
  <c r="P3038" i="2"/>
  <c r="P3040" i="2"/>
  <c r="P3042" i="2"/>
  <c r="P3044" i="2"/>
  <c r="P3046" i="2"/>
  <c r="P3048" i="2"/>
  <c r="P3050" i="2"/>
  <c r="P3052" i="2"/>
  <c r="P3054" i="2"/>
  <c r="P3056" i="2"/>
  <c r="P3058" i="2"/>
  <c r="P3060" i="2"/>
  <c r="P3062" i="2"/>
  <c r="P3064" i="2"/>
  <c r="P3066" i="2"/>
  <c r="P3068" i="2"/>
  <c r="P3070" i="2"/>
  <c r="P3072" i="2"/>
  <c r="P3074" i="2"/>
  <c r="P3076" i="2"/>
  <c r="P3078" i="2"/>
  <c r="P3080" i="2"/>
  <c r="P3082" i="2"/>
  <c r="P3084" i="2"/>
  <c r="P3086" i="2"/>
  <c r="P3088" i="2"/>
  <c r="P3090" i="2"/>
  <c r="P3092" i="2"/>
  <c r="P3094" i="2"/>
  <c r="P3096" i="2"/>
  <c r="P3098" i="2"/>
  <c r="P3100" i="2"/>
  <c r="P3102" i="2"/>
  <c r="P3104" i="2"/>
  <c r="P3106" i="2"/>
  <c r="P3108" i="2"/>
  <c r="P3110" i="2"/>
  <c r="P3112" i="2"/>
  <c r="P3114" i="2"/>
  <c r="P3116" i="2"/>
  <c r="P3118" i="2"/>
  <c r="P3120" i="2"/>
  <c r="P3122" i="2"/>
  <c r="P3124" i="2"/>
  <c r="P3126" i="2"/>
  <c r="P3128" i="2"/>
  <c r="P3130" i="2"/>
  <c r="P3132" i="2"/>
  <c r="P3134" i="2"/>
  <c r="P3136" i="2"/>
  <c r="P3138" i="2"/>
  <c r="P3140" i="2"/>
  <c r="P3142" i="2"/>
  <c r="P3144" i="2"/>
  <c r="P3146" i="2"/>
  <c r="P3148" i="2"/>
  <c r="P3150" i="2"/>
  <c r="P3152" i="2"/>
  <c r="P3154" i="2"/>
  <c r="P3156" i="2"/>
  <c r="P3158" i="2"/>
  <c r="P3160" i="2"/>
  <c r="P3162" i="2"/>
  <c r="P3164" i="2"/>
  <c r="P3166" i="2"/>
  <c r="P3168" i="2"/>
  <c r="P3170" i="2"/>
  <c r="P3172" i="2"/>
  <c r="P3174" i="2"/>
  <c r="P3176" i="2"/>
  <c r="P3178" i="2"/>
  <c r="P3180" i="2"/>
  <c r="P3182" i="2"/>
  <c r="P3184" i="2"/>
  <c r="P3186" i="2"/>
  <c r="P3188" i="2"/>
  <c r="P3190" i="2"/>
  <c r="P3192" i="2"/>
  <c r="P3194" i="2"/>
  <c r="P3196" i="2"/>
  <c r="P3198" i="2"/>
  <c r="P3200" i="2"/>
  <c r="P3202" i="2"/>
  <c r="P3204" i="2"/>
  <c r="P3206" i="2"/>
  <c r="P3208" i="2"/>
  <c r="P3210" i="2"/>
  <c r="P3212" i="2"/>
  <c r="P3214" i="2"/>
  <c r="P3216" i="2"/>
  <c r="P3218" i="2"/>
  <c r="P3220" i="2"/>
  <c r="P3222" i="2"/>
  <c r="P3224" i="2"/>
  <c r="P3226" i="2"/>
  <c r="P3228" i="2"/>
  <c r="P3230" i="2"/>
  <c r="P3232" i="2"/>
  <c r="P3234" i="2"/>
  <c r="P3236" i="2"/>
  <c r="P3238" i="2"/>
  <c r="P3240" i="2"/>
  <c r="P3242" i="2"/>
  <c r="P3244" i="2"/>
  <c r="P3246" i="2"/>
  <c r="P3248" i="2"/>
  <c r="P3250" i="2"/>
  <c r="P3252" i="2"/>
  <c r="P3254" i="2"/>
  <c r="P3256" i="2"/>
  <c r="P3258" i="2"/>
  <c r="P3260" i="2"/>
  <c r="P3262" i="2"/>
  <c r="P3264" i="2"/>
  <c r="P3266" i="2"/>
  <c r="P3268" i="2"/>
  <c r="P3270" i="2"/>
  <c r="P3272" i="2"/>
  <c r="P3274" i="2"/>
  <c r="P3276" i="2"/>
  <c r="P3278" i="2"/>
  <c r="P3280" i="2"/>
  <c r="O1552" i="2"/>
  <c r="P1553" i="2"/>
  <c r="O1554" i="2"/>
  <c r="P1555" i="2"/>
  <c r="O1556" i="2"/>
  <c r="P1557" i="2"/>
  <c r="O1558" i="2"/>
  <c r="P1559" i="2"/>
  <c r="O1560" i="2"/>
  <c r="P1565" i="2"/>
  <c r="P1570" i="2"/>
  <c r="P1572" i="2"/>
  <c r="P1574" i="2"/>
  <c r="P1576" i="2"/>
  <c r="P1578" i="2"/>
  <c r="P1580" i="2"/>
  <c r="P1582" i="2"/>
  <c r="P1584" i="2"/>
  <c r="P1586" i="2"/>
  <c r="P1588" i="2"/>
  <c r="P1590" i="2"/>
  <c r="P1592" i="2"/>
  <c r="P1594" i="2"/>
  <c r="P1596" i="2"/>
  <c r="P1598" i="2"/>
  <c r="P1601" i="2"/>
  <c r="P1603" i="2"/>
  <c r="P1605" i="2"/>
  <c r="P1607" i="2"/>
  <c r="P1609" i="2"/>
  <c r="P1611" i="2"/>
  <c r="P1613" i="2"/>
  <c r="P1615" i="2"/>
  <c r="P1617" i="2"/>
  <c r="P1619" i="2"/>
  <c r="P1621" i="2"/>
  <c r="P1623" i="2"/>
  <c r="P1625" i="2"/>
  <c r="P1627" i="2"/>
  <c r="P1629" i="2"/>
  <c r="P1631" i="2"/>
  <c r="P1633" i="2"/>
  <c r="P1635" i="2"/>
  <c r="P1637" i="2"/>
  <c r="P1639" i="2"/>
  <c r="P1641" i="2"/>
  <c r="P1643" i="2"/>
  <c r="P1645" i="2"/>
  <c r="P1647" i="2"/>
  <c r="P1652" i="2"/>
  <c r="P1654" i="2"/>
  <c r="P1656" i="2"/>
  <c r="P1658" i="2"/>
  <c r="P1660" i="2"/>
  <c r="P1662" i="2"/>
  <c r="P1664" i="2"/>
  <c r="P1666" i="2"/>
  <c r="P1668" i="2"/>
  <c r="P1670" i="2"/>
  <c r="P1672" i="2"/>
  <c r="P1674" i="2"/>
  <c r="P1676" i="2"/>
  <c r="P1678" i="2"/>
  <c r="P1680" i="2"/>
  <c r="P1683" i="2"/>
  <c r="P1685" i="2"/>
  <c r="P1687" i="2"/>
  <c r="P1689" i="2"/>
  <c r="P1691" i="2"/>
  <c r="P1693" i="2"/>
  <c r="P1695" i="2"/>
  <c r="P1697" i="2"/>
  <c r="P1699" i="2"/>
  <c r="P1701" i="2"/>
  <c r="P1703" i="2"/>
  <c r="P1705" i="2"/>
  <c r="P1707" i="2"/>
  <c r="P1709" i="2"/>
  <c r="P1711" i="2"/>
  <c r="P1713" i="2"/>
  <c r="P1715" i="2"/>
  <c r="P1717" i="2"/>
  <c r="P1719" i="2"/>
  <c r="P1721" i="2"/>
  <c r="P1723" i="2"/>
  <c r="P1725" i="2"/>
  <c r="P1727" i="2"/>
  <c r="P1729" i="2"/>
  <c r="P1732" i="2"/>
  <c r="P1734" i="2"/>
  <c r="P1736" i="2"/>
  <c r="P1739" i="2"/>
  <c r="P1741" i="2"/>
  <c r="P1743" i="2"/>
  <c r="P1745" i="2"/>
  <c r="P1747" i="2"/>
  <c r="P1750" i="2"/>
  <c r="P1752" i="2"/>
  <c r="P1754" i="2"/>
  <c r="P1756" i="2"/>
  <c r="P1758" i="2"/>
  <c r="P1760" i="2"/>
  <c r="P1762" i="2"/>
  <c r="P1764" i="2"/>
  <c r="P1766" i="2"/>
  <c r="P1768" i="2"/>
  <c r="P1770" i="2"/>
  <c r="P1771" i="2"/>
  <c r="P1773" i="2"/>
  <c r="P1775" i="2"/>
  <c r="P1777" i="2"/>
  <c r="P1779" i="2"/>
  <c r="P1781" i="2"/>
  <c r="P1783" i="2"/>
  <c r="P1786" i="2"/>
  <c r="P1788" i="2"/>
  <c r="P1790" i="2"/>
  <c r="P1792" i="2"/>
  <c r="P1793" i="2"/>
  <c r="P1795" i="2"/>
  <c r="P1797" i="2"/>
  <c r="P1799" i="2"/>
  <c r="P1801" i="2"/>
  <c r="P1803" i="2"/>
  <c r="P1805" i="2"/>
  <c r="P1807" i="2"/>
  <c r="P1808" i="2"/>
  <c r="P1810" i="2"/>
  <c r="P1812" i="2"/>
  <c r="P1815" i="2"/>
  <c r="P1817" i="2"/>
  <c r="P1819" i="2"/>
  <c r="P1821" i="2"/>
  <c r="P1822" i="2"/>
  <c r="P1824" i="2"/>
  <c r="P1826" i="2"/>
  <c r="P1830" i="2"/>
  <c r="P1832" i="2"/>
  <c r="P1834" i="2"/>
  <c r="P1839" i="2"/>
  <c r="P1841" i="2"/>
  <c r="P1844" i="2"/>
  <c r="P1846" i="2"/>
  <c r="P1848" i="2"/>
  <c r="P1850" i="2"/>
  <c r="P1862" i="2"/>
  <c r="P1874" i="2"/>
  <c r="N1880" i="2"/>
  <c r="P1880" i="2" s="1"/>
  <c r="M1882" i="2"/>
  <c r="M1883" i="2"/>
  <c r="P1883" i="2" s="1"/>
  <c r="M1884" i="2"/>
  <c r="O1884" i="2"/>
  <c r="L1887" i="2"/>
  <c r="L1886" i="2" s="1"/>
  <c r="N1887" i="2"/>
  <c r="N1888" i="2"/>
  <c r="P1888" i="2" s="1"/>
  <c r="N1889" i="2"/>
  <c r="P1889" i="2" s="1"/>
  <c r="N1892" i="2"/>
  <c r="N1893" i="2"/>
  <c r="P1893" i="2" s="1"/>
  <c r="M1895" i="2"/>
  <c r="M1894" i="2" s="1"/>
  <c r="O1896" i="2"/>
  <c r="N1898" i="2"/>
  <c r="N1897" i="2" s="1"/>
  <c r="P1903" i="2"/>
  <c r="P1907" i="2"/>
  <c r="P1913" i="2"/>
  <c r="L1914" i="2"/>
  <c r="P1915" i="2"/>
  <c r="O1916" i="2"/>
  <c r="L1917" i="2"/>
  <c r="P1918" i="2"/>
  <c r="O1919" i="2"/>
  <c r="P1920" i="2"/>
  <c r="O1921" i="2"/>
  <c r="P1922" i="2"/>
  <c r="O1923" i="2"/>
  <c r="P1924" i="2"/>
  <c r="O1925" i="2"/>
  <c r="P1926" i="2"/>
  <c r="O1927" i="2"/>
  <c r="P1928" i="2"/>
  <c r="O1929" i="2"/>
  <c r="P1930" i="2"/>
  <c r="O1931" i="2"/>
  <c r="P1932" i="2"/>
  <c r="O1933" i="2"/>
  <c r="L1934" i="2"/>
  <c r="P1935" i="2"/>
  <c r="O1936" i="2"/>
  <c r="P1937" i="2"/>
  <c r="O1938" i="2"/>
  <c r="P1939" i="2"/>
  <c r="O1940" i="2"/>
  <c r="P1941" i="2"/>
  <c r="O1942" i="2"/>
  <c r="P1943" i="2"/>
  <c r="O1944" i="2"/>
  <c r="P1945" i="2"/>
  <c r="O1946" i="2"/>
  <c r="P1947" i="2"/>
  <c r="O1949" i="2"/>
  <c r="P1950" i="2"/>
  <c r="O1951" i="2"/>
  <c r="P1952" i="2"/>
  <c r="O1953" i="2"/>
  <c r="P1954" i="2"/>
  <c r="O1955" i="2"/>
  <c r="P1956" i="2"/>
  <c r="O1957" i="2"/>
  <c r="P1958" i="2"/>
  <c r="O1959" i="2"/>
  <c r="P1960" i="2"/>
  <c r="O1961" i="2"/>
  <c r="P1962" i="2"/>
  <c r="O1963" i="2"/>
  <c r="P1964" i="2"/>
  <c r="O1965" i="2"/>
  <c r="P1966" i="2"/>
  <c r="O1967" i="2"/>
  <c r="L1968" i="2"/>
  <c r="P1969" i="2"/>
  <c r="P1970" i="2"/>
  <c r="O1973" i="2"/>
  <c r="O1974" i="2"/>
  <c r="O1977" i="2"/>
  <c r="O1978" i="2"/>
  <c r="O1981" i="2"/>
  <c r="O1982" i="2"/>
  <c r="P1984" i="2"/>
  <c r="M1987" i="2"/>
  <c r="P1987" i="2" s="1"/>
  <c r="O1989" i="2"/>
  <c r="P1993" i="2"/>
  <c r="P1995" i="2"/>
  <c r="P1997" i="2"/>
  <c r="P1999" i="2"/>
  <c r="P2001" i="2"/>
  <c r="P2003" i="2"/>
  <c r="P2005" i="2"/>
  <c r="P2007" i="2"/>
  <c r="P2009" i="2"/>
  <c r="M2012" i="2"/>
  <c r="P2012" i="2" s="1"/>
  <c r="O2014" i="2"/>
  <c r="P2018" i="2"/>
  <c r="P2020" i="2"/>
  <c r="M2022" i="2"/>
  <c r="M1857" i="2" s="1"/>
  <c r="O2024" i="2"/>
  <c r="O2027" i="2"/>
  <c r="O2028" i="2"/>
  <c r="O2031" i="2"/>
  <c r="O2032" i="2"/>
  <c r="O2035" i="2"/>
  <c r="O2036" i="2"/>
  <c r="O2039" i="2"/>
  <c r="O2040" i="2"/>
  <c r="O2043" i="2"/>
  <c r="O2044" i="2"/>
  <c r="O2047" i="2"/>
  <c r="O2048" i="2"/>
  <c r="O2051" i="2"/>
  <c r="O2052" i="2"/>
  <c r="O2055" i="2"/>
  <c r="O2056" i="2"/>
  <c r="P2060" i="2"/>
  <c r="P2062" i="2"/>
  <c r="P2064" i="2"/>
  <c r="P2066" i="2"/>
  <c r="P2068" i="2"/>
  <c r="M2070" i="2"/>
  <c r="M1852" i="2" s="1"/>
  <c r="P1852" i="2" s="1"/>
  <c r="O2072" i="2"/>
  <c r="O2075" i="2"/>
  <c r="O2076" i="2"/>
  <c r="O2079" i="2"/>
  <c r="O2080" i="2"/>
  <c r="O2083" i="2"/>
  <c r="O2084" i="2"/>
  <c r="O2087" i="2"/>
  <c r="O2088" i="2"/>
  <c r="O2091" i="2"/>
  <c r="L2092" i="2"/>
  <c r="L1853" i="2" s="1"/>
  <c r="O2096" i="2"/>
  <c r="O2097" i="2"/>
  <c r="P2098" i="2"/>
  <c r="P2100" i="2"/>
  <c r="P2102" i="2"/>
  <c r="P2104" i="2"/>
  <c r="P2106" i="2"/>
  <c r="P2108" i="2"/>
  <c r="P2111" i="2"/>
  <c r="P2114" i="2"/>
  <c r="P2116" i="2"/>
  <c r="P2118" i="2"/>
  <c r="P2120" i="2"/>
  <c r="P2122" i="2"/>
  <c r="P2124" i="2"/>
  <c r="P2126" i="2"/>
  <c r="P2128" i="2"/>
  <c r="P2130" i="2"/>
  <c r="P2132" i="2"/>
  <c r="P2134" i="2"/>
  <c r="P2136" i="2"/>
  <c r="P2138" i="2"/>
  <c r="P2140" i="2"/>
  <c r="P2142" i="2"/>
  <c r="P2144" i="2"/>
  <c r="P2146" i="2"/>
  <c r="P2148" i="2"/>
  <c r="P2150" i="2"/>
  <c r="P2152" i="2"/>
  <c r="P2155" i="2"/>
  <c r="M2157" i="2"/>
  <c r="M1864" i="2" s="1"/>
  <c r="P1864" i="2" s="1"/>
  <c r="P2164" i="2"/>
  <c r="P2174" i="2"/>
  <c r="P2218" i="2"/>
  <c r="P2223" i="2"/>
  <c r="P2230" i="2"/>
  <c r="P2233" i="2"/>
  <c r="P2235" i="2"/>
  <c r="P2237" i="2"/>
  <c r="P2239" i="2"/>
  <c r="P2241" i="2"/>
  <c r="P2243" i="2"/>
  <c r="P2246" i="2"/>
  <c r="P2248" i="2"/>
  <c r="P2250" i="2"/>
  <c r="P2252" i="2"/>
  <c r="P2254" i="2"/>
  <c r="P2256" i="2"/>
  <c r="P2258" i="2"/>
  <c r="P2260" i="2"/>
  <c r="P2262" i="2"/>
  <c r="P2264" i="2"/>
  <c r="P2266" i="2"/>
  <c r="P2268" i="2"/>
  <c r="P2270" i="2"/>
  <c r="P2272" i="2"/>
  <c r="P2274" i="2"/>
  <c r="P2276" i="2"/>
  <c r="P2279" i="2"/>
  <c r="P2281" i="2"/>
  <c r="P2284" i="2"/>
  <c r="P2286" i="2"/>
  <c r="P2288" i="2"/>
  <c r="P2290" i="2"/>
  <c r="M2292" i="2"/>
  <c r="M1879" i="2" s="1"/>
  <c r="P2355" i="2"/>
  <c r="P2368" i="2"/>
  <c r="P2370" i="2"/>
  <c r="P2372" i="2"/>
  <c r="P2374" i="2"/>
  <c r="P2376" i="2"/>
  <c r="P2378" i="2"/>
  <c r="P2380" i="2"/>
  <c r="P2382" i="2"/>
  <c r="P2384" i="2"/>
  <c r="P2386" i="2"/>
  <c r="P2388" i="2"/>
  <c r="M2389" i="2"/>
  <c r="P2391" i="2"/>
  <c r="P2393" i="2"/>
  <c r="P2395" i="2"/>
  <c r="P2397" i="2"/>
  <c r="P2399" i="2"/>
  <c r="P2401" i="2"/>
  <c r="P2403" i="2"/>
  <c r="P2405" i="2"/>
  <c r="P2407" i="2"/>
  <c r="P2409" i="2"/>
  <c r="P2411" i="2"/>
  <c r="P2413" i="2"/>
  <c r="P2415" i="2"/>
  <c r="P2417" i="2"/>
  <c r="P2419" i="2"/>
  <c r="P2421" i="2"/>
  <c r="P2423" i="2"/>
  <c r="P2425" i="2"/>
  <c r="M2426" i="2"/>
  <c r="M1885" i="2" s="1"/>
  <c r="P2428" i="2"/>
  <c r="P2430" i="2"/>
  <c r="M2431" i="2"/>
  <c r="P2433" i="2"/>
  <c r="P2435" i="2"/>
  <c r="P2437" i="2"/>
  <c r="P2439" i="2"/>
  <c r="N2441" i="2"/>
  <c r="O2443" i="2"/>
  <c r="O2444" i="2"/>
  <c r="O2445" i="2"/>
  <c r="O2446" i="2"/>
  <c r="O2447" i="2"/>
  <c r="O2448" i="2"/>
  <c r="O2449" i="2"/>
  <c r="O2450" i="2"/>
  <c r="O2451" i="2"/>
  <c r="O2452" i="2"/>
  <c r="O2453" i="2"/>
  <c r="O2454" i="2"/>
  <c r="O2455" i="2"/>
  <c r="O2456" i="2"/>
  <c r="O2457" i="2"/>
  <c r="O2458" i="2"/>
  <c r="O2459" i="2"/>
  <c r="O2460" i="2"/>
  <c r="O2461" i="2"/>
  <c r="O2462" i="2"/>
  <c r="O2463" i="2"/>
  <c r="O2464" i="2"/>
  <c r="O2465" i="2"/>
  <c r="O2466" i="2"/>
  <c r="O2467" i="2"/>
  <c r="O2468" i="2"/>
  <c r="O2469" i="2"/>
  <c r="O2470" i="2"/>
  <c r="O2471" i="2"/>
  <c r="O2472" i="2"/>
  <c r="O2473" i="2"/>
  <c r="O2474" i="2"/>
  <c r="O2475" i="2"/>
  <c r="O2476" i="2"/>
  <c r="O2477" i="2"/>
  <c r="O2478" i="2"/>
  <c r="O2479" i="2"/>
  <c r="O2480" i="2"/>
  <c r="O2481" i="2"/>
  <c r="O2482" i="2"/>
  <c r="P2485" i="2"/>
  <c r="P2487" i="2"/>
  <c r="P2489" i="2"/>
  <c r="P2491" i="2"/>
  <c r="P2493" i="2"/>
  <c r="P2495" i="2"/>
  <c r="P2497" i="2"/>
  <c r="P2499" i="2"/>
  <c r="P2501" i="2"/>
  <c r="P2503" i="2"/>
  <c r="P2505" i="2"/>
  <c r="P2507" i="2"/>
  <c r="P2509" i="2"/>
  <c r="P2511" i="2"/>
  <c r="P2513" i="2"/>
  <c r="P2515" i="2"/>
  <c r="P2517" i="2"/>
  <c r="P2519" i="2"/>
  <c r="P2521" i="2"/>
  <c r="P2523" i="2"/>
  <c r="P2525" i="2"/>
  <c r="P2527" i="2"/>
  <c r="P2529" i="2"/>
  <c r="P2531" i="2"/>
  <c r="P2533" i="2"/>
  <c r="P2535" i="2"/>
  <c r="P2537" i="2"/>
  <c r="P2539" i="2"/>
  <c r="P2541" i="2"/>
  <c r="P2543" i="2"/>
  <c r="P2545" i="2"/>
  <c r="P2547" i="2"/>
  <c r="P2549" i="2"/>
  <c r="P2551" i="2"/>
  <c r="P2553" i="2"/>
  <c r="P2555" i="2"/>
  <c r="M2556" i="2"/>
  <c r="P2558" i="2"/>
  <c r="P2560" i="2"/>
  <c r="P2562" i="2"/>
  <c r="N2564" i="2"/>
  <c r="O2567" i="2"/>
  <c r="O2568" i="2"/>
  <c r="O2569" i="2"/>
  <c r="P2572" i="2"/>
  <c r="P3282" i="2"/>
  <c r="P3284" i="2"/>
  <c r="P3286" i="2"/>
  <c r="P3288" i="2"/>
  <c r="P3290" i="2"/>
  <c r="P3292" i="2"/>
  <c r="P3294" i="2"/>
  <c r="P3296" i="2"/>
  <c r="P3298" i="2"/>
  <c r="P3300" i="2"/>
  <c r="P3302" i="2"/>
  <c r="P3304" i="2"/>
  <c r="P3306" i="2"/>
  <c r="P3308" i="2"/>
  <c r="P3310" i="2"/>
  <c r="P3312" i="2"/>
  <c r="P3314" i="2"/>
  <c r="P3316" i="2"/>
  <c r="P3318" i="2"/>
  <c r="P3320" i="2"/>
  <c r="P3322" i="2"/>
  <c r="P3324" i="2"/>
  <c r="P3326" i="2"/>
  <c r="P3328" i="2"/>
  <c r="P3330" i="2"/>
  <c r="P3332" i="2"/>
  <c r="P3334" i="2"/>
  <c r="P3336" i="2"/>
  <c r="P3338" i="2"/>
  <c r="P3340" i="2"/>
  <c r="P3342" i="2"/>
  <c r="P3344" i="2"/>
  <c r="P3346" i="2"/>
  <c r="P3348" i="2"/>
  <c r="P3350" i="2"/>
  <c r="P3352" i="2"/>
  <c r="P3356" i="2"/>
  <c r="P3358" i="2"/>
  <c r="P3360" i="2"/>
  <c r="P3362" i="2"/>
  <c r="P3364" i="2"/>
  <c r="P3366" i="2"/>
  <c r="P3368" i="2"/>
  <c r="P3370" i="2"/>
  <c r="P3372" i="2"/>
  <c r="P3374" i="2"/>
  <c r="P3376" i="2"/>
  <c r="P3378" i="2"/>
  <c r="P3380" i="2"/>
  <c r="P3382" i="2"/>
  <c r="P3384" i="2"/>
  <c r="P3386" i="2"/>
  <c r="P3388" i="2"/>
  <c r="P3390" i="2"/>
  <c r="P3392" i="2"/>
  <c r="P3394" i="2"/>
  <c r="P3396" i="2"/>
  <c r="P3398" i="2"/>
  <c r="P3400" i="2"/>
  <c r="P3402" i="2"/>
  <c r="P3404" i="2"/>
  <c r="P3406" i="2"/>
  <c r="P3408" i="2"/>
  <c r="P3410" i="2"/>
  <c r="P3412" i="2"/>
  <c r="P3414" i="2"/>
  <c r="P3416" i="2"/>
  <c r="P3418" i="2"/>
  <c r="P3420" i="2"/>
  <c r="P3422" i="2"/>
  <c r="P3424" i="2"/>
  <c r="P3426" i="2"/>
  <c r="P3428" i="2"/>
  <c r="P3430" i="2"/>
  <c r="P3432" i="2"/>
  <c r="P3434" i="2"/>
  <c r="P3436" i="2"/>
  <c r="P3438" i="2"/>
  <c r="P3440" i="2"/>
  <c r="P3442" i="2"/>
  <c r="P3444" i="2"/>
  <c r="P3446" i="2"/>
  <c r="P3448" i="2"/>
  <c r="P3450" i="2"/>
  <c r="P3452" i="2"/>
  <c r="P3456" i="2"/>
  <c r="O3457" i="2"/>
  <c r="P3458" i="2"/>
  <c r="O3459" i="2"/>
  <c r="P3460" i="2"/>
  <c r="O3461" i="2"/>
  <c r="P3462" i="2"/>
  <c r="O3463" i="2"/>
  <c r="P3464" i="2"/>
  <c r="O3465" i="2"/>
  <c r="P3466" i="2"/>
  <c r="O3467" i="2"/>
  <c r="P3468" i="2"/>
  <c r="O3469" i="2"/>
  <c r="P3470" i="2"/>
  <c r="N3471" i="2"/>
  <c r="O3472" i="2"/>
  <c r="P3473" i="2"/>
  <c r="O3474" i="2"/>
  <c r="P3475" i="2"/>
  <c r="O3476" i="2"/>
  <c r="P3477" i="2"/>
  <c r="O3478" i="2"/>
  <c r="P3479" i="2"/>
  <c r="O3480" i="2"/>
  <c r="P3481" i="2"/>
  <c r="O3482" i="2"/>
  <c r="P3483" i="2"/>
  <c r="P3484" i="2"/>
  <c r="P3486" i="2"/>
  <c r="O3488" i="2"/>
  <c r="P3489" i="2"/>
  <c r="N3490" i="2"/>
  <c r="O3491" i="2"/>
  <c r="P3492" i="2"/>
  <c r="O3493" i="2"/>
  <c r="L3494" i="2"/>
  <c r="L3454" i="2" s="1"/>
  <c r="P3495" i="2"/>
  <c r="O3496" i="2"/>
  <c r="P3497" i="2"/>
  <c r="O3498" i="2"/>
  <c r="P3499" i="2"/>
  <c r="O3500" i="2"/>
  <c r="P3501" i="2"/>
  <c r="O3502" i="2"/>
  <c r="P3503" i="2"/>
  <c r="N3504" i="2"/>
  <c r="O3505" i="2"/>
  <c r="O3504" i="2" s="1"/>
  <c r="L3506" i="2"/>
  <c r="P3507" i="2"/>
  <c r="O3508" i="2"/>
  <c r="P3509" i="2"/>
  <c r="O3510" i="2"/>
  <c r="P3511" i="2"/>
  <c r="O3512" i="2"/>
  <c r="P3513" i="2"/>
  <c r="O3514" i="2"/>
  <c r="P3515" i="2"/>
  <c r="P3516" i="2"/>
  <c r="P3517" i="2"/>
  <c r="P3518" i="2"/>
  <c r="P3519" i="2"/>
  <c r="P3520" i="2"/>
  <c r="N3521" i="2"/>
  <c r="O3522" i="2"/>
  <c r="P3523" i="2"/>
  <c r="N3524" i="2"/>
  <c r="O3525" i="2"/>
  <c r="P3526" i="2"/>
  <c r="N3527" i="2"/>
  <c r="O3528" i="2"/>
  <c r="P3529" i="2"/>
  <c r="O3530" i="2"/>
  <c r="P3531" i="2"/>
  <c r="N3532" i="2"/>
  <c r="O3533" i="2"/>
  <c r="P3534" i="2"/>
  <c r="O3535" i="2"/>
  <c r="P3536" i="2"/>
  <c r="O3537" i="2"/>
  <c r="P3538" i="2"/>
  <c r="N3539" i="2"/>
  <c r="O3540" i="2"/>
  <c r="P3541" i="2"/>
  <c r="O3542" i="2"/>
  <c r="P3543" i="2"/>
  <c r="P3561" i="2"/>
  <c r="P3563" i="2"/>
  <c r="P3565" i="2"/>
  <c r="P3567" i="2"/>
  <c r="P3569" i="2"/>
  <c r="P3571" i="2"/>
  <c r="P3573" i="2"/>
  <c r="P3576" i="2"/>
  <c r="P3578" i="2"/>
  <c r="P3580" i="2"/>
  <c r="M3581" i="2"/>
  <c r="P3583" i="2"/>
  <c r="P3585" i="2"/>
  <c r="M3586" i="2"/>
  <c r="P3588" i="2"/>
  <c r="P3590" i="2"/>
  <c r="P3592" i="2"/>
  <c r="P3594" i="2"/>
  <c r="P3596" i="2"/>
  <c r="P3598" i="2"/>
  <c r="P3600" i="2"/>
  <c r="P3602" i="2"/>
  <c r="P3604" i="2"/>
  <c r="P3606" i="2"/>
  <c r="M3607" i="2"/>
  <c r="P3609" i="2"/>
  <c r="P3611" i="2"/>
  <c r="P3620" i="2"/>
  <c r="P3623" i="2"/>
  <c r="P3625" i="2"/>
  <c r="M3631" i="2"/>
  <c r="P3633" i="2"/>
  <c r="P3635" i="2"/>
  <c r="M3636" i="2"/>
  <c r="P3638" i="2"/>
  <c r="P3640" i="2"/>
  <c r="P3642" i="2"/>
  <c r="P3644" i="2"/>
  <c r="P3646" i="2"/>
  <c r="P3648" i="2"/>
  <c r="P3650" i="2"/>
  <c r="P3652" i="2"/>
  <c r="P3654" i="2"/>
  <c r="P3656" i="2"/>
  <c r="M3657" i="2"/>
  <c r="P3659" i="2"/>
  <c r="P3661" i="2"/>
  <c r="P3663" i="2"/>
  <c r="P3665" i="2"/>
  <c r="P3667" i="2"/>
  <c r="P3669" i="2"/>
  <c r="P3671" i="2"/>
  <c r="P3673" i="2"/>
  <c r="P3675" i="2"/>
  <c r="P3677" i="2"/>
  <c r="P3679" i="2"/>
  <c r="P3681" i="2"/>
  <c r="P3683" i="2"/>
  <c r="P3685" i="2"/>
  <c r="P3687" i="2"/>
  <c r="P3689" i="2"/>
  <c r="P3691" i="2"/>
  <c r="P3693" i="2"/>
  <c r="P3695" i="2"/>
  <c r="P3697" i="2"/>
  <c r="P3699" i="2"/>
  <c r="P3701" i="2"/>
  <c r="P3703" i="2"/>
  <c r="P3705" i="2"/>
  <c r="P3707" i="2"/>
  <c r="P3709" i="2"/>
  <c r="P3711" i="2"/>
  <c r="P3713" i="2"/>
  <c r="P3715" i="2"/>
  <c r="P3717" i="2"/>
  <c r="P3719" i="2"/>
  <c r="P3721" i="2"/>
  <c r="P3723" i="2"/>
  <c r="P3725" i="2"/>
  <c r="P3727" i="2"/>
  <c r="P3729" i="2"/>
  <c r="P3731" i="2"/>
  <c r="P3733" i="2"/>
  <c r="P3735" i="2"/>
  <c r="P3737" i="2"/>
  <c r="P3739" i="2"/>
  <c r="P3741" i="2"/>
  <c r="P3743" i="2"/>
  <c r="P3745" i="2"/>
  <c r="P3747" i="2"/>
  <c r="P3749" i="2"/>
  <c r="P3751" i="2"/>
  <c r="P3753" i="2"/>
  <c r="P3755" i="2"/>
  <c r="P3757" i="2"/>
  <c r="P3759" i="2"/>
  <c r="P3761" i="2"/>
  <c r="P3763" i="2"/>
  <c r="P3765" i="2"/>
  <c r="P3767" i="2"/>
  <c r="P3769" i="2"/>
  <c r="P3771" i="2"/>
  <c r="P3773" i="2"/>
  <c r="P3775" i="2"/>
  <c r="P3777" i="2"/>
  <c r="P3779" i="2"/>
  <c r="P3781" i="2"/>
  <c r="P3783" i="2"/>
  <c r="P3785" i="2"/>
  <c r="P3787" i="2"/>
  <c r="P3789" i="2"/>
  <c r="P3791" i="2"/>
  <c r="P3793" i="2"/>
  <c r="P3795" i="2"/>
  <c r="P3798" i="2"/>
  <c r="P3800" i="2"/>
  <c r="P3802" i="2"/>
  <c r="P3804" i="2"/>
  <c r="P3806" i="2"/>
  <c r="P3808" i="2"/>
  <c r="P3810" i="2"/>
  <c r="P3812" i="2"/>
  <c r="P3814" i="2"/>
  <c r="P3816" i="2"/>
  <c r="P3818" i="2"/>
  <c r="P3820" i="2"/>
  <c r="P3822" i="2"/>
  <c r="P3824" i="2"/>
  <c r="P3826" i="2"/>
  <c r="P3828" i="2"/>
  <c r="P3830" i="2"/>
  <c r="P3832" i="2"/>
  <c r="P3834" i="2"/>
  <c r="P3836" i="2"/>
  <c r="P3838" i="2"/>
  <c r="P3843" i="2"/>
  <c r="P3848" i="2"/>
  <c r="P3850" i="2"/>
  <c r="P3852" i="2"/>
  <c r="P3854" i="2"/>
  <c r="O3855" i="2"/>
  <c r="O3857" i="2"/>
  <c r="O3859" i="2"/>
  <c r="L3860" i="2"/>
  <c r="L3845" i="2" s="1"/>
  <c r="P3861" i="2"/>
  <c r="O3862" i="2"/>
  <c r="M3863" i="2"/>
  <c r="N3866" i="2"/>
  <c r="O3867" i="2"/>
  <c r="P3868" i="2"/>
  <c r="O3869" i="2"/>
  <c r="P3870" i="2"/>
  <c r="O3871" i="2"/>
  <c r="P3872" i="2"/>
  <c r="O3873" i="2"/>
  <c r="P3874" i="2"/>
  <c r="O3875" i="2"/>
  <c r="P3876" i="2"/>
  <c r="O3877" i="2"/>
  <c r="P3878" i="2"/>
  <c r="O3879" i="2"/>
  <c r="P3880" i="2"/>
  <c r="O3881" i="2"/>
  <c r="P3882" i="2"/>
  <c r="O3883" i="2"/>
  <c r="P3884" i="2"/>
  <c r="O3885" i="2"/>
  <c r="P3886" i="2"/>
  <c r="O3887" i="2"/>
  <c r="P3888" i="2"/>
  <c r="O3889" i="2"/>
  <c r="P3890" i="2"/>
  <c r="O3891" i="2"/>
  <c r="P3892" i="2"/>
  <c r="O3893" i="2"/>
  <c r="P3894" i="2"/>
  <c r="O3895" i="2"/>
  <c r="P3896" i="2"/>
  <c r="O3897" i="2"/>
  <c r="P3898" i="2"/>
  <c r="O3899" i="2"/>
  <c r="P3900" i="2"/>
  <c r="O3901" i="2"/>
  <c r="P3902" i="2"/>
  <c r="O3903" i="2"/>
  <c r="P3904" i="2"/>
  <c r="O3905" i="2"/>
  <c r="P3906" i="2"/>
  <c r="O3907" i="2"/>
  <c r="P3908" i="2"/>
  <c r="O3909" i="2"/>
  <c r="P3912" i="2"/>
  <c r="O3913" i="2"/>
  <c r="P3914" i="2"/>
  <c r="P3915" i="2"/>
  <c r="P3916" i="2"/>
  <c r="O3917" i="2"/>
  <c r="P3918" i="2"/>
  <c r="O3919" i="2"/>
  <c r="P3920" i="2"/>
  <c r="O3921" i="2"/>
  <c r="P3922" i="2"/>
  <c r="O3923" i="2"/>
  <c r="P3924" i="2"/>
  <c r="O3925" i="2"/>
  <c r="P3926" i="2"/>
  <c r="O3927" i="2"/>
  <c r="N3935" i="2"/>
  <c r="N3937" i="2"/>
  <c r="O3938" i="2"/>
  <c r="P3939" i="2"/>
  <c r="O3940" i="2"/>
  <c r="P3943" i="2"/>
  <c r="P3945" i="2"/>
  <c r="P3947" i="2"/>
  <c r="P3949" i="2"/>
  <c r="P3951" i="2"/>
  <c r="P3953" i="2"/>
  <c r="O3955" i="2"/>
  <c r="O3956" i="2"/>
  <c r="O3957" i="2"/>
  <c r="O3958" i="2"/>
  <c r="O3959" i="2"/>
  <c r="O3960" i="2"/>
  <c r="O3961" i="2"/>
  <c r="O3962" i="2"/>
  <c r="O3963" i="2"/>
  <c r="O3964" i="2"/>
  <c r="O3965" i="2"/>
  <c r="O3966" i="2"/>
  <c r="O3967" i="2"/>
  <c r="O3968" i="2"/>
  <c r="O3969" i="2"/>
  <c r="O3970" i="2"/>
  <c r="O3971" i="2"/>
  <c r="O3972" i="2"/>
  <c r="O3973" i="2"/>
  <c r="O3974" i="2"/>
  <c r="O3979" i="2"/>
  <c r="O3984" i="2"/>
  <c r="M3977" i="2"/>
  <c r="O3986" i="2"/>
  <c r="O3987" i="2"/>
  <c r="O3988" i="2"/>
  <c r="O3989" i="2"/>
  <c r="L3976" i="2"/>
  <c r="O3990" i="2"/>
  <c r="P3994" i="2"/>
  <c r="P3996" i="2"/>
  <c r="P3998" i="2"/>
  <c r="M4001" i="2"/>
  <c r="P4003" i="2"/>
  <c r="P4005" i="2"/>
  <c r="P4007" i="2"/>
  <c r="P4009" i="2"/>
  <c r="P4011" i="2"/>
  <c r="P4013" i="2"/>
  <c r="P4015" i="2"/>
  <c r="P4017" i="2"/>
  <c r="P4019" i="2"/>
  <c r="P4021" i="2"/>
  <c r="P4025" i="2"/>
  <c r="M4027" i="2"/>
  <c r="M4022" i="2" s="1"/>
  <c r="M3978" i="2" s="1"/>
  <c r="M12" i="2" s="1"/>
  <c r="O4029" i="2"/>
  <c r="P4031" i="2"/>
  <c r="O4032" i="2"/>
  <c r="O4033" i="2"/>
  <c r="P4035" i="2"/>
  <c r="O4036" i="2"/>
  <c r="O4037" i="2"/>
  <c r="P4040" i="2"/>
  <c r="P4042" i="2"/>
  <c r="P4044" i="2"/>
  <c r="N4045" i="2"/>
  <c r="M4049" i="2"/>
  <c r="M4050" i="2"/>
  <c r="P4052" i="2"/>
  <c r="P4054" i="2"/>
  <c r="P4056" i="2"/>
  <c r="P4058" i="2"/>
  <c r="P4060" i="2"/>
  <c r="O4067" i="2"/>
  <c r="P4068" i="2"/>
  <c r="O4069" i="2"/>
  <c r="P4070" i="2"/>
  <c r="O4071" i="2"/>
  <c r="P4072" i="2"/>
  <c r="O4073" i="2"/>
  <c r="P4074" i="2"/>
  <c r="O4075" i="2"/>
  <c r="P4076" i="2"/>
  <c r="O4077" i="2"/>
  <c r="P4078" i="2"/>
  <c r="O4079" i="2"/>
  <c r="P4080" i="2"/>
  <c r="O4081" i="2"/>
  <c r="P4082" i="2"/>
  <c r="O4083" i="2"/>
  <c r="P4084" i="2"/>
  <c r="O4085" i="2"/>
  <c r="P4086" i="2"/>
  <c r="O4087" i="2"/>
  <c r="P4088" i="2"/>
  <c r="O4089" i="2"/>
  <c r="P4090" i="2"/>
  <c r="O4091" i="2"/>
  <c r="P4092" i="2"/>
  <c r="O4093" i="2"/>
  <c r="P4094" i="2"/>
  <c r="O4095" i="2"/>
  <c r="O4097" i="2"/>
  <c r="P4098" i="2"/>
  <c r="O4099" i="2"/>
  <c r="P4100" i="2"/>
  <c r="O4101" i="2"/>
  <c r="O4103" i="2"/>
  <c r="P4104" i="2"/>
  <c r="O4105" i="2"/>
  <c r="P4106" i="2"/>
  <c r="O4107" i="2"/>
  <c r="P4108" i="2"/>
  <c r="O4109" i="2"/>
  <c r="P4110" i="2"/>
  <c r="O4111" i="2"/>
  <c r="P4112" i="2"/>
  <c r="O4113" i="2"/>
  <c r="P4114" i="2"/>
  <c r="O4115" i="2"/>
  <c r="P4116" i="2"/>
  <c r="O4117" i="2"/>
  <c r="P4118" i="2"/>
  <c r="O4119" i="2"/>
  <c r="P4120" i="2"/>
  <c r="O4121" i="2"/>
  <c r="P4122" i="2"/>
  <c r="O4123" i="2"/>
  <c r="P4124" i="2"/>
  <c r="O4125" i="2"/>
  <c r="P4126" i="2"/>
  <c r="O4127" i="2"/>
  <c r="O4129" i="2"/>
  <c r="P4130" i="2"/>
  <c r="P4131" i="2"/>
  <c r="P4132" i="2"/>
  <c r="P4134" i="2"/>
  <c r="M4135" i="2"/>
  <c r="P4137" i="2"/>
  <c r="P4139" i="2"/>
  <c r="P4141" i="2"/>
  <c r="P4143" i="2"/>
  <c r="P4145" i="2"/>
  <c r="P4147" i="2"/>
  <c r="P4149" i="2"/>
  <c r="P4151" i="2"/>
  <c r="P4153" i="2"/>
  <c r="P4155" i="2"/>
  <c r="P4157" i="2"/>
  <c r="P4159" i="2"/>
  <c r="P4161" i="2"/>
  <c r="P4163" i="2"/>
  <c r="P4165" i="2"/>
  <c r="P4167" i="2"/>
  <c r="P4169" i="2"/>
  <c r="P4171" i="2"/>
  <c r="P4173" i="2"/>
  <c r="P4175" i="2"/>
  <c r="P4177" i="2"/>
  <c r="P4179" i="2"/>
  <c r="P4181" i="2"/>
  <c r="P4183" i="2"/>
  <c r="P4185" i="2"/>
  <c r="P4187" i="2"/>
  <c r="P4189" i="2"/>
  <c r="P4191" i="2"/>
  <c r="P4193" i="2"/>
  <c r="P4195" i="2"/>
  <c r="P4197" i="2"/>
  <c r="P4199" i="2"/>
  <c r="P4201" i="2"/>
  <c r="P4203" i="2"/>
  <c r="P4205" i="2"/>
  <c r="P4207" i="2"/>
  <c r="P4209" i="2"/>
  <c r="P4211" i="2"/>
  <c r="P4213" i="2"/>
  <c r="P4215" i="2"/>
  <c r="P4217" i="2"/>
  <c r="P4219" i="2"/>
  <c r="P4221" i="2"/>
  <c r="P4223" i="2"/>
  <c r="P4225" i="2"/>
  <c r="P4227" i="2"/>
  <c r="P4229" i="2"/>
  <c r="P4231" i="2"/>
  <c r="P4233" i="2"/>
  <c r="P4235" i="2"/>
  <c r="P4237" i="2"/>
  <c r="P4239" i="2"/>
  <c r="P4241" i="2"/>
  <c r="P4243" i="2"/>
  <c r="P4245" i="2"/>
  <c r="P4247" i="2"/>
  <c r="P4249" i="2"/>
  <c r="P4251" i="2"/>
  <c r="P4253" i="2"/>
  <c r="P4255" i="2"/>
  <c r="P4257" i="2"/>
  <c r="P4259" i="2"/>
  <c r="P4261" i="2"/>
  <c r="P4263" i="2"/>
  <c r="P4265" i="2"/>
  <c r="P4267" i="2"/>
  <c r="P4269" i="2"/>
  <c r="P4271" i="2"/>
  <c r="P4273" i="2"/>
  <c r="P4275" i="2"/>
  <c r="P4277" i="2"/>
  <c r="P4279" i="2"/>
  <c r="P4281" i="2"/>
  <c r="P4283" i="2"/>
  <c r="P4285" i="2"/>
  <c r="P4287" i="2"/>
  <c r="P4289" i="2"/>
  <c r="P4291" i="2"/>
  <c r="P4293" i="2"/>
  <c r="P4295" i="2"/>
  <c r="P4297" i="2"/>
  <c r="P4299" i="2"/>
  <c r="P4301" i="2"/>
  <c r="P4303" i="2"/>
  <c r="P4305" i="2"/>
  <c r="P4307" i="2"/>
  <c r="P4309" i="2"/>
  <c r="P4311" i="2"/>
  <c r="P4313" i="2"/>
  <c r="P4315" i="2"/>
  <c r="P4317" i="2"/>
  <c r="P4319" i="2"/>
  <c r="P4321" i="2"/>
  <c r="P4323" i="2"/>
  <c r="P4325" i="2"/>
  <c r="P4327" i="2"/>
  <c r="P4329" i="2"/>
  <c r="P4331" i="2"/>
  <c r="P4333" i="2"/>
  <c r="P4335" i="2"/>
  <c r="P4337" i="2"/>
  <c r="P4339" i="2"/>
  <c r="P4341" i="2"/>
  <c r="P4343" i="2"/>
  <c r="P4345" i="2"/>
  <c r="P4347" i="2"/>
  <c r="P4349" i="2"/>
  <c r="P4351" i="2"/>
  <c r="P4353" i="2"/>
  <c r="P4355" i="2"/>
  <c r="P4357" i="2"/>
  <c r="P4359" i="2"/>
  <c r="P4361" i="2"/>
  <c r="N4498" i="2"/>
  <c r="N4534" i="2"/>
  <c r="L3612" i="2"/>
  <c r="L3839" i="2"/>
  <c r="L3846" i="2"/>
  <c r="P4360" i="2"/>
  <c r="P4362" i="2"/>
  <c r="O4363" i="2"/>
  <c r="P4364" i="2"/>
  <c r="O4365" i="2"/>
  <c r="P4366" i="2"/>
  <c r="O4367" i="2"/>
  <c r="P4368" i="2"/>
  <c r="O4369" i="2"/>
  <c r="P4370" i="2"/>
  <c r="O4371" i="2"/>
  <c r="P4372" i="2"/>
  <c r="O4373" i="2"/>
  <c r="P4374" i="2"/>
  <c r="O4375" i="2"/>
  <c r="P4376" i="2"/>
  <c r="O4377" i="2"/>
  <c r="P4378" i="2"/>
  <c r="O4379" i="2"/>
  <c r="P4380" i="2"/>
  <c r="O4381" i="2"/>
  <c r="P4382" i="2"/>
  <c r="O4383" i="2"/>
  <c r="P4384" i="2"/>
  <c r="O4385" i="2"/>
  <c r="P4386" i="2"/>
  <c r="O4387" i="2"/>
  <c r="P4388" i="2"/>
  <c r="O4389" i="2"/>
  <c r="P4390" i="2"/>
  <c r="O4391" i="2"/>
  <c r="P4392" i="2"/>
  <c r="O4393" i="2"/>
  <c r="P4394" i="2"/>
  <c r="O4395" i="2"/>
  <c r="P4396" i="2"/>
  <c r="O4397" i="2"/>
  <c r="P4398" i="2"/>
  <c r="O4399" i="2"/>
  <c r="P4400" i="2"/>
  <c r="O4401" i="2"/>
  <c r="P4402" i="2"/>
  <c r="O4403" i="2"/>
  <c r="P4404" i="2"/>
  <c r="O4405" i="2"/>
  <c r="P4406" i="2"/>
  <c r="O4407" i="2"/>
  <c r="P4408" i="2"/>
  <c r="O4409" i="2"/>
  <c r="P4410" i="2"/>
  <c r="O4411" i="2"/>
  <c r="P4412" i="2"/>
  <c r="O4413" i="2"/>
  <c r="P4414" i="2"/>
  <c r="O4415" i="2"/>
  <c r="P4416" i="2"/>
  <c r="O4417" i="2"/>
  <c r="P4418" i="2"/>
  <c r="O4419" i="2"/>
  <c r="P4420" i="2"/>
  <c r="O4421" i="2"/>
  <c r="P4422" i="2"/>
  <c r="O4423" i="2"/>
  <c r="P4424" i="2"/>
  <c r="O4425" i="2"/>
  <c r="P4426" i="2"/>
  <c r="O4427" i="2"/>
  <c r="P4428" i="2"/>
  <c r="O4429" i="2"/>
  <c r="P4430" i="2"/>
  <c r="O4431" i="2"/>
  <c r="P4432" i="2"/>
  <c r="O4433" i="2"/>
  <c r="P4434" i="2"/>
  <c r="O4435" i="2"/>
  <c r="P4436" i="2"/>
  <c r="O4437" i="2"/>
  <c r="P4438" i="2"/>
  <c r="O4439" i="2"/>
  <c r="P4440" i="2"/>
  <c r="O4441" i="2"/>
  <c r="P4442" i="2"/>
  <c r="O4443" i="2"/>
  <c r="P4444" i="2"/>
  <c r="O4445" i="2"/>
  <c r="P4446" i="2"/>
  <c r="O4447" i="2"/>
  <c r="P4448" i="2"/>
  <c r="O4449" i="2"/>
  <c r="P4450" i="2"/>
  <c r="O4451" i="2"/>
  <c r="P4452" i="2"/>
  <c r="O4453" i="2"/>
  <c r="P4454" i="2"/>
  <c r="O4455" i="2"/>
  <c r="P4456" i="2"/>
  <c r="O4457" i="2"/>
  <c r="P4458" i="2"/>
  <c r="O4459" i="2"/>
  <c r="P4460" i="2"/>
  <c r="O4461" i="2"/>
  <c r="P4462" i="2"/>
  <c r="O4463" i="2"/>
  <c r="P4464" i="2"/>
  <c r="O4465" i="2"/>
  <c r="P4466" i="2"/>
  <c r="O4467" i="2"/>
  <c r="P4468" i="2"/>
  <c r="O4469" i="2"/>
  <c r="P4470" i="2"/>
  <c r="O4471" i="2"/>
  <c r="L4472" i="2"/>
  <c r="O4474" i="2"/>
  <c r="P4475" i="2"/>
  <c r="O4476" i="2"/>
  <c r="P4477" i="2"/>
  <c r="O4478" i="2"/>
  <c r="P4479" i="2"/>
  <c r="O4480" i="2"/>
  <c r="P4481" i="2"/>
  <c r="O4482" i="2"/>
  <c r="P4483" i="2"/>
  <c r="O4484" i="2"/>
  <c r="P4485" i="2"/>
  <c r="O4486" i="2"/>
  <c r="P4487" i="2"/>
  <c r="O4488" i="2"/>
  <c r="P4489" i="2"/>
  <c r="O4490" i="2"/>
  <c r="P4491" i="2"/>
  <c r="O4492" i="2"/>
  <c r="P4493" i="2"/>
  <c r="O4494" i="2"/>
  <c r="P4495" i="2"/>
  <c r="O4496" i="2"/>
  <c r="P4497" i="2"/>
  <c r="O4499" i="2"/>
  <c r="P4500" i="2"/>
  <c r="O4501" i="2"/>
  <c r="P4502" i="2"/>
  <c r="O4503" i="2"/>
  <c r="P4504" i="2"/>
  <c r="O4505" i="2"/>
  <c r="P4506" i="2"/>
  <c r="O4507" i="2"/>
  <c r="P4508" i="2"/>
  <c r="O4509" i="2"/>
  <c r="P4510" i="2"/>
  <c r="O4511" i="2"/>
  <c r="P4512" i="2"/>
  <c r="O4513" i="2"/>
  <c r="P4514" i="2"/>
  <c r="O4515" i="2"/>
  <c r="P4516" i="2"/>
  <c r="O4517" i="2"/>
  <c r="P4518" i="2"/>
  <c r="O4519" i="2"/>
  <c r="P4520" i="2"/>
  <c r="O4521" i="2"/>
  <c r="L4522" i="2"/>
  <c r="P4523" i="2"/>
  <c r="O4524" i="2"/>
  <c r="L4525" i="2"/>
  <c r="P4526" i="2"/>
  <c r="O4527" i="2"/>
  <c r="L4528" i="2"/>
  <c r="O4530" i="2"/>
  <c r="P4531" i="2"/>
  <c r="O4532" i="2"/>
  <c r="P4533" i="2"/>
  <c r="O4535" i="2"/>
  <c r="P4536" i="2"/>
  <c r="O4537" i="2"/>
  <c r="P4538" i="2"/>
  <c r="O4539" i="2"/>
  <c r="P4540" i="2"/>
  <c r="O4541" i="2"/>
  <c r="P4542" i="2"/>
  <c r="O4543" i="2"/>
  <c r="L4544" i="2"/>
  <c r="O4546" i="2"/>
  <c r="P4547" i="2"/>
  <c r="O4548" i="2"/>
  <c r="P4549" i="2"/>
  <c r="O4550" i="2"/>
  <c r="L4551" i="2"/>
  <c r="O4553" i="2"/>
  <c r="P4554" i="2"/>
  <c r="O4555" i="2"/>
  <c r="L4556" i="2"/>
  <c r="P4557" i="2"/>
  <c r="O4558" i="2"/>
  <c r="P4559" i="2"/>
  <c r="O4560" i="2"/>
  <c r="P4561" i="2"/>
  <c r="O4562" i="2"/>
  <c r="P4563" i="2"/>
  <c r="O4564" i="2"/>
  <c r="P4565" i="2"/>
  <c r="O4566" i="2"/>
  <c r="P4567" i="2"/>
  <c r="O4568" i="2"/>
  <c r="P4569" i="2"/>
  <c r="O4570" i="2"/>
  <c r="P4571" i="2"/>
  <c r="O4572" i="2"/>
  <c r="P4573" i="2"/>
  <c r="O4574" i="2"/>
  <c r="P4575" i="2"/>
  <c r="O4576" i="2"/>
  <c r="P4577" i="2"/>
  <c r="O4578" i="2"/>
  <c r="P4579" i="2"/>
  <c r="O4580" i="2"/>
  <c r="P4581" i="2"/>
  <c r="O4582" i="2"/>
  <c r="P4583" i="2"/>
  <c r="O4584" i="2"/>
  <c r="P4585" i="2"/>
  <c r="O4586" i="2"/>
  <c r="P4587" i="2"/>
  <c r="O4588" i="2"/>
  <c r="P4589" i="2"/>
  <c r="O4590" i="2"/>
  <c r="P4591" i="2"/>
  <c r="O4592" i="2"/>
  <c r="P4593" i="2"/>
  <c r="O4594" i="2"/>
  <c r="P4595" i="2"/>
  <c r="O4596" i="2"/>
  <c r="P4597" i="2"/>
  <c r="O4598" i="2"/>
  <c r="P4599" i="2"/>
  <c r="N4600" i="2"/>
  <c r="O4601" i="2"/>
  <c r="P4602" i="2"/>
  <c r="O4603" i="2"/>
  <c r="P4604" i="2"/>
  <c r="O4605" i="2"/>
  <c r="P4607" i="2"/>
  <c r="N4608" i="2"/>
  <c r="O4609" i="2"/>
  <c r="P4610" i="2"/>
  <c r="O4611" i="2"/>
  <c r="P4612" i="2"/>
  <c r="O4613" i="2"/>
  <c r="P4614" i="2"/>
  <c r="O4615" i="2"/>
  <c r="P4616" i="2"/>
  <c r="N4617" i="2"/>
  <c r="O4618" i="2"/>
  <c r="O4617" i="2" s="1"/>
  <c r="P4624" i="2"/>
  <c r="L4626" i="2"/>
  <c r="P4627" i="2"/>
  <c r="O4628" i="2"/>
  <c r="O4629" i="2"/>
  <c r="O4630" i="2"/>
  <c r="O4631" i="2"/>
  <c r="O4632" i="2"/>
  <c r="O4633" i="2"/>
  <c r="O4634" i="2"/>
  <c r="O4635" i="2"/>
  <c r="O4636" i="2"/>
  <c r="O4637" i="2"/>
  <c r="O4638" i="2"/>
  <c r="O4639" i="2"/>
  <c r="O4640" i="2"/>
  <c r="O4641" i="2"/>
  <c r="O4642" i="2"/>
  <c r="O4643" i="2"/>
  <c r="O4644" i="2"/>
  <c r="O4645" i="2"/>
  <c r="O4646" i="2"/>
  <c r="O4647" i="2"/>
  <c r="O4648" i="2"/>
  <c r="O4649" i="2"/>
  <c r="O4650" i="2"/>
  <c r="O4651" i="2"/>
  <c r="O4652" i="2"/>
  <c r="O4653" i="2"/>
  <c r="O4654" i="2"/>
  <c r="O4655" i="2"/>
  <c r="O4656" i="2"/>
  <c r="L4657" i="2"/>
  <c r="P4658" i="2"/>
  <c r="O4659" i="2"/>
  <c r="O4660" i="2"/>
  <c r="O4661" i="2"/>
  <c r="O4662" i="2"/>
  <c r="O4663" i="2"/>
  <c r="O4664" i="2"/>
  <c r="O4665" i="2"/>
  <c r="O4666" i="2"/>
  <c r="O4667" i="2"/>
  <c r="O4668" i="2"/>
  <c r="O4669" i="2"/>
  <c r="O4670" i="2"/>
  <c r="O4671" i="2"/>
  <c r="O4672" i="2"/>
  <c r="O4673" i="2"/>
  <c r="O4674" i="2"/>
  <c r="O4675" i="2"/>
  <c r="O4676" i="2"/>
  <c r="O4677" i="2"/>
  <c r="O4678" i="2"/>
  <c r="O4679" i="2"/>
  <c r="O4680" i="2"/>
  <c r="O4681" i="2"/>
  <c r="O4682" i="2"/>
  <c r="O4683" i="2"/>
  <c r="O4684" i="2"/>
  <c r="O4685" i="2"/>
  <c r="O4686" i="2"/>
  <c r="O4687" i="2"/>
  <c r="O4688" i="2"/>
  <c r="O4689" i="2"/>
  <c r="O4690" i="2"/>
  <c r="O4691" i="2"/>
  <c r="O4692" i="2"/>
  <c r="O4693" i="2"/>
  <c r="O4694" i="2"/>
  <c r="O4695" i="2"/>
  <c r="O4696" i="2"/>
  <c r="O4697" i="2"/>
  <c r="O4698" i="2"/>
  <c r="O4699" i="2"/>
  <c r="O4700" i="2"/>
  <c r="O4701" i="2"/>
  <c r="O4702" i="2"/>
  <c r="O4703" i="2"/>
  <c r="O4704" i="2"/>
  <c r="O4705" i="2"/>
  <c r="O4706" i="2"/>
  <c r="O4707" i="2"/>
  <c r="O4708" i="2"/>
  <c r="N4709" i="2"/>
  <c r="P4709" i="2" s="1"/>
  <c r="P4711" i="2"/>
  <c r="O4712" i="2"/>
  <c r="O4713" i="2"/>
  <c r="P4715" i="2"/>
  <c r="O4716" i="2"/>
  <c r="O4717" i="2"/>
  <c r="P4719" i="2"/>
  <c r="O4720" i="2"/>
  <c r="O4721" i="2"/>
  <c r="P4723" i="2"/>
  <c r="O4724" i="2"/>
  <c r="O4725" i="2"/>
  <c r="P4727" i="2"/>
  <c r="O4728" i="2"/>
  <c r="O4729" i="2"/>
  <c r="P4731" i="2"/>
  <c r="O4732" i="2"/>
  <c r="O4733" i="2"/>
  <c r="P4735" i="2"/>
  <c r="O4736" i="2"/>
  <c r="O4744" i="2"/>
  <c r="P4744" i="2"/>
  <c r="O4752" i="2"/>
  <c r="P4752" i="2"/>
  <c r="O4760" i="2"/>
  <c r="P4760" i="2"/>
  <c r="O4768" i="2"/>
  <c r="P4768" i="2"/>
  <c r="O4776" i="2"/>
  <c r="P4776" i="2"/>
  <c r="O4784" i="2"/>
  <c r="P4784" i="2"/>
  <c r="O4792" i="2"/>
  <c r="P4792" i="2"/>
  <c r="O4800" i="2"/>
  <c r="P4800" i="2"/>
  <c r="O4740" i="2"/>
  <c r="P4740" i="2"/>
  <c r="O4748" i="2"/>
  <c r="P4748" i="2"/>
  <c r="O4756" i="2"/>
  <c r="P4756" i="2"/>
  <c r="O4764" i="2"/>
  <c r="P4764" i="2"/>
  <c r="O4772" i="2"/>
  <c r="P4772" i="2"/>
  <c r="O4780" i="2"/>
  <c r="P4780" i="2"/>
  <c r="O4788" i="2"/>
  <c r="P4788" i="2"/>
  <c r="O4796" i="2"/>
  <c r="P4796" i="2"/>
  <c r="P4874" i="2"/>
  <c r="N4873" i="2"/>
  <c r="L4737" i="2"/>
  <c r="O4741" i="2"/>
  <c r="O4742" i="2"/>
  <c r="O4745" i="2"/>
  <c r="O4746" i="2"/>
  <c r="O4749" i="2"/>
  <c r="O4750" i="2"/>
  <c r="O4753" i="2"/>
  <c r="O4754" i="2"/>
  <c r="O4757" i="2"/>
  <c r="O4758" i="2"/>
  <c r="O4761" i="2"/>
  <c r="O4762" i="2"/>
  <c r="O4765" i="2"/>
  <c r="O4766" i="2"/>
  <c r="O4769" i="2"/>
  <c r="O4770" i="2"/>
  <c r="O4773" i="2"/>
  <c r="O4774" i="2"/>
  <c r="O4777" i="2"/>
  <c r="O4778" i="2"/>
  <c r="O4781" i="2"/>
  <c r="O4782" i="2"/>
  <c r="O4785" i="2"/>
  <c r="O4786" i="2"/>
  <c r="O4789" i="2"/>
  <c r="O4790" i="2"/>
  <c r="O4793" i="2"/>
  <c r="O4794" i="2"/>
  <c r="O4797" i="2"/>
  <c r="O4798" i="2"/>
  <c r="O4801" i="2"/>
  <c r="P4802" i="2"/>
  <c r="O4803" i="2"/>
  <c r="P4804" i="2"/>
  <c r="O4805" i="2"/>
  <c r="P4806" i="2"/>
  <c r="O4807" i="2"/>
  <c r="P4808" i="2"/>
  <c r="O4809" i="2"/>
  <c r="P4810" i="2"/>
  <c r="O4811" i="2"/>
  <c r="P4812" i="2"/>
  <c r="O4813" i="2"/>
  <c r="P4814" i="2"/>
  <c r="O4815" i="2"/>
  <c r="P4816" i="2"/>
  <c r="O4817" i="2"/>
  <c r="P4818" i="2"/>
  <c r="O4819" i="2"/>
  <c r="P4820" i="2"/>
  <c r="O4821" i="2"/>
  <c r="P4822" i="2"/>
  <c r="O4823" i="2"/>
  <c r="P4824" i="2"/>
  <c r="O4825" i="2"/>
  <c r="P4826" i="2"/>
  <c r="O4827" i="2"/>
  <c r="P4828" i="2"/>
  <c r="O4829" i="2"/>
  <c r="P4830" i="2"/>
  <c r="O4831" i="2"/>
  <c r="P4832" i="2"/>
  <c r="O4833" i="2"/>
  <c r="P4834" i="2"/>
  <c r="O4835" i="2"/>
  <c r="P4836" i="2"/>
  <c r="O4837" i="2"/>
  <c r="P4838" i="2"/>
  <c r="O4839" i="2"/>
  <c r="P4840" i="2"/>
  <c r="O4841" i="2"/>
  <c r="P4842" i="2"/>
  <c r="O4843" i="2"/>
  <c r="P4844" i="2"/>
  <c r="O4845" i="2"/>
  <c r="L4846" i="2"/>
  <c r="P4847" i="2"/>
  <c r="O4848" i="2"/>
  <c r="P4849" i="2"/>
  <c r="O4850" i="2"/>
  <c r="P4851" i="2"/>
  <c r="O4852" i="2"/>
  <c r="P4853" i="2"/>
  <c r="O4854" i="2"/>
  <c r="P4855" i="2"/>
  <c r="O4856" i="2"/>
  <c r="P4857" i="2"/>
  <c r="O4858" i="2"/>
  <c r="P4859" i="2"/>
  <c r="O4860" i="2"/>
  <c r="P4861" i="2"/>
  <c r="O4862" i="2"/>
  <c r="L4863" i="2"/>
  <c r="P4864" i="2"/>
  <c r="O4865" i="2"/>
  <c r="P4866" i="2"/>
  <c r="O4867" i="2"/>
  <c r="P4868" i="2"/>
  <c r="O4869" i="2"/>
  <c r="P4870" i="2"/>
  <c r="O4871" i="2"/>
  <c r="P4872" i="2"/>
  <c r="O4874" i="2"/>
  <c r="P4875" i="2"/>
  <c r="O4876" i="2"/>
  <c r="P4877" i="2"/>
  <c r="O4878" i="2"/>
  <c r="P4879" i="2"/>
  <c r="O4880" i="2"/>
  <c r="P4881" i="2"/>
  <c r="O4882" i="2"/>
  <c r="P4883" i="2"/>
  <c r="O4884" i="2"/>
  <c r="P4885" i="2"/>
  <c r="O4886" i="2"/>
  <c r="P4887" i="2"/>
  <c r="O4888" i="2"/>
  <c r="P4889" i="2"/>
  <c r="O4890" i="2"/>
  <c r="P4891" i="2"/>
  <c r="O4892" i="2"/>
  <c r="P4893" i="2"/>
  <c r="O4894" i="2"/>
  <c r="P4895" i="2"/>
  <c r="O4896" i="2"/>
  <c r="P4897" i="2"/>
  <c r="O4898" i="2"/>
  <c r="P4899" i="2"/>
  <c r="O4900" i="2"/>
  <c r="P4901" i="2"/>
  <c r="O4902" i="2"/>
  <c r="P4903" i="2"/>
  <c r="O4904" i="2"/>
  <c r="P4905" i="2"/>
  <c r="O4906" i="2"/>
  <c r="P4907" i="2"/>
  <c r="O4908" i="2"/>
  <c r="P4909" i="2"/>
  <c r="O4910" i="2"/>
  <c r="P4911" i="2"/>
  <c r="O4912" i="2"/>
  <c r="P4913" i="2"/>
  <c r="O4914" i="2"/>
  <c r="P4915" i="2"/>
  <c r="O4916" i="2"/>
  <c r="P4917" i="2"/>
  <c r="P4919" i="2"/>
  <c r="P4921" i="2"/>
  <c r="P4923" i="2"/>
  <c r="P4925" i="2"/>
  <c r="P4927" i="2"/>
  <c r="P4929" i="2"/>
  <c r="P4931" i="2"/>
  <c r="P4933" i="2"/>
  <c r="P4935" i="2"/>
  <c r="P4937" i="2"/>
  <c r="P4939" i="2"/>
  <c r="P4941" i="2"/>
  <c r="P4943" i="2"/>
  <c r="P4945" i="2"/>
  <c r="P4947" i="2"/>
  <c r="P4949" i="2"/>
  <c r="P4951" i="2"/>
  <c r="P4953" i="2"/>
  <c r="P4955" i="2"/>
  <c r="P4957" i="2"/>
  <c r="P4959" i="2"/>
  <c r="P4961" i="2"/>
  <c r="P4963" i="2"/>
  <c r="P4965" i="2"/>
  <c r="P4967" i="2"/>
  <c r="P4969" i="2"/>
  <c r="P4971" i="2"/>
  <c r="P4973" i="2"/>
  <c r="P4975" i="2"/>
  <c r="P4977" i="2"/>
  <c r="P4979" i="2"/>
  <c r="P4981" i="2"/>
  <c r="P4983" i="2"/>
  <c r="P4985" i="2"/>
  <c r="P4987" i="2"/>
  <c r="P4989" i="2"/>
  <c r="P4991" i="2"/>
  <c r="P4993" i="2"/>
  <c r="P4995" i="2"/>
  <c r="P4997" i="2"/>
  <c r="P5000" i="2"/>
  <c r="P5002" i="2"/>
  <c r="P5004" i="2"/>
  <c r="P5006" i="2"/>
  <c r="P5008" i="2"/>
  <c r="P5010" i="2"/>
  <c r="P5012" i="2"/>
  <c r="P5014" i="2"/>
  <c r="P5016" i="2"/>
  <c r="P5018" i="2"/>
  <c r="P5020" i="2"/>
  <c r="P5022" i="2"/>
  <c r="P5024" i="2"/>
  <c r="P5026" i="2"/>
  <c r="P5028" i="2"/>
  <c r="P5029" i="2"/>
  <c r="O5030" i="2"/>
  <c r="P5031" i="2"/>
  <c r="O5032" i="2"/>
  <c r="P5033" i="2"/>
  <c r="O5034" i="2"/>
  <c r="P5035" i="2"/>
  <c r="O5036" i="2"/>
  <c r="P5037" i="2"/>
  <c r="O5038" i="2"/>
  <c r="P5039" i="2"/>
  <c r="O5040" i="2"/>
  <c r="P5041" i="2"/>
  <c r="O5042" i="2"/>
  <c r="P5043" i="2"/>
  <c r="O5044" i="2"/>
  <c r="P5045" i="2"/>
  <c r="O5046" i="2"/>
  <c r="P5047" i="2"/>
  <c r="O5048" i="2"/>
  <c r="P5049" i="2"/>
  <c r="O5050" i="2"/>
  <c r="P5051" i="2"/>
  <c r="O5052" i="2"/>
  <c r="P5053" i="2"/>
  <c r="O5054" i="2"/>
  <c r="P5055" i="2"/>
  <c r="O5056" i="2"/>
  <c r="P5057" i="2"/>
  <c r="O5058" i="2"/>
  <c r="P5059" i="2"/>
  <c r="O5060" i="2"/>
  <c r="P5061" i="2"/>
  <c r="O5062" i="2"/>
  <c r="P5063" i="2"/>
  <c r="O5064" i="2"/>
  <c r="P5065" i="2"/>
  <c r="O5066" i="2"/>
  <c r="P5067" i="2"/>
  <c r="O5068" i="2"/>
  <c r="P5069" i="2"/>
  <c r="O5070" i="2"/>
  <c r="P5071" i="2"/>
  <c r="O5072" i="2"/>
  <c r="P5073" i="2"/>
  <c r="O5074" i="2"/>
  <c r="P5075" i="2"/>
  <c r="O5076" i="2"/>
  <c r="P5077" i="2"/>
  <c r="O5078" i="2"/>
  <c r="P5079" i="2"/>
  <c r="O5080" i="2"/>
  <c r="P5081" i="2"/>
  <c r="O5082" i="2"/>
  <c r="P5083" i="2"/>
  <c r="O5084" i="2"/>
  <c r="P5085" i="2"/>
  <c r="O5086" i="2"/>
  <c r="P5087" i="2"/>
  <c r="O5088" i="2"/>
  <c r="P5089" i="2"/>
  <c r="O5090" i="2"/>
  <c r="P5091" i="2"/>
  <c r="O5092" i="2"/>
  <c r="P5093" i="2"/>
  <c r="O5094" i="2"/>
  <c r="P5095" i="2"/>
  <c r="O5096" i="2"/>
  <c r="P5097" i="2"/>
  <c r="P5098" i="2"/>
  <c r="P5100" i="2"/>
  <c r="P5102" i="2"/>
  <c r="P5104" i="2"/>
  <c r="P5106" i="2"/>
  <c r="P5108" i="2"/>
  <c r="P5110" i="2"/>
  <c r="P5112" i="2"/>
  <c r="P5114" i="2"/>
  <c r="P5116" i="2"/>
  <c r="P5118" i="2"/>
  <c r="P5120" i="2"/>
  <c r="P5122" i="2"/>
  <c r="P5124" i="2"/>
  <c r="P5126" i="2"/>
  <c r="P5128" i="2"/>
  <c r="P5130" i="2"/>
  <c r="P5132" i="2"/>
  <c r="P5134" i="2"/>
  <c r="P5136" i="2"/>
  <c r="P5138" i="2"/>
  <c r="P5140" i="2"/>
  <c r="P5142" i="2"/>
  <c r="P5144" i="2"/>
  <c r="P5146" i="2"/>
  <c r="P5148" i="2"/>
  <c r="P5150" i="2"/>
  <c r="P5152" i="2"/>
  <c r="P5154" i="2"/>
  <c r="P5156" i="2"/>
  <c r="P5158" i="2"/>
  <c r="P5160" i="2"/>
  <c r="P5162" i="2"/>
  <c r="P5164" i="2"/>
  <c r="P5166" i="2"/>
  <c r="P5168" i="2"/>
  <c r="P5171" i="2"/>
  <c r="P5173" i="2"/>
  <c r="P5175" i="2"/>
  <c r="P5177" i="2"/>
  <c r="P5179" i="2"/>
  <c r="P5181" i="2"/>
  <c r="P5183" i="2"/>
  <c r="P5185" i="2"/>
  <c r="P5187" i="2"/>
  <c r="P5189" i="2"/>
  <c r="P5191" i="2"/>
  <c r="P5193" i="2"/>
  <c r="P5195" i="2"/>
  <c r="P5197" i="2"/>
  <c r="P5199" i="2"/>
  <c r="P5201" i="2"/>
  <c r="P5203" i="2"/>
  <c r="P5205" i="2"/>
  <c r="P5207" i="2"/>
  <c r="P5209" i="2"/>
  <c r="P5211" i="2"/>
  <c r="P5213" i="2"/>
  <c r="P5215" i="2"/>
  <c r="P5217" i="2"/>
  <c r="P5219" i="2"/>
  <c r="P5221" i="2"/>
  <c r="M5222" i="2"/>
  <c r="P5224" i="2"/>
  <c r="P5226" i="2"/>
  <c r="P5228" i="2"/>
  <c r="P5230" i="2"/>
  <c r="P5232" i="2"/>
  <c r="P5235" i="2"/>
  <c r="O5236" i="2"/>
  <c r="O5237" i="2"/>
  <c r="P5239" i="2"/>
  <c r="O5240" i="2"/>
  <c r="O5241" i="2"/>
  <c r="P5243" i="2"/>
  <c r="O5244" i="2"/>
  <c r="O5245" i="2"/>
  <c r="P5247" i="2"/>
  <c r="O5248" i="2"/>
  <c r="O5249" i="2"/>
  <c r="P5251" i="2"/>
  <c r="O5252" i="2"/>
  <c r="O5253" i="2"/>
  <c r="P5255" i="2"/>
  <c r="O5256" i="2"/>
  <c r="O5257" i="2"/>
  <c r="P5259" i="2"/>
  <c r="O5260" i="2"/>
  <c r="O5261" i="2"/>
  <c r="P5263" i="2"/>
  <c r="O5264" i="2"/>
  <c r="O5265" i="2"/>
  <c r="P5267" i="2"/>
  <c r="O5268" i="2"/>
  <c r="O5269" i="2"/>
  <c r="P5271" i="2"/>
  <c r="O5272" i="2"/>
  <c r="O5273" i="2"/>
  <c r="P5275" i="2"/>
  <c r="O5276" i="2"/>
  <c r="O5277" i="2"/>
  <c r="P5279" i="2"/>
  <c r="O5280" i="2"/>
  <c r="O5281" i="2"/>
  <c r="P5283" i="2"/>
  <c r="P5285" i="2"/>
  <c r="P5287" i="2"/>
  <c r="P5289" i="2"/>
  <c r="P5291" i="2"/>
  <c r="M5293" i="2"/>
  <c r="P5293" i="2" s="1"/>
  <c r="O5295" i="2"/>
  <c r="P5595" i="2"/>
  <c r="N5594" i="2"/>
  <c r="P5620" i="2"/>
  <c r="N5619" i="2"/>
  <c r="N5626" i="2"/>
  <c r="P5637" i="2"/>
  <c r="N5636" i="2"/>
  <c r="O5667" i="2"/>
  <c r="P5667" i="2"/>
  <c r="P5298" i="2"/>
  <c r="P5300" i="2"/>
  <c r="L5302" i="2"/>
  <c r="O5304" i="2"/>
  <c r="P5305" i="2"/>
  <c r="O5306" i="2"/>
  <c r="P5307" i="2"/>
  <c r="O5308" i="2"/>
  <c r="P5309" i="2"/>
  <c r="O5310" i="2"/>
  <c r="P5311" i="2"/>
  <c r="N5312" i="2"/>
  <c r="O5313" i="2"/>
  <c r="P5314" i="2"/>
  <c r="O5315" i="2"/>
  <c r="P5316" i="2"/>
  <c r="N5317" i="2"/>
  <c r="O5318" i="2"/>
  <c r="P5319" i="2"/>
  <c r="O5320" i="2"/>
  <c r="P5321" i="2"/>
  <c r="O5322" i="2"/>
  <c r="L5323" i="2"/>
  <c r="P5324" i="2"/>
  <c r="O5325" i="2"/>
  <c r="P5326" i="2"/>
  <c r="O5327" i="2"/>
  <c r="P5328" i="2"/>
  <c r="O5329" i="2"/>
  <c r="P5330" i="2"/>
  <c r="O5331" i="2"/>
  <c r="P5332" i="2"/>
  <c r="O5333" i="2"/>
  <c r="P5334" i="2"/>
  <c r="O5335" i="2"/>
  <c r="P5336" i="2"/>
  <c r="O5337" i="2"/>
  <c r="P5338" i="2"/>
  <c r="O5339" i="2"/>
  <c r="P5340" i="2"/>
  <c r="O5341" i="2"/>
  <c r="P5342" i="2"/>
  <c r="O5343" i="2"/>
  <c r="P5344" i="2"/>
  <c r="O5345" i="2"/>
  <c r="P5346" i="2"/>
  <c r="O5347" i="2"/>
  <c r="P5348" i="2"/>
  <c r="O5349" i="2"/>
  <c r="P5350" i="2"/>
  <c r="O5351" i="2"/>
  <c r="P5352" i="2"/>
  <c r="O5353" i="2"/>
  <c r="P5354" i="2"/>
  <c r="O5355" i="2"/>
  <c r="P5356" i="2"/>
  <c r="O5357" i="2"/>
  <c r="P5358" i="2"/>
  <c r="O5359" i="2"/>
  <c r="P5360" i="2"/>
  <c r="O5361" i="2"/>
  <c r="P5362" i="2"/>
  <c r="O5363" i="2"/>
  <c r="P5364" i="2"/>
  <c r="O5365" i="2"/>
  <c r="P5366" i="2"/>
  <c r="O5367" i="2"/>
  <c r="P5368" i="2"/>
  <c r="O5369" i="2"/>
  <c r="P5370" i="2"/>
  <c r="O5371" i="2"/>
  <c r="P5372" i="2"/>
  <c r="O5373" i="2"/>
  <c r="P5374" i="2"/>
  <c r="O5375" i="2"/>
  <c r="P5376" i="2"/>
  <c r="O5377" i="2"/>
  <c r="P5378" i="2"/>
  <c r="O5379" i="2"/>
  <c r="P5380" i="2"/>
  <c r="O5381" i="2"/>
  <c r="P5382" i="2"/>
  <c r="O5383" i="2"/>
  <c r="P5384" i="2"/>
  <c r="O5385" i="2"/>
  <c r="P5386" i="2"/>
  <c r="O5387" i="2"/>
  <c r="P5388" i="2"/>
  <c r="O5389" i="2"/>
  <c r="P5390" i="2"/>
  <c r="O5391" i="2"/>
  <c r="P5392" i="2"/>
  <c r="O5393" i="2"/>
  <c r="P5394" i="2"/>
  <c r="N5395" i="2"/>
  <c r="O5396" i="2"/>
  <c r="P5397" i="2"/>
  <c r="O5398" i="2"/>
  <c r="P5399" i="2"/>
  <c r="O5400" i="2"/>
  <c r="P5401" i="2"/>
  <c r="O5402" i="2"/>
  <c r="P5403" i="2"/>
  <c r="O5404" i="2"/>
  <c r="P5405" i="2"/>
  <c r="O5406" i="2"/>
  <c r="P5407" i="2"/>
  <c r="O5408" i="2"/>
  <c r="P5409" i="2"/>
  <c r="O5410" i="2"/>
  <c r="P5411" i="2"/>
  <c r="O5412" i="2"/>
  <c r="P5413" i="2"/>
  <c r="O5414" i="2"/>
  <c r="P5415" i="2"/>
  <c r="P5417" i="2"/>
  <c r="P5419" i="2"/>
  <c r="P5421" i="2"/>
  <c r="P5423" i="2"/>
  <c r="P5425" i="2"/>
  <c r="P5427" i="2"/>
  <c r="P5429" i="2"/>
  <c r="P5431" i="2"/>
  <c r="P5433" i="2"/>
  <c r="P5436" i="2"/>
  <c r="P5438" i="2"/>
  <c r="P5440" i="2"/>
  <c r="P5442" i="2"/>
  <c r="P5444" i="2"/>
  <c r="P5446" i="2"/>
  <c r="O5448" i="2"/>
  <c r="O5449" i="2"/>
  <c r="O5450" i="2"/>
  <c r="M5453" i="2"/>
  <c r="O5456" i="2"/>
  <c r="P5458" i="2"/>
  <c r="O5459" i="2"/>
  <c r="O5460" i="2"/>
  <c r="P5462" i="2"/>
  <c r="O5463" i="2"/>
  <c r="O5464" i="2"/>
  <c r="P5466" i="2"/>
  <c r="O5467" i="2"/>
  <c r="O5468" i="2"/>
  <c r="P5470" i="2"/>
  <c r="O5471" i="2"/>
  <c r="O5472" i="2"/>
  <c r="P5474" i="2"/>
  <c r="O5475" i="2"/>
  <c r="O5476" i="2"/>
  <c r="P5478" i="2"/>
  <c r="O5479" i="2"/>
  <c r="O5480" i="2"/>
  <c r="P5482" i="2"/>
  <c r="O5483" i="2"/>
  <c r="O5484" i="2"/>
  <c r="P5486" i="2"/>
  <c r="O5487" i="2"/>
  <c r="O5488" i="2"/>
  <c r="P5490" i="2"/>
  <c r="O5491" i="2"/>
  <c r="O5492" i="2"/>
  <c r="P5494" i="2"/>
  <c r="O5495" i="2"/>
  <c r="O5496" i="2"/>
  <c r="O5497" i="2"/>
  <c r="O5498" i="2"/>
  <c r="O5499" i="2"/>
  <c r="O5500" i="2"/>
  <c r="O5501" i="2"/>
  <c r="O5502" i="2"/>
  <c r="O5503" i="2"/>
  <c r="O5504" i="2"/>
  <c r="O5505" i="2"/>
  <c r="O5506" i="2"/>
  <c r="O5507" i="2"/>
  <c r="O5508" i="2"/>
  <c r="O5509" i="2"/>
  <c r="O5510" i="2"/>
  <c r="O5511" i="2"/>
  <c r="O5512" i="2"/>
  <c r="O5513" i="2"/>
  <c r="O5514" i="2"/>
  <c r="O5515" i="2"/>
  <c r="O5516" i="2"/>
  <c r="O5517" i="2"/>
  <c r="O5518" i="2"/>
  <c r="O5519" i="2"/>
  <c r="O5520" i="2"/>
  <c r="O5521" i="2"/>
  <c r="O5522" i="2"/>
  <c r="O5523" i="2"/>
  <c r="O5524" i="2"/>
  <c r="O5525" i="2"/>
  <c r="O5526" i="2"/>
  <c r="O5527" i="2"/>
  <c r="O5528" i="2"/>
  <c r="O5529" i="2"/>
  <c r="O5530" i="2"/>
  <c r="O5531" i="2"/>
  <c r="O5532" i="2"/>
  <c r="O5533" i="2"/>
  <c r="O5534" i="2"/>
  <c r="O5535" i="2"/>
  <c r="O5536" i="2"/>
  <c r="O5537" i="2"/>
  <c r="O5538" i="2"/>
  <c r="O5539" i="2"/>
  <c r="O5540" i="2"/>
  <c r="O5541" i="2"/>
  <c r="O5542" i="2"/>
  <c r="O5543" i="2"/>
  <c r="O5544" i="2"/>
  <c r="O5545" i="2"/>
  <c r="O5546" i="2"/>
  <c r="O5547" i="2"/>
  <c r="O5548" i="2"/>
  <c r="O5549" i="2"/>
  <c r="L5550" i="2"/>
  <c r="O5551" i="2"/>
  <c r="O5552" i="2"/>
  <c r="O5553" i="2"/>
  <c r="O5554" i="2"/>
  <c r="O5555" i="2"/>
  <c r="O5556" i="2"/>
  <c r="O5557" i="2"/>
  <c r="N5558" i="2"/>
  <c r="M5558" i="2"/>
  <c r="O5560" i="2"/>
  <c r="O5561" i="2"/>
  <c r="O5562" i="2"/>
  <c r="N5563" i="2"/>
  <c r="M5563" i="2"/>
  <c r="O5565" i="2"/>
  <c r="O5566" i="2"/>
  <c r="O5567" i="2"/>
  <c r="O5568" i="2"/>
  <c r="O5569" i="2"/>
  <c r="N5570" i="2"/>
  <c r="M5570" i="2"/>
  <c r="O5572" i="2"/>
  <c r="O5573" i="2"/>
  <c r="O5574" i="2"/>
  <c r="O5575" i="2"/>
  <c r="O5576" i="2"/>
  <c r="O5577" i="2"/>
  <c r="O5578" i="2"/>
  <c r="N5579" i="2"/>
  <c r="M5579" i="2"/>
  <c r="O5581" i="2"/>
  <c r="L5582" i="2"/>
  <c r="O5583" i="2"/>
  <c r="O5584" i="2"/>
  <c r="O5585" i="2"/>
  <c r="O5586" i="2"/>
  <c r="O5587" i="2"/>
  <c r="O5588" i="2"/>
  <c r="O5589" i="2"/>
  <c r="O5590" i="2"/>
  <c r="L5591" i="2"/>
  <c r="O5592" i="2"/>
  <c r="O5593" i="2"/>
  <c r="O5671" i="2"/>
  <c r="P5671" i="2"/>
  <c r="M5594" i="2"/>
  <c r="O5596" i="2"/>
  <c r="O5597" i="2"/>
  <c r="O5598" i="2"/>
  <c r="O5599" i="2"/>
  <c r="O5600" i="2"/>
  <c r="O5601" i="2"/>
  <c r="O5602" i="2"/>
  <c r="O5603" i="2"/>
  <c r="O5604" i="2"/>
  <c r="O5605" i="2"/>
  <c r="O5606" i="2"/>
  <c r="O5607" i="2"/>
  <c r="O5608" i="2"/>
  <c r="O5609" i="2"/>
  <c r="O5610" i="2"/>
  <c r="O5611" i="2"/>
  <c r="O5612" i="2"/>
  <c r="O5613" i="2"/>
  <c r="O5614" i="2"/>
  <c r="O5615" i="2"/>
  <c r="O5616" i="2"/>
  <c r="O5617" i="2"/>
  <c r="O5618" i="2"/>
  <c r="M5619" i="2"/>
  <c r="O5621" i="2"/>
  <c r="O5622" i="2"/>
  <c r="O5623" i="2"/>
  <c r="O5624" i="2"/>
  <c r="O5625" i="2"/>
  <c r="M5626" i="2"/>
  <c r="O5628" i="2"/>
  <c r="O5629" i="2"/>
  <c r="O5630" i="2"/>
  <c r="O5631" i="2"/>
  <c r="O5632" i="2"/>
  <c r="O5633" i="2"/>
  <c r="O5635" i="2"/>
  <c r="O5634" i="2" s="1"/>
  <c r="M5636" i="2"/>
  <c r="O5638" i="2"/>
  <c r="O5639" i="2"/>
  <c r="O5640" i="2"/>
  <c r="O5641" i="2"/>
  <c r="O5642" i="2"/>
  <c r="O5643" i="2"/>
  <c r="O5644" i="2"/>
  <c r="O5645" i="2"/>
  <c r="O5646" i="2"/>
  <c r="O5647" i="2"/>
  <c r="O5648" i="2"/>
  <c r="O5649" i="2"/>
  <c r="O5650" i="2"/>
  <c r="O5651" i="2"/>
  <c r="O5652" i="2"/>
  <c r="O5653" i="2"/>
  <c r="L5654" i="2"/>
  <c r="O5655" i="2"/>
  <c r="O5656" i="2"/>
  <c r="O5657" i="2"/>
  <c r="O5658" i="2"/>
  <c r="O5659" i="2"/>
  <c r="O5660" i="2"/>
  <c r="O5661" i="2"/>
  <c r="O5662" i="2"/>
  <c r="O5663" i="2"/>
  <c r="O5664" i="2"/>
  <c r="O5665" i="2"/>
  <c r="O5668" i="2"/>
  <c r="O5669" i="2"/>
  <c r="P5673" i="2"/>
  <c r="N5675" i="2"/>
  <c r="O5681" i="2"/>
  <c r="P5681" i="2"/>
  <c r="N5690" i="2"/>
  <c r="O5694" i="2"/>
  <c r="P5694" i="2"/>
  <c r="O5704" i="2"/>
  <c r="O5708" i="2"/>
  <c r="O5714" i="2"/>
  <c r="O5716" i="2"/>
  <c r="P5719" i="2"/>
  <c r="P5721" i="2"/>
  <c r="P5723" i="2"/>
  <c r="O5727" i="2"/>
  <c r="O5730" i="2"/>
  <c r="O5731" i="2"/>
  <c r="O5734" i="2"/>
  <c r="P5738" i="2"/>
  <c r="P5740" i="2"/>
  <c r="O5774" i="2"/>
  <c r="O5775" i="2"/>
  <c r="O5776" i="2"/>
  <c r="M5675" i="2"/>
  <c r="L5675" i="2"/>
  <c r="O5677" i="2"/>
  <c r="O5685" i="2"/>
  <c r="O5692" i="2"/>
  <c r="O5695" i="2"/>
  <c r="O5696" i="2"/>
  <c r="P5698" i="2"/>
  <c r="P5700" i="2"/>
  <c r="P5702" i="2"/>
  <c r="P5732" i="2"/>
  <c r="P5735" i="2"/>
  <c r="O5743" i="2"/>
  <c r="O5744" i="2"/>
  <c r="O5745" i="2"/>
  <c r="P5747" i="2"/>
  <c r="O5749" i="2"/>
  <c r="O5750" i="2"/>
  <c r="O5753" i="2"/>
  <c r="O5754" i="2"/>
  <c r="P5757" i="2"/>
  <c r="P5759" i="2"/>
  <c r="P5761" i="2"/>
  <c r="P5763" i="2"/>
  <c r="P5765" i="2"/>
  <c r="P5768" i="2"/>
  <c r="P5770" i="2"/>
  <c r="L15" i="2"/>
  <c r="O20" i="2"/>
  <c r="O692" i="2"/>
  <c r="O728" i="2"/>
  <c r="P22" i="2"/>
  <c r="P26" i="2"/>
  <c r="P28" i="2"/>
  <c r="O30" i="2"/>
  <c r="P31" i="2"/>
  <c r="P33" i="2"/>
  <c r="P35" i="2"/>
  <c r="P39" i="2"/>
  <c r="P41" i="2"/>
  <c r="P43" i="2"/>
  <c r="P45" i="2"/>
  <c r="P47" i="2"/>
  <c r="P49" i="2"/>
  <c r="P51" i="2"/>
  <c r="P54" i="2"/>
  <c r="P56" i="2"/>
  <c r="O58" i="2"/>
  <c r="O57" i="2" s="1"/>
  <c r="P59" i="2"/>
  <c r="P61" i="2"/>
  <c r="P63" i="2"/>
  <c r="O64" i="2"/>
  <c r="O67" i="2"/>
  <c r="O66" i="2" s="1"/>
  <c r="P68" i="2"/>
  <c r="P70" i="2"/>
  <c r="P72" i="2"/>
  <c r="P74" i="2"/>
  <c r="P76" i="2"/>
  <c r="P79" i="2"/>
  <c r="P81" i="2"/>
  <c r="O83" i="2"/>
  <c r="O82" i="2" s="1"/>
  <c r="O108" i="2"/>
  <c r="O148" i="2"/>
  <c r="O163" i="2"/>
  <c r="N159" i="2"/>
  <c r="O186" i="2"/>
  <c r="O258" i="2"/>
  <c r="O257" i="2" s="1"/>
  <c r="O154" i="2" s="1"/>
  <c r="O10" i="2" s="1"/>
  <c r="N257" i="2"/>
  <c r="O282" i="2"/>
  <c r="O302" i="2"/>
  <c r="O317" i="2"/>
  <c r="O339" i="2"/>
  <c r="O379" i="2"/>
  <c r="O423" i="2"/>
  <c r="O433" i="2"/>
  <c r="O452" i="2"/>
  <c r="O451" i="2" s="1"/>
  <c r="M667" i="2"/>
  <c r="O668" i="2"/>
  <c r="N667" i="2"/>
  <c r="P669" i="2"/>
  <c r="P671" i="2"/>
  <c r="P673" i="2"/>
  <c r="P675" i="2"/>
  <c r="P677" i="2"/>
  <c r="P679" i="2"/>
  <c r="P683" i="2"/>
  <c r="P685" i="2"/>
  <c r="P686" i="2"/>
  <c r="P688" i="2"/>
  <c r="P690" i="2"/>
  <c r="O693" i="2"/>
  <c r="O694" i="2"/>
  <c r="O695" i="2"/>
  <c r="O696" i="2"/>
  <c r="O697" i="2"/>
  <c r="P700" i="2"/>
  <c r="O701" i="2"/>
  <c r="P702" i="2"/>
  <c r="O703" i="2"/>
  <c r="P704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9" i="2"/>
  <c r="P720" i="2"/>
  <c r="P721" i="2"/>
  <c r="P722" i="2"/>
  <c r="P723" i="2"/>
  <c r="P724" i="2"/>
  <c r="P725" i="2"/>
  <c r="P726" i="2"/>
  <c r="O729" i="2"/>
  <c r="O730" i="2"/>
  <c r="O731" i="2"/>
  <c r="O732" i="2"/>
  <c r="P734" i="2"/>
  <c r="P736" i="2"/>
  <c r="P738" i="2"/>
  <c r="P740" i="2"/>
  <c r="P743" i="2"/>
  <c r="P745" i="2"/>
  <c r="P747" i="2"/>
  <c r="P749" i="2"/>
  <c r="P751" i="2"/>
  <c r="P753" i="2"/>
  <c r="P755" i="2"/>
  <c r="O757" i="2"/>
  <c r="O758" i="2"/>
  <c r="O759" i="2"/>
  <c r="O760" i="2"/>
  <c r="O761" i="2"/>
  <c r="O762" i="2"/>
  <c r="O763" i="2"/>
  <c r="O764" i="2"/>
  <c r="P768" i="2"/>
  <c r="P770" i="2"/>
  <c r="P772" i="2"/>
  <c r="P774" i="2"/>
  <c r="P776" i="2"/>
  <c r="P778" i="2"/>
  <c r="P779" i="2"/>
  <c r="P781" i="2"/>
  <c r="L786" i="2"/>
  <c r="O787" i="2"/>
  <c r="N786" i="2"/>
  <c r="P788" i="2"/>
  <c r="P790" i="2"/>
  <c r="P792" i="2"/>
  <c r="P794" i="2"/>
  <c r="P796" i="2"/>
  <c r="P798" i="2"/>
  <c r="P800" i="2"/>
  <c r="P802" i="2"/>
  <c r="P804" i="2"/>
  <c r="P806" i="2"/>
  <c r="P808" i="2"/>
  <c r="P810" i="2"/>
  <c r="P812" i="2"/>
  <c r="P814" i="2"/>
  <c r="O815" i="2"/>
  <c r="P816" i="2"/>
  <c r="P818" i="2"/>
  <c r="O821" i="2"/>
  <c r="O822" i="2"/>
  <c r="P823" i="2"/>
  <c r="P825" i="2"/>
  <c r="P827" i="2"/>
  <c r="P829" i="2"/>
  <c r="P831" i="2"/>
  <c r="P833" i="2"/>
  <c r="O837" i="2"/>
  <c r="P838" i="2"/>
  <c r="O839" i="2"/>
  <c r="P840" i="2"/>
  <c r="O841" i="2"/>
  <c r="P842" i="2"/>
  <c r="O843" i="2"/>
  <c r="P844" i="2"/>
  <c r="P848" i="2"/>
  <c r="P850" i="2"/>
  <c r="P852" i="2"/>
  <c r="P854" i="2"/>
  <c r="P856" i="2"/>
  <c r="P858" i="2"/>
  <c r="P860" i="2"/>
  <c r="P862" i="2"/>
  <c r="P864" i="2"/>
  <c r="P866" i="2"/>
  <c r="P868" i="2"/>
  <c r="P870" i="2"/>
  <c r="P872" i="2"/>
  <c r="P874" i="2"/>
  <c r="P876" i="2"/>
  <c r="P878" i="2"/>
  <c r="P880" i="2"/>
  <c r="P882" i="2"/>
  <c r="P884" i="2"/>
  <c r="P886" i="2"/>
  <c r="P888" i="2"/>
  <c r="P890" i="2"/>
  <c r="P892" i="2"/>
  <c r="P894" i="2"/>
  <c r="P896" i="2"/>
  <c r="P898" i="2"/>
  <c r="P900" i="2"/>
  <c r="P902" i="2"/>
  <c r="P904" i="2"/>
  <c r="P906" i="2"/>
  <c r="P908" i="2"/>
  <c r="P910" i="2"/>
  <c r="P912" i="2"/>
  <c r="P914" i="2"/>
  <c r="P916" i="2"/>
  <c r="P918" i="2"/>
  <c r="P920" i="2"/>
  <c r="P922" i="2"/>
  <c r="P924" i="2"/>
  <c r="P926" i="2"/>
  <c r="P928" i="2"/>
  <c r="P930" i="2"/>
  <c r="P932" i="2"/>
  <c r="O933" i="2"/>
  <c r="P934" i="2"/>
  <c r="P936" i="2"/>
  <c r="P938" i="2"/>
  <c r="P940" i="2"/>
  <c r="N941" i="2"/>
  <c r="M941" i="2"/>
  <c r="P942" i="2"/>
  <c r="O943" i="2"/>
  <c r="P944" i="2"/>
  <c r="O945" i="2"/>
  <c r="P946" i="2"/>
  <c r="O947" i="2"/>
  <c r="P948" i="2"/>
  <c r="O950" i="2"/>
  <c r="O951" i="2"/>
  <c r="O952" i="2"/>
  <c r="P953" i="2"/>
  <c r="P955" i="2"/>
  <c r="O957" i="2"/>
  <c r="O958" i="2"/>
  <c r="O959" i="2"/>
  <c r="O960" i="2"/>
  <c r="O961" i="2"/>
  <c r="O962" i="2"/>
  <c r="O963" i="2"/>
  <c r="O964" i="2"/>
  <c r="P965" i="2"/>
  <c r="O966" i="2"/>
  <c r="P967" i="2"/>
  <c r="O968" i="2"/>
  <c r="P969" i="2"/>
  <c r="O970" i="2"/>
  <c r="P971" i="2"/>
  <c r="P973" i="2"/>
  <c r="P975" i="2"/>
  <c r="P977" i="2"/>
  <c r="P979" i="2"/>
  <c r="P981" i="2"/>
  <c r="P982" i="2"/>
  <c r="P984" i="2"/>
  <c r="P986" i="2"/>
  <c r="P988" i="2"/>
  <c r="P990" i="2"/>
  <c r="P992" i="2"/>
  <c r="M994" i="2"/>
  <c r="O995" i="2"/>
  <c r="P996" i="2"/>
  <c r="P998" i="2"/>
  <c r="P1000" i="2"/>
  <c r="P1002" i="2"/>
  <c r="O1004" i="2"/>
  <c r="O1005" i="2"/>
  <c r="P1009" i="2"/>
  <c r="P1011" i="2"/>
  <c r="P1013" i="2"/>
  <c r="P1015" i="2"/>
  <c r="P1017" i="2"/>
  <c r="O1020" i="2"/>
  <c r="P1021" i="2"/>
  <c r="P1023" i="2"/>
  <c r="P1025" i="2"/>
  <c r="P1026" i="2"/>
  <c r="P1027" i="2"/>
  <c r="P1029" i="2"/>
  <c r="O1032" i="2"/>
  <c r="P1033" i="2"/>
  <c r="P1035" i="2"/>
  <c r="P1037" i="2"/>
  <c r="P1039" i="2"/>
  <c r="P1040" i="2"/>
  <c r="P1042" i="2"/>
  <c r="P1043" i="2"/>
  <c r="P1044" i="2"/>
  <c r="P1046" i="2"/>
  <c r="P1048" i="2"/>
  <c r="P1050" i="2"/>
  <c r="P1052" i="2"/>
  <c r="P1054" i="2"/>
  <c r="O1206" i="2"/>
  <c r="M1205" i="2"/>
  <c r="P1206" i="2"/>
  <c r="P1208" i="2"/>
  <c r="P1210" i="2"/>
  <c r="P1212" i="2"/>
  <c r="P1216" i="2"/>
  <c r="M1318" i="2"/>
  <c r="P1322" i="2"/>
  <c r="P1324" i="2"/>
  <c r="P1325" i="2"/>
  <c r="P1331" i="2"/>
  <c r="P1333" i="2"/>
  <c r="P1335" i="2"/>
  <c r="O1372" i="2"/>
  <c r="O1371" i="2" s="1"/>
  <c r="M1371" i="2"/>
  <c r="P1371" i="2" s="1"/>
  <c r="P1372" i="2"/>
  <c r="P1543" i="2"/>
  <c r="P1545" i="2"/>
  <c r="P1547" i="2"/>
  <c r="P1561" i="2"/>
  <c r="P1563" i="2"/>
  <c r="P18" i="2"/>
  <c r="P20" i="2"/>
  <c r="P24" i="2"/>
  <c r="N53" i="2"/>
  <c r="N78" i="2"/>
  <c r="P84" i="2"/>
  <c r="P86" i="2"/>
  <c r="P88" i="2"/>
  <c r="P90" i="2"/>
  <c r="P92" i="2"/>
  <c r="P94" i="2"/>
  <c r="P96" i="2"/>
  <c r="P98" i="2"/>
  <c r="P100" i="2"/>
  <c r="P102" i="2"/>
  <c r="P104" i="2"/>
  <c r="P106" i="2"/>
  <c r="N107" i="2"/>
  <c r="P107" i="2" s="1"/>
  <c r="P108" i="2"/>
  <c r="P110" i="2"/>
  <c r="P111" i="2"/>
  <c r="P113" i="2"/>
  <c r="P115" i="2"/>
  <c r="P117" i="2"/>
  <c r="P119" i="2"/>
  <c r="P121" i="2"/>
  <c r="P123" i="2"/>
  <c r="P125" i="2"/>
  <c r="O126" i="2"/>
  <c r="P127" i="2"/>
  <c r="P129" i="2"/>
  <c r="P133" i="2"/>
  <c r="P135" i="2"/>
  <c r="P137" i="2"/>
  <c r="M141" i="2"/>
  <c r="M16" i="2" s="1"/>
  <c r="O142" i="2"/>
  <c r="P143" i="2"/>
  <c r="O144" i="2"/>
  <c r="P145" i="2"/>
  <c r="O147" i="2"/>
  <c r="N146" i="2"/>
  <c r="P150" i="2"/>
  <c r="P156" i="2"/>
  <c r="P158" i="2"/>
  <c r="O161" i="2"/>
  <c r="O162" i="2"/>
  <c r="P163" i="2"/>
  <c r="P165" i="2"/>
  <c r="P169" i="2"/>
  <c r="P173" i="2"/>
  <c r="P175" i="2"/>
  <c r="P177" i="2"/>
  <c r="P179" i="2"/>
  <c r="P181" i="2"/>
  <c r="P183" i="2"/>
  <c r="P186" i="2"/>
  <c r="L185" i="2"/>
  <c r="O187" i="2"/>
  <c r="N185" i="2"/>
  <c r="P188" i="2"/>
  <c r="P190" i="2"/>
  <c r="O191" i="2"/>
  <c r="P192" i="2"/>
  <c r="P194" i="2"/>
  <c r="O196" i="2"/>
  <c r="P197" i="2"/>
  <c r="P199" i="2"/>
  <c r="P201" i="2"/>
  <c r="P203" i="2"/>
  <c r="O206" i="2"/>
  <c r="P207" i="2"/>
  <c r="P209" i="2"/>
  <c r="P211" i="2"/>
  <c r="P213" i="2"/>
  <c r="O214" i="2"/>
  <c r="P215" i="2"/>
  <c r="P217" i="2"/>
  <c r="P219" i="2"/>
  <c r="P221" i="2"/>
  <c r="P223" i="2"/>
  <c r="P225" i="2"/>
  <c r="P227" i="2"/>
  <c r="P229" i="2"/>
  <c r="P231" i="2"/>
  <c r="P233" i="2"/>
  <c r="P235" i="2"/>
  <c r="P237" i="2"/>
  <c r="P239" i="2"/>
  <c r="P241" i="2"/>
  <c r="P245" i="2"/>
  <c r="P247" i="2"/>
  <c r="P249" i="2"/>
  <c r="P251" i="2"/>
  <c r="P253" i="2"/>
  <c r="P255" i="2"/>
  <c r="P258" i="2"/>
  <c r="P260" i="2"/>
  <c r="P262" i="2"/>
  <c r="P264" i="2"/>
  <c r="L267" i="2"/>
  <c r="O269" i="2"/>
  <c r="O270" i="2"/>
  <c r="P273" i="2"/>
  <c r="P275" i="2"/>
  <c r="P276" i="2"/>
  <c r="P278" i="2"/>
  <c r="P280" i="2"/>
  <c r="P282" i="2"/>
  <c r="P285" i="2"/>
  <c r="P287" i="2"/>
  <c r="P289" i="2"/>
  <c r="P291" i="2"/>
  <c r="P293" i="2"/>
  <c r="P296" i="2"/>
  <c r="P300" i="2"/>
  <c r="P302" i="2"/>
  <c r="P304" i="2"/>
  <c r="P308" i="2"/>
  <c r="P310" i="2"/>
  <c r="P312" i="2"/>
  <c r="P314" i="2"/>
  <c r="O316" i="2"/>
  <c r="N315" i="2"/>
  <c r="P317" i="2"/>
  <c r="P319" i="2"/>
  <c r="P321" i="2"/>
  <c r="P323" i="2"/>
  <c r="P325" i="2"/>
  <c r="P327" i="2"/>
  <c r="P329" i="2"/>
  <c r="P331" i="2"/>
  <c r="P333" i="2"/>
  <c r="M336" i="2"/>
  <c r="L337" i="2"/>
  <c r="L336" i="2"/>
  <c r="O338" i="2"/>
  <c r="N337" i="2"/>
  <c r="N336" i="2"/>
  <c r="P339" i="2"/>
  <c r="P341" i="2"/>
  <c r="P343" i="2"/>
  <c r="P345" i="2"/>
  <c r="P347" i="2"/>
  <c r="P349" i="2"/>
  <c r="P351" i="2"/>
  <c r="P353" i="2"/>
  <c r="P355" i="2"/>
  <c r="P357" i="2"/>
  <c r="O360" i="2"/>
  <c r="P363" i="2"/>
  <c r="P365" i="2"/>
  <c r="N366" i="2"/>
  <c r="O368" i="2"/>
  <c r="P369" i="2"/>
  <c r="O371" i="2"/>
  <c r="O372" i="2"/>
  <c r="O373" i="2"/>
  <c r="O378" i="2"/>
  <c r="N375" i="2"/>
  <c r="P379" i="2"/>
  <c r="P381" i="2"/>
  <c r="P383" i="2"/>
  <c r="P385" i="2"/>
  <c r="P387" i="2"/>
  <c r="P389" i="2"/>
  <c r="P393" i="2"/>
  <c r="P395" i="2"/>
  <c r="P397" i="2"/>
  <c r="P399" i="2"/>
  <c r="P401" i="2"/>
  <c r="P403" i="2"/>
  <c r="P407" i="2"/>
  <c r="P409" i="2"/>
  <c r="P411" i="2"/>
  <c r="P413" i="2"/>
  <c r="P419" i="2"/>
  <c r="P421" i="2"/>
  <c r="P423" i="2"/>
  <c r="P425" i="2"/>
  <c r="O428" i="2"/>
  <c r="P429" i="2"/>
  <c r="P431" i="2"/>
  <c r="P433" i="2"/>
  <c r="P435" i="2"/>
  <c r="P437" i="2"/>
  <c r="P439" i="2"/>
  <c r="P441" i="2"/>
  <c r="O443" i="2"/>
  <c r="N442" i="2"/>
  <c r="P445" i="2"/>
  <c r="O448" i="2"/>
  <c r="P450" i="2"/>
  <c r="P452" i="2"/>
  <c r="O455" i="2"/>
  <c r="O454" i="2" s="1"/>
  <c r="P456" i="2"/>
  <c r="P458" i="2"/>
  <c r="P460" i="2"/>
  <c r="P462" i="2"/>
  <c r="P464" i="2"/>
  <c r="P466" i="2"/>
  <c r="N467" i="2"/>
  <c r="P468" i="2"/>
  <c r="O469" i="2"/>
  <c r="P470" i="2"/>
  <c r="O471" i="2"/>
  <c r="P472" i="2"/>
  <c r="O473" i="2"/>
  <c r="P474" i="2"/>
  <c r="O475" i="2"/>
  <c r="P476" i="2"/>
  <c r="O477" i="2"/>
  <c r="O478" i="2"/>
  <c r="O479" i="2"/>
  <c r="P480" i="2"/>
  <c r="P482" i="2"/>
  <c r="P484" i="2"/>
  <c r="P486" i="2"/>
  <c r="P488" i="2"/>
  <c r="P490" i="2"/>
  <c r="P492" i="2"/>
  <c r="P494" i="2"/>
  <c r="P496" i="2"/>
  <c r="P498" i="2"/>
  <c r="P500" i="2"/>
  <c r="P502" i="2"/>
  <c r="P504" i="2"/>
  <c r="P506" i="2"/>
  <c r="P508" i="2"/>
  <c r="P510" i="2"/>
  <c r="P512" i="2"/>
  <c r="P514" i="2"/>
  <c r="P516" i="2"/>
  <c r="P518" i="2"/>
  <c r="P520" i="2"/>
  <c r="P522" i="2"/>
  <c r="P524" i="2"/>
  <c r="P526" i="2"/>
  <c r="P528" i="2"/>
  <c r="P530" i="2"/>
  <c r="P532" i="2"/>
  <c r="P534" i="2"/>
  <c r="P536" i="2"/>
  <c r="P538" i="2"/>
  <c r="P540" i="2"/>
  <c r="P542" i="2"/>
  <c r="P544" i="2"/>
  <c r="P546" i="2"/>
  <c r="P548" i="2"/>
  <c r="P550" i="2"/>
  <c r="P552" i="2"/>
  <c r="P554" i="2"/>
  <c r="P556" i="2"/>
  <c r="P558" i="2"/>
  <c r="P560" i="2"/>
  <c r="P561" i="2"/>
  <c r="O562" i="2"/>
  <c r="P563" i="2"/>
  <c r="O564" i="2"/>
  <c r="P565" i="2"/>
  <c r="N566" i="2"/>
  <c r="P567" i="2"/>
  <c r="O568" i="2"/>
  <c r="P569" i="2"/>
  <c r="O570" i="2"/>
  <c r="O571" i="2"/>
  <c r="P572" i="2"/>
  <c r="P573" i="2"/>
  <c r="P575" i="2"/>
  <c r="P577" i="2"/>
  <c r="P579" i="2"/>
  <c r="P581" i="2"/>
  <c r="P583" i="2"/>
  <c r="P585" i="2"/>
  <c r="P587" i="2"/>
  <c r="P588" i="2"/>
  <c r="P590" i="2"/>
  <c r="P592" i="2"/>
  <c r="P594" i="2"/>
  <c r="P596" i="2"/>
  <c r="P598" i="2"/>
  <c r="P600" i="2"/>
  <c r="P602" i="2"/>
  <c r="P604" i="2"/>
  <c r="P606" i="2"/>
  <c r="P608" i="2"/>
  <c r="P610" i="2"/>
  <c r="P613" i="2"/>
  <c r="P615" i="2"/>
  <c r="P617" i="2"/>
  <c r="P619" i="2"/>
  <c r="P621" i="2"/>
  <c r="P623" i="2"/>
  <c r="P625" i="2"/>
  <c r="P627" i="2"/>
  <c r="P629" i="2"/>
  <c r="P631" i="2"/>
  <c r="P633" i="2"/>
  <c r="P635" i="2"/>
  <c r="P637" i="2"/>
  <c r="P639" i="2"/>
  <c r="P641" i="2"/>
  <c r="P643" i="2"/>
  <c r="P645" i="2"/>
  <c r="P647" i="2"/>
  <c r="P649" i="2"/>
  <c r="P651" i="2"/>
  <c r="P653" i="2"/>
  <c r="P655" i="2"/>
  <c r="P657" i="2"/>
  <c r="P659" i="2"/>
  <c r="P661" i="2"/>
  <c r="O663" i="2"/>
  <c r="O664" i="2"/>
  <c r="O665" i="2"/>
  <c r="O666" i="2"/>
  <c r="P692" i="2"/>
  <c r="P693" i="2"/>
  <c r="P694" i="2"/>
  <c r="P695" i="2"/>
  <c r="P696" i="2"/>
  <c r="P697" i="2"/>
  <c r="O698" i="2"/>
  <c r="P691" i="2"/>
  <c r="P728" i="2"/>
  <c r="P729" i="2"/>
  <c r="P730" i="2"/>
  <c r="P731" i="2"/>
  <c r="P732" i="2"/>
  <c r="P757" i="2"/>
  <c r="P758" i="2"/>
  <c r="P759" i="2"/>
  <c r="P760" i="2"/>
  <c r="P761" i="2"/>
  <c r="P762" i="2"/>
  <c r="P763" i="2"/>
  <c r="P764" i="2"/>
  <c r="O766" i="2"/>
  <c r="O765" i="2" s="1"/>
  <c r="P765" i="2"/>
  <c r="O784" i="2"/>
  <c r="O783" i="2" s="1"/>
  <c r="N783" i="2"/>
  <c r="P820" i="2"/>
  <c r="P821" i="2"/>
  <c r="P822" i="2"/>
  <c r="O836" i="2"/>
  <c r="N835" i="2"/>
  <c r="P835" i="2" s="1"/>
  <c r="P950" i="2"/>
  <c r="P951" i="2"/>
  <c r="P952" i="2"/>
  <c r="P957" i="2"/>
  <c r="P958" i="2"/>
  <c r="P959" i="2"/>
  <c r="P960" i="2"/>
  <c r="P961" i="2"/>
  <c r="P962" i="2"/>
  <c r="P963" i="2"/>
  <c r="P964" i="2"/>
  <c r="O973" i="2"/>
  <c r="P1004" i="2"/>
  <c r="P1005" i="2"/>
  <c r="O1007" i="2"/>
  <c r="N1006" i="2"/>
  <c r="P1006" i="2" s="1"/>
  <c r="O1015" i="2"/>
  <c r="O1025" i="2"/>
  <c r="O1149" i="2"/>
  <c r="M1128" i="2"/>
  <c r="P1149" i="2"/>
  <c r="P1207" i="2"/>
  <c r="P1209" i="2"/>
  <c r="P1211" i="2"/>
  <c r="P1213" i="2"/>
  <c r="P1217" i="2"/>
  <c r="P1321" i="2"/>
  <c r="P1323" i="2"/>
  <c r="P1326" i="2"/>
  <c r="P1332" i="2"/>
  <c r="P1334" i="2"/>
  <c r="P1336" i="2"/>
  <c r="P1544" i="2"/>
  <c r="P1546" i="2"/>
  <c r="P1548" i="2"/>
  <c r="P1562" i="2"/>
  <c r="O1056" i="2"/>
  <c r="M1057" i="2"/>
  <c r="O1059" i="2"/>
  <c r="O1061" i="2"/>
  <c r="O1063" i="2"/>
  <c r="O1065" i="2"/>
  <c r="O1067" i="2"/>
  <c r="O1069" i="2"/>
  <c r="O1071" i="2"/>
  <c r="O1073" i="2"/>
  <c r="O1074" i="2"/>
  <c r="O1076" i="2"/>
  <c r="O1078" i="2"/>
  <c r="M1079" i="2"/>
  <c r="O1081" i="2"/>
  <c r="O1083" i="2"/>
  <c r="O1085" i="2"/>
  <c r="O1088" i="2"/>
  <c r="O1090" i="2"/>
  <c r="N1092" i="2"/>
  <c r="P1092" i="2" s="1"/>
  <c r="O1093" i="2"/>
  <c r="O1095" i="2"/>
  <c r="O1098" i="2"/>
  <c r="O1100" i="2"/>
  <c r="O1102" i="2"/>
  <c r="O1104" i="2"/>
  <c r="O1106" i="2"/>
  <c r="O1109" i="2"/>
  <c r="O1111" i="2"/>
  <c r="O1113" i="2"/>
  <c r="O1115" i="2"/>
  <c r="O1117" i="2"/>
  <c r="O1119" i="2"/>
  <c r="O1121" i="2"/>
  <c r="O1123" i="2"/>
  <c r="O1125" i="2"/>
  <c r="N1128" i="2"/>
  <c r="O1129" i="2"/>
  <c r="O1131" i="2"/>
  <c r="O1133" i="2"/>
  <c r="O1135" i="2"/>
  <c r="O1137" i="2"/>
  <c r="O1139" i="2"/>
  <c r="O1141" i="2"/>
  <c r="O1143" i="2"/>
  <c r="O1145" i="2"/>
  <c r="O1147" i="2"/>
  <c r="O1150" i="2"/>
  <c r="O1151" i="2"/>
  <c r="M1152" i="2"/>
  <c r="P1152" i="2" s="1"/>
  <c r="O1154" i="2"/>
  <c r="O1156" i="2"/>
  <c r="O1158" i="2"/>
  <c r="O1160" i="2"/>
  <c r="O1161" i="2"/>
  <c r="O1162" i="2"/>
  <c r="O1163" i="2"/>
  <c r="O1165" i="2"/>
  <c r="N1167" i="2"/>
  <c r="O1168" i="2"/>
  <c r="O1170" i="2"/>
  <c r="N1172" i="2"/>
  <c r="P1172" i="2" s="1"/>
  <c r="O1173" i="2"/>
  <c r="O1172" i="2" s="1"/>
  <c r="M1174" i="2"/>
  <c r="P1174" i="2" s="1"/>
  <c r="N1176" i="2"/>
  <c r="P1176" i="2" s="1"/>
  <c r="O1177" i="2"/>
  <c r="O1176" i="2" s="1"/>
  <c r="M1178" i="2"/>
  <c r="P1178" i="2" s="1"/>
  <c r="N1180" i="2"/>
  <c r="O1181" i="2"/>
  <c r="O1183" i="2"/>
  <c r="O1185" i="2"/>
  <c r="O1188" i="2"/>
  <c r="O1191" i="2"/>
  <c r="O1193" i="2"/>
  <c r="O1195" i="2"/>
  <c r="O1197" i="2"/>
  <c r="O1199" i="2"/>
  <c r="O1201" i="2"/>
  <c r="O1203" i="2"/>
  <c r="N1205" i="2"/>
  <c r="O1214" i="2"/>
  <c r="N1218" i="2"/>
  <c r="O1219" i="2"/>
  <c r="O1221" i="2"/>
  <c r="M1222" i="2"/>
  <c r="P1222" i="2" s="1"/>
  <c r="O1224" i="2"/>
  <c r="O1226" i="2"/>
  <c r="O1228" i="2"/>
  <c r="N1230" i="2"/>
  <c r="O1231" i="2"/>
  <c r="O1233" i="2"/>
  <c r="O1235" i="2"/>
  <c r="M1236" i="2"/>
  <c r="P1236" i="2" s="1"/>
  <c r="O1238" i="2"/>
  <c r="O1240" i="2"/>
  <c r="O1242" i="2"/>
  <c r="N1244" i="2"/>
  <c r="O1245" i="2"/>
  <c r="O1247" i="2"/>
  <c r="O1249" i="2"/>
  <c r="O1251" i="2"/>
  <c r="M1252" i="2"/>
  <c r="P1252" i="2" s="1"/>
  <c r="O1254" i="2"/>
  <c r="O1256" i="2"/>
  <c r="O1258" i="2"/>
  <c r="O1260" i="2"/>
  <c r="O1262" i="2"/>
  <c r="O1264" i="2"/>
  <c r="O1266" i="2"/>
  <c r="O1268" i="2"/>
  <c r="O1270" i="2"/>
  <c r="O1272" i="2"/>
  <c r="M1273" i="2"/>
  <c r="P1273" i="2" s="1"/>
  <c r="O1275" i="2"/>
  <c r="O1273" i="2" s="1"/>
  <c r="M1276" i="2"/>
  <c r="P1276" i="2" s="1"/>
  <c r="N1278" i="2"/>
  <c r="O1279" i="2"/>
  <c r="O1281" i="2"/>
  <c r="O1283" i="2"/>
  <c r="O1285" i="2"/>
  <c r="O1287" i="2"/>
  <c r="O1289" i="2"/>
  <c r="O1291" i="2"/>
  <c r="O1293" i="2"/>
  <c r="O1295" i="2"/>
  <c r="O1298" i="2"/>
  <c r="O1300" i="2"/>
  <c r="O1302" i="2"/>
  <c r="O1304" i="2"/>
  <c r="O1305" i="2"/>
  <c r="O1307" i="2"/>
  <c r="O1309" i="2"/>
  <c r="O1311" i="2"/>
  <c r="O1313" i="2"/>
  <c r="O1315" i="2"/>
  <c r="O1317" i="2"/>
  <c r="O1319" i="2"/>
  <c r="O1327" i="2"/>
  <c r="O1329" i="2"/>
  <c r="O1337" i="2"/>
  <c r="O1339" i="2"/>
  <c r="O1341" i="2"/>
  <c r="O1343" i="2"/>
  <c r="O1345" i="2"/>
  <c r="O1347" i="2"/>
  <c r="O1349" i="2"/>
  <c r="O1351" i="2"/>
  <c r="O1353" i="2"/>
  <c r="N1355" i="2"/>
  <c r="O1356" i="2"/>
  <c r="O1358" i="2"/>
  <c r="N1360" i="2"/>
  <c r="P1360" i="2" s="1"/>
  <c r="O1361" i="2"/>
  <c r="O1363" i="2"/>
  <c r="O1365" i="2"/>
  <c r="O1367" i="2"/>
  <c r="O1369" i="2"/>
  <c r="N1373" i="2"/>
  <c r="P1373" i="2" s="1"/>
  <c r="O1374" i="2"/>
  <c r="O1373" i="2" s="1"/>
  <c r="M1375" i="2"/>
  <c r="O1377" i="2"/>
  <c r="O1379" i="2"/>
  <c r="O1381" i="2"/>
  <c r="O1383" i="2"/>
  <c r="O1384" i="2"/>
  <c r="O1386" i="2"/>
  <c r="O1388" i="2"/>
  <c r="O1389" i="2"/>
  <c r="O1391" i="2"/>
  <c r="O1393" i="2"/>
  <c r="O1395" i="2"/>
  <c r="O1396" i="2"/>
  <c r="O1397" i="2"/>
  <c r="O1398" i="2"/>
  <c r="O1399" i="2"/>
  <c r="O1401" i="2"/>
  <c r="O1403" i="2"/>
  <c r="O1405" i="2"/>
  <c r="M1406" i="2"/>
  <c r="O1408" i="2"/>
  <c r="M1409" i="2"/>
  <c r="O1411" i="2"/>
  <c r="O1413" i="2"/>
  <c r="O1415" i="2"/>
  <c r="M1416" i="2"/>
  <c r="O1418" i="2"/>
  <c r="O1421" i="2"/>
  <c r="O1423" i="2"/>
  <c r="O1425" i="2"/>
  <c r="O1427" i="2"/>
  <c r="O1429" i="2"/>
  <c r="O1431" i="2"/>
  <c r="O1433" i="2"/>
  <c r="O1435" i="2"/>
  <c r="O1437" i="2"/>
  <c r="O1439" i="2"/>
  <c r="O1441" i="2"/>
  <c r="O1443" i="2"/>
  <c r="O1445" i="2"/>
  <c r="O1447" i="2"/>
  <c r="O1449" i="2"/>
  <c r="O1451" i="2"/>
  <c r="O1453" i="2"/>
  <c r="O1455" i="2"/>
  <c r="O1457" i="2"/>
  <c r="O1459" i="2"/>
  <c r="O1461" i="2"/>
  <c r="O1463" i="2"/>
  <c r="O1465" i="2"/>
  <c r="O1467" i="2"/>
  <c r="M1468" i="2"/>
  <c r="O1470" i="2"/>
  <c r="M1471" i="2"/>
  <c r="O1473" i="2"/>
  <c r="M1474" i="2"/>
  <c r="O1476" i="2"/>
  <c r="O1478" i="2"/>
  <c r="O1479" i="2"/>
  <c r="O1480" i="2"/>
  <c r="O1481" i="2"/>
  <c r="O1482" i="2"/>
  <c r="O1484" i="2"/>
  <c r="O1485" i="2"/>
  <c r="O1486" i="2"/>
  <c r="M1487" i="2"/>
  <c r="O1489" i="2"/>
  <c r="M1490" i="2"/>
  <c r="O1492" i="2"/>
  <c r="O1494" i="2"/>
  <c r="O1496" i="2"/>
  <c r="O1498" i="2"/>
  <c r="O1500" i="2"/>
  <c r="O1502" i="2"/>
  <c r="O1504" i="2"/>
  <c r="O1506" i="2"/>
  <c r="O1508" i="2"/>
  <c r="O1510" i="2"/>
  <c r="O1512" i="2"/>
  <c r="O1514" i="2"/>
  <c r="M1515" i="2"/>
  <c r="P1515" i="2" s="1"/>
  <c r="O1517" i="2"/>
  <c r="O1519" i="2"/>
  <c r="O1521" i="2"/>
  <c r="O1523" i="2"/>
  <c r="O1525" i="2"/>
  <c r="O1527" i="2"/>
  <c r="O1529" i="2"/>
  <c r="O1531" i="2"/>
  <c r="O1533" i="2"/>
  <c r="O1535" i="2"/>
  <c r="O1537" i="2"/>
  <c r="O1539" i="2"/>
  <c r="O1541" i="2"/>
  <c r="O1549" i="2"/>
  <c r="O1551" i="2"/>
  <c r="O1553" i="2"/>
  <c r="O1555" i="2"/>
  <c r="O1557" i="2"/>
  <c r="O1559" i="2"/>
  <c r="O1564" i="2"/>
  <c r="O1566" i="2"/>
  <c r="O1567" i="2"/>
  <c r="O1568" i="2"/>
  <c r="O1569" i="2"/>
  <c r="O1571" i="2"/>
  <c r="O1573" i="2"/>
  <c r="O1575" i="2"/>
  <c r="O1577" i="2"/>
  <c r="O1579" i="2"/>
  <c r="O1581" i="2"/>
  <c r="O1583" i="2"/>
  <c r="O1585" i="2"/>
  <c r="O1587" i="2"/>
  <c r="O1589" i="2"/>
  <c r="O1591" i="2"/>
  <c r="O1593" i="2"/>
  <c r="O1595" i="2"/>
  <c r="O1597" i="2"/>
  <c r="O1599" i="2"/>
  <c r="M1600" i="2"/>
  <c r="P1600" i="2" s="1"/>
  <c r="O1602" i="2"/>
  <c r="O1604" i="2"/>
  <c r="O1606" i="2"/>
  <c r="O1608" i="2"/>
  <c r="O1610" i="2"/>
  <c r="O1612" i="2"/>
  <c r="O1614" i="2"/>
  <c r="O1616" i="2"/>
  <c r="O1618" i="2"/>
  <c r="O1620" i="2"/>
  <c r="O1622" i="2"/>
  <c r="O1624" i="2"/>
  <c r="O1626" i="2"/>
  <c r="O1628" i="2"/>
  <c r="O1630" i="2"/>
  <c r="O1632" i="2"/>
  <c r="O1634" i="2"/>
  <c r="O1636" i="2"/>
  <c r="O1638" i="2"/>
  <c r="O1640" i="2"/>
  <c r="O1642" i="2"/>
  <c r="O1644" i="2"/>
  <c r="O1646" i="2"/>
  <c r="O1648" i="2"/>
  <c r="O1649" i="2"/>
  <c r="O1650" i="2"/>
  <c r="O1651" i="2"/>
  <c r="O1653" i="2"/>
  <c r="O1655" i="2"/>
  <c r="O1657" i="2"/>
  <c r="O1659" i="2"/>
  <c r="O1661" i="2"/>
  <c r="O1663" i="2"/>
  <c r="O1665" i="2"/>
  <c r="O1667" i="2"/>
  <c r="O1669" i="2"/>
  <c r="O1671" i="2"/>
  <c r="O1673" i="2"/>
  <c r="O1675" i="2"/>
  <c r="O1677" i="2"/>
  <c r="O1679" i="2"/>
  <c r="O1681" i="2"/>
  <c r="O1682" i="2"/>
  <c r="O1684" i="2"/>
  <c r="O1686" i="2"/>
  <c r="O1688" i="2"/>
  <c r="O1690" i="2"/>
  <c r="O1692" i="2"/>
  <c r="O1694" i="2"/>
  <c r="O1696" i="2"/>
  <c r="O1698" i="2"/>
  <c r="O1700" i="2"/>
  <c r="O1702" i="2"/>
  <c r="O1704" i="2"/>
  <c r="O1706" i="2"/>
  <c r="O1708" i="2"/>
  <c r="O1710" i="2"/>
  <c r="O1712" i="2"/>
  <c r="O1714" i="2"/>
  <c r="O1716" i="2"/>
  <c r="O1718" i="2"/>
  <c r="O1720" i="2"/>
  <c r="O1722" i="2"/>
  <c r="O1724" i="2"/>
  <c r="O1726" i="2"/>
  <c r="O1728" i="2"/>
  <c r="N1730" i="2"/>
  <c r="O1731" i="2"/>
  <c r="O1733" i="2"/>
  <c r="O1735" i="2"/>
  <c r="O1737" i="2"/>
  <c r="M1738" i="2"/>
  <c r="P1738" i="2" s="1"/>
  <c r="O1740" i="2"/>
  <c r="O1742" i="2"/>
  <c r="O1744" i="2"/>
  <c r="O1746" i="2"/>
  <c r="N1748" i="2"/>
  <c r="O1749" i="2"/>
  <c r="O1751" i="2"/>
  <c r="O1753" i="2"/>
  <c r="O1755" i="2"/>
  <c r="O1757" i="2"/>
  <c r="O1759" i="2"/>
  <c r="O1761" i="2"/>
  <c r="O1763" i="2"/>
  <c r="O1765" i="2"/>
  <c r="O1767" i="2"/>
  <c r="O1769" i="2"/>
  <c r="O1772" i="2"/>
  <c r="O1774" i="2"/>
  <c r="O1776" i="2"/>
  <c r="O1778" i="2"/>
  <c r="O1780" i="2"/>
  <c r="O1782" i="2"/>
  <c r="N1784" i="2"/>
  <c r="O1785" i="2"/>
  <c r="O1787" i="2"/>
  <c r="O1789" i="2"/>
  <c r="O1791" i="2"/>
  <c r="O1794" i="2"/>
  <c r="O1796" i="2"/>
  <c r="O1798" i="2"/>
  <c r="O1800" i="2"/>
  <c r="O1802" i="2"/>
  <c r="O1804" i="2"/>
  <c r="O1806" i="2"/>
  <c r="O1809" i="2"/>
  <c r="O1811" i="2"/>
  <c r="N1813" i="2"/>
  <c r="O1814" i="2"/>
  <c r="O1816" i="2"/>
  <c r="O1818" i="2"/>
  <c r="O1820" i="2"/>
  <c r="O1823" i="2"/>
  <c r="O1825" i="2"/>
  <c r="L1827" i="2"/>
  <c r="N1827" i="2"/>
  <c r="N1828" i="2"/>
  <c r="O1829" i="2"/>
  <c r="O1831" i="2"/>
  <c r="O1833" i="2"/>
  <c r="O1838" i="2"/>
  <c r="O1840" i="2"/>
  <c r="O1843" i="2"/>
  <c r="O1845" i="2"/>
  <c r="O1847" i="2"/>
  <c r="O1849" i="2"/>
  <c r="N1914" i="2"/>
  <c r="O1915" i="2"/>
  <c r="N1917" i="2"/>
  <c r="P1917" i="2" s="1"/>
  <c r="O1918" i="2"/>
  <c r="O1920" i="2"/>
  <c r="O1922" i="2"/>
  <c r="O1924" i="2"/>
  <c r="O1926" i="2"/>
  <c r="O1928" i="2"/>
  <c r="O1930" i="2"/>
  <c r="O1932" i="2"/>
  <c r="N1934" i="2"/>
  <c r="P1934" i="2" s="1"/>
  <c r="O1935" i="2"/>
  <c r="O1937" i="2"/>
  <c r="O1939" i="2"/>
  <c r="O1941" i="2"/>
  <c r="O1943" i="2"/>
  <c r="O1945" i="2"/>
  <c r="O1947" i="2"/>
  <c r="M1948" i="2"/>
  <c r="O1950" i="2"/>
  <c r="O1952" i="2"/>
  <c r="O1954" i="2"/>
  <c r="O1956" i="2"/>
  <c r="O1958" i="2"/>
  <c r="O1960" i="2"/>
  <c r="O1962" i="2"/>
  <c r="O1964" i="2"/>
  <c r="O1966" i="2"/>
  <c r="N1968" i="2"/>
  <c r="P1968" i="2" s="1"/>
  <c r="O1969" i="2"/>
  <c r="O1970" i="2"/>
  <c r="P1971" i="2"/>
  <c r="P1973" i="2"/>
  <c r="P1975" i="2"/>
  <c r="P1977" i="2"/>
  <c r="P1979" i="2"/>
  <c r="P1981" i="2"/>
  <c r="O1984" i="2"/>
  <c r="O1983" i="2" s="1"/>
  <c r="P1988" i="2"/>
  <c r="P1990" i="2"/>
  <c r="O1993" i="2"/>
  <c r="O1992" i="2" s="1"/>
  <c r="P1994" i="2"/>
  <c r="P1996" i="2"/>
  <c r="P1998" i="2"/>
  <c r="P2000" i="2"/>
  <c r="P2002" i="2"/>
  <c r="P2004" i="2"/>
  <c r="P2006" i="2"/>
  <c r="P2008" i="2"/>
  <c r="P2013" i="2"/>
  <c r="P2015" i="2"/>
  <c r="O2018" i="2"/>
  <c r="O2017" i="2" s="1"/>
  <c r="P2019" i="2"/>
  <c r="P2021" i="2"/>
  <c r="P2023" i="2"/>
  <c r="P2025" i="2"/>
  <c r="P2027" i="2"/>
  <c r="P2029" i="2"/>
  <c r="P2031" i="2"/>
  <c r="P2033" i="2"/>
  <c r="P2035" i="2"/>
  <c r="P2037" i="2"/>
  <c r="P2039" i="2"/>
  <c r="P2041" i="2"/>
  <c r="P2043" i="2"/>
  <c r="P2045" i="2"/>
  <c r="P2047" i="2"/>
  <c r="P2049" i="2"/>
  <c r="P2051" i="2"/>
  <c r="P2053" i="2"/>
  <c r="P2055" i="2"/>
  <c r="P2057" i="2"/>
  <c r="O2060" i="2"/>
  <c r="O2059" i="2" s="1"/>
  <c r="O1851" i="2" s="1"/>
  <c r="P2061" i="2"/>
  <c r="P2063" i="2"/>
  <c r="P2065" i="2"/>
  <c r="P2067" i="2"/>
  <c r="P2069" i="2"/>
  <c r="P2071" i="2"/>
  <c r="P2073" i="2"/>
  <c r="P2075" i="2"/>
  <c r="P2077" i="2"/>
  <c r="P2079" i="2"/>
  <c r="P2081" i="2"/>
  <c r="P2083" i="2"/>
  <c r="P2085" i="2"/>
  <c r="P2087" i="2"/>
  <c r="P2089" i="2"/>
  <c r="P2091" i="2"/>
  <c r="M2092" i="2"/>
  <c r="M1853" i="2" s="1"/>
  <c r="O2093" i="2"/>
  <c r="N2092" i="2"/>
  <c r="P2094" i="2"/>
  <c r="P2096" i="2"/>
  <c r="O2565" i="2"/>
  <c r="O2566" i="2"/>
  <c r="O2611" i="2"/>
  <c r="O1986" i="2"/>
  <c r="O1985" i="2" s="1"/>
  <c r="N1985" i="2"/>
  <c r="P1985" i="2" s="1"/>
  <c r="O1988" i="2"/>
  <c r="O2011" i="2"/>
  <c r="O2010" i="2" s="1"/>
  <c r="N2010" i="2"/>
  <c r="P2010" i="2" s="1"/>
  <c r="O2013" i="2"/>
  <c r="O2023" i="2"/>
  <c r="O2071" i="2"/>
  <c r="P2099" i="2"/>
  <c r="P2101" i="2"/>
  <c r="P2103" i="2"/>
  <c r="P2105" i="2"/>
  <c r="P2107" i="2"/>
  <c r="P2109" i="2"/>
  <c r="O2111" i="2"/>
  <c r="O2110" i="2" s="1"/>
  <c r="O1854" i="2" s="1"/>
  <c r="P2113" i="2"/>
  <c r="P2115" i="2"/>
  <c r="P2117" i="2"/>
  <c r="P2119" i="2"/>
  <c r="P2121" i="2"/>
  <c r="P2123" i="2"/>
  <c r="P2125" i="2"/>
  <c r="P2127" i="2"/>
  <c r="P2129" i="2"/>
  <c r="P2131" i="2"/>
  <c r="P2133" i="2"/>
  <c r="P2135" i="2"/>
  <c r="P2137" i="2"/>
  <c r="P2139" i="2"/>
  <c r="P2141" i="2"/>
  <c r="P2143" i="2"/>
  <c r="P2145" i="2"/>
  <c r="P2147" i="2"/>
  <c r="P2149" i="2"/>
  <c r="P2151" i="2"/>
  <c r="P2153" i="2"/>
  <c r="O2155" i="2"/>
  <c r="O2154" i="2" s="1"/>
  <c r="O1856" i="2" s="1"/>
  <c r="P2158" i="2"/>
  <c r="P2159" i="2"/>
  <c r="P2160" i="2"/>
  <c r="P2161" i="2"/>
  <c r="P2162" i="2"/>
  <c r="P2163" i="2"/>
  <c r="P2165" i="2"/>
  <c r="P2166" i="2"/>
  <c r="P2167" i="2"/>
  <c r="P2168" i="2"/>
  <c r="P2169" i="2"/>
  <c r="P2170" i="2"/>
  <c r="P2171" i="2"/>
  <c r="P2172" i="2"/>
  <c r="P2173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198" i="2"/>
  <c r="P2199" i="2"/>
  <c r="P2200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9" i="2"/>
  <c r="P2220" i="2"/>
  <c r="P2221" i="2"/>
  <c r="O2223" i="2"/>
  <c r="O2222" i="2" s="1"/>
  <c r="O1865" i="2" s="1"/>
  <c r="P2224" i="2"/>
  <c r="P2226" i="2"/>
  <c r="P2227" i="2"/>
  <c r="P2228" i="2"/>
  <c r="O2230" i="2"/>
  <c r="O2229" i="2" s="1"/>
  <c r="O1867" i="2" s="1"/>
  <c r="P2232" i="2"/>
  <c r="P2234" i="2"/>
  <c r="P2236" i="2"/>
  <c r="P2238" i="2"/>
  <c r="P2240" i="2"/>
  <c r="P2242" i="2"/>
  <c r="P2244" i="2"/>
  <c r="O2246" i="2"/>
  <c r="P2247" i="2"/>
  <c r="P2249" i="2"/>
  <c r="P2251" i="2"/>
  <c r="P2253" i="2"/>
  <c r="P2255" i="2"/>
  <c r="P2257" i="2"/>
  <c r="P2259" i="2"/>
  <c r="P2261" i="2"/>
  <c r="P2263" i="2"/>
  <c r="P2265" i="2"/>
  <c r="P2267" i="2"/>
  <c r="P2269" i="2"/>
  <c r="P2271" i="2"/>
  <c r="P2273" i="2"/>
  <c r="P2275" i="2"/>
  <c r="P2278" i="2"/>
  <c r="P2280" i="2"/>
  <c r="P2283" i="2"/>
  <c r="P2285" i="2"/>
  <c r="P2287" i="2"/>
  <c r="P2289" i="2"/>
  <c r="P2291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6" i="2"/>
  <c r="P2357" i="2"/>
  <c r="P2358" i="2"/>
  <c r="P2359" i="2"/>
  <c r="P2360" i="2"/>
  <c r="P2361" i="2"/>
  <c r="P2362" i="2"/>
  <c r="P2363" i="2"/>
  <c r="P2364" i="2"/>
  <c r="P2365" i="2"/>
  <c r="P2366" i="2"/>
  <c r="O2368" i="2"/>
  <c r="O2367" i="2" s="1"/>
  <c r="O1880" i="2" s="1"/>
  <c r="P2369" i="2"/>
  <c r="P2371" i="2"/>
  <c r="P2373" i="2"/>
  <c r="P2375" i="2"/>
  <c r="P2377" i="2"/>
  <c r="P2379" i="2"/>
  <c r="P2381" i="2"/>
  <c r="P2383" i="2"/>
  <c r="P2385" i="2"/>
  <c r="P2387" i="2"/>
  <c r="P2390" i="2"/>
  <c r="P2392" i="2"/>
  <c r="P2394" i="2"/>
  <c r="P2396" i="2"/>
  <c r="P2398" i="2"/>
  <c r="P2400" i="2"/>
  <c r="P2402" i="2"/>
  <c r="P2404" i="2"/>
  <c r="P2406" i="2"/>
  <c r="P2408" i="2"/>
  <c r="P2410" i="2"/>
  <c r="P2412" i="2"/>
  <c r="P2414" i="2"/>
  <c r="P2416" i="2"/>
  <c r="P2418" i="2"/>
  <c r="P2420" i="2"/>
  <c r="P2422" i="2"/>
  <c r="P2424" i="2"/>
  <c r="P2427" i="2"/>
  <c r="P2429" i="2"/>
  <c r="P2432" i="2"/>
  <c r="P2434" i="2"/>
  <c r="P2436" i="2"/>
  <c r="P2438" i="2"/>
  <c r="P2440" i="2"/>
  <c r="O2442" i="2"/>
  <c r="P2443" i="2"/>
  <c r="P2445" i="2"/>
  <c r="P2447" i="2"/>
  <c r="P2449" i="2"/>
  <c r="P2451" i="2"/>
  <c r="P2453" i="2"/>
  <c r="P2455" i="2"/>
  <c r="P2457" i="2"/>
  <c r="P2459" i="2"/>
  <c r="P2461" i="2"/>
  <c r="P2463" i="2"/>
  <c r="P2465" i="2"/>
  <c r="P2467" i="2"/>
  <c r="P2469" i="2"/>
  <c r="P2471" i="2"/>
  <c r="P2473" i="2"/>
  <c r="P2475" i="2"/>
  <c r="P2477" i="2"/>
  <c r="P2479" i="2"/>
  <c r="P2481" i="2"/>
  <c r="P2483" i="2"/>
  <c r="P2484" i="2"/>
  <c r="P2486" i="2"/>
  <c r="P2488" i="2"/>
  <c r="P2490" i="2"/>
  <c r="P2492" i="2"/>
  <c r="P2494" i="2"/>
  <c r="P2496" i="2"/>
  <c r="P2498" i="2"/>
  <c r="P2500" i="2"/>
  <c r="P2502" i="2"/>
  <c r="P2504" i="2"/>
  <c r="P2506" i="2"/>
  <c r="P2508" i="2"/>
  <c r="P2510" i="2"/>
  <c r="P2512" i="2"/>
  <c r="P2514" i="2"/>
  <c r="P2516" i="2"/>
  <c r="P2518" i="2"/>
  <c r="P2520" i="2"/>
  <c r="P2522" i="2"/>
  <c r="P2524" i="2"/>
  <c r="P2526" i="2"/>
  <c r="P2528" i="2"/>
  <c r="P2530" i="2"/>
  <c r="P2532" i="2"/>
  <c r="P2534" i="2"/>
  <c r="P2536" i="2"/>
  <c r="P2538" i="2"/>
  <c r="P2540" i="2"/>
  <c r="P2542" i="2"/>
  <c r="P2544" i="2"/>
  <c r="P2546" i="2"/>
  <c r="P2548" i="2"/>
  <c r="P2550" i="2"/>
  <c r="P2552" i="2"/>
  <c r="P2554" i="2"/>
  <c r="P2557" i="2"/>
  <c r="P2559" i="2"/>
  <c r="P2561" i="2"/>
  <c r="P2563" i="2"/>
  <c r="P2565" i="2"/>
  <c r="P2566" i="2"/>
  <c r="P2568" i="2"/>
  <c r="P2571" i="2"/>
  <c r="P2573" i="2"/>
  <c r="P2575" i="2"/>
  <c r="P2577" i="2"/>
  <c r="P2579" i="2"/>
  <c r="P2581" i="2"/>
  <c r="P2583" i="2"/>
  <c r="P2585" i="2"/>
  <c r="P2587" i="2"/>
  <c r="P2589" i="2"/>
  <c r="P2591" i="2"/>
  <c r="P2593" i="2"/>
  <c r="P2595" i="2"/>
  <c r="P2597" i="2"/>
  <c r="P2598" i="2"/>
  <c r="P2600" i="2"/>
  <c r="P2601" i="2"/>
  <c r="O2603" i="2"/>
  <c r="P2604" i="2"/>
  <c r="O2606" i="2"/>
  <c r="O2607" i="2"/>
  <c r="P2608" i="2"/>
  <c r="P2610" i="2"/>
  <c r="P2611" i="2"/>
  <c r="P2613" i="2"/>
  <c r="P2615" i="2"/>
  <c r="P2617" i="2"/>
  <c r="O2619" i="2"/>
  <c r="P2620" i="2"/>
  <c r="O2622" i="2"/>
  <c r="O2623" i="2"/>
  <c r="P2624" i="2"/>
  <c r="O2626" i="2"/>
  <c r="P2627" i="2"/>
  <c r="P2629" i="2"/>
  <c r="P2631" i="2"/>
  <c r="P2633" i="2"/>
  <c r="P2635" i="2"/>
  <c r="P2637" i="2"/>
  <c r="P2639" i="2"/>
  <c r="P2641" i="2"/>
  <c r="P2643" i="2"/>
  <c r="P2645" i="2"/>
  <c r="P2647" i="2"/>
  <c r="P2650" i="2"/>
  <c r="P2652" i="2"/>
  <c r="P2654" i="2"/>
  <c r="P2656" i="2"/>
  <c r="O2658" i="2"/>
  <c r="P2659" i="2"/>
  <c r="P2661" i="2"/>
  <c r="P2663" i="2"/>
  <c r="P2665" i="2"/>
  <c r="P2667" i="2"/>
  <c r="P2669" i="2"/>
  <c r="P2671" i="2"/>
  <c r="P2673" i="2"/>
  <c r="P2675" i="2"/>
  <c r="P2677" i="2"/>
  <c r="P2679" i="2"/>
  <c r="P2681" i="2"/>
  <c r="P2683" i="2"/>
  <c r="P2685" i="2"/>
  <c r="P2687" i="2"/>
  <c r="P2689" i="2"/>
  <c r="P2691" i="2"/>
  <c r="P2693" i="2"/>
  <c r="P2695" i="2"/>
  <c r="P2697" i="2"/>
  <c r="P2699" i="2"/>
  <c r="P2701" i="2"/>
  <c r="P2703" i="2"/>
  <c r="P2705" i="2"/>
  <c r="P2707" i="2"/>
  <c r="P2709" i="2"/>
  <c r="P2711" i="2"/>
  <c r="P2713" i="2"/>
  <c r="P2715" i="2"/>
  <c r="P2717" i="2"/>
  <c r="P2719" i="2"/>
  <c r="P2721" i="2"/>
  <c r="P2723" i="2"/>
  <c r="P2725" i="2"/>
  <c r="P2727" i="2"/>
  <c r="P2729" i="2"/>
  <c r="P2731" i="2"/>
  <c r="P2733" i="2"/>
  <c r="P2735" i="2"/>
  <c r="P2737" i="2"/>
  <c r="O2739" i="2"/>
  <c r="P2741" i="2"/>
  <c r="P2743" i="2"/>
  <c r="P2745" i="2"/>
  <c r="P2747" i="2"/>
  <c r="P2750" i="2"/>
  <c r="P2752" i="2"/>
  <c r="P2754" i="2"/>
  <c r="P2756" i="2"/>
  <c r="P2758" i="2"/>
  <c r="P2760" i="2"/>
  <c r="P2762" i="2"/>
  <c r="P2764" i="2"/>
  <c r="P2766" i="2"/>
  <c r="O2768" i="2"/>
  <c r="P2770" i="2"/>
  <c r="O2772" i="2"/>
  <c r="P2773" i="2"/>
  <c r="P2775" i="2"/>
  <c r="P2777" i="2"/>
  <c r="P2779" i="2"/>
  <c r="P2783" i="2"/>
  <c r="P2785" i="2"/>
  <c r="P2787" i="2"/>
  <c r="P2789" i="2"/>
  <c r="P2791" i="2"/>
  <c r="P2793" i="2"/>
  <c r="P2795" i="2"/>
  <c r="P2797" i="2"/>
  <c r="P2799" i="2"/>
  <c r="P2801" i="2"/>
  <c r="P2803" i="2"/>
  <c r="P2805" i="2"/>
  <c r="P2807" i="2"/>
  <c r="P2809" i="2"/>
  <c r="P2811" i="2"/>
  <c r="P2813" i="2"/>
  <c r="P2815" i="2"/>
  <c r="P2817" i="2"/>
  <c r="P2819" i="2"/>
  <c r="P2821" i="2"/>
  <c r="P2823" i="2"/>
  <c r="P2825" i="2"/>
  <c r="P2827" i="2"/>
  <c r="P2829" i="2"/>
  <c r="P2831" i="2"/>
  <c r="P2833" i="2"/>
  <c r="P2835" i="2"/>
  <c r="P2838" i="2"/>
  <c r="P2840" i="2"/>
  <c r="P2842" i="2"/>
  <c r="P2844" i="2"/>
  <c r="P2846" i="2"/>
  <c r="P2848" i="2"/>
  <c r="P2850" i="2"/>
  <c r="P2852" i="2"/>
  <c r="P2854" i="2"/>
  <c r="P2856" i="2"/>
  <c r="P2858" i="2"/>
  <c r="P2860" i="2"/>
  <c r="P2862" i="2"/>
  <c r="P2864" i="2"/>
  <c r="P2866" i="2"/>
  <c r="P2868" i="2"/>
  <c r="P2870" i="2"/>
  <c r="P3549" i="2"/>
  <c r="P3550" i="2"/>
  <c r="P3551" i="2"/>
  <c r="P3553" i="2"/>
  <c r="P3555" i="2"/>
  <c r="L3545" i="2"/>
  <c r="O3613" i="2"/>
  <c r="M3612" i="2"/>
  <c r="P3613" i="2"/>
  <c r="P3615" i="2"/>
  <c r="P3618" i="2"/>
  <c r="P3619" i="2"/>
  <c r="P3622" i="2"/>
  <c r="O3627" i="2"/>
  <c r="O3626" i="2" s="1"/>
  <c r="M3626" i="2"/>
  <c r="P3627" i="2"/>
  <c r="P3629" i="2"/>
  <c r="O3840" i="2"/>
  <c r="M3839" i="2"/>
  <c r="P3840" i="2"/>
  <c r="P3853" i="2"/>
  <c r="P3865" i="2"/>
  <c r="P3911" i="2"/>
  <c r="P3930" i="2"/>
  <c r="N2112" i="2"/>
  <c r="N2231" i="2"/>
  <c r="N2277" i="2"/>
  <c r="N2282" i="2"/>
  <c r="N2389" i="2"/>
  <c r="N2426" i="2"/>
  <c r="N2431" i="2"/>
  <c r="N2556" i="2"/>
  <c r="N2649" i="2"/>
  <c r="P2649" i="2" s="1"/>
  <c r="N2740" i="2"/>
  <c r="P2740" i="2" s="1"/>
  <c r="N2749" i="2"/>
  <c r="P2749" i="2" s="1"/>
  <c r="N2769" i="2"/>
  <c r="P2769" i="2" s="1"/>
  <c r="N2837" i="2"/>
  <c r="P2837" i="2" s="1"/>
  <c r="O2872" i="2"/>
  <c r="P2873" i="2"/>
  <c r="P2875" i="2"/>
  <c r="P2877" i="2"/>
  <c r="P2879" i="2"/>
  <c r="P2881" i="2"/>
  <c r="P2883" i="2"/>
  <c r="P2885" i="2"/>
  <c r="P2887" i="2"/>
  <c r="P2889" i="2"/>
  <c r="P2891" i="2"/>
  <c r="P2893" i="2"/>
  <c r="P2895" i="2"/>
  <c r="P2897" i="2"/>
  <c r="P2899" i="2"/>
  <c r="P2901" i="2"/>
  <c r="P2903" i="2"/>
  <c r="P2905" i="2"/>
  <c r="P2907" i="2"/>
  <c r="P2909" i="2"/>
  <c r="P2911" i="2"/>
  <c r="P3554" i="2"/>
  <c r="P3556" i="2"/>
  <c r="P3614" i="2"/>
  <c r="P3616" i="2"/>
  <c r="P3626" i="2"/>
  <c r="P3628" i="2"/>
  <c r="P3630" i="2"/>
  <c r="P3841" i="2"/>
  <c r="P3910" i="2"/>
  <c r="O3929" i="2"/>
  <c r="O3928" i="2" s="1"/>
  <c r="M3928" i="2"/>
  <c r="P3929" i="2"/>
  <c r="O3932" i="2"/>
  <c r="O3931" i="2" s="1"/>
  <c r="M3931" i="2"/>
  <c r="P3931" i="2" s="1"/>
  <c r="P3932" i="2"/>
  <c r="O3941" i="2"/>
  <c r="M3937" i="2"/>
  <c r="M3936" i="2"/>
  <c r="P3936" i="2" s="1"/>
  <c r="P3941" i="2"/>
  <c r="O2913" i="2"/>
  <c r="O2915" i="2"/>
  <c r="O2917" i="2"/>
  <c r="O2919" i="2"/>
  <c r="O2921" i="2"/>
  <c r="O2923" i="2"/>
  <c r="O2925" i="2"/>
  <c r="O2927" i="2"/>
  <c r="O2929" i="2"/>
  <c r="O2931" i="2"/>
  <c r="O2933" i="2"/>
  <c r="O2935" i="2"/>
  <c r="O2937" i="2"/>
  <c r="O2939" i="2"/>
  <c r="O2941" i="2"/>
  <c r="O2943" i="2"/>
  <c r="O2945" i="2"/>
  <c r="O2947" i="2"/>
  <c r="O2949" i="2"/>
  <c r="O2951" i="2"/>
  <c r="O2953" i="2"/>
  <c r="O2955" i="2"/>
  <c r="O2957" i="2"/>
  <c r="O2959" i="2"/>
  <c r="O2961" i="2"/>
  <c r="O2963" i="2"/>
  <c r="O2965" i="2"/>
  <c r="O2967" i="2"/>
  <c r="O2969" i="2"/>
  <c r="O2971" i="2"/>
  <c r="O2973" i="2"/>
  <c r="O2975" i="2"/>
  <c r="O2977" i="2"/>
  <c r="O2979" i="2"/>
  <c r="O2981" i="2"/>
  <c r="O2983" i="2"/>
  <c r="O2985" i="2"/>
  <c r="O2987" i="2"/>
  <c r="O2989" i="2"/>
  <c r="O2991" i="2"/>
  <c r="O2993" i="2"/>
  <c r="O2995" i="2"/>
  <c r="O2997" i="2"/>
  <c r="O2999" i="2"/>
  <c r="O3001" i="2"/>
  <c r="O3003" i="2"/>
  <c r="O3005" i="2"/>
  <c r="O3007" i="2"/>
  <c r="O3009" i="2"/>
  <c r="O3011" i="2"/>
  <c r="O3013" i="2"/>
  <c r="O3015" i="2"/>
  <c r="O3017" i="2"/>
  <c r="O3019" i="2"/>
  <c r="O3021" i="2"/>
  <c r="O3023" i="2"/>
  <c r="O3025" i="2"/>
  <c r="O3027" i="2"/>
  <c r="O3029" i="2"/>
  <c r="O3031" i="2"/>
  <c r="O3033" i="2"/>
  <c r="O3035" i="2"/>
  <c r="O3037" i="2"/>
  <c r="O3039" i="2"/>
  <c r="O3041" i="2"/>
  <c r="O3043" i="2"/>
  <c r="O3045" i="2"/>
  <c r="O3047" i="2"/>
  <c r="O3049" i="2"/>
  <c r="O3051" i="2"/>
  <c r="O3053" i="2"/>
  <c r="O3055" i="2"/>
  <c r="O3057" i="2"/>
  <c r="O3059" i="2"/>
  <c r="O3061" i="2"/>
  <c r="O3063" i="2"/>
  <c r="O3065" i="2"/>
  <c r="O3067" i="2"/>
  <c r="O3069" i="2"/>
  <c r="O3071" i="2"/>
  <c r="O3073" i="2"/>
  <c r="O3075" i="2"/>
  <c r="O3077" i="2"/>
  <c r="O3079" i="2"/>
  <c r="O3081" i="2"/>
  <c r="O3083" i="2"/>
  <c r="O3085" i="2"/>
  <c r="O3087" i="2"/>
  <c r="O3089" i="2"/>
  <c r="O3091" i="2"/>
  <c r="O3093" i="2"/>
  <c r="O3095" i="2"/>
  <c r="O3097" i="2"/>
  <c r="O3099" i="2"/>
  <c r="O3101" i="2"/>
  <c r="O3103" i="2"/>
  <c r="O3105" i="2"/>
  <c r="O3107" i="2"/>
  <c r="O3109" i="2"/>
  <c r="O3111" i="2"/>
  <c r="O3113" i="2"/>
  <c r="O3115" i="2"/>
  <c r="O3117" i="2"/>
  <c r="O3119" i="2"/>
  <c r="O3121" i="2"/>
  <c r="O3123" i="2"/>
  <c r="O3125" i="2"/>
  <c r="O3127" i="2"/>
  <c r="O3129" i="2"/>
  <c r="O3131" i="2"/>
  <c r="O3133" i="2"/>
  <c r="O3135" i="2"/>
  <c r="O3137" i="2"/>
  <c r="O3139" i="2"/>
  <c r="O3141" i="2"/>
  <c r="O3143" i="2"/>
  <c r="O3145" i="2"/>
  <c r="O3147" i="2"/>
  <c r="O3149" i="2"/>
  <c r="O3151" i="2"/>
  <c r="O3153" i="2"/>
  <c r="O3155" i="2"/>
  <c r="O3157" i="2"/>
  <c r="O3159" i="2"/>
  <c r="O3161" i="2"/>
  <c r="O3163" i="2"/>
  <c r="O3165" i="2"/>
  <c r="O3167" i="2"/>
  <c r="O3169" i="2"/>
  <c r="O3171" i="2"/>
  <c r="O3173" i="2"/>
  <c r="O3175" i="2"/>
  <c r="O3177" i="2"/>
  <c r="O3179" i="2"/>
  <c r="O3181" i="2"/>
  <c r="O3183" i="2"/>
  <c r="O3185" i="2"/>
  <c r="O3187" i="2"/>
  <c r="O3189" i="2"/>
  <c r="O3191" i="2"/>
  <c r="O3193" i="2"/>
  <c r="O3195" i="2"/>
  <c r="O3197" i="2"/>
  <c r="O3199" i="2"/>
  <c r="O3201" i="2"/>
  <c r="O3203" i="2"/>
  <c r="O3205" i="2"/>
  <c r="O3207" i="2"/>
  <c r="O3209" i="2"/>
  <c r="O3211" i="2"/>
  <c r="O3213" i="2"/>
  <c r="O3215" i="2"/>
  <c r="O3217" i="2"/>
  <c r="O3219" i="2"/>
  <c r="O3221" i="2"/>
  <c r="O3223" i="2"/>
  <c r="O3225" i="2"/>
  <c r="O3227" i="2"/>
  <c r="O3229" i="2"/>
  <c r="O3231" i="2"/>
  <c r="O3233" i="2"/>
  <c r="O3235" i="2"/>
  <c r="O3237" i="2"/>
  <c r="O3239" i="2"/>
  <c r="O3241" i="2"/>
  <c r="O3243" i="2"/>
  <c r="O3245" i="2"/>
  <c r="O3247" i="2"/>
  <c r="O3249" i="2"/>
  <c r="O3251" i="2"/>
  <c r="O3253" i="2"/>
  <c r="O3255" i="2"/>
  <c r="O3257" i="2"/>
  <c r="O3259" i="2"/>
  <c r="O3261" i="2"/>
  <c r="O3263" i="2"/>
  <c r="O3265" i="2"/>
  <c r="O3267" i="2"/>
  <c r="O3269" i="2"/>
  <c r="O3271" i="2"/>
  <c r="O3273" i="2"/>
  <c r="O3275" i="2"/>
  <c r="O3277" i="2"/>
  <c r="O3279" i="2"/>
  <c r="O3281" i="2"/>
  <c r="O3283" i="2"/>
  <c r="O3285" i="2"/>
  <c r="O3287" i="2"/>
  <c r="O3289" i="2"/>
  <c r="O3291" i="2"/>
  <c r="O3293" i="2"/>
  <c r="O3295" i="2"/>
  <c r="O3297" i="2"/>
  <c r="O3299" i="2"/>
  <c r="O3301" i="2"/>
  <c r="O3303" i="2"/>
  <c r="O3305" i="2"/>
  <c r="O3307" i="2"/>
  <c r="O3309" i="2"/>
  <c r="O3311" i="2"/>
  <c r="O3313" i="2"/>
  <c r="O3315" i="2"/>
  <c r="O3317" i="2"/>
  <c r="O3319" i="2"/>
  <c r="O3321" i="2"/>
  <c r="O3323" i="2"/>
  <c r="O3325" i="2"/>
  <c r="O3327" i="2"/>
  <c r="O3329" i="2"/>
  <c r="O3331" i="2"/>
  <c r="O3333" i="2"/>
  <c r="O3335" i="2"/>
  <c r="O3337" i="2"/>
  <c r="O3339" i="2"/>
  <c r="O3341" i="2"/>
  <c r="O3343" i="2"/>
  <c r="O3345" i="2"/>
  <c r="O3347" i="2"/>
  <c r="O3349" i="2"/>
  <c r="O3351" i="2"/>
  <c r="O3353" i="2"/>
  <c r="O3355" i="2"/>
  <c r="O3357" i="2"/>
  <c r="O3359" i="2"/>
  <c r="O3361" i="2"/>
  <c r="O3363" i="2"/>
  <c r="O3365" i="2"/>
  <c r="O3367" i="2"/>
  <c r="O3369" i="2"/>
  <c r="O3371" i="2"/>
  <c r="O3373" i="2"/>
  <c r="O3375" i="2"/>
  <c r="O3377" i="2"/>
  <c r="O3379" i="2"/>
  <c r="O3381" i="2"/>
  <c r="O3383" i="2"/>
  <c r="O3385" i="2"/>
  <c r="O3387" i="2"/>
  <c r="O3389" i="2"/>
  <c r="O3391" i="2"/>
  <c r="O3393" i="2"/>
  <c r="O3395" i="2"/>
  <c r="O3397" i="2"/>
  <c r="O3399" i="2"/>
  <c r="O3401" i="2"/>
  <c r="O3403" i="2"/>
  <c r="O3405" i="2"/>
  <c r="O3407" i="2"/>
  <c r="O3409" i="2"/>
  <c r="O3411" i="2"/>
  <c r="O3413" i="2"/>
  <c r="O3415" i="2"/>
  <c r="O3417" i="2"/>
  <c r="O3419" i="2"/>
  <c r="O3421" i="2"/>
  <c r="O3423" i="2"/>
  <c r="O3425" i="2"/>
  <c r="O3427" i="2"/>
  <c r="O3429" i="2"/>
  <c r="O3431" i="2"/>
  <c r="O3433" i="2"/>
  <c r="O3435" i="2"/>
  <c r="O3437" i="2"/>
  <c r="O3439" i="2"/>
  <c r="O3441" i="2"/>
  <c r="O3443" i="2"/>
  <c r="O3445" i="2"/>
  <c r="O3447" i="2"/>
  <c r="O3449" i="2"/>
  <c r="O3451" i="2"/>
  <c r="L3455" i="2"/>
  <c r="O3456" i="2"/>
  <c r="O3458" i="2"/>
  <c r="O3460" i="2"/>
  <c r="O3462" i="2"/>
  <c r="O3464" i="2"/>
  <c r="O3466" i="2"/>
  <c r="O3468" i="2"/>
  <c r="O3470" i="2"/>
  <c r="M3471" i="2"/>
  <c r="O3473" i="2"/>
  <c r="O3475" i="2"/>
  <c r="O3477" i="2"/>
  <c r="O3479" i="2"/>
  <c r="O3481" i="2"/>
  <c r="O3483" i="2"/>
  <c r="O3484" i="2"/>
  <c r="M3485" i="2"/>
  <c r="P3485" i="2" s="1"/>
  <c r="P3487" i="2"/>
  <c r="O3487" i="2"/>
  <c r="O3489" i="2"/>
  <c r="M3490" i="2"/>
  <c r="O3492" i="2"/>
  <c r="N3494" i="2"/>
  <c r="P3494" i="2" s="1"/>
  <c r="O3495" i="2"/>
  <c r="O3497" i="2"/>
  <c r="O3499" i="2"/>
  <c r="O3501" i="2"/>
  <c r="O3503" i="2"/>
  <c r="M3504" i="2"/>
  <c r="N3506" i="2"/>
  <c r="P3506" i="2" s="1"/>
  <c r="O3507" i="2"/>
  <c r="O3509" i="2"/>
  <c r="O3511" i="2"/>
  <c r="O3513" i="2"/>
  <c r="O3515" i="2"/>
  <c r="O3517" i="2"/>
  <c r="O3516" i="2" s="1"/>
  <c r="O3519" i="2"/>
  <c r="O3520" i="2"/>
  <c r="M3521" i="2"/>
  <c r="O3523" i="2"/>
  <c r="M3524" i="2"/>
  <c r="O3526" i="2"/>
  <c r="M3527" i="2"/>
  <c r="O3529" i="2"/>
  <c r="O3531" i="2"/>
  <c r="M3532" i="2"/>
  <c r="O3534" i="2"/>
  <c r="O3536" i="2"/>
  <c r="O3538" i="2"/>
  <c r="M3539" i="2"/>
  <c r="O3541" i="2"/>
  <c r="O3543" i="2"/>
  <c r="O3548" i="2"/>
  <c r="O3549" i="2"/>
  <c r="O3550" i="2"/>
  <c r="O3551" i="2"/>
  <c r="O3557" i="2"/>
  <c r="O3559" i="2"/>
  <c r="M3560" i="2"/>
  <c r="P3560" i="2" s="1"/>
  <c r="O3562" i="2"/>
  <c r="O3564" i="2"/>
  <c r="O3566" i="2"/>
  <c r="O3568" i="2"/>
  <c r="O3570" i="2"/>
  <c r="O3572" i="2"/>
  <c r="O3574" i="2"/>
  <c r="M3575" i="2"/>
  <c r="P3575" i="2" s="1"/>
  <c r="O3577" i="2"/>
  <c r="O3579" i="2"/>
  <c r="N3581" i="2"/>
  <c r="O3582" i="2"/>
  <c r="O3584" i="2"/>
  <c r="N3586" i="2"/>
  <c r="O3587" i="2"/>
  <c r="O3589" i="2"/>
  <c r="O3591" i="2"/>
  <c r="O3593" i="2"/>
  <c r="O3595" i="2"/>
  <c r="O3597" i="2"/>
  <c r="O3599" i="2"/>
  <c r="M3601" i="2"/>
  <c r="P3601" i="2" s="1"/>
  <c r="O3603" i="2"/>
  <c r="O3605" i="2"/>
  <c r="N3607" i="2"/>
  <c r="O3608" i="2"/>
  <c r="O3610" i="2"/>
  <c r="N3612" i="2"/>
  <c r="O3617" i="2"/>
  <c r="O3618" i="2"/>
  <c r="O3619" i="2"/>
  <c r="O3621" i="2"/>
  <c r="O3622" i="2"/>
  <c r="O3624" i="2"/>
  <c r="N3631" i="2"/>
  <c r="O3632" i="2"/>
  <c r="O3634" i="2"/>
  <c r="N3636" i="2"/>
  <c r="O3637" i="2"/>
  <c r="O3639" i="2"/>
  <c r="O3641" i="2"/>
  <c r="O3643" i="2"/>
  <c r="O3645" i="2"/>
  <c r="O3647" i="2"/>
  <c r="O3649" i="2"/>
  <c r="O3651" i="2"/>
  <c r="O3653" i="2"/>
  <c r="O3655" i="2"/>
  <c r="N3657" i="2"/>
  <c r="O3658" i="2"/>
  <c r="O3660" i="2"/>
  <c r="O3662" i="2"/>
  <c r="O3664" i="2"/>
  <c r="O3666" i="2"/>
  <c r="O3668" i="2"/>
  <c r="O3670" i="2"/>
  <c r="O3672" i="2"/>
  <c r="O3674" i="2"/>
  <c r="O3676" i="2"/>
  <c r="O3678" i="2"/>
  <c r="O3680" i="2"/>
  <c r="O3682" i="2"/>
  <c r="O3684" i="2"/>
  <c r="O3686" i="2"/>
  <c r="O3688" i="2"/>
  <c r="O3690" i="2"/>
  <c r="O3692" i="2"/>
  <c r="O3694" i="2"/>
  <c r="O3696" i="2"/>
  <c r="O3698" i="2"/>
  <c r="O3700" i="2"/>
  <c r="O3702" i="2"/>
  <c r="O3704" i="2"/>
  <c r="O3706" i="2"/>
  <c r="O3708" i="2"/>
  <c r="O3710" i="2"/>
  <c r="O3712" i="2"/>
  <c r="O3714" i="2"/>
  <c r="O3716" i="2"/>
  <c r="O3718" i="2"/>
  <c r="O3720" i="2"/>
  <c r="O3722" i="2"/>
  <c r="O3724" i="2"/>
  <c r="O3726" i="2"/>
  <c r="O3728" i="2"/>
  <c r="O3730" i="2"/>
  <c r="O3732" i="2"/>
  <c r="O3734" i="2"/>
  <c r="O3736" i="2"/>
  <c r="O3738" i="2"/>
  <c r="O3740" i="2"/>
  <c r="O3742" i="2"/>
  <c r="O3744" i="2"/>
  <c r="O3746" i="2"/>
  <c r="O3748" i="2"/>
  <c r="O3750" i="2"/>
  <c r="O3752" i="2"/>
  <c r="O3754" i="2"/>
  <c r="O3756" i="2"/>
  <c r="O3758" i="2"/>
  <c r="O3760" i="2"/>
  <c r="O3762" i="2"/>
  <c r="O3764" i="2"/>
  <c r="O3766" i="2"/>
  <c r="O3768" i="2"/>
  <c r="O3770" i="2"/>
  <c r="O3772" i="2"/>
  <c r="O3774" i="2"/>
  <c r="O3776" i="2"/>
  <c r="O3778" i="2"/>
  <c r="O3780" i="2"/>
  <c r="O3782" i="2"/>
  <c r="O3784" i="2"/>
  <c r="O3786" i="2"/>
  <c r="O3788" i="2"/>
  <c r="O3790" i="2"/>
  <c r="O3792" i="2"/>
  <c r="O3794" i="2"/>
  <c r="O3796" i="2"/>
  <c r="O3797" i="2"/>
  <c r="O3799" i="2"/>
  <c r="O3801" i="2"/>
  <c r="O3803" i="2"/>
  <c r="O3805" i="2"/>
  <c r="O3807" i="2"/>
  <c r="O3809" i="2"/>
  <c r="O3811" i="2"/>
  <c r="O3813" i="2"/>
  <c r="O3815" i="2"/>
  <c r="O3817" i="2"/>
  <c r="O3819" i="2"/>
  <c r="O3821" i="2"/>
  <c r="O3823" i="2"/>
  <c r="O3825" i="2"/>
  <c r="O3827" i="2"/>
  <c r="O3829" i="2"/>
  <c r="O3831" i="2"/>
  <c r="O3833" i="2"/>
  <c r="O3835" i="2"/>
  <c r="O3837" i="2"/>
  <c r="N3839" i="2"/>
  <c r="O3842" i="2"/>
  <c r="O3847" i="2"/>
  <c r="O3849" i="2"/>
  <c r="O3851" i="2"/>
  <c r="O3854" i="2"/>
  <c r="O3856" i="2"/>
  <c r="O3858" i="2"/>
  <c r="N3860" i="2"/>
  <c r="O3861" i="2"/>
  <c r="N3863" i="2"/>
  <c r="O3864" i="2"/>
  <c r="O3865" i="2"/>
  <c r="M3866" i="2"/>
  <c r="O3868" i="2"/>
  <c r="O3870" i="2"/>
  <c r="O3872" i="2"/>
  <c r="O3874" i="2"/>
  <c r="O3876" i="2"/>
  <c r="O3878" i="2"/>
  <c r="O3880" i="2"/>
  <c r="O3882" i="2"/>
  <c r="O3884" i="2"/>
  <c r="O3886" i="2"/>
  <c r="O3888" i="2"/>
  <c r="O3890" i="2"/>
  <c r="O3892" i="2"/>
  <c r="O3894" i="2"/>
  <c r="O3896" i="2"/>
  <c r="O3898" i="2"/>
  <c r="O3900" i="2"/>
  <c r="O3902" i="2"/>
  <c r="O3904" i="2"/>
  <c r="O3906" i="2"/>
  <c r="O3908" i="2"/>
  <c r="O3912" i="2"/>
  <c r="O3914" i="2"/>
  <c r="O3915" i="2"/>
  <c r="O3916" i="2"/>
  <c r="O3918" i="2"/>
  <c r="O3920" i="2"/>
  <c r="O3922" i="2"/>
  <c r="O3924" i="2"/>
  <c r="O3926" i="2"/>
  <c r="N3933" i="2"/>
  <c r="O3934" i="2"/>
  <c r="O3933" i="2" s="1"/>
  <c r="M3935" i="2"/>
  <c r="O3939" i="2"/>
  <c r="O3942" i="2"/>
  <c r="O3944" i="2"/>
  <c r="O3946" i="2"/>
  <c r="O3948" i="2"/>
  <c r="O3950" i="2"/>
  <c r="O3952" i="2"/>
  <c r="O3954" i="2"/>
  <c r="P3955" i="2"/>
  <c r="P3957" i="2"/>
  <c r="P3959" i="2"/>
  <c r="P3961" i="2"/>
  <c r="P3963" i="2"/>
  <c r="P3965" i="2"/>
  <c r="P3967" i="2"/>
  <c r="P3970" i="2"/>
  <c r="P3972" i="2"/>
  <c r="P3974" i="2"/>
  <c r="N3977" i="2"/>
  <c r="O3980" i="2"/>
  <c r="O3981" i="2"/>
  <c r="O3982" i="2"/>
  <c r="O3983" i="2"/>
  <c r="P3984" i="2"/>
  <c r="O3985" i="2"/>
  <c r="P3986" i="2"/>
  <c r="P3988" i="2"/>
  <c r="P3990" i="2"/>
  <c r="O3991" i="2"/>
  <c r="O3992" i="2"/>
  <c r="P3993" i="2"/>
  <c r="P3995" i="2"/>
  <c r="P3997" i="2"/>
  <c r="O3998" i="2"/>
  <c r="P3999" i="2"/>
  <c r="P4004" i="2"/>
  <c r="P4006" i="2"/>
  <c r="P4008" i="2"/>
  <c r="P4010" i="2"/>
  <c r="P4012" i="2"/>
  <c r="P4014" i="2"/>
  <c r="P4016" i="2"/>
  <c r="P4018" i="2"/>
  <c r="P4020" i="2"/>
  <c r="L4022" i="2"/>
  <c r="O4023" i="2"/>
  <c r="N4022" i="2"/>
  <c r="P4024" i="2"/>
  <c r="P4026" i="2"/>
  <c r="P4028" i="2"/>
  <c r="P4030" i="2"/>
  <c r="P4032" i="2"/>
  <c r="P4034" i="2"/>
  <c r="P4036" i="2"/>
  <c r="P4038" i="2"/>
  <c r="P4039" i="2"/>
  <c r="O4039" i="2"/>
  <c r="O4047" i="2"/>
  <c r="M4046" i="2"/>
  <c r="P4046" i="2" s="1"/>
  <c r="M4045" i="2"/>
  <c r="P4047" i="2"/>
  <c r="O4622" i="2"/>
  <c r="P4622" i="2"/>
  <c r="P3980" i="2"/>
  <c r="P3981" i="2"/>
  <c r="P3982" i="2"/>
  <c r="P3983" i="2"/>
  <c r="P3992" i="2"/>
  <c r="O4002" i="2"/>
  <c r="O4001" i="2" s="1"/>
  <c r="N4001" i="2"/>
  <c r="O4028" i="2"/>
  <c r="P4048" i="2"/>
  <c r="O4625" i="2"/>
  <c r="P4625" i="2"/>
  <c r="O4041" i="2"/>
  <c r="O4043" i="2"/>
  <c r="L4049" i="2"/>
  <c r="N4049" i="2"/>
  <c r="N4050" i="2"/>
  <c r="O4051" i="2"/>
  <c r="O4053" i="2"/>
  <c r="O4055" i="2"/>
  <c r="O4057" i="2"/>
  <c r="O4059" i="2"/>
  <c r="O4061" i="2"/>
  <c r="M4063" i="2"/>
  <c r="P4063" i="2" s="1"/>
  <c r="O4068" i="2"/>
  <c r="O4070" i="2"/>
  <c r="O4072" i="2"/>
  <c r="O4074" i="2"/>
  <c r="O4076" i="2"/>
  <c r="O4078" i="2"/>
  <c r="O4080" i="2"/>
  <c r="O4082" i="2"/>
  <c r="O4084" i="2"/>
  <c r="O4086" i="2"/>
  <c r="O4088" i="2"/>
  <c r="O4090" i="2"/>
  <c r="O4092" i="2"/>
  <c r="O4094" i="2"/>
  <c r="O4096" i="2"/>
  <c r="O4098" i="2"/>
  <c r="O4100" i="2"/>
  <c r="O4102" i="2"/>
  <c r="O4104" i="2"/>
  <c r="O4106" i="2"/>
  <c r="O4108" i="2"/>
  <c r="O4110" i="2"/>
  <c r="O4112" i="2"/>
  <c r="O4114" i="2"/>
  <c r="O4116" i="2"/>
  <c r="O4118" i="2"/>
  <c r="O4120" i="2"/>
  <c r="O4122" i="2"/>
  <c r="O4124" i="2"/>
  <c r="O4126" i="2"/>
  <c r="O4128" i="2"/>
  <c r="O4130" i="2"/>
  <c r="O4131" i="2"/>
  <c r="O4132" i="2"/>
  <c r="N4135" i="2"/>
  <c r="O4136" i="2"/>
  <c r="O4138" i="2"/>
  <c r="O4140" i="2"/>
  <c r="O4142" i="2"/>
  <c r="O4144" i="2"/>
  <c r="O4146" i="2"/>
  <c r="O4148" i="2"/>
  <c r="O4150" i="2"/>
  <c r="O4152" i="2"/>
  <c r="O4154" i="2"/>
  <c r="O4156" i="2"/>
  <c r="O4158" i="2"/>
  <c r="O4160" i="2"/>
  <c r="O4162" i="2"/>
  <c r="O4164" i="2"/>
  <c r="O4166" i="2"/>
  <c r="O4168" i="2"/>
  <c r="O4170" i="2"/>
  <c r="O4172" i="2"/>
  <c r="O4174" i="2"/>
  <c r="O4176" i="2"/>
  <c r="O4178" i="2"/>
  <c r="O4180" i="2"/>
  <c r="O4182" i="2"/>
  <c r="O4184" i="2"/>
  <c r="O4186" i="2"/>
  <c r="O4188" i="2"/>
  <c r="O4190" i="2"/>
  <c r="O4192" i="2"/>
  <c r="O4194" i="2"/>
  <c r="O4196" i="2"/>
  <c r="O4198" i="2"/>
  <c r="O4200" i="2"/>
  <c r="O4202" i="2"/>
  <c r="O4204" i="2"/>
  <c r="O4206" i="2"/>
  <c r="O4208" i="2"/>
  <c r="O4210" i="2"/>
  <c r="O4212" i="2"/>
  <c r="O4214" i="2"/>
  <c r="O4216" i="2"/>
  <c r="O4218" i="2"/>
  <c r="O4220" i="2"/>
  <c r="O4222" i="2"/>
  <c r="O4224" i="2"/>
  <c r="O4226" i="2"/>
  <c r="O4228" i="2"/>
  <c r="O4230" i="2"/>
  <c r="O4232" i="2"/>
  <c r="O4234" i="2"/>
  <c r="O4236" i="2"/>
  <c r="O4238" i="2"/>
  <c r="O4240" i="2"/>
  <c r="O4242" i="2"/>
  <c r="O4244" i="2"/>
  <c r="O4246" i="2"/>
  <c r="O4248" i="2"/>
  <c r="O4250" i="2"/>
  <c r="O4252" i="2"/>
  <c r="O4254" i="2"/>
  <c r="O4256" i="2"/>
  <c r="O4258" i="2"/>
  <c r="O4260" i="2"/>
  <c r="O4262" i="2"/>
  <c r="O4264" i="2"/>
  <c r="O4266" i="2"/>
  <c r="O4268" i="2"/>
  <c r="O4270" i="2"/>
  <c r="O4272" i="2"/>
  <c r="O4274" i="2"/>
  <c r="O4276" i="2"/>
  <c r="O4278" i="2"/>
  <c r="O4280" i="2"/>
  <c r="O4282" i="2"/>
  <c r="O4284" i="2"/>
  <c r="O4286" i="2"/>
  <c r="O4288" i="2"/>
  <c r="O4290" i="2"/>
  <c r="O4292" i="2"/>
  <c r="O4294" i="2"/>
  <c r="O4296" i="2"/>
  <c r="O4298" i="2"/>
  <c r="O4300" i="2"/>
  <c r="O4302" i="2"/>
  <c r="O4304" i="2"/>
  <c r="O4306" i="2"/>
  <c r="O4308" i="2"/>
  <c r="O4310" i="2"/>
  <c r="O4312" i="2"/>
  <c r="O4314" i="2"/>
  <c r="O4316" i="2"/>
  <c r="O4318" i="2"/>
  <c r="O4320" i="2"/>
  <c r="O4322" i="2"/>
  <c r="O4324" i="2"/>
  <c r="O4326" i="2"/>
  <c r="O4328" i="2"/>
  <c r="O4330" i="2"/>
  <c r="O4332" i="2"/>
  <c r="O4334" i="2"/>
  <c r="O4336" i="2"/>
  <c r="O4338" i="2"/>
  <c r="O4340" i="2"/>
  <c r="O4342" i="2"/>
  <c r="O4344" i="2"/>
  <c r="O4346" i="2"/>
  <c r="O4348" i="2"/>
  <c r="O4350" i="2"/>
  <c r="O4352" i="2"/>
  <c r="O4354" i="2"/>
  <c r="O4356" i="2"/>
  <c r="O4358" i="2"/>
  <c r="O4360" i="2"/>
  <c r="O4362" i="2"/>
  <c r="O4364" i="2"/>
  <c r="O4366" i="2"/>
  <c r="O4368" i="2"/>
  <c r="O4370" i="2"/>
  <c r="O4372" i="2"/>
  <c r="O4374" i="2"/>
  <c r="O4376" i="2"/>
  <c r="O4378" i="2"/>
  <c r="O4380" i="2"/>
  <c r="O4382" i="2"/>
  <c r="O4384" i="2"/>
  <c r="O4386" i="2"/>
  <c r="O4388" i="2"/>
  <c r="O4390" i="2"/>
  <c r="O4392" i="2"/>
  <c r="O4394" i="2"/>
  <c r="O4396" i="2"/>
  <c r="O4398" i="2"/>
  <c r="O4400" i="2"/>
  <c r="O4402" i="2"/>
  <c r="O4404" i="2"/>
  <c r="O4406" i="2"/>
  <c r="O4408" i="2"/>
  <c r="O4410" i="2"/>
  <c r="O4412" i="2"/>
  <c r="O4414" i="2"/>
  <c r="O4416" i="2"/>
  <c r="O4418" i="2"/>
  <c r="O4420" i="2"/>
  <c r="O4422" i="2"/>
  <c r="O4424" i="2"/>
  <c r="O4426" i="2"/>
  <c r="O4428" i="2"/>
  <c r="O4430" i="2"/>
  <c r="O4432" i="2"/>
  <c r="O4434" i="2"/>
  <c r="O4436" i="2"/>
  <c r="O4438" i="2"/>
  <c r="O4440" i="2"/>
  <c r="O4442" i="2"/>
  <c r="O4444" i="2"/>
  <c r="O4446" i="2"/>
  <c r="O4448" i="2"/>
  <c r="O4450" i="2"/>
  <c r="O4452" i="2"/>
  <c r="O4454" i="2"/>
  <c r="O4456" i="2"/>
  <c r="O4458" i="2"/>
  <c r="O4460" i="2"/>
  <c r="O4462" i="2"/>
  <c r="O4464" i="2"/>
  <c r="O4466" i="2"/>
  <c r="O4468" i="2"/>
  <c r="O4470" i="2"/>
  <c r="N4472" i="2"/>
  <c r="P4472" i="2" s="1"/>
  <c r="O4473" i="2"/>
  <c r="O4475" i="2"/>
  <c r="O4477" i="2"/>
  <c r="O4479" i="2"/>
  <c r="O4481" i="2"/>
  <c r="O4483" i="2"/>
  <c r="O4485" i="2"/>
  <c r="O4487" i="2"/>
  <c r="O4489" i="2"/>
  <c r="O4491" i="2"/>
  <c r="O4493" i="2"/>
  <c r="O4495" i="2"/>
  <c r="O4497" i="2"/>
  <c r="M4498" i="2"/>
  <c r="O4500" i="2"/>
  <c r="O4502" i="2"/>
  <c r="O4504" i="2"/>
  <c r="O4506" i="2"/>
  <c r="O4508" i="2"/>
  <c r="O4510" i="2"/>
  <c r="O4512" i="2"/>
  <c r="O4514" i="2"/>
  <c r="O4516" i="2"/>
  <c r="O4518" i="2"/>
  <c r="O4520" i="2"/>
  <c r="N4522" i="2"/>
  <c r="P4522" i="2" s="1"/>
  <c r="O4523" i="2"/>
  <c r="N4525" i="2"/>
  <c r="P4525" i="2" s="1"/>
  <c r="O4526" i="2"/>
  <c r="N4528" i="2"/>
  <c r="P4528" i="2" s="1"/>
  <c r="O4529" i="2"/>
  <c r="O4531" i="2"/>
  <c r="O4533" i="2"/>
  <c r="M4534" i="2"/>
  <c r="O4536" i="2"/>
  <c r="O4538" i="2"/>
  <c r="O4540" i="2"/>
  <c r="O4542" i="2"/>
  <c r="N4544" i="2"/>
  <c r="P4544" i="2" s="1"/>
  <c r="O4545" i="2"/>
  <c r="O4547" i="2"/>
  <c r="O4549" i="2"/>
  <c r="N4551" i="2"/>
  <c r="P4551" i="2" s="1"/>
  <c r="O4552" i="2"/>
  <c r="O4554" i="2"/>
  <c r="N4556" i="2"/>
  <c r="P4556" i="2" s="1"/>
  <c r="O4557" i="2"/>
  <c r="O4559" i="2"/>
  <c r="O4561" i="2"/>
  <c r="O4563" i="2"/>
  <c r="O4565" i="2"/>
  <c r="O4567" i="2"/>
  <c r="O4569" i="2"/>
  <c r="O4571" i="2"/>
  <c r="O4573" i="2"/>
  <c r="O4575" i="2"/>
  <c r="O4577" i="2"/>
  <c r="O4579" i="2"/>
  <c r="O4581" i="2"/>
  <c r="O4583" i="2"/>
  <c r="O4585" i="2"/>
  <c r="O4587" i="2"/>
  <c r="O4589" i="2"/>
  <c r="O4591" i="2"/>
  <c r="O4593" i="2"/>
  <c r="O4595" i="2"/>
  <c r="O4597" i="2"/>
  <c r="O4599" i="2"/>
  <c r="M4600" i="2"/>
  <c r="O4602" i="2"/>
  <c r="O4604" i="2"/>
  <c r="N4606" i="2"/>
  <c r="P4606" i="2" s="1"/>
  <c r="O4607" i="2"/>
  <c r="O4606" i="2" s="1"/>
  <c r="M4608" i="2"/>
  <c r="O4610" i="2"/>
  <c r="O4612" i="2"/>
  <c r="O4614" i="2"/>
  <c r="O4616" i="2"/>
  <c r="M4617" i="2"/>
  <c r="O4623" i="2"/>
  <c r="P4629" i="2"/>
  <c r="P4631" i="2"/>
  <c r="P4633" i="2"/>
  <c r="P4635" i="2"/>
  <c r="P4637" i="2"/>
  <c r="P4639" i="2"/>
  <c r="P4641" i="2"/>
  <c r="P4643" i="2"/>
  <c r="P4645" i="2"/>
  <c r="P4647" i="2"/>
  <c r="P4649" i="2"/>
  <c r="P4651" i="2"/>
  <c r="P4653" i="2"/>
  <c r="P4655" i="2"/>
  <c r="P4660" i="2"/>
  <c r="P4662" i="2"/>
  <c r="P4664" i="2"/>
  <c r="P4666" i="2"/>
  <c r="P4668" i="2"/>
  <c r="P4670" i="2"/>
  <c r="P4672" i="2"/>
  <c r="P4674" i="2"/>
  <c r="P4676" i="2"/>
  <c r="P4678" i="2"/>
  <c r="P4680" i="2"/>
  <c r="P4682" i="2"/>
  <c r="P4684" i="2"/>
  <c r="P4686" i="2"/>
  <c r="P4688" i="2"/>
  <c r="P4690" i="2"/>
  <c r="P4692" i="2"/>
  <c r="P4694" i="2"/>
  <c r="P4696" i="2"/>
  <c r="P4698" i="2"/>
  <c r="P4700" i="2"/>
  <c r="P4702" i="2"/>
  <c r="P4704" i="2"/>
  <c r="P4706" i="2"/>
  <c r="P4708" i="2"/>
  <c r="P4712" i="2"/>
  <c r="P4714" i="2"/>
  <c r="P4716" i="2"/>
  <c r="P4718" i="2"/>
  <c r="P4720" i="2"/>
  <c r="P4722" i="2"/>
  <c r="P4724" i="2"/>
  <c r="P4726" i="2"/>
  <c r="P4728" i="2"/>
  <c r="P4730" i="2"/>
  <c r="P4732" i="2"/>
  <c r="P4734" i="2"/>
  <c r="P4736" i="2"/>
  <c r="M4737" i="2"/>
  <c r="O4738" i="2"/>
  <c r="N4737" i="2"/>
  <c r="P4739" i="2"/>
  <c r="P4741" i="2"/>
  <c r="P4743" i="2"/>
  <c r="P4745" i="2"/>
  <c r="P4747" i="2"/>
  <c r="P4749" i="2"/>
  <c r="P4751" i="2"/>
  <c r="P4753" i="2"/>
  <c r="P4755" i="2"/>
  <c r="P4757" i="2"/>
  <c r="P4759" i="2"/>
  <c r="P4761" i="2"/>
  <c r="P4763" i="2"/>
  <c r="P4765" i="2"/>
  <c r="P4767" i="2"/>
  <c r="P4769" i="2"/>
  <c r="P4771" i="2"/>
  <c r="P4773" i="2"/>
  <c r="P4775" i="2"/>
  <c r="P4777" i="2"/>
  <c r="P4779" i="2"/>
  <c r="P4781" i="2"/>
  <c r="P4783" i="2"/>
  <c r="P4785" i="2"/>
  <c r="P4787" i="2"/>
  <c r="P4789" i="2"/>
  <c r="P4791" i="2"/>
  <c r="P4793" i="2"/>
  <c r="P4795" i="2"/>
  <c r="P4797" i="2"/>
  <c r="P4799" i="2"/>
  <c r="P4801" i="2"/>
  <c r="O4627" i="2"/>
  <c r="N4626" i="2"/>
  <c r="O4658" i="2"/>
  <c r="N4657" i="2"/>
  <c r="P4657" i="2" s="1"/>
  <c r="O4710" i="2"/>
  <c r="O4802" i="2"/>
  <c r="O4804" i="2"/>
  <c r="O4806" i="2"/>
  <c r="O4808" i="2"/>
  <c r="O4810" i="2"/>
  <c r="O4812" i="2"/>
  <c r="O4814" i="2"/>
  <c r="O4816" i="2"/>
  <c r="O4818" i="2"/>
  <c r="O4820" i="2"/>
  <c r="O4822" i="2"/>
  <c r="O4824" i="2"/>
  <c r="O4826" i="2"/>
  <c r="O4828" i="2"/>
  <c r="O4830" i="2"/>
  <c r="O4832" i="2"/>
  <c r="O4834" i="2"/>
  <c r="O4836" i="2"/>
  <c r="O4838" i="2"/>
  <c r="O4840" i="2"/>
  <c r="O4842" i="2"/>
  <c r="O4844" i="2"/>
  <c r="N4846" i="2"/>
  <c r="P4846" i="2" s="1"/>
  <c r="O4847" i="2"/>
  <c r="O4849" i="2"/>
  <c r="O4851" i="2"/>
  <c r="O4853" i="2"/>
  <c r="O4855" i="2"/>
  <c r="O4857" i="2"/>
  <c r="O4859" i="2"/>
  <c r="O4861" i="2"/>
  <c r="N4863" i="2"/>
  <c r="P4863" i="2" s="1"/>
  <c r="O4864" i="2"/>
  <c r="O4866" i="2"/>
  <c r="O4868" i="2"/>
  <c r="O4870" i="2"/>
  <c r="O4872" i="2"/>
  <c r="M4873" i="2"/>
  <c r="O4875" i="2"/>
  <c r="O4877" i="2"/>
  <c r="O4879" i="2"/>
  <c r="O4881" i="2"/>
  <c r="O4883" i="2"/>
  <c r="O4885" i="2"/>
  <c r="O4887" i="2"/>
  <c r="O4889" i="2"/>
  <c r="O4891" i="2"/>
  <c r="O4893" i="2"/>
  <c r="O4895" i="2"/>
  <c r="O4897" i="2"/>
  <c r="O4899" i="2"/>
  <c r="O4901" i="2"/>
  <c r="O4903" i="2"/>
  <c r="O4905" i="2"/>
  <c r="O4907" i="2"/>
  <c r="O4909" i="2"/>
  <c r="O4911" i="2"/>
  <c r="O4913" i="2"/>
  <c r="O4915" i="2"/>
  <c r="O4917" i="2"/>
  <c r="M4918" i="2"/>
  <c r="P4918" i="2" s="1"/>
  <c r="O4920" i="2"/>
  <c r="O4922" i="2"/>
  <c r="O4924" i="2"/>
  <c r="O4926" i="2"/>
  <c r="O4928" i="2"/>
  <c r="O4930" i="2"/>
  <c r="O4932" i="2"/>
  <c r="O4934" i="2"/>
  <c r="O4936" i="2"/>
  <c r="O4938" i="2"/>
  <c r="O4940" i="2"/>
  <c r="O4942" i="2"/>
  <c r="O4944" i="2"/>
  <c r="O4946" i="2"/>
  <c r="O4948" i="2"/>
  <c r="O4950" i="2"/>
  <c r="O4952" i="2"/>
  <c r="O4954" i="2"/>
  <c r="O4956" i="2"/>
  <c r="O4958" i="2"/>
  <c r="O4960" i="2"/>
  <c r="O4962" i="2"/>
  <c r="O4964" i="2"/>
  <c r="O4966" i="2"/>
  <c r="O4968" i="2"/>
  <c r="O4970" i="2"/>
  <c r="O4972" i="2"/>
  <c r="O4974" i="2"/>
  <c r="O4976" i="2"/>
  <c r="O4978" i="2"/>
  <c r="O4980" i="2"/>
  <c r="O4982" i="2"/>
  <c r="O4984" i="2"/>
  <c r="O4986" i="2"/>
  <c r="O4988" i="2"/>
  <c r="O4990" i="2"/>
  <c r="O4992" i="2"/>
  <c r="O4994" i="2"/>
  <c r="O4996" i="2"/>
  <c r="O4998" i="2"/>
  <c r="M4999" i="2"/>
  <c r="P4999" i="2" s="1"/>
  <c r="O5001" i="2"/>
  <c r="O5003" i="2"/>
  <c r="O5005" i="2"/>
  <c r="O5007" i="2"/>
  <c r="O5009" i="2"/>
  <c r="O5011" i="2"/>
  <c r="O5013" i="2"/>
  <c r="O5015" i="2"/>
  <c r="O5017" i="2"/>
  <c r="O5019" i="2"/>
  <c r="O5021" i="2"/>
  <c r="O5023" i="2"/>
  <c r="O5025" i="2"/>
  <c r="O5027" i="2"/>
  <c r="O5029" i="2"/>
  <c r="O5031" i="2"/>
  <c r="O5033" i="2"/>
  <c r="O5035" i="2"/>
  <c r="O5037" i="2"/>
  <c r="O5039" i="2"/>
  <c r="O5041" i="2"/>
  <c r="O5043" i="2"/>
  <c r="O5045" i="2"/>
  <c r="O5047" i="2"/>
  <c r="O5049" i="2"/>
  <c r="O5051" i="2"/>
  <c r="O5053" i="2"/>
  <c r="O5055" i="2"/>
  <c r="O5057" i="2"/>
  <c r="O5059" i="2"/>
  <c r="O5061" i="2"/>
  <c r="O5063" i="2"/>
  <c r="O5065" i="2"/>
  <c r="O5067" i="2"/>
  <c r="O5069" i="2"/>
  <c r="O5071" i="2"/>
  <c r="O5073" i="2"/>
  <c r="O5075" i="2"/>
  <c r="O5077" i="2"/>
  <c r="O5079" i="2"/>
  <c r="O5081" i="2"/>
  <c r="O5083" i="2"/>
  <c r="O5085" i="2"/>
  <c r="O5087" i="2"/>
  <c r="O5089" i="2"/>
  <c r="O5091" i="2"/>
  <c r="O5093" i="2"/>
  <c r="O5095" i="2"/>
  <c r="O5097" i="2"/>
  <c r="O5099" i="2"/>
  <c r="O5101" i="2"/>
  <c r="O5103" i="2"/>
  <c r="O5105" i="2"/>
  <c r="O5107" i="2"/>
  <c r="O5109" i="2"/>
  <c r="O5111" i="2"/>
  <c r="O5113" i="2"/>
  <c r="O5115" i="2"/>
  <c r="O5117" i="2"/>
  <c r="O5119" i="2"/>
  <c r="O5121" i="2"/>
  <c r="O5123" i="2"/>
  <c r="O5125" i="2"/>
  <c r="O5127" i="2"/>
  <c r="O5129" i="2"/>
  <c r="O5131" i="2"/>
  <c r="O5133" i="2"/>
  <c r="O5135" i="2"/>
  <c r="O5137" i="2"/>
  <c r="O5139" i="2"/>
  <c r="O5141" i="2"/>
  <c r="O5143" i="2"/>
  <c r="O5145" i="2"/>
  <c r="O5147" i="2"/>
  <c r="O5149" i="2"/>
  <c r="O5151" i="2"/>
  <c r="O5153" i="2"/>
  <c r="O5155" i="2"/>
  <c r="O5157" i="2"/>
  <c r="O5159" i="2"/>
  <c r="O5161" i="2"/>
  <c r="O5163" i="2"/>
  <c r="O5165" i="2"/>
  <c r="O5167" i="2"/>
  <c r="O5169" i="2"/>
  <c r="M5170" i="2"/>
  <c r="P5170" i="2" s="1"/>
  <c r="O5172" i="2"/>
  <c r="O5174" i="2"/>
  <c r="O5176" i="2"/>
  <c r="O5178" i="2"/>
  <c r="O5180" i="2"/>
  <c r="O5182" i="2"/>
  <c r="O5184" i="2"/>
  <c r="O5186" i="2"/>
  <c r="O5188" i="2"/>
  <c r="O5190" i="2"/>
  <c r="O5192" i="2"/>
  <c r="O5194" i="2"/>
  <c r="O5196" i="2"/>
  <c r="O5198" i="2"/>
  <c r="O5200" i="2"/>
  <c r="O5202" i="2"/>
  <c r="O5204" i="2"/>
  <c r="O5206" i="2"/>
  <c r="O5208" i="2"/>
  <c r="O5210" i="2"/>
  <c r="O5212" i="2"/>
  <c r="O5214" i="2"/>
  <c r="O5216" i="2"/>
  <c r="O5218" i="2"/>
  <c r="P5220" i="2"/>
  <c r="P5225" i="2"/>
  <c r="P5227" i="2"/>
  <c r="P5229" i="2"/>
  <c r="P5231" i="2"/>
  <c r="P5233" i="2"/>
  <c r="O5294" i="2"/>
  <c r="O5301" i="2"/>
  <c r="M5296" i="2"/>
  <c r="P5301" i="2"/>
  <c r="O5223" i="2"/>
  <c r="N5222" i="2"/>
  <c r="P5234" i="2"/>
  <c r="P5236" i="2"/>
  <c r="P5238" i="2"/>
  <c r="P5240" i="2"/>
  <c r="P5242" i="2"/>
  <c r="P5244" i="2"/>
  <c r="P5246" i="2"/>
  <c r="P5248" i="2"/>
  <c r="P5250" i="2"/>
  <c r="P5252" i="2"/>
  <c r="P5254" i="2"/>
  <c r="P5256" i="2"/>
  <c r="P5258" i="2"/>
  <c r="P5260" i="2"/>
  <c r="P5262" i="2"/>
  <c r="P5264" i="2"/>
  <c r="P5266" i="2"/>
  <c r="P5268" i="2"/>
  <c r="P5270" i="2"/>
  <c r="P5272" i="2"/>
  <c r="P5274" i="2"/>
  <c r="P5276" i="2"/>
  <c r="P5278" i="2"/>
  <c r="P5280" i="2"/>
  <c r="P5282" i="2"/>
  <c r="O5285" i="2"/>
  <c r="O5284" i="2" s="1"/>
  <c r="P5286" i="2"/>
  <c r="P5288" i="2"/>
  <c r="P5290" i="2"/>
  <c r="P5292" i="2"/>
  <c r="P5294" i="2"/>
  <c r="N5296" i="2"/>
  <c r="O5297" i="2"/>
  <c r="O5299" i="2"/>
  <c r="N5302" i="2"/>
  <c r="P5302" i="2" s="1"/>
  <c r="O5303" i="2"/>
  <c r="O5305" i="2"/>
  <c r="O5307" i="2"/>
  <c r="O5309" i="2"/>
  <c r="O5311" i="2"/>
  <c r="M5312" i="2"/>
  <c r="O5314" i="2"/>
  <c r="O5316" i="2"/>
  <c r="M5317" i="2"/>
  <c r="O5319" i="2"/>
  <c r="O5321" i="2"/>
  <c r="N5323" i="2"/>
  <c r="P5323" i="2" s="1"/>
  <c r="O5324" i="2"/>
  <c r="O5326" i="2"/>
  <c r="O5328" i="2"/>
  <c r="O5330" i="2"/>
  <c r="O5332" i="2"/>
  <c r="O5334" i="2"/>
  <c r="O5336" i="2"/>
  <c r="O5338" i="2"/>
  <c r="O5340" i="2"/>
  <c r="O5342" i="2"/>
  <c r="O5344" i="2"/>
  <c r="O5346" i="2"/>
  <c r="O5348" i="2"/>
  <c r="O5350" i="2"/>
  <c r="O5352" i="2"/>
  <c r="O5354" i="2"/>
  <c r="O5356" i="2"/>
  <c r="O5358" i="2"/>
  <c r="O5360" i="2"/>
  <c r="O5362" i="2"/>
  <c r="O5364" i="2"/>
  <c r="O5366" i="2"/>
  <c r="O5368" i="2"/>
  <c r="O5370" i="2"/>
  <c r="O5372" i="2"/>
  <c r="O5374" i="2"/>
  <c r="O5376" i="2"/>
  <c r="O5378" i="2"/>
  <c r="O5380" i="2"/>
  <c r="O5382" i="2"/>
  <c r="O5384" i="2"/>
  <c r="O5386" i="2"/>
  <c r="O5388" i="2"/>
  <c r="O5390" i="2"/>
  <c r="O5392" i="2"/>
  <c r="O5394" i="2"/>
  <c r="M5395" i="2"/>
  <c r="O5397" i="2"/>
  <c r="O5399" i="2"/>
  <c r="O5401" i="2"/>
  <c r="O5403" i="2"/>
  <c r="O5405" i="2"/>
  <c r="O5407" i="2"/>
  <c r="O5409" i="2"/>
  <c r="O5411" i="2"/>
  <c r="O5413" i="2"/>
  <c r="O5415" i="2"/>
  <c r="P5416" i="2"/>
  <c r="P5418" i="2"/>
  <c r="P5420" i="2"/>
  <c r="P5422" i="2"/>
  <c r="P5424" i="2"/>
  <c r="P5426" i="2"/>
  <c r="P5428" i="2"/>
  <c r="P5430" i="2"/>
  <c r="P5432" i="2"/>
  <c r="P5434" i="2"/>
  <c r="O5436" i="2"/>
  <c r="P5437" i="2"/>
  <c r="P5439" i="2"/>
  <c r="P5441" i="2"/>
  <c r="P5443" i="2"/>
  <c r="P5445" i="2"/>
  <c r="O5452" i="2"/>
  <c r="O5451" i="2" s="1"/>
  <c r="O5455" i="2"/>
  <c r="O5447" i="2"/>
  <c r="P5448" i="2"/>
  <c r="P5450" i="2"/>
  <c r="O5454" i="2"/>
  <c r="N5453" i="2"/>
  <c r="P5455" i="2"/>
  <c r="P5457" i="2"/>
  <c r="P5459" i="2"/>
  <c r="P5461" i="2"/>
  <c r="P5463" i="2"/>
  <c r="P5465" i="2"/>
  <c r="P5467" i="2"/>
  <c r="P5469" i="2"/>
  <c r="P5471" i="2"/>
  <c r="P5473" i="2"/>
  <c r="P5475" i="2"/>
  <c r="P5477" i="2"/>
  <c r="P5479" i="2"/>
  <c r="P5481" i="2"/>
  <c r="P5483" i="2"/>
  <c r="P5485" i="2"/>
  <c r="P5487" i="2"/>
  <c r="P5489" i="2"/>
  <c r="P5491" i="2"/>
  <c r="P5493" i="2"/>
  <c r="P5495" i="2"/>
  <c r="P5496" i="2"/>
  <c r="P5498" i="2"/>
  <c r="P5500" i="2"/>
  <c r="P5502" i="2"/>
  <c r="P5504" i="2"/>
  <c r="P5506" i="2"/>
  <c r="P5508" i="2"/>
  <c r="P5510" i="2"/>
  <c r="P5512" i="2"/>
  <c r="P5514" i="2"/>
  <c r="P5516" i="2"/>
  <c r="P5518" i="2"/>
  <c r="P5520" i="2"/>
  <c r="P5522" i="2"/>
  <c r="P5524" i="2"/>
  <c r="P5526" i="2"/>
  <c r="P5528" i="2"/>
  <c r="P5530" i="2"/>
  <c r="P5532" i="2"/>
  <c r="P5534" i="2"/>
  <c r="P5536" i="2"/>
  <c r="P5538" i="2"/>
  <c r="P5540" i="2"/>
  <c r="P5542" i="2"/>
  <c r="P5544" i="2"/>
  <c r="P5546" i="2"/>
  <c r="P5548" i="2"/>
  <c r="P5553" i="2"/>
  <c r="P5555" i="2"/>
  <c r="P5557" i="2"/>
  <c r="O5559" i="2"/>
  <c r="P5560" i="2"/>
  <c r="P5562" i="2"/>
  <c r="O5564" i="2"/>
  <c r="P5565" i="2"/>
  <c r="P5567" i="2"/>
  <c r="P5569" i="2"/>
  <c r="O5571" i="2"/>
  <c r="P5572" i="2"/>
  <c r="P5574" i="2"/>
  <c r="P5576" i="2"/>
  <c r="P5578" i="2"/>
  <c r="O5580" i="2"/>
  <c r="P5581" i="2"/>
  <c r="P5583" i="2"/>
  <c r="P5585" i="2"/>
  <c r="P5587" i="2"/>
  <c r="P5589" i="2"/>
  <c r="P5592" i="2"/>
  <c r="O5595" i="2"/>
  <c r="P5596" i="2"/>
  <c r="P5598" i="2"/>
  <c r="P5600" i="2"/>
  <c r="P5602" i="2"/>
  <c r="P5604" i="2"/>
  <c r="P5606" i="2"/>
  <c r="P5608" i="2"/>
  <c r="P5610" i="2"/>
  <c r="P5612" i="2"/>
  <c r="P5614" i="2"/>
  <c r="P5616" i="2"/>
  <c r="P5618" i="2"/>
  <c r="O5620" i="2"/>
  <c r="P5621" i="2"/>
  <c r="P5623" i="2"/>
  <c r="P5625" i="2"/>
  <c r="O5627" i="2"/>
  <c r="P5628" i="2"/>
  <c r="P5630" i="2"/>
  <c r="P5632" i="2"/>
  <c r="O5637" i="2"/>
  <c r="P5638" i="2"/>
  <c r="P5640" i="2"/>
  <c r="P5642" i="2"/>
  <c r="P5644" i="2"/>
  <c r="P5646" i="2"/>
  <c r="P5648" i="2"/>
  <c r="P5650" i="2"/>
  <c r="P5652" i="2"/>
  <c r="P5655" i="2"/>
  <c r="P5657" i="2"/>
  <c r="P5659" i="2"/>
  <c r="P5661" i="2"/>
  <c r="P5663" i="2"/>
  <c r="N5550" i="2"/>
  <c r="P5550" i="2" s="1"/>
  <c r="N5582" i="2"/>
  <c r="P5582" i="2" s="1"/>
  <c r="N5591" i="2"/>
  <c r="P5591" i="2" s="1"/>
  <c r="N5634" i="2"/>
  <c r="N5654" i="2"/>
  <c r="P5654" i="2" s="1"/>
  <c r="P5664" i="2"/>
  <c r="P5666" i="2"/>
  <c r="P5668" i="2"/>
  <c r="P5670" i="2"/>
  <c r="O5673" i="2"/>
  <c r="P5674" i="2"/>
  <c r="O5680" i="2"/>
  <c r="O5682" i="2"/>
  <c r="P5682" i="2"/>
  <c r="O5707" i="2"/>
  <c r="P5707" i="2"/>
  <c r="O5709" i="2"/>
  <c r="O5711" i="2"/>
  <c r="P5711" i="2"/>
  <c r="O5713" i="2"/>
  <c r="P5713" i="2"/>
  <c r="O5715" i="2"/>
  <c r="P5715" i="2"/>
  <c r="O5717" i="2"/>
  <c r="P5717" i="2"/>
  <c r="O5676" i="2"/>
  <c r="P5677" i="2"/>
  <c r="O5684" i="2"/>
  <c r="P5684" i="2"/>
  <c r="O5686" i="2"/>
  <c r="P5686" i="2"/>
  <c r="L5690" i="2"/>
  <c r="P5691" i="2"/>
  <c r="O5697" i="2"/>
  <c r="P5697" i="2"/>
  <c r="O5699" i="2"/>
  <c r="P5699" i="2"/>
  <c r="O5701" i="2"/>
  <c r="P5701" i="2"/>
  <c r="O5703" i="2"/>
  <c r="P5703" i="2"/>
  <c r="O5705" i="2"/>
  <c r="P5705" i="2"/>
  <c r="O5710" i="2"/>
  <c r="O5712" i="2"/>
  <c r="L5678" i="2"/>
  <c r="O5679" i="2"/>
  <c r="N5678" i="2"/>
  <c r="P5680" i="2"/>
  <c r="O5683" i="2"/>
  <c r="O5689" i="2"/>
  <c r="O5688" i="2" s="1"/>
  <c r="N5688" i="2"/>
  <c r="O5691" i="2"/>
  <c r="P5692" i="2"/>
  <c r="P5693" i="2"/>
  <c r="O5706" i="2"/>
  <c r="O5718" i="2"/>
  <c r="P5718" i="2"/>
  <c r="O5720" i="2"/>
  <c r="P5720" i="2"/>
  <c r="O5722" i="2"/>
  <c r="P5722" i="2"/>
  <c r="O5724" i="2"/>
  <c r="P5724" i="2"/>
  <c r="O5726" i="2"/>
  <c r="P5726" i="2"/>
  <c r="P5729" i="2"/>
  <c r="P5730" i="2"/>
  <c r="P5731" i="2"/>
  <c r="P5733" i="2"/>
  <c r="P5734" i="2"/>
  <c r="O5736" i="2"/>
  <c r="P5737" i="2"/>
  <c r="P5739" i="2"/>
  <c r="P5741" i="2"/>
  <c r="P5743" i="2"/>
  <c r="P5745" i="2"/>
  <c r="O5747" i="2"/>
  <c r="O5748" i="2"/>
  <c r="P5749" i="2"/>
  <c r="O5751" i="2"/>
  <c r="O5752" i="2"/>
  <c r="P5753" i="2"/>
  <c r="O5755" i="2"/>
  <c r="P5756" i="2"/>
  <c r="P5758" i="2"/>
  <c r="P5760" i="2"/>
  <c r="P5762" i="2"/>
  <c r="P5764" i="2"/>
  <c r="P5766" i="2"/>
  <c r="O5768" i="2"/>
  <c r="P5769" i="2"/>
  <c r="P5771" i="2"/>
  <c r="P5774" i="2"/>
  <c r="P5776" i="2"/>
  <c r="O5778" i="2"/>
  <c r="O5777" i="2" s="1"/>
  <c r="N5773" i="2"/>
  <c r="P5773" i="2" s="1"/>
  <c r="P667" i="2" l="1"/>
  <c r="P4737" i="2"/>
  <c r="P2282" i="2"/>
  <c r="P1827" i="2"/>
  <c r="P1784" i="2"/>
  <c r="P1490" i="2"/>
  <c r="P1416" i="2"/>
  <c r="P1230" i="2"/>
  <c r="P1167" i="2"/>
  <c r="O1487" i="2"/>
  <c r="P1218" i="2"/>
  <c r="P1079" i="2"/>
  <c r="P1057" i="2"/>
  <c r="P375" i="2"/>
  <c r="P1894" i="2"/>
  <c r="L417" i="2"/>
  <c r="N417" i="2"/>
  <c r="N416" i="2" s="1"/>
  <c r="P422" i="2"/>
  <c r="L5687" i="2"/>
  <c r="L13" i="2" s="1"/>
  <c r="P3863" i="2"/>
  <c r="P2556" i="2"/>
  <c r="P1900" i="2"/>
  <c r="P3937" i="2"/>
  <c r="P5312" i="2"/>
  <c r="P4608" i="2"/>
  <c r="P4534" i="2"/>
  <c r="P4498" i="2"/>
  <c r="P1748" i="2"/>
  <c r="P1487" i="2"/>
  <c r="P1471" i="2"/>
  <c r="O5767" i="2"/>
  <c r="P4050" i="2"/>
  <c r="P3636" i="2"/>
  <c r="P3524" i="2"/>
  <c r="L3453" i="2"/>
  <c r="O2022" i="2"/>
  <c r="O1857" i="2" s="1"/>
  <c r="O1987" i="2"/>
  <c r="O1474" i="2"/>
  <c r="P1278" i="2"/>
  <c r="P1205" i="2"/>
  <c r="P1180" i="2"/>
  <c r="O422" i="2"/>
  <c r="L14" i="2"/>
  <c r="O941" i="2"/>
  <c r="O5654" i="2"/>
  <c r="O5675" i="2"/>
  <c r="O5636" i="2"/>
  <c r="O5558" i="2"/>
  <c r="P5395" i="2"/>
  <c r="P5317" i="2"/>
  <c r="P5222" i="2"/>
  <c r="P4873" i="2"/>
  <c r="O4626" i="2"/>
  <c r="P4617" i="2"/>
  <c r="P4600" i="2"/>
  <c r="O4525" i="2"/>
  <c r="P3977" i="2"/>
  <c r="P3935" i="2"/>
  <c r="P3631" i="2"/>
  <c r="P3527" i="2"/>
  <c r="O3937" i="2"/>
  <c r="L3844" i="2"/>
  <c r="O972" i="2"/>
  <c r="P783" i="2"/>
  <c r="O442" i="2"/>
  <c r="O427" i="2"/>
  <c r="M267" i="2"/>
  <c r="P78" i="2"/>
  <c r="P1128" i="2"/>
  <c r="O146" i="2"/>
  <c r="O17" i="2" s="1"/>
  <c r="O7" i="2" s="1"/>
  <c r="L1858" i="2"/>
  <c r="L1836" i="2" s="1"/>
  <c r="P1318" i="2"/>
  <c r="O5626" i="2"/>
  <c r="O5570" i="2"/>
  <c r="O5453" i="2"/>
  <c r="P4049" i="2"/>
  <c r="P4001" i="2"/>
  <c r="O3860" i="2"/>
  <c r="P3612" i="2"/>
  <c r="P3539" i="2"/>
  <c r="O3524" i="2"/>
  <c r="O3490" i="2"/>
  <c r="M3846" i="2"/>
  <c r="P2431" i="2"/>
  <c r="P2277" i="2"/>
  <c r="O2092" i="2"/>
  <c r="O1853" i="2" s="1"/>
  <c r="O1914" i="2"/>
  <c r="P1813" i="2"/>
  <c r="P1730" i="2"/>
  <c r="P1474" i="2"/>
  <c r="P1468" i="2"/>
  <c r="P1409" i="2"/>
  <c r="P1355" i="2"/>
  <c r="P1244" i="2"/>
  <c r="O1014" i="2"/>
  <c r="O1006" i="2"/>
  <c r="O447" i="2"/>
  <c r="P337" i="2"/>
  <c r="O315" i="2"/>
  <c r="O667" i="2"/>
  <c r="O1892" i="2"/>
  <c r="O1881" i="2"/>
  <c r="P1909" i="2"/>
  <c r="P1031" i="2"/>
  <c r="O4600" i="2"/>
  <c r="O5619" i="2"/>
  <c r="O5594" i="2"/>
  <c r="O5579" i="2"/>
  <c r="O5563" i="2"/>
  <c r="P5453" i="2"/>
  <c r="P5296" i="2"/>
  <c r="P5712" i="2"/>
  <c r="P5709" i="2"/>
  <c r="P5570" i="2"/>
  <c r="P5558" i="2"/>
  <c r="M1881" i="2"/>
  <c r="P1881" i="2" s="1"/>
  <c r="P5710" i="2"/>
  <c r="O5312" i="2"/>
  <c r="O5296" i="2"/>
  <c r="M3844" i="2"/>
  <c r="O3607" i="2"/>
  <c r="P4045" i="2"/>
  <c r="O5222" i="2"/>
  <c r="L4620" i="2"/>
  <c r="L4066" i="2" s="1"/>
  <c r="L9" i="2" s="1"/>
  <c r="O4709" i="2"/>
  <c r="O4657" i="2"/>
  <c r="L4619" i="2"/>
  <c r="O4522" i="2"/>
  <c r="L4133" i="2"/>
  <c r="L4065" i="2" s="1"/>
  <c r="L8" i="2" s="1"/>
  <c r="O3977" i="2"/>
  <c r="O3575" i="2"/>
  <c r="P3839" i="2"/>
  <c r="L3544" i="2"/>
  <c r="P3657" i="2"/>
  <c r="L3546" i="2"/>
  <c r="P3586" i="2"/>
  <c r="N3455" i="2"/>
  <c r="P3532" i="2"/>
  <c r="O3527" i="2"/>
  <c r="O3521" i="2"/>
  <c r="P3504" i="2"/>
  <c r="P3490" i="2"/>
  <c r="O3485" i="2"/>
  <c r="O2771" i="2"/>
  <c r="O1860" i="2" s="1"/>
  <c r="O1894" i="2"/>
  <c r="P2389" i="2"/>
  <c r="O2070" i="2"/>
  <c r="O1852" i="2" s="1"/>
  <c r="L1835" i="2"/>
  <c r="O2012" i="2"/>
  <c r="P1828" i="2"/>
  <c r="O1406" i="2"/>
  <c r="P1375" i="2"/>
  <c r="O1355" i="2"/>
  <c r="L415" i="2"/>
  <c r="L374" i="2" s="1"/>
  <c r="O1024" i="2"/>
  <c r="O1019" i="2"/>
  <c r="P994" i="2"/>
  <c r="O835" i="2"/>
  <c r="P447" i="2"/>
  <c r="O432" i="2"/>
  <c r="P427" i="2"/>
  <c r="O375" i="2"/>
  <c r="M299" i="2"/>
  <c r="L298" i="2"/>
  <c r="M298" i="2"/>
  <c r="O301" i="2"/>
  <c r="O281" i="2"/>
  <c r="L151" i="2"/>
  <c r="O5678" i="2"/>
  <c r="O4621" i="2" s="1"/>
  <c r="O4064" i="2" s="1"/>
  <c r="O4918" i="2"/>
  <c r="O4063" i="2"/>
  <c r="O3560" i="2"/>
  <c r="O3471" i="2"/>
  <c r="O1948" i="2"/>
  <c r="O1738" i="2"/>
  <c r="O1490" i="2"/>
  <c r="O1471" i="2"/>
  <c r="O1468" i="2"/>
  <c r="O1416" i="2"/>
  <c r="O1409" i="2"/>
  <c r="O1236" i="2"/>
  <c r="O1222" i="2"/>
  <c r="M367" i="2"/>
  <c r="P367" i="2" s="1"/>
  <c r="P5675" i="2"/>
  <c r="O5591" i="2"/>
  <c r="P5579" i="2"/>
  <c r="P5563" i="2"/>
  <c r="O5550" i="2"/>
  <c r="P5636" i="2"/>
  <c r="P5626" i="2"/>
  <c r="P5619" i="2"/>
  <c r="P5594" i="2"/>
  <c r="P1892" i="2"/>
  <c r="N1890" i="2"/>
  <c r="P1887" i="2"/>
  <c r="N1886" i="2"/>
  <c r="P1886" i="2" s="1"/>
  <c r="P2771" i="2"/>
  <c r="N1860" i="2"/>
  <c r="O2749" i="2"/>
  <c r="O1911" i="2"/>
  <c r="O1905" i="2"/>
  <c r="P2657" i="2"/>
  <c r="O1901" i="2"/>
  <c r="P2625" i="2"/>
  <c r="P1879" i="2"/>
  <c r="P1875" i="2"/>
  <c r="N1873" i="2"/>
  <c r="P1873" i="2" s="1"/>
  <c r="P2157" i="2"/>
  <c r="P2070" i="2"/>
  <c r="P2022" i="2"/>
  <c r="P1895" i="2"/>
  <c r="P1882" i="2"/>
  <c r="M1869" i="2"/>
  <c r="P1869" i="2" s="1"/>
  <c r="L1863" i="2"/>
  <c r="L1837" i="2" s="1"/>
  <c r="O5395" i="2"/>
  <c r="O5317" i="2"/>
  <c r="O5170" i="2"/>
  <c r="O4999" i="2"/>
  <c r="O4873" i="2"/>
  <c r="O4608" i="2"/>
  <c r="O4534" i="2"/>
  <c r="O4498" i="2"/>
  <c r="O3935" i="2"/>
  <c r="O3866" i="2"/>
  <c r="O3601" i="2"/>
  <c r="O3539" i="2"/>
  <c r="O3532" i="2"/>
  <c r="M3455" i="2"/>
  <c r="O2837" i="2"/>
  <c r="O1600" i="2"/>
  <c r="O1515" i="2"/>
  <c r="O1375" i="2"/>
  <c r="O1252" i="2"/>
  <c r="O1218" i="2"/>
  <c r="O1152" i="2"/>
  <c r="O1079" i="2"/>
  <c r="O1057" i="2"/>
  <c r="O566" i="2"/>
  <c r="O467" i="2"/>
  <c r="O5773" i="2"/>
  <c r="O5582" i="2"/>
  <c r="P4027" i="2"/>
  <c r="O2769" i="2"/>
  <c r="O1913" i="2"/>
  <c r="O1910" i="2"/>
  <c r="O2740" i="2"/>
  <c r="O1908" i="2"/>
  <c r="O2649" i="2"/>
  <c r="O1903" i="2"/>
  <c r="P2292" i="2"/>
  <c r="O2277" i="2"/>
  <c r="O1875" i="2"/>
  <c r="O1873" i="2" s="1"/>
  <c r="P1857" i="2"/>
  <c r="P1877" i="2"/>
  <c r="N1876" i="2"/>
  <c r="P1876" i="2" s="1"/>
  <c r="O2282" i="2"/>
  <c r="O1878" i="2"/>
  <c r="O1876" i="2" s="1"/>
  <c r="P1019" i="2"/>
  <c r="O5746" i="2"/>
  <c r="P5755" i="2"/>
  <c r="M5690" i="2"/>
  <c r="P5748" i="2"/>
  <c r="O5672" i="2"/>
  <c r="O5323" i="2"/>
  <c r="O5302" i="2"/>
  <c r="O4846" i="2"/>
  <c r="O4737" i="2"/>
  <c r="N4621" i="2"/>
  <c r="O4551" i="2"/>
  <c r="O4544" i="2"/>
  <c r="O4135" i="2"/>
  <c r="M4133" i="2"/>
  <c r="O4050" i="2"/>
  <c r="O4049" i="2"/>
  <c r="O4046" i="2"/>
  <c r="O4045" i="2"/>
  <c r="P4000" i="2"/>
  <c r="N3976" i="2"/>
  <c r="O4000" i="2"/>
  <c r="O3976" i="2" s="1"/>
  <c r="O3863" i="2"/>
  <c r="O3636" i="2"/>
  <c r="O3586" i="2"/>
  <c r="N3545" i="2"/>
  <c r="N3544" i="2"/>
  <c r="P3581" i="2"/>
  <c r="O3518" i="2"/>
  <c r="O3506" i="2"/>
  <c r="N3453" i="2"/>
  <c r="M3975" i="2"/>
  <c r="O3936" i="2"/>
  <c r="P3866" i="2"/>
  <c r="M3845" i="2"/>
  <c r="P2426" i="2"/>
  <c r="N1885" i="2"/>
  <c r="P1885" i="2" s="1"/>
  <c r="P2231" i="2"/>
  <c r="N1868" i="2"/>
  <c r="P2112" i="2"/>
  <c r="N1855" i="2"/>
  <c r="P1855" i="2" s="1"/>
  <c r="O3839" i="2"/>
  <c r="M3546" i="2"/>
  <c r="O2767" i="2"/>
  <c r="O1912" i="2"/>
  <c r="O2738" i="2"/>
  <c r="O1907" i="2"/>
  <c r="O2570" i="2"/>
  <c r="O2564" i="2" s="1"/>
  <c r="M1898" i="2"/>
  <c r="P2607" i="2"/>
  <c r="M2564" i="2"/>
  <c r="P2564" i="2" s="1"/>
  <c r="P2619" i="2"/>
  <c r="P2606" i="2"/>
  <c r="O1899" i="2"/>
  <c r="M1858" i="2"/>
  <c r="M1836" i="2" s="1"/>
  <c r="O1917" i="2"/>
  <c r="O1813" i="2"/>
  <c r="O1784" i="2"/>
  <c r="O1730" i="2"/>
  <c r="O1483" i="2"/>
  <c r="O1477" i="2"/>
  <c r="O1318" i="2"/>
  <c r="O1244" i="2"/>
  <c r="O1230" i="2"/>
  <c r="O1180" i="2"/>
  <c r="O1128" i="2"/>
  <c r="M566" i="2"/>
  <c r="P566" i="2" s="1"/>
  <c r="P442" i="2"/>
  <c r="N415" i="2"/>
  <c r="M366" i="2"/>
  <c r="P366" i="2" s="1"/>
  <c r="P336" i="2"/>
  <c r="O337" i="2"/>
  <c r="O336" i="2"/>
  <c r="P315" i="2"/>
  <c r="N298" i="2"/>
  <c r="N299" i="2"/>
  <c r="M268" i="2"/>
  <c r="P146" i="2"/>
  <c r="N17" i="2"/>
  <c r="P53" i="2"/>
  <c r="N15" i="2"/>
  <c r="N14" i="2"/>
  <c r="O1031" i="2"/>
  <c r="O786" i="2"/>
  <c r="P665" i="2"/>
  <c r="P663" i="2"/>
  <c r="P479" i="2"/>
  <c r="P477" i="2"/>
  <c r="P373" i="2"/>
  <c r="P371" i="2"/>
  <c r="P270" i="2"/>
  <c r="O185" i="2"/>
  <c r="L152" i="2"/>
  <c r="P161" i="2"/>
  <c r="P30" i="2"/>
  <c r="M15" i="2"/>
  <c r="P16" i="2"/>
  <c r="P5751" i="2"/>
  <c r="O5690" i="2"/>
  <c r="P5688" i="2"/>
  <c r="N5687" i="2"/>
  <c r="P5752" i="2"/>
  <c r="M5746" i="2"/>
  <c r="P5746" i="2" s="1"/>
  <c r="P5736" i="2"/>
  <c r="M5678" i="2"/>
  <c r="M4621" i="2" s="1"/>
  <c r="M4064" i="2" s="1"/>
  <c r="O5435" i="2"/>
  <c r="O5293" i="2"/>
  <c r="O4863" i="2"/>
  <c r="P4626" i="2"/>
  <c r="N4620" i="2"/>
  <c r="N4619" i="2"/>
  <c r="O4556" i="2"/>
  <c r="O4528" i="2"/>
  <c r="O4472" i="2"/>
  <c r="N4133" i="2"/>
  <c r="P4135" i="2"/>
  <c r="L4621" i="2"/>
  <c r="L4064" i="2" s="1"/>
  <c r="O4027" i="2"/>
  <c r="O4022" i="2" s="1"/>
  <c r="M4620" i="2"/>
  <c r="M4066" i="2" s="1"/>
  <c r="M9" i="2" s="1"/>
  <c r="P4022" i="2"/>
  <c r="N3978" i="2"/>
  <c r="N3975" i="2"/>
  <c r="L3975" i="2"/>
  <c r="L3978" i="2"/>
  <c r="L12" i="2" s="1"/>
  <c r="M3976" i="2"/>
  <c r="P3933" i="2"/>
  <c r="N3846" i="2"/>
  <c r="P3860" i="2"/>
  <c r="N3845" i="2"/>
  <c r="N3844" i="2"/>
  <c r="O3657" i="2"/>
  <c r="O3631" i="2"/>
  <c r="N3546" i="2"/>
  <c r="P3607" i="2"/>
  <c r="O3581" i="2"/>
  <c r="M3545" i="2"/>
  <c r="M3544" i="2"/>
  <c r="O3494" i="2"/>
  <c r="M3454" i="2"/>
  <c r="M3453" i="2"/>
  <c r="N3454" i="2"/>
  <c r="O1861" i="2"/>
  <c r="O3846" i="2"/>
  <c r="P3521" i="2"/>
  <c r="P3471" i="2"/>
  <c r="O1862" i="2"/>
  <c r="P3928" i="2"/>
  <c r="O3612" i="2"/>
  <c r="O2657" i="2"/>
  <c r="O1906" i="2"/>
  <c r="O2625" i="2"/>
  <c r="O1902" i="2"/>
  <c r="O2483" i="2"/>
  <c r="O1891" i="2" s="1"/>
  <c r="M1891" i="2"/>
  <c r="O2441" i="2"/>
  <c r="O1893" i="2"/>
  <c r="O2245" i="2"/>
  <c r="O1872" i="2"/>
  <c r="O1869" i="2" s="1"/>
  <c r="P2622" i="2"/>
  <c r="P2603" i="2"/>
  <c r="P2623" i="2"/>
  <c r="P2570" i="2"/>
  <c r="M2441" i="2"/>
  <c r="P2441" i="2" s="1"/>
  <c r="P2092" i="2"/>
  <c r="N1853" i="2"/>
  <c r="O1968" i="2"/>
  <c r="O1934" i="2"/>
  <c r="P1914" i="2"/>
  <c r="N1858" i="2"/>
  <c r="N1835" i="2"/>
  <c r="O1828" i="2"/>
  <c r="O1827" i="2"/>
  <c r="O1748" i="2"/>
  <c r="O1360" i="2"/>
  <c r="O1278" i="2"/>
  <c r="O1167" i="2"/>
  <c r="O1092" i="2"/>
  <c r="P727" i="2"/>
  <c r="M467" i="2"/>
  <c r="O367" i="2"/>
  <c r="O366" i="2"/>
  <c r="O160" i="2"/>
  <c r="O159" i="2" s="1"/>
  <c r="M159" i="2"/>
  <c r="P159" i="2" s="1"/>
  <c r="O141" i="2"/>
  <c r="O16" i="2" s="1"/>
  <c r="P1948" i="2"/>
  <c r="O1205" i="2"/>
  <c r="O994" i="2"/>
  <c r="P941" i="2"/>
  <c r="M786" i="2"/>
  <c r="P786" i="2" s="1"/>
  <c r="P666" i="2"/>
  <c r="P664" i="2"/>
  <c r="P478" i="2"/>
  <c r="P372" i="2"/>
  <c r="O271" i="2"/>
  <c r="N268" i="2"/>
  <c r="N267" i="2"/>
  <c r="P257" i="2"/>
  <c r="N154" i="2"/>
  <c r="P196" i="2"/>
  <c r="N152" i="2"/>
  <c r="N151" i="2"/>
  <c r="P162" i="2"/>
  <c r="P160" i="2"/>
  <c r="O107" i="2"/>
  <c r="O15" i="2" s="1"/>
  <c r="O727" i="2"/>
  <c r="O691" i="2"/>
  <c r="P141" i="2"/>
  <c r="M185" i="2"/>
  <c r="P185" i="2" s="1"/>
  <c r="M14" i="2"/>
  <c r="P3844" i="2" l="1"/>
  <c r="P3454" i="2"/>
  <c r="M417" i="2"/>
  <c r="M416" i="2" s="1"/>
  <c r="O417" i="2"/>
  <c r="O416" i="2" s="1"/>
  <c r="O1898" i="2"/>
  <c r="O1897" i="2" s="1"/>
  <c r="O5687" i="2"/>
  <c r="P3455" i="2"/>
  <c r="O298" i="2"/>
  <c r="P267" i="2"/>
  <c r="O267" i="2"/>
  <c r="P3845" i="2"/>
  <c r="P3846" i="2"/>
  <c r="O299" i="2"/>
  <c r="P298" i="2"/>
  <c r="O1909" i="2"/>
  <c r="P268" i="2"/>
  <c r="P3975" i="2"/>
  <c r="L4062" i="2"/>
  <c r="L5779" i="2" s="1"/>
  <c r="L5" i="2"/>
  <c r="O3845" i="2"/>
  <c r="O3844" i="2"/>
  <c r="O3455" i="2"/>
  <c r="O3454" i="2"/>
  <c r="O1859" i="2"/>
  <c r="P1858" i="2"/>
  <c r="P299" i="2"/>
  <c r="O1900" i="2"/>
  <c r="O1904" i="2"/>
  <c r="O3546" i="2"/>
  <c r="O3545" i="2"/>
  <c r="P3546" i="2"/>
  <c r="M4619" i="2"/>
  <c r="P4619" i="2" s="1"/>
  <c r="O4620" i="2"/>
  <c r="O4066" i="2" s="1"/>
  <c r="O9" i="2" s="1"/>
  <c r="P1860" i="2"/>
  <c r="N1859" i="2"/>
  <c r="P1859" i="2" s="1"/>
  <c r="O13" i="2"/>
  <c r="O1835" i="2"/>
  <c r="O3978" i="2"/>
  <c r="O12" i="2" s="1"/>
  <c r="O3975" i="2"/>
  <c r="P154" i="2"/>
  <c r="N10" i="2"/>
  <c r="P10" i="2" s="1"/>
  <c r="M152" i="2"/>
  <c r="M5" i="2" s="1"/>
  <c r="M151" i="2"/>
  <c r="P151" i="2" s="1"/>
  <c r="P1853" i="2"/>
  <c r="N1836" i="2"/>
  <c r="P1836" i="2" s="1"/>
  <c r="M1890" i="2"/>
  <c r="P1891" i="2"/>
  <c r="P3978" i="2"/>
  <c r="N12" i="2"/>
  <c r="P12" i="2" s="1"/>
  <c r="L376" i="2"/>
  <c r="L6" i="2" s="1"/>
  <c r="L416" i="2"/>
  <c r="L377" i="2" s="1"/>
  <c r="L11" i="2" s="1"/>
  <c r="O151" i="2"/>
  <c r="O152" i="2"/>
  <c r="N377" i="2"/>
  <c r="O1890" i="2"/>
  <c r="P4133" i="2"/>
  <c r="N4065" i="2"/>
  <c r="N4062" i="2"/>
  <c r="O14" i="2"/>
  <c r="P15" i="2"/>
  <c r="O268" i="2"/>
  <c r="N374" i="2"/>
  <c r="N376" i="2"/>
  <c r="O1858" i="2"/>
  <c r="O1836" i="2" s="1"/>
  <c r="M1835" i="2"/>
  <c r="P1835" i="2" s="1"/>
  <c r="P3544" i="2"/>
  <c r="P3976" i="2"/>
  <c r="M4065" i="2"/>
  <c r="M8" i="2" s="1"/>
  <c r="O4619" i="2"/>
  <c r="P5678" i="2"/>
  <c r="O3453" i="2"/>
  <c r="O3544" i="2"/>
  <c r="M415" i="2"/>
  <c r="M374" i="2" s="1"/>
  <c r="N4066" i="2"/>
  <c r="P4620" i="2"/>
  <c r="N13" i="2"/>
  <c r="O415" i="2"/>
  <c r="O374" i="2" s="1"/>
  <c r="P14" i="2"/>
  <c r="P17" i="2"/>
  <c r="N7" i="2"/>
  <c r="P7" i="2" s="1"/>
  <c r="P467" i="2"/>
  <c r="M1897" i="2"/>
  <c r="P1897" i="2" s="1"/>
  <c r="P1898" i="2"/>
  <c r="P1868" i="2"/>
  <c r="N1863" i="2"/>
  <c r="P3453" i="2"/>
  <c r="P3545" i="2"/>
  <c r="O4133" i="2"/>
  <c r="N4064" i="2"/>
  <c r="P4064" i="2" s="1"/>
  <c r="P4621" i="2"/>
  <c r="M5687" i="2"/>
  <c r="P5690" i="2"/>
  <c r="N4" i="2" l="1"/>
  <c r="L4" i="2"/>
  <c r="M376" i="2"/>
  <c r="O376" i="2"/>
  <c r="N5779" i="2"/>
  <c r="M4062" i="2"/>
  <c r="M4" i="2" s="1"/>
  <c r="O1863" i="2"/>
  <c r="O1837" i="2" s="1"/>
  <c r="O377" i="2"/>
  <c r="O11" i="2" s="1"/>
  <c r="M377" i="2"/>
  <c r="M11" i="2" s="1"/>
  <c r="P417" i="2"/>
  <c r="O5" i="2"/>
  <c r="P152" i="2"/>
  <c r="O4065" i="2"/>
  <c r="O8" i="2" s="1"/>
  <c r="O4062" i="2"/>
  <c r="O5779" i="2" s="1"/>
  <c r="P4066" i="2"/>
  <c r="N9" i="2"/>
  <c r="P9" i="2" s="1"/>
  <c r="P415" i="2"/>
  <c r="P4065" i="2"/>
  <c r="N8" i="2"/>
  <c r="P8" i="2" s="1"/>
  <c r="M13" i="2"/>
  <c r="P13" i="2" s="1"/>
  <c r="N1837" i="2"/>
  <c r="N6" i="2" s="1"/>
  <c r="P5687" i="2"/>
  <c r="P376" i="2"/>
  <c r="P374" i="2"/>
  <c r="N5" i="2"/>
  <c r="P5" i="2" s="1"/>
  <c r="P4062" i="2"/>
  <c r="N11" i="2"/>
  <c r="M1863" i="2"/>
  <c r="M1837" i="2" s="1"/>
  <c r="P1890" i="2"/>
  <c r="P4" i="2" l="1"/>
  <c r="M6" i="2"/>
  <c r="P6" i="2" s="1"/>
  <c r="O6" i="2"/>
  <c r="M5779" i="2"/>
  <c r="P5779" i="2" s="1"/>
  <c r="P1863" i="2"/>
  <c r="P416" i="2"/>
  <c r="P11" i="2"/>
  <c r="P377" i="2"/>
  <c r="O4" i="2"/>
  <c r="P1837" i="2"/>
</calcChain>
</file>

<file path=xl/sharedStrings.xml><?xml version="1.0" encoding="utf-8"?>
<sst xmlns="http://schemas.openxmlformats.org/spreadsheetml/2006/main" count="51638" uniqueCount="8569">
  <si>
    <t>Běžné výdaje k 31. 12. 2019</t>
  </si>
  <si>
    <t>popis</t>
  </si>
  <si>
    <t>účet</t>
  </si>
  <si>
    <t>odbor</t>
  </si>
  <si>
    <t>č. organizace</t>
  </si>
  <si>
    <t>odvětvové třídění §</t>
  </si>
  <si>
    <t>druhové třídění - položka</t>
  </si>
  <si>
    <t>ÚZ</t>
  </si>
  <si>
    <t>nástroj</t>
  </si>
  <si>
    <t>prostorová jednotka</t>
  </si>
  <si>
    <t>akce</t>
  </si>
  <si>
    <t>Běžné výdaje celkem</t>
  </si>
  <si>
    <t>hrazeno z vlastních zdrojů</t>
  </si>
  <si>
    <t>hrazeno z transferů (dotací)</t>
  </si>
  <si>
    <t>hrazeno z Fondu pro mimořádné události Ústeckého kraje</t>
  </si>
  <si>
    <t>hrazeno z Fondu Ústeckého kraje</t>
  </si>
  <si>
    <t>hrazeno z Regionálního podpůrného fondu Ústeckého kraje</t>
  </si>
  <si>
    <t>hrazeno z Fondu zaměstnavatele</t>
  </si>
  <si>
    <t>hrazeno z Fondu rozvoje Ústeckého kraje</t>
  </si>
  <si>
    <t>hrazeno z Fondu vodního hospodářství a životního prostředí Ústeckého kraje</t>
  </si>
  <si>
    <t>hrazeno z Fondu investic a oprav Ústeckého kraje</t>
  </si>
  <si>
    <t>Odbor kancelář hejtmana</t>
  </si>
  <si>
    <t>ostatní služby - drobný hm. materiál</t>
  </si>
  <si>
    <t>231200</t>
  </si>
  <si>
    <t>01</t>
  </si>
  <si>
    <t/>
  </si>
  <si>
    <t>3319</t>
  </si>
  <si>
    <t>5137</t>
  </si>
  <si>
    <t>drobný materiál - záležitosti kultury</t>
  </si>
  <si>
    <t>5139</t>
  </si>
  <si>
    <t>ostatní služby - záležitosti kultury</t>
  </si>
  <si>
    <t>5169</t>
  </si>
  <si>
    <t>občerstvení - záležitosti kultury</t>
  </si>
  <si>
    <t>5175</t>
  </si>
  <si>
    <t>občerstvení - tělovýchovná činnost</t>
  </si>
  <si>
    <t>3419</t>
  </si>
  <si>
    <t>věcné dary na tělovýchovnou činnost</t>
  </si>
  <si>
    <t>5194</t>
  </si>
  <si>
    <t>volný čas mládeže - ostatní služby</t>
  </si>
  <si>
    <t>3421</t>
  </si>
  <si>
    <t>věcné dary - zájmová činnost</t>
  </si>
  <si>
    <t>3429</t>
  </si>
  <si>
    <t>drobný materiál - územní rozvoj</t>
  </si>
  <si>
    <t>3636</t>
  </si>
  <si>
    <t>pronájem - územní rozvoj</t>
  </si>
  <si>
    <t>5164</t>
  </si>
  <si>
    <t>územní rozvoj - konzultace, poradenství</t>
  </si>
  <si>
    <t>5166</t>
  </si>
  <si>
    <t>zpracování dat - info technologie</t>
  </si>
  <si>
    <t>5168</t>
  </si>
  <si>
    <t>služby - územní rozvoj</t>
  </si>
  <si>
    <t>občerstvení - územní rozvoj</t>
  </si>
  <si>
    <t>služby obyvatelstvu, ost. činnost - pronájem</t>
  </si>
  <si>
    <t>3900</t>
  </si>
  <si>
    <t>služby obyvatelstvu, ost. činnost - občerstvení</t>
  </si>
  <si>
    <t>zastupitelé - všeobecný materiál (vizitky, drobný materiál, PF atd.)</t>
  </si>
  <si>
    <t>6113</t>
  </si>
  <si>
    <t>zastupitelé - všeobecný materiál (květiny dle smlouvy)</t>
  </si>
  <si>
    <t>zastupiteleé - propagační materiál</t>
  </si>
  <si>
    <t>00044</t>
  </si>
  <si>
    <t>všeobecný materiál</t>
  </si>
  <si>
    <t>zastupitelé - nájemné</t>
  </si>
  <si>
    <t>zastupitelé - studie, analýzy, poradenské služby</t>
  </si>
  <si>
    <t>zastupitelé - ostatní služby, mediální prezentace dle smluv, ostatní prezentace</t>
  </si>
  <si>
    <t>zastupitelé - ostatní služby, tlumočení, překlady, ostatní inzerce</t>
  </si>
  <si>
    <t>ostatní služby</t>
  </si>
  <si>
    <t>zastupitelé - cestovné tuzemské</t>
  </si>
  <si>
    <t>5173</t>
  </si>
  <si>
    <t>zastupitelé - cestovné zahraniční</t>
  </si>
  <si>
    <t>cestovné</t>
  </si>
  <si>
    <t>zastupitelé - výdaje na pohoštění, karta, záloha, ost. obč. mimo budovu</t>
  </si>
  <si>
    <t>zastupitelé - výdaje na pohoštění, dlohodobá objednávka (bufet v budově KÚ)</t>
  </si>
  <si>
    <t>příspěvek Hospodářské a sociální radě ÚK</t>
  </si>
  <si>
    <t>5179</t>
  </si>
  <si>
    <t>příspěvek Asociaci krajů</t>
  </si>
  <si>
    <t>ostatní výdaje</t>
  </si>
  <si>
    <t>zastupitelé - věcné dary</t>
  </si>
  <si>
    <t>mezinárodní spolupráce - ostatní služby</t>
  </si>
  <si>
    <t>6223</t>
  </si>
  <si>
    <t xml:space="preserve">reprezentační ples ÚK </t>
  </si>
  <si>
    <t>00043</t>
  </si>
  <si>
    <t>reprezentační ples - nájemné</t>
  </si>
  <si>
    <t>3399</t>
  </si>
  <si>
    <t>reprezentační ples Ústeckého kraje 2019</t>
  </si>
  <si>
    <t>Armáda spásy v ČR, z.s., Praha - výtěžek z 16. plesu ÚK</t>
  </si>
  <si>
    <t>4374</t>
  </si>
  <si>
    <t>5222</t>
  </si>
  <si>
    <t>Inovační firma roku 2018</t>
  </si>
  <si>
    <t>Inovační firma ÚK 2019 - Infinity Energy s.r.o., Ústí n.L. - finanční dar</t>
  </si>
  <si>
    <t>5213</t>
  </si>
  <si>
    <t>01190002210120101005</t>
  </si>
  <si>
    <t>Inovační firma ÚK 2019 - VirginGrip s.r.o., Tisá - finanční dar</t>
  </si>
  <si>
    <t>01190002160120101005</t>
  </si>
  <si>
    <t>Inovační firma ÚK 2019 - TPC Industry Czech Rep., Litoměřice - finanční dar</t>
  </si>
  <si>
    <t>01190002190120101005</t>
  </si>
  <si>
    <t>Inovační firma ÚK 2019 - Hit Office s.r.o., Teplice - finanční dar</t>
  </si>
  <si>
    <t>01190002200120101005</t>
  </si>
  <si>
    <t>Inovační firma ÚK 2019 - Mamavis Healing Care s.r.o., Klášterec n. Ohří - finanční dar</t>
  </si>
  <si>
    <t>01190002180120101005</t>
  </si>
  <si>
    <t>5492</t>
  </si>
  <si>
    <t>01190002170120101005</t>
  </si>
  <si>
    <t>Cena hejtmana ÚK</t>
  </si>
  <si>
    <t>Zlatý erb - finanční ocenění pro obce</t>
  </si>
  <si>
    <t>5321</t>
  </si>
  <si>
    <t>město Litoměřice - Zlatý erb 2019, finanční dar</t>
  </si>
  <si>
    <t>3055</t>
  </si>
  <si>
    <t>01190001730120101006</t>
  </si>
  <si>
    <t>01190001740120101006</t>
  </si>
  <si>
    <t>01190001810120101006</t>
  </si>
  <si>
    <t>obec Mnetěš - Zlatý erb 2019, finanční dar</t>
  </si>
  <si>
    <t>3067</t>
  </si>
  <si>
    <t>01190001790120101006</t>
  </si>
  <si>
    <t>obec Velemín - Zlatý erb 2019, finanční dar</t>
  </si>
  <si>
    <t>3103</t>
  </si>
  <si>
    <t>01190001750120101006</t>
  </si>
  <si>
    <t>město Nové Sedlo - Zlatý erb 2019, finanční dar</t>
  </si>
  <si>
    <t>4042</t>
  </si>
  <si>
    <t>01190001770120101006</t>
  </si>
  <si>
    <t>městys Panenský Týnec - Zlatý erb 2019, finanční dar</t>
  </si>
  <si>
    <t>4046</t>
  </si>
  <si>
    <t>01190001780120101006</t>
  </si>
  <si>
    <t>obec Postoloprty - Zlatý erb 2019, finanční dar</t>
  </si>
  <si>
    <t>4054</t>
  </si>
  <si>
    <t>01190001760120101006</t>
  </si>
  <si>
    <t>město Most - Zlatý erb 2019, finanční dar</t>
  </si>
  <si>
    <t>5021</t>
  </si>
  <si>
    <t>01190001820120101006</t>
  </si>
  <si>
    <t>město Bílina - Zlatý erb 2019, finanční dar</t>
  </si>
  <si>
    <t>6001</t>
  </si>
  <si>
    <t>01190001800120101006</t>
  </si>
  <si>
    <t>Podpora nejvýznamnějších kulturních tradic Ústeckého kraje</t>
  </si>
  <si>
    <t>00026</t>
  </si>
  <si>
    <t>ZUŠ E. Randové, p.o. - Virtuosi per musica di piano forte 2019</t>
  </si>
  <si>
    <t>7080</t>
  </si>
  <si>
    <t>3312</t>
  </si>
  <si>
    <t>5331</t>
  </si>
  <si>
    <t>01190000050120101005</t>
  </si>
  <si>
    <t>SŠ zahradnická Libverda, Děčín - MS floristů - Děčínská kotva 2019</t>
  </si>
  <si>
    <t>1200</t>
  </si>
  <si>
    <t>01190000040120101005</t>
  </si>
  <si>
    <t>Zámek Nový hrad Jimlín, p.o., Louny - Novohradská pouť 2019</t>
  </si>
  <si>
    <t>4503</t>
  </si>
  <si>
    <t>01190000030120101005</t>
  </si>
  <si>
    <t>ostatní dotace + specifikované finanční a věcné dary, ostatní výdaje</t>
  </si>
  <si>
    <t>Severoč. filh. Teplice, p.o. - 55. ročník hud. fest. L.van Beethovena 2019</t>
  </si>
  <si>
    <t>6033</t>
  </si>
  <si>
    <t>Krajská rada seniorů ÚK, ÚL - finanční dar 2019</t>
  </si>
  <si>
    <t>01190001910120101005</t>
  </si>
  <si>
    <t>finanční dar 1. občánek 2019</t>
  </si>
  <si>
    <t>01190000010110616013</t>
  </si>
  <si>
    <t>Střední škola EDUCHEM a.s., Meziboří - Technická příprava učeny robotiky 2019</t>
  </si>
  <si>
    <t>3122</t>
  </si>
  <si>
    <t>00048</t>
  </si>
  <si>
    <t>01190002010110644012</t>
  </si>
  <si>
    <t>Statutární město Most - Dílny 2018/2019</t>
  </si>
  <si>
    <t>3299</t>
  </si>
  <si>
    <t>01180001580120101001</t>
  </si>
  <si>
    <t>Podkrušnohorské techn. muzeum, o.p.s. - Podpora provozu a činnosti muzea 2019</t>
  </si>
  <si>
    <t>3315</t>
  </si>
  <si>
    <t>5221</t>
  </si>
  <si>
    <t>01190002020110644012</t>
  </si>
  <si>
    <t>obec Brandov - Oprava a nátěr fasády objektu KD 2019</t>
  </si>
  <si>
    <t>5004</t>
  </si>
  <si>
    <t>3392</t>
  </si>
  <si>
    <t>01190002000110644012</t>
  </si>
  <si>
    <t>Hokej Ústí nad Labem s.r.o. - Podpora A týmu ledního hokeje</t>
  </si>
  <si>
    <t>01190002060110644012</t>
  </si>
  <si>
    <t>Nadační fond RFA ÚK, ÚL - podpora reg. fotbalové akademie  2019</t>
  </si>
  <si>
    <t>Nadační fond Veroniky Kašákové - Reklamní sport 2019</t>
  </si>
  <si>
    <t>01190002040110644012</t>
  </si>
  <si>
    <t>TJ zdrav.post. Nola TP, Jaselská 355,Teplice - Podpora Paralymp. týmu ÚK 2019</t>
  </si>
  <si>
    <t>Ústecká krajská org. ČUS, p.s. - Výchova talentované mládeže 2019</t>
  </si>
  <si>
    <t>01190002080110644012</t>
  </si>
  <si>
    <t>SK - Kadaň - hokej, z.s. - Činnost hokej. oddílu SK Kadaň mládež 2019</t>
  </si>
  <si>
    <t>01190002050110644012</t>
  </si>
  <si>
    <t>SK PRO SPORT Teplice, z.s. - Příprava talentované mládeže 2019</t>
  </si>
  <si>
    <t>01190002100110644012</t>
  </si>
  <si>
    <t>Sportovní klub MěP Děčín z.s. - Mezinárodní turnaj v boxu 2019</t>
  </si>
  <si>
    <t>01190002120110644012</t>
  </si>
  <si>
    <t>Volejbalový klub Chemopetrol Litvínov, o.s. - Volejbal 2020</t>
  </si>
  <si>
    <t>01190002150110644012</t>
  </si>
  <si>
    <t>01190002110110644012</t>
  </si>
  <si>
    <t>volný čas mládeže - pronájem</t>
  </si>
  <si>
    <t>volný čas mládeže - občerstvení</t>
  </si>
  <si>
    <t>Life is skill, z.ú., Chomutov - správa a údržba IT systému</t>
  </si>
  <si>
    <t>01190002140110644012</t>
  </si>
  <si>
    <t>obec Domoušice - Havarijní oprava zdi hřbitova v Solopyskách 2019</t>
  </si>
  <si>
    <t>4014</t>
  </si>
  <si>
    <t>3632</t>
  </si>
  <si>
    <t>01190002090110644012</t>
  </si>
  <si>
    <t>městys Slavětín - Úprava veřeného prostranství 2019, ninv</t>
  </si>
  <si>
    <t>4057</t>
  </si>
  <si>
    <t>3745</t>
  </si>
  <si>
    <t>01190002030110644012</t>
  </si>
  <si>
    <t>Integrovaný záchranný systém, krizové řízení, dary - PČR, HZS a JSDHO</t>
  </si>
  <si>
    <t>KRIZ - drobný hmotný majetek pro IZS a KŘ</t>
  </si>
  <si>
    <t>KRIZ - všeobecný materiál pro IZS a KŘ</t>
  </si>
  <si>
    <t>KRIZ - cvičení složek IZS -  všeobecný materiál</t>
  </si>
  <si>
    <t>drobný materiál - Den záchranářů</t>
  </si>
  <si>
    <t>KRIZ - humanitární sklad Č. Kamenice - el.energie</t>
  </si>
  <si>
    <t>5154</t>
  </si>
  <si>
    <t>KRIZ - pohonné hmoty</t>
  </si>
  <si>
    <t>5156</t>
  </si>
  <si>
    <t>KRIZ - den záchranářů - PHM</t>
  </si>
  <si>
    <t>KRIZ - pronájem</t>
  </si>
  <si>
    <t>KRIZ - studie, analýzy, poradenské služby</t>
  </si>
  <si>
    <t>KRIZ - školení</t>
  </si>
  <si>
    <t>5167</t>
  </si>
  <si>
    <t>KRIZ - zpracování dat</t>
  </si>
  <si>
    <t>KRIZ - ostatní služby</t>
  </si>
  <si>
    <t>cvičení složek IZS - služby</t>
  </si>
  <si>
    <t>ostatní služby - Den záchranářů</t>
  </si>
  <si>
    <t>KRIZ - opravy a údržba KŘ</t>
  </si>
  <si>
    <t>5171</t>
  </si>
  <si>
    <t>KRIZ - humanitární sklad v České Kamenici - opravy</t>
  </si>
  <si>
    <t>KRIZ - občerstvení - KŘ</t>
  </si>
  <si>
    <t>cvičení složek IZS - občerstvení</t>
  </si>
  <si>
    <t>občerstvení - Den záchranářů</t>
  </si>
  <si>
    <t>KRIZ - poplatky</t>
  </si>
  <si>
    <t>5362</t>
  </si>
  <si>
    <t>mater. techn. zařízení cvičení a náklady dle zák. č. 239/2000 Sb. o IZS a zák. č</t>
  </si>
  <si>
    <t>5901</t>
  </si>
  <si>
    <t>připravenost na krizové stavy, IZS a ostatní služby</t>
  </si>
  <si>
    <t>humanitární sklad v České Kamenici</t>
  </si>
  <si>
    <t>5273</t>
  </si>
  <si>
    <t>PČR věcné dary</t>
  </si>
  <si>
    <t>5311</t>
  </si>
  <si>
    <t>01190001870110616014</t>
  </si>
  <si>
    <t>HZS ÚK - individuální dotace - nákup materiálu pro MR v pořárním sportu</t>
  </si>
  <si>
    <t>5511</t>
  </si>
  <si>
    <t>01190000020120101005</t>
  </si>
  <si>
    <t>JSDHO věcné dary - motorové stříkačky</t>
  </si>
  <si>
    <t>5512</t>
  </si>
  <si>
    <t>01190000510110616014</t>
  </si>
  <si>
    <t>JSDHO věcné dary</t>
  </si>
  <si>
    <t>SH ČMS věcné dary - vybavení</t>
  </si>
  <si>
    <t>01190000520110616014</t>
  </si>
  <si>
    <t>JSDHO věcné dary - vybavení</t>
  </si>
  <si>
    <t>01120526330000000000</t>
  </si>
  <si>
    <t>SH ČMS věcné dary</t>
  </si>
  <si>
    <t>01120526320000000000</t>
  </si>
  <si>
    <t>5599</t>
  </si>
  <si>
    <t>MV ČR - ochrana veřejného prostranství a objektů veřejné správy</t>
  </si>
  <si>
    <t>14034</t>
  </si>
  <si>
    <t>MV ČR - ochrana a zabezp. škol a šk. zařízení jako možnost měkkých cílů</t>
  </si>
  <si>
    <t>5279</t>
  </si>
  <si>
    <t>Fond pro mimořádné události Ústeckého kraje</t>
  </si>
  <si>
    <t>bankovní poplatky - Fond pro mimořádné události ÚK</t>
  </si>
  <si>
    <t>236140</t>
  </si>
  <si>
    <t>6310</t>
  </si>
  <si>
    <t>5163</t>
  </si>
  <si>
    <t>Fond pro mimořádné události ÚK - rezerva</t>
  </si>
  <si>
    <t>5299</t>
  </si>
  <si>
    <t>Rezerva na řešení krizových situací</t>
  </si>
  <si>
    <t>5903</t>
  </si>
  <si>
    <t>Odbor kancelář ředitele</t>
  </si>
  <si>
    <t>KR - ostatní osobní výdaje - olympiády dětí a mládeže</t>
  </si>
  <si>
    <t>02</t>
  </si>
  <si>
    <t>KR - cestovné - olympiády dětí a mládeže</t>
  </si>
  <si>
    <t>SPZ Triangle PO - příspěvek na provoz</t>
  </si>
  <si>
    <t>0901</t>
  </si>
  <si>
    <t>3639</t>
  </si>
  <si>
    <t>KR - občerstvení pěstouni</t>
  </si>
  <si>
    <t>4399</t>
  </si>
  <si>
    <t>výdaje - zastupitelstvo</t>
  </si>
  <si>
    <t>odměny nečlenům zastupitelstva - KH</t>
  </si>
  <si>
    <t>odměny uvolněným a neuvolněným zastupitelům - KH</t>
  </si>
  <si>
    <t>5023</t>
  </si>
  <si>
    <t>pojistné na sociálním zabezpečení - KH</t>
  </si>
  <si>
    <t>5031</t>
  </si>
  <si>
    <t>pojistné na zdravotní pojištění - KH</t>
  </si>
  <si>
    <t>5032</t>
  </si>
  <si>
    <t>knihy, tisk - KH</t>
  </si>
  <si>
    <t>5136</t>
  </si>
  <si>
    <t>nábytek nad 3 000 Kč/ks - KH</t>
  </si>
  <si>
    <t>nákup majetku mino nábytek - KH</t>
  </si>
  <si>
    <t>vybavení kanceláří - KH</t>
  </si>
  <si>
    <t>nábytek do 3 000 Kč/ks - KH</t>
  </si>
  <si>
    <t>kancelářské potřeby + papír - KH</t>
  </si>
  <si>
    <t>všeobecný materiál + záloha - KH</t>
  </si>
  <si>
    <t>všeobecný materiál - KH</t>
  </si>
  <si>
    <t>pohonné hmoty - KH</t>
  </si>
  <si>
    <t>poradenské služby - KH</t>
  </si>
  <si>
    <t>školení, vzdělávání - KH</t>
  </si>
  <si>
    <t>úklid - KH</t>
  </si>
  <si>
    <t>služby všeobecně + záloha - KH</t>
  </si>
  <si>
    <t>stravenky - KH</t>
  </si>
  <si>
    <t>služby - KH</t>
  </si>
  <si>
    <t>opravy, údržba auta - KH</t>
  </si>
  <si>
    <t>opravy, údržba všeobecně + záloha - KH</t>
  </si>
  <si>
    <t>opravy, údržba  -KH</t>
  </si>
  <si>
    <t>konference - KH</t>
  </si>
  <si>
    <t>5176</t>
  </si>
  <si>
    <t>DZ do zahraniční + poplatky - KH</t>
  </si>
  <si>
    <t>poplatky - DZ a registrace vozidel - KH</t>
  </si>
  <si>
    <t>výdaje - krajský úřad</t>
  </si>
  <si>
    <t>platy zaměstnanců</t>
  </si>
  <si>
    <t>6172</t>
  </si>
  <si>
    <t>5011</t>
  </si>
  <si>
    <t>ostatní osobní výdaje - dohody</t>
  </si>
  <si>
    <t>ostatní osobní výdaje - projekty</t>
  </si>
  <si>
    <t>00002</t>
  </si>
  <si>
    <t>odstupné</t>
  </si>
  <si>
    <t>5024</t>
  </si>
  <si>
    <t>ostatní platby za provedené práce</t>
  </si>
  <si>
    <t>5029</t>
  </si>
  <si>
    <t>pojistné na sociální zabezpečení</t>
  </si>
  <si>
    <t>pojistné na zdravotní pojištění</t>
  </si>
  <si>
    <t>ostatní povinné pojistné</t>
  </si>
  <si>
    <t>5038</t>
  </si>
  <si>
    <t>potraviny - voda do automatů</t>
  </si>
  <si>
    <t>5131</t>
  </si>
  <si>
    <t>ochranné pomůcky</t>
  </si>
  <si>
    <t>5132</t>
  </si>
  <si>
    <t>pracovní oděvy</t>
  </si>
  <si>
    <t>5134</t>
  </si>
  <si>
    <t>knihy, tisk</t>
  </si>
  <si>
    <t>nábytek nad 3 000 Kč/ks</t>
  </si>
  <si>
    <t>nákup majetku mimo nábytek</t>
  </si>
  <si>
    <t>vybavení kanceláří a drobný majetek</t>
  </si>
  <si>
    <t>kancelářský papír</t>
  </si>
  <si>
    <t>kancelářské potřeby</t>
  </si>
  <si>
    <t>nábytek do 3 000 Kč/ks</t>
  </si>
  <si>
    <t>všeobecný materiál + záloha</t>
  </si>
  <si>
    <t>voda</t>
  </si>
  <si>
    <t>5151</t>
  </si>
  <si>
    <t>dálkově dod. tepelné energie</t>
  </si>
  <si>
    <t>5152</t>
  </si>
  <si>
    <t>elektrická energie</t>
  </si>
  <si>
    <t>pohonné hmoty</t>
  </si>
  <si>
    <t>ostatní paliva</t>
  </si>
  <si>
    <t>5159</t>
  </si>
  <si>
    <t>poradenské služby - personální audit</t>
  </si>
  <si>
    <t>poradenské služby</t>
  </si>
  <si>
    <t>školení, vzdělávání</t>
  </si>
  <si>
    <t>školení, vzdělávání - projekty</t>
  </si>
  <si>
    <t>centrální adresa</t>
  </si>
  <si>
    <t>inzerce</t>
  </si>
  <si>
    <t>všeobecně + záloha</t>
  </si>
  <si>
    <t>WEB dispečink</t>
  </si>
  <si>
    <t>servis výtahů a plošiny</t>
  </si>
  <si>
    <t>odvoz odpadů</t>
  </si>
  <si>
    <t>úklid</t>
  </si>
  <si>
    <t>stravenky</t>
  </si>
  <si>
    <t>revize Ezamo - klimatizace</t>
  </si>
  <si>
    <t>revize Ezamo - vzduchotechnika</t>
  </si>
  <si>
    <t>revize AEC</t>
  </si>
  <si>
    <t>očkování, vstupní a preventivní prohlídky...</t>
  </si>
  <si>
    <t>CCS - poplatky</t>
  </si>
  <si>
    <t>revize el. spotřebičů, elektroinstalace, hromosvodů …</t>
  </si>
  <si>
    <t>ostraha</t>
  </si>
  <si>
    <t>revize Ezamo - klimatizace nová sml.</t>
  </si>
  <si>
    <t>opravy vozidel mimo OKIM</t>
  </si>
  <si>
    <t>opravy vozidel OKIM</t>
  </si>
  <si>
    <t>opravy a údržba - budovy + záloha</t>
  </si>
  <si>
    <t>opravy a údržba - Ezamo klimatizace</t>
  </si>
  <si>
    <t>opravy a údržba - Ezamo vzduchotechnika</t>
  </si>
  <si>
    <t>opravy a údržba - AEC</t>
  </si>
  <si>
    <t>opravy a údržba - klimatizace nová sml.</t>
  </si>
  <si>
    <t>opravy a údržba</t>
  </si>
  <si>
    <t>cestovné - tuzemské</t>
  </si>
  <si>
    <t>cestovné - zahraniční</t>
  </si>
  <si>
    <t>pohoštění</t>
  </si>
  <si>
    <t>konference</t>
  </si>
  <si>
    <t>ostatní výdaje - DZ do zahr. + poplatky</t>
  </si>
  <si>
    <t>ostatní výdaje - ošatné</t>
  </si>
  <si>
    <t>Burza - zprostředkování obchodu + obchodování</t>
  </si>
  <si>
    <t>zaplacené sankce</t>
  </si>
  <si>
    <t>5191</t>
  </si>
  <si>
    <t>odvody za neplnění povinnosti zaměstnávat zdravotně postižené</t>
  </si>
  <si>
    <t>5195</t>
  </si>
  <si>
    <t>poplatky - DZ a registrace vozidel</t>
  </si>
  <si>
    <t>pokuty a penále</t>
  </si>
  <si>
    <t>5363</t>
  </si>
  <si>
    <t>platby daní a poplatky obcím</t>
  </si>
  <si>
    <t>5365</t>
  </si>
  <si>
    <t>poplatky obcím</t>
  </si>
  <si>
    <t>náhrady v době nemoci</t>
  </si>
  <si>
    <t>5424</t>
  </si>
  <si>
    <t>Fond zaměstnavatele</t>
  </si>
  <si>
    <t>potraviny - voda do automatů FZ</t>
  </si>
  <si>
    <t>236130</t>
  </si>
  <si>
    <t>nákup materiálu FZ</t>
  </si>
  <si>
    <t>nájemné FZ</t>
  </si>
  <si>
    <t>příspěvek na stravování z FZ</t>
  </si>
  <si>
    <t>příspěvek na rekreaci, kulturu a sport FZ</t>
  </si>
  <si>
    <t>5499</t>
  </si>
  <si>
    <t>příspěvek na penzijní připojištění</t>
  </si>
  <si>
    <t>peněžní dary - FZ</t>
  </si>
  <si>
    <t>sociální výpomoci a půjčky FZ</t>
  </si>
  <si>
    <t>5660</t>
  </si>
  <si>
    <t>Fond zaměstnavatele celkem</t>
  </si>
  <si>
    <t>Odbor ekonomický</t>
  </si>
  <si>
    <t>pokutové bloky</t>
  </si>
  <si>
    <t>03</t>
  </si>
  <si>
    <t>audity</t>
  </si>
  <si>
    <t>dotace+ odvod pokladní hotovosti</t>
  </si>
  <si>
    <t>5182</t>
  </si>
  <si>
    <t>vratka úroků za neoprávněné jednání správce daně na základě rozhodnutí-OBV s.r.o</t>
  </si>
  <si>
    <t>20110505380000000000</t>
  </si>
  <si>
    <t>centrální rezerva</t>
  </si>
  <si>
    <t>úroky z úvěru</t>
  </si>
  <si>
    <t>231260</t>
  </si>
  <si>
    <t>5141</t>
  </si>
  <si>
    <t>úroky z úvěru 2017 - 2021</t>
  </si>
  <si>
    <t>231470</t>
  </si>
  <si>
    <t>kurzové ztráty</t>
  </si>
  <si>
    <t>231801</t>
  </si>
  <si>
    <t>5142</t>
  </si>
  <si>
    <t>služby peněžních ústavů</t>
  </si>
  <si>
    <t>daň z přidané hodnoty</t>
  </si>
  <si>
    <t>6399</t>
  </si>
  <si>
    <t>daň z přidané hodnoty - SPZ Triangle</t>
  </si>
  <si>
    <t>0100</t>
  </si>
  <si>
    <t>00053</t>
  </si>
  <si>
    <t>daň z příjmů ÚK</t>
  </si>
  <si>
    <t>vratky do státního rozpočtu za rok 2018</t>
  </si>
  <si>
    <t>ÚV ČR  - vratka prostředků - Podpora koordinátora romských poradců</t>
  </si>
  <si>
    <t>231201</t>
  </si>
  <si>
    <t>6402</t>
  </si>
  <si>
    <t>5364</t>
  </si>
  <si>
    <t>04001</t>
  </si>
  <si>
    <t xml:space="preserve">MPSV ČR - vratka prostředků - výkon sociální práce </t>
  </si>
  <si>
    <t>13015</t>
  </si>
  <si>
    <t>13305</t>
  </si>
  <si>
    <t>MPSV ČR -  vratka prostředků - transfer prostředků pro zařízení pro děti vyžadující okamžitou pomoc (ZDVOP)</t>
  </si>
  <si>
    <t>13307</t>
  </si>
  <si>
    <t>MŠMT ČR - vratka prostředků - Podpora organizace a ukončení středního vzdělání</t>
  </si>
  <si>
    <t>231231</t>
  </si>
  <si>
    <t>33034</t>
  </si>
  <si>
    <t>MŠMT ČR - vratka prostředků - Podpora zavádění diagnostických nástrojů</t>
  </si>
  <si>
    <t>33040</t>
  </si>
  <si>
    <t>MŠMT ČR - vratka prostředků - asistenti pedagoga pro děti, žáky a studenty se speciálními vzdělávacími potřebami  a mimořádně nadané</t>
  </si>
  <si>
    <t>33068</t>
  </si>
  <si>
    <t>MŠMT ČR - vratka prostředků - Podpora navýšení kapacit ve školských poradenských zařízeních</t>
  </si>
  <si>
    <t>33069</t>
  </si>
  <si>
    <t xml:space="preserve">MŠMT ČR - vratka prostředků - Podpora výuky plavání v ZŠ </t>
  </si>
  <si>
    <t>33070</t>
  </si>
  <si>
    <t>MŠMT ČR - vratka prostředků - Vzdělávání programy paměťových institucí do škol</t>
  </si>
  <si>
    <t>33071</t>
  </si>
  <si>
    <t>MŠMT ČR - vratka prostředků - přímé náklady soukromé školy</t>
  </si>
  <si>
    <t>33155</t>
  </si>
  <si>
    <t>MŠMT ČR - vratka prostředků - projekty romské komunity</t>
  </si>
  <si>
    <t>33160</t>
  </si>
  <si>
    <t>MŠMT ČR - vratka prostředků - přímé náklady na vzdělávání</t>
  </si>
  <si>
    <t>33353</t>
  </si>
  <si>
    <t>MK ČR - vratka prostředků - Veřejné informační služby knihoven</t>
  </si>
  <si>
    <t>34053</t>
  </si>
  <si>
    <t>34070</t>
  </si>
  <si>
    <t>MZ ČR - vratka prostředků - pro ZZS na řešení mimořádných událostí</t>
  </si>
  <si>
    <t>35018</t>
  </si>
  <si>
    <t>MF ČR - vratka prostředků - volby prezidenta</t>
  </si>
  <si>
    <t>98008</t>
  </si>
  <si>
    <t>MF ČR - vratka prostředků - volby do 1/3 Senátu P ČR a zastupitev obcí</t>
  </si>
  <si>
    <t>98187</t>
  </si>
  <si>
    <t>Odbor informatiky a organizačních věcí</t>
  </si>
  <si>
    <t>Zlatý Erb - realizace soutěže</t>
  </si>
  <si>
    <t>04</t>
  </si>
  <si>
    <t>refundace platů neuvolněných ZÚK</t>
  </si>
  <si>
    <t>5019</t>
  </si>
  <si>
    <t>refundace pojistného ZÚK</t>
  </si>
  <si>
    <t>5039</t>
  </si>
  <si>
    <t>výpočetní technika ZÚK - mobily Apple</t>
  </si>
  <si>
    <t>výpočetní technika ZÚK - ostatní</t>
  </si>
  <si>
    <t>výpočetní technika ZÚK</t>
  </si>
  <si>
    <t>spotřební materiál ZÚK - OTE</t>
  </si>
  <si>
    <t>spotřební materiál ZÚK - spotřeba</t>
  </si>
  <si>
    <t>spotřební materiál ZÚK</t>
  </si>
  <si>
    <t>poštovné ZÚK</t>
  </si>
  <si>
    <t>5161</t>
  </si>
  <si>
    <t>služby telekomunikací ZÚK</t>
  </si>
  <si>
    <t>5162</t>
  </si>
  <si>
    <t>služby telekomunikací ZÚK - přeúčtování</t>
  </si>
  <si>
    <t>nákup ostatních služeb ZÚK</t>
  </si>
  <si>
    <t>výdaje na pohoštění</t>
  </si>
  <si>
    <t>výpočetní technika - mobily Apple</t>
  </si>
  <si>
    <t>výpočetní technika - ostatní technika</t>
  </si>
  <si>
    <t>výpočetní technika - mobily Android</t>
  </si>
  <si>
    <t>výpočetní technika - all in one</t>
  </si>
  <si>
    <t>výpočetní technika - notebooky</t>
  </si>
  <si>
    <t>výpočetní technika</t>
  </si>
  <si>
    <t>spotřební materiál - zálohy + PayPal</t>
  </si>
  <si>
    <t>spotřební materiál - sklad IT</t>
  </si>
  <si>
    <t>spotřební materiál - OTE</t>
  </si>
  <si>
    <t>spotřební materiál - spotřeba</t>
  </si>
  <si>
    <t>spotřební materiál</t>
  </si>
  <si>
    <t>poštovné - podatelna</t>
  </si>
  <si>
    <t>služby telekomunikací, internet</t>
  </si>
  <si>
    <t>služby telekomunikací, internet - přeúčtování</t>
  </si>
  <si>
    <t>služby zpracování dat</t>
  </si>
  <si>
    <t>TCK - udržitelnost projektu</t>
  </si>
  <si>
    <t>0000</t>
  </si>
  <si>
    <t>00157</t>
  </si>
  <si>
    <t>04100484560000000000</t>
  </si>
  <si>
    <t>nákup ostatních služeb</t>
  </si>
  <si>
    <t>opravy a udržování</t>
  </si>
  <si>
    <t>programové vybavení</t>
  </si>
  <si>
    <t>5172</t>
  </si>
  <si>
    <t>"výdaje související s provozem ""Videokonference"""</t>
  </si>
  <si>
    <t>5323</t>
  </si>
  <si>
    <t>Odbor majetkový</t>
  </si>
  <si>
    <t>nájemné - pozemky pod budovanými silnicemi II. a III.tříd (obchvaty)</t>
  </si>
  <si>
    <t>05</t>
  </si>
  <si>
    <t>2212</t>
  </si>
  <si>
    <t>nájemné - pozemky pod silnicemi, mosty a ostatní pozemky</t>
  </si>
  <si>
    <t>00058</t>
  </si>
  <si>
    <t>nájemné - pozemky pod cyklostezkami a ostatní pozemky</t>
  </si>
  <si>
    <t>2219</t>
  </si>
  <si>
    <t>údržba pozemků - sekání trávy (cyklostezky+obchvaty,ostatní pozemky), kácení stromů</t>
  </si>
  <si>
    <t>pojištění historických vozidel (převoz, vozidla, a pod.)</t>
  </si>
  <si>
    <t xml:space="preserve">přemístění historických vozidel </t>
  </si>
  <si>
    <t>Krajská majetková, p.o.</t>
  </si>
  <si>
    <t>4701</t>
  </si>
  <si>
    <t>Krajská majetková,p.o. - pojistné plnění</t>
  </si>
  <si>
    <t>6320</t>
  </si>
  <si>
    <t>SPZ Triangle - drobný hmotný dlouhodobý majetek</t>
  </si>
  <si>
    <t>SPZ Triangle - vodné, ČOV Staňkovice</t>
  </si>
  <si>
    <t>SPZ Triangle - zemní plyn</t>
  </si>
  <si>
    <t>5153</t>
  </si>
  <si>
    <t>SPZ Triangle - elektrická energie</t>
  </si>
  <si>
    <t>Daň z nabytí nemovitých věcí - vázané na příjmy z prodeje pozemků v PZ Triangle</t>
  </si>
  <si>
    <t>nájemné - ostatní pozemky, DOZP Oleška-Kamenice</t>
  </si>
  <si>
    <t>1607</t>
  </si>
  <si>
    <t>4357</t>
  </si>
  <si>
    <t>nájemné-ostatní pozemky, ÚSP pro tělesně postižené dospělé Snědovice,p.o.</t>
  </si>
  <si>
    <t>3602</t>
  </si>
  <si>
    <t>pojištění KRIZ (vozidla, ap.)</t>
  </si>
  <si>
    <t>pojištění ZAST (vozidla, ap.)</t>
  </si>
  <si>
    <t>podlimitní věcná břemena</t>
  </si>
  <si>
    <t>5122</t>
  </si>
  <si>
    <t>pojištění KÚ ÚK (vozidla, zaměstnanci, ap.).</t>
  </si>
  <si>
    <t>nájemné-prostory mimo KÚÚK (sály,nebyt.prostory-projekt EURUFU, ap.)</t>
  </si>
  <si>
    <t>nájemné-elektromobil, apod.</t>
  </si>
  <si>
    <t>operativní leasing automobilů</t>
  </si>
  <si>
    <t>energetický audit budov (prodej,nájem)</t>
  </si>
  <si>
    <t>ostatní nákupy jinde nezařazené</t>
  </si>
  <si>
    <t>nákup kolků</t>
  </si>
  <si>
    <t>5361</t>
  </si>
  <si>
    <t>poplatky</t>
  </si>
  <si>
    <t>pojištění majetku ÚK, včetně PO ÚK</t>
  </si>
  <si>
    <t>Odbor legislativně-právní</t>
  </si>
  <si>
    <t>odměny advokátům, právním specialistům, odměny za znalečné</t>
  </si>
  <si>
    <t>06</t>
  </si>
  <si>
    <t>překlady, tlumočení</t>
  </si>
  <si>
    <t>Sankční platby</t>
  </si>
  <si>
    <t>náhrady za soudní výlohy</t>
  </si>
  <si>
    <t>5192</t>
  </si>
  <si>
    <t>soudní a správní poplatky - zápisy do obchodního rejstříku</t>
  </si>
  <si>
    <t>návrhy na zahájení soudních řízení a jiná opatření soudu nebo rozhodců</t>
  </si>
  <si>
    <t>Odbor regionálního rozvoje</t>
  </si>
  <si>
    <t>Nákup fotografií - nevýhradní licence</t>
  </si>
  <si>
    <t>07</t>
  </si>
  <si>
    <t>2143</t>
  </si>
  <si>
    <t>5041</t>
  </si>
  <si>
    <t>Nákup kol a elektrokoloběžek</t>
  </si>
  <si>
    <t>CR - panely, roll-upy</t>
  </si>
  <si>
    <t>CR - drobný hmotný dlouhodobý majetek</t>
  </si>
  <si>
    <t>CR - propagační tiskoviny (letáky, plakáty, publikace), cyklovybavení</t>
  </si>
  <si>
    <t>Průvodce Českým středohořím</t>
  </si>
  <si>
    <t>Magazín Brána do Čech č.9</t>
  </si>
  <si>
    <t>Cestovatelský deník České Švýcarsko a Průvodce ÚK</t>
  </si>
  <si>
    <t>Magazín Brána do Čech č. 9 - grafické zpracování vč. textů</t>
  </si>
  <si>
    <t>CR - publikační materiály</t>
  </si>
  <si>
    <t>CR - výstavní sektor veletrhy a akce CR, letiště Drážďany</t>
  </si>
  <si>
    <t>Aktualizace generelu cyklotras Ústeckého kraje</t>
  </si>
  <si>
    <t xml:space="preserve">CR - Studie terénní cyklistiky v Ústeckém kraji </t>
  </si>
  <si>
    <t>CR - konzultační a poradenské služby</t>
  </si>
  <si>
    <t>Dotazníkové šetření Labská stezka - datové služby</t>
  </si>
  <si>
    <t>CR - prezentace média, veletrhy, akce FKÚK, ostatní akce - tripy, servis kol</t>
  </si>
  <si>
    <t>Zajištění expozice ÚK veletrh Reisemesse Dresden a Holiday World Praha 2019</t>
  </si>
  <si>
    <t>Proznačení turistické trasy pro vozíčkáře</t>
  </si>
  <si>
    <t>Online kampaň 2019</t>
  </si>
  <si>
    <t>Propagace Ústeckého kraje v Praze a krajských městech</t>
  </si>
  <si>
    <t>CR - služby</t>
  </si>
  <si>
    <t>Odpočívky - opravy a udržování</t>
  </si>
  <si>
    <t>07110482320000000000</t>
  </si>
  <si>
    <t>Výstava Labská stezka 10 let - Reklamní panely včetně licence 10ks</t>
  </si>
  <si>
    <t>Příspěvek za členství v Asociaci měst pro cyklisty</t>
  </si>
  <si>
    <t>CR - ostatní nákupy (licence)</t>
  </si>
  <si>
    <t>ECRN - členský příspěvek</t>
  </si>
  <si>
    <t>2191</t>
  </si>
  <si>
    <t>5542</t>
  </si>
  <si>
    <t>RR - propagační materiály Vesnice roku 2019, katalog řemesel</t>
  </si>
  <si>
    <t>RR - publikační materiály</t>
  </si>
  <si>
    <t>RR - výstava Země živitelka 2019</t>
  </si>
  <si>
    <t>Odborný konzultant pro přípravu a vedení výběrového řízení na dodavatele (ESCO)</t>
  </si>
  <si>
    <t>Studie "Jezerní krajina"</t>
  </si>
  <si>
    <t>Aktualizace Územní energetické koncepce Ústeckého kraje</t>
  </si>
  <si>
    <t>Aktualizace územní energetické koncepce ÚK - hodnocení SEA</t>
  </si>
  <si>
    <t>RR - konzultační a poradenské služby</t>
  </si>
  <si>
    <t>RR - propagace regionálních výrobků, podpora PIV, prezentace na akcích RR</t>
  </si>
  <si>
    <t>FEDARENE - členský příspěvek 2019</t>
  </si>
  <si>
    <t>3791</t>
  </si>
  <si>
    <t>správní poplatek v rámci projektu - Cyklostezka Chomutov - Strupčice</t>
  </si>
  <si>
    <t>07110481740000000000</t>
  </si>
  <si>
    <t>Fond rozvoje Ústeckého kraje</t>
  </si>
  <si>
    <t>Úroky - úvěrový rámec 2016 - 2023</t>
  </si>
  <si>
    <t>236400</t>
  </si>
  <si>
    <t>Transfer RRRS Severozápad na činnost - neinvestiční</t>
  </si>
  <si>
    <t>236305</t>
  </si>
  <si>
    <t>9999</t>
  </si>
  <si>
    <t>6174</t>
  </si>
  <si>
    <t>5325</t>
  </si>
  <si>
    <t>07190000010110105001</t>
  </si>
  <si>
    <t>FR - bankovní poplatky</t>
  </si>
  <si>
    <t>236110</t>
  </si>
  <si>
    <t>FR - kurzová ztráta</t>
  </si>
  <si>
    <t>236339</t>
  </si>
  <si>
    <t>IROP-Centrum školských poradenských služeb Šluknovska – REKO</t>
  </si>
  <si>
    <t>IROP-Centrum školských poradenských služeb Šluknovska – REKO - služby neuznatelné</t>
  </si>
  <si>
    <t>236010</t>
  </si>
  <si>
    <t>1110</t>
  </si>
  <si>
    <t>15170000280110105001</t>
  </si>
  <si>
    <t>IROP-Centrum školských poradenských služeb Šluknovska – REKO - služby ÚK</t>
  </si>
  <si>
    <t>107</t>
  </si>
  <si>
    <t>1</t>
  </si>
  <si>
    <t>IROP-Centrum školských poradenských služeb Šluknovska – REKO-služby SR</t>
  </si>
  <si>
    <t>17015</t>
  </si>
  <si>
    <t>15170000280510101001</t>
  </si>
  <si>
    <t>IROP-Centrum školských poradenských služeb Šluknovska – REKO - služby EU</t>
  </si>
  <si>
    <t>17016</t>
  </si>
  <si>
    <t>5</t>
  </si>
  <si>
    <t>15170000280520412015</t>
  </si>
  <si>
    <t>IROP-Rekonstrukce objektu č. p. 118 DOZP Brtníky, p.o.</t>
  </si>
  <si>
    <t>IROP-Rekonstrukce objektu č. p. 118 DOZP Brtníky, p.o.- služby neuzn.</t>
  </si>
  <si>
    <t>1603</t>
  </si>
  <si>
    <t>15150682510110105001</t>
  </si>
  <si>
    <t>IROP-Rekonstrukce objektu č. p. 118 DOZP Brtníky, p.o.-vybavení (nad3 tis.Kč) ÚK</t>
  </si>
  <si>
    <t>IROP-Rekonstrukce objektu č. p. 118 DOZP Brtníky, p.o.-vybavení (nad3 tis.Kč) SR</t>
  </si>
  <si>
    <t>15150682510510101001</t>
  </si>
  <si>
    <t>IROP-Rekonstrukce objektu č. p. 118 DOZP Brtníky, p.o.-vybavení (nad3 tis.Kč) EU</t>
  </si>
  <si>
    <t>15150682510520412006</t>
  </si>
  <si>
    <t>IROP- VOŠ obalové techniky a SOS Štětí - REKO a dostavba areálu školy</t>
  </si>
  <si>
    <t>IROP- VOŠ obalové techniky a SOS Štětí - Reko a dostavba areálu školy- DHDM ÚK</t>
  </si>
  <si>
    <t>3110</t>
  </si>
  <si>
    <t>15000468600110105001</t>
  </si>
  <si>
    <t>IROP- VOŠ obalové techniky a SOS Štětí - Reko a dostavba areálu školy- DHDM SR</t>
  </si>
  <si>
    <t>15000468600510101001</t>
  </si>
  <si>
    <t>IROP- VOŠ obalové techniky a SOS Štětí - Reko a dostavba areálu školy- DHDM EU</t>
  </si>
  <si>
    <t>15000468600520412008</t>
  </si>
  <si>
    <t>IROP-VOŠ obal.tech.a SOS Štětí-Reko areálu školy-vybavení (pod 3tis.Kč) ÚK</t>
  </si>
  <si>
    <t>IROP-VOŠ obal.tech.a SOS Štětí-Reko areálu školy-vybavení (pod 3tis.Kč) SR</t>
  </si>
  <si>
    <t>IROP-VOŠ obal.tech.a SOS Štětí-Reko areálu školy-vybavení (pod 3tis.Kč) EU</t>
  </si>
  <si>
    <t>IROP- VOŠ obalové techniky a SOS Štětí- Reko a dostavba areálu školy-vratka SR</t>
  </si>
  <si>
    <t>IROP- VOŠ obalové techniky a SOS Štětí- Reko a dostavba areálu školy-vratka EU</t>
  </si>
  <si>
    <t>IROP- VOŠ obalové techniky a SOS Štětí-Reko a dostavba areálu školy-služby neuzn</t>
  </si>
  <si>
    <t>ITI (IROP)-SŠ Most-Vybavení dílen praktického vyučování</t>
  </si>
  <si>
    <t>ITI (IROP)-SŠ Most-Vybavení dílen praktického vyučování-vybav. (nad 3 tis.Kč)  ÚK</t>
  </si>
  <si>
    <t>5020</t>
  </si>
  <si>
    <t>3123</t>
  </si>
  <si>
    <t>07190000040110105001</t>
  </si>
  <si>
    <t>ITI (IROP)-SŠ Most-Vybavení dílen praktického vyučování-vybav. (nad 3 tis.Kč)  EU</t>
  </si>
  <si>
    <t>07190000040520412013</t>
  </si>
  <si>
    <t>ITI (IROP)-SŠ Most-Vybavení dílen praktického vyučování-vybav. (pod.3 tis.Kč)  EU</t>
  </si>
  <si>
    <t>ITI (IROP)-SŠ Most-Vybavení dílen praktického vyučování-služby nezp.</t>
  </si>
  <si>
    <t>ITI (IROP)-SŠ Most-REKO objektu šaten na dílny praktického vyučování</t>
  </si>
  <si>
    <t>ITI (IROP)-SŠ Most-REKO obj. šaten na dílny prakt.vyuč.-vybavení (nad 3 tis) ÚK</t>
  </si>
  <si>
    <t>15140640920110105001</t>
  </si>
  <si>
    <t>ITI (IROP)-SŠ Most-REKO obj. šaten na dílny prakt.vyuč.-vybavení (nad 3 tis) EU</t>
  </si>
  <si>
    <t>15140640920520412013</t>
  </si>
  <si>
    <t>ITI (IROP)-SŠ Most-REKO objektu šaten na dílny praktického vyučování-služby neuz</t>
  </si>
  <si>
    <t>IROP - Střední škola stavební Teplice - dostavba areálu školy 1. etapa</t>
  </si>
  <si>
    <t>IROP-SŠ stavební Teplice-dostavba areálu školy 1.etapa-vybav. (nad 3tis.Kč) neuz</t>
  </si>
  <si>
    <t>6010</t>
  </si>
  <si>
    <t>15000468040110105001</t>
  </si>
  <si>
    <t>IROP-SŠ stavební Teplice-dostavba areálu školy 1.etapa-vybav. (pod 3tis.Kč) neuz</t>
  </si>
  <si>
    <t>IROP -Severočeská vědecká knihovna, p. o. Ústí nad Labem - Rekonstrukce vily Velká Hradební č.p. 49</t>
  </si>
  <si>
    <t>IROP-Rekonstrukce vily Velká Hradební č.p.49-SVK ÚL-vybav. (nad.3 tis.Kč)  neuzn</t>
  </si>
  <si>
    <t>7501</t>
  </si>
  <si>
    <t>3314</t>
  </si>
  <si>
    <t>15140641580110105001</t>
  </si>
  <si>
    <t>IROP-Rekonstrukce vily Velká Hradební č.p.49-SVK ÚL-vybav. (nad.3 tis.Kč)  ÚK</t>
  </si>
  <si>
    <t>IROP-Rekonstrukce vily Velká Hradební č.p.49-SVK ÚL-vybav. (nad.3 tis.Kč)  SR</t>
  </si>
  <si>
    <t>15140641580510101001</t>
  </si>
  <si>
    <t>IROP-Rekonstrukce vily Velká Hradební č.p.49-SVK ÚL-vybav. (nad.3 tis.Kč) EU</t>
  </si>
  <si>
    <t>15140641580520412005</t>
  </si>
  <si>
    <t>IROP-Rekonstrukce vily Velká Hradební č.p.49-SVK ÚL-vybav. (pod.3 tis.Kč)  neuzn</t>
  </si>
  <si>
    <t>IROP-Rekonstrukce vily Velká Hradební č.p.49-SVK ÚL-vybav. (pod.3 tis.Kč)  ÚK</t>
  </si>
  <si>
    <t>IROP-Rekonstrukce vily Velká Hradební č.p.49-SVK ÚL-vybav. (pod.3 tis.Kč)  SR</t>
  </si>
  <si>
    <t>IROP-Rekonstrukce vily Velká Hradební č.p.49-SVK ÚL-vybav. (pod.3 tis.Kč) EU</t>
  </si>
  <si>
    <t>IROP-Rekonstrukce vily Velká Hradební č.p.49-SVK ÚL - služby ÚK</t>
  </si>
  <si>
    <t>IROP-Rekonstrukce vily Velká Hradební č.p.49-SVK ÚL - služby SR</t>
  </si>
  <si>
    <t>IROP-Rekonstrukce vily Velká Hradební č.p.49-SVK ÚL - služby EU</t>
  </si>
  <si>
    <t>IROP-Rekonstrukce vily Velká Hradební č.p.49-SVK ÚL - služby neuzn.</t>
  </si>
  <si>
    <t>0711</t>
  </si>
  <si>
    <t>OP Z - POSOSUK II - mzdové náklady ÚK</t>
  </si>
  <si>
    <t>236020</t>
  </si>
  <si>
    <t>104</t>
  </si>
  <si>
    <t>11160000010120101001</t>
  </si>
  <si>
    <t>OP Z - POSOSUK II. - mzdové prostředky  - SR</t>
  </si>
  <si>
    <t>13013</t>
  </si>
  <si>
    <t>11160000010510101005</t>
  </si>
  <si>
    <t>OP Z - POSOSUK II. - mzdové prostředky  - EU</t>
  </si>
  <si>
    <t>11160000010520404001</t>
  </si>
  <si>
    <t>OP Z - POSOSUK II - sociální pojištění - ÚK</t>
  </si>
  <si>
    <t>OP Z - POSOSUK II. - sociální pojištění   - SR</t>
  </si>
  <si>
    <t>OP Z - POSOSUK II. - sociální pojištění   - EU</t>
  </si>
  <si>
    <t>OP Z - POSOSUK II - zdravotní  pojištění - ÚK</t>
  </si>
  <si>
    <t>OP Z - POSOSUK II. - zdravotní  pojištění   - SR</t>
  </si>
  <si>
    <t>OP Z - POSOSUK II. - zdravotní pojištění    - EU</t>
  </si>
  <si>
    <t>OP Z - POSOSUK II. - ÚK - VZ Evaluace projektu</t>
  </si>
  <si>
    <t>OP Z - POSOSUK II. - SR - VZ Evaluace projektu</t>
  </si>
  <si>
    <t>OP Z - POSOSUK II. - EU - VZ Evaluace projektu</t>
  </si>
  <si>
    <t>OP Z - POSOSUK II. - Vzdělávání - ÚK</t>
  </si>
  <si>
    <t>OP Z - POSOSUK II. - Vzdělávání - SR</t>
  </si>
  <si>
    <t>OP Z - POSOSUK II. - Vzdělávání - EU</t>
  </si>
  <si>
    <t>OP Z - POSOSUK II. - ostatní služby - ÚK</t>
  </si>
  <si>
    <t>OP Z - POSOSUK II. - ostatní služby - SR</t>
  </si>
  <si>
    <t>OP Z - POSOSUK II. - ostatní služby - EU</t>
  </si>
  <si>
    <t>OP Z -  POSOSUK II - Rekvalifikační a informační centrum s.r.o., Most - SAS - ÚK</t>
  </si>
  <si>
    <t>4371</t>
  </si>
  <si>
    <t>OP Z -  POSOSUK II - Rekvalifikační a informační centrum s.r.o.,Most - SAS - SR</t>
  </si>
  <si>
    <t>OP Z -  POSOSUK II - Rekvalifikační a informační centrum s.r.o.,Most - SAS  - EU</t>
  </si>
  <si>
    <t>OP Z -  POSOSUK II - CENTRUM PRO NÁHRADNÍ RODINNOU PÉČI,o.p.s., Terezín- SAS -ÚK</t>
  </si>
  <si>
    <t>OP Z -  POSOSUK II - CENTRUM PRO NÁHRADNÍ RODINNOU PÉČI,o.p.s.,Terezín - SAS- SR</t>
  </si>
  <si>
    <t>OP Z -  POSOSUK II - CENTRUM PRO NÁHRADNÍ RODINNOU PÉČI,o.p.s.,Terezín - SAS- EU</t>
  </si>
  <si>
    <t>OP Z -  POSOSUK II - Člověk v tísni, o.p.s., Praha - SAS - ÚK</t>
  </si>
  <si>
    <t>OP Z -  POSOSUK II - Člověk v tísni, o.p.s., Praha - SAS -  SR</t>
  </si>
  <si>
    <t>OP Z -  POSOSUK II - Člověk v tísni, o.p.s., Praha - SAS  - EU</t>
  </si>
  <si>
    <t>OP Z -  POSOSUK II -  Armáda spásy v ČR, z.s., Praha - SAS -ÚK</t>
  </si>
  <si>
    <t>OP Z -  POSOSUK II - Armáda spásy v ČR z.s., Praha - SAS - SR</t>
  </si>
  <si>
    <t>OP Z -  POSOSUK II -  Armáda spásy v ČR z.s., Praha - SAS  - EU</t>
  </si>
  <si>
    <t>OP Z -  POSOSUK II - Dobrovolnické centrum, z.s., Ústí n.L. - SAS - ÚK</t>
  </si>
  <si>
    <t>OP Z -  POSOSUK II - Dobrovolnické centrum, z.s., Ústí n.L. - SAS -  SR</t>
  </si>
  <si>
    <t>OP Z -  POSOSUK II - Dobrovolnické centrum, z.s., Ústí n.L. - SAS  - EU</t>
  </si>
  <si>
    <t>OP Z -  POSOSUK II - Charitní sdružení Děčín, z.s., Děčín - SAS - ÚK</t>
  </si>
  <si>
    <t>OP Z -  POSOSUK II - Charitní sdružení Děčín, z.s., Děčín - SAS - SR</t>
  </si>
  <si>
    <t>OP Z -  POSOSUK II - Charitní sdružení Děčín, z.s., Děčín - SAS - EU</t>
  </si>
  <si>
    <t>OP Z -  POSOSUK II - Květina, z.s., Lahošť - SAS - ÚK</t>
  </si>
  <si>
    <t>OP Z -  POSOSUK II - Květina, z.s., Lahošť -  SAS - SR</t>
  </si>
  <si>
    <t>OP Z -  POSOSUK II - Květina, z.s., Lahošť - SAS - EU</t>
  </si>
  <si>
    <t>OP Z -  POSOSUK II - MOSTY- sociálně psychologické centrum, z.s.,Žatec -SAS - ÚK</t>
  </si>
  <si>
    <t>OP Z -  POSOSUK II - MOSTY- sociálně psychologické centrum, z.s.,Žatec- SAS - SR</t>
  </si>
  <si>
    <t>OP Z -  POSOSUK II - MOSTY- sociálně psychologické centrum, z.s.,Žatec- SAS - EU</t>
  </si>
  <si>
    <t>OP Z -  POSOSUK II - NADĚJE, Praha - SAS - ÚK</t>
  </si>
  <si>
    <t>OP Z -  POSOSUK II - NADĚJE, Praha - SAS  - SR</t>
  </si>
  <si>
    <t>OP Z -  POSOSUK II  - NADĚJE, Praha - SAS  - EU</t>
  </si>
  <si>
    <t>OP Z -  POSOSUK II - Oblastní spolek ČČK Litoměřice,Litoměřice - TP - ÚK</t>
  </si>
  <si>
    <t>OP Z -  POSOSUK II - Oblastní spolek ČČK Litoměřice, Litoměřice - TP - SR</t>
  </si>
  <si>
    <t>OP Z -  POSOSUK II  - Oblastní spolek ČČK Litoměřice, Litoměřice - TP  - EU</t>
  </si>
  <si>
    <t>OP Z -  POSOSUK II - Romano Jasnica, spolek, Trmice - SAS - ÚK</t>
  </si>
  <si>
    <t>OP Z -  POSOSUK II - Romano Jasnica, spolek, Trmice  - SAS - SR</t>
  </si>
  <si>
    <t>OP Z -  POSOSUK II - Romano Jasnica, spolek, Trmice - SAS  - EU</t>
  </si>
  <si>
    <t>OP Z -  POSOSUK II - SPZ Teplice z.s., Teplice - SAS - ÚK</t>
  </si>
  <si>
    <t>OP Z -  POSOSUK II - SPZ Teplice z.s., Teplice - SAS  - SR</t>
  </si>
  <si>
    <t>OP Z -  POSOSUK II - SPZ Teplice z.s., Teplice- SAS  - EU</t>
  </si>
  <si>
    <t>OP Z -  POSOSUK II - Světlo Kadaň z.s. Kadaň - terénní programy - ÚK</t>
  </si>
  <si>
    <t>OP Z -  POSOSUK II - Světlo Kadaň z.s., Kadaň - terénní programy  - SR</t>
  </si>
  <si>
    <t>OP Z -  POSOSUK II - Světlo Kadaň z.s., Kadaň - terénní programy - EU</t>
  </si>
  <si>
    <t>OP Z -  POSOSUK II - Vavřinec, z.s., Tuchořice - SAS - ÚK</t>
  </si>
  <si>
    <t>OP Z -  POSOSUK II - Vavřinec, z.s., Tuchořice - SAS  - SR</t>
  </si>
  <si>
    <t>OP Z -  POSOSUK II - Vavřinec, z.s., Tuchořice - SAS   - EU</t>
  </si>
  <si>
    <t>OP Z -  POSOSUK II - DRUG - OUT Klub, z.s., Ústí n.L. - TP - ÚK</t>
  </si>
  <si>
    <t>4378</t>
  </si>
  <si>
    <t>OP Z -  POSOSUK II - DRUG - OUT Klub, z.s., Ústí n.L. - TP  - SR</t>
  </si>
  <si>
    <t>OP Z -  POSOSUK II - DRUG - OUT Klub, z.s., Ústí n.L. - TP  - EU</t>
  </si>
  <si>
    <t>OP Z -  POSOSUK II - Most k naději, z.s., Most - TP - ÚK</t>
  </si>
  <si>
    <t>OP Z -  POSOSUK II - Most k naději, z.s., Most -  TP - SR</t>
  </si>
  <si>
    <t>OP Z -  POSOSUK II - Most k naději, z.s., Most - TP - EU</t>
  </si>
  <si>
    <t>OP Z -  POSOSUK II - Spirála, Ústecký kraj, z.s., Ústí n.L.-intervenč.centra- ÚK</t>
  </si>
  <si>
    <t>4379</t>
  </si>
  <si>
    <t>OP Z -  POSOSUK II - Spirála,Ústecký kraj,z.s.,Ústí n.L.- intervenč.centra  - SR</t>
  </si>
  <si>
    <t>OP Z -  POSOSUK II - Spirála,Ústecký kraj,z.s.,Ústí n.L.- intervenč.centra - EU</t>
  </si>
  <si>
    <t>OP Z -  POSOSUK II - Diakonie ČCE v Mostě - SAS - ÚK</t>
  </si>
  <si>
    <t>5223</t>
  </si>
  <si>
    <t>OP Z -  POSOSUK II - Diakonie ČCE v Mostě - SAS - SR</t>
  </si>
  <si>
    <t>OP Z -  POSOSUK II - Diakonie ČCE v Mostě - SAS - EU</t>
  </si>
  <si>
    <t>OP Z -  POSOSUK II - Farní charita Lovosice, Lovosice - SAS - ÚK</t>
  </si>
  <si>
    <t>OP Z -  POSOSUK II - Farní charita Lovosice, Lovosice - SAS - SR</t>
  </si>
  <si>
    <t>OP Z -  POSOSUK II - Farní charita Lovosice, Lovosice - SAS - EU</t>
  </si>
  <si>
    <t>OP Z -  POSOSUK II - Oblastní charita Most, Most -  SAS - ÚK</t>
  </si>
  <si>
    <t>OP Z -  POSOSUK II - Oblastní charita Most, Most - SAS  - SR</t>
  </si>
  <si>
    <t>OP Z -  POSOSUK II - Oblastní charita Most, Most - SAS  - EU</t>
  </si>
  <si>
    <t>OP Z -  POSOSUK II - Oblastní charita Teplice v Čechách, Teplice - SAS - ÚK</t>
  </si>
  <si>
    <t>OP Z -  POSOSUK II - Oblastní charita Teplice v Čechách, Teplice - SAS  - SR</t>
  </si>
  <si>
    <t>OP Z -  POSOSUK II - Oblastní charita Teplice v Čechách, Teplice - SAS  - EU</t>
  </si>
  <si>
    <t>OP Z -  POSOSUK II - WHITE LIGHT I, z.ú., Ústí n.L. - terénní programy - ÚK</t>
  </si>
  <si>
    <t>5229</t>
  </si>
  <si>
    <t>OP Z -  POSOSUK II - WHITE LIGHT I, z.ú., Ústí n.L. - terénní programy  - SR</t>
  </si>
  <si>
    <t>OP Z -  POSOSUK II - WHITE LIGHT I, z.ú., Ústí n.L. - terénní programy   - EU</t>
  </si>
  <si>
    <t>OP Z -  POSOSUK II - Centrum sociálních služeb Děčín, p.o., Děčín - TP - ÚK</t>
  </si>
  <si>
    <t>1005</t>
  </si>
  <si>
    <t>OP Z -  POSOSUK II - Centrum sociálních služeb Děčín, p.o., Děčín - TP - SR</t>
  </si>
  <si>
    <t>OP Z -  POSOSUK II - Centrum sociálních služeb Děčín, p.o., Děčín - TP  - EU</t>
  </si>
  <si>
    <t>OP Z -  POSOSUK II - Kostka Krásná Lípa, p.o., Krásná Lípa - SAS - ÚK</t>
  </si>
  <si>
    <t>1028</t>
  </si>
  <si>
    <t>OP Z -  POSOSUK II - Kostka Krásná Lípa, p.o. Krásná Lípa - SAS - SR</t>
  </si>
  <si>
    <t>OP Z -  POSOSUK II - Kostka Krásná Lípa, p.o., Krásná Lípa - SAS - EU</t>
  </si>
  <si>
    <t>OP Z -  POSOSUK II -Salesiánské stř.Štěpána Trochty-dům mládeže,Teplice- SAS- ÚK</t>
  </si>
  <si>
    <t>5333</t>
  </si>
  <si>
    <t>OP Z -  POSOSUK II -Salesiánské stř.Štěpána Trochty-dům mládeže,Teplice-SAS- SR</t>
  </si>
  <si>
    <t>OP Z -  POSOSUK II -Salesiánské stř.Štěpána Trochty-dům mládeže,Teplice-SAS - EU</t>
  </si>
  <si>
    <t>OP Z - POSOSUK II. - nemocenská - SR</t>
  </si>
  <si>
    <t>OP Z - POSOSUK II. - nemocenská - EU</t>
  </si>
  <si>
    <t>OP Z - POSOSUK II. - přeúčtování výdajů minulých let - ÚK</t>
  </si>
  <si>
    <t>5909</t>
  </si>
  <si>
    <t>OP Z - POSOSUK II. - přeúčtování výdajů minulých let - SR</t>
  </si>
  <si>
    <t>OP Z - POSOSUK II. - přeúčtování výdajů minulých let - EU</t>
  </si>
  <si>
    <t>OPZ - Komplexní program podpory mladých lidí na trhu práce v Ústeckém kraji - TRANSFER</t>
  </si>
  <si>
    <t>OPZ - TRANSFER - Mzdy NN (ÚK)</t>
  </si>
  <si>
    <t>236030</t>
  </si>
  <si>
    <t>11160000030120101001</t>
  </si>
  <si>
    <t>OPZ - TRANSFER - Mzdy NN (SR)</t>
  </si>
  <si>
    <t>11160000030510101007</t>
  </si>
  <si>
    <t>OPZ - TRANSFER - Mzdy NN (EU)</t>
  </si>
  <si>
    <t>11160000030520404003</t>
  </si>
  <si>
    <t>OPZ - TRANSFER - pojistné na SP NN (ÚK)</t>
  </si>
  <si>
    <t>OPZ - TRANSFER - pojistné na SP NN (EU)</t>
  </si>
  <si>
    <t>OPZ - TRANSFER - pojistné na ZP NN (EU)</t>
  </si>
  <si>
    <t>5212</t>
  </si>
  <si>
    <t>OPZ - TRANSFER -  TPC INDUSTRY CZECH REPUBLIC a.s., Praha - PN (ÚK)</t>
  </si>
  <si>
    <t>OPZ - TRANSFER -  TPC INDUSTRY CZECH REPUBLIC a.s., Praha  - PN (SR)</t>
  </si>
  <si>
    <t>OPZ - TRANSFER - TPC INDUSTRY CZECH REPUBLIC a.s., Praha- PN (EU)</t>
  </si>
  <si>
    <t>OPZ - TRANSFER - Bytová společnost Teplice spol. s. r.o - PN (ÚK)</t>
  </si>
  <si>
    <t>OPZ - TRANSFER - Bytová společnost Teplice spol. s. r.o. - PN (SR)</t>
  </si>
  <si>
    <t>OPZ - TRANSFER - Bytová společnost Teplice spol. s. r.o - PN (EU)</t>
  </si>
  <si>
    <t>OPZ - TRANSFER - Auto Lovers, s.r.o., Trmice- PN (ÚK)</t>
  </si>
  <si>
    <t>OPZ - TRANSFER - Auto Lovers, s.r.o., Trmice- PN (SR)</t>
  </si>
  <si>
    <t>OPZ - TRANSFER - Auto Lovers, s.r.o., Trmice - PN (EU)</t>
  </si>
  <si>
    <t>OPZ - TRANSFER - ePack s.r.o., Most - PN (ÚK)</t>
  </si>
  <si>
    <t>OPZ - TRANSFER - ePack s.r.o., Most - PN (SR)</t>
  </si>
  <si>
    <t>OPZ - TRANSFER - ePack s.r.o., Most - PN (EU)</t>
  </si>
  <si>
    <t>OPZ - TRANSFER - Asistenční centrum a.s., Most - PN/ÚK</t>
  </si>
  <si>
    <t>OPZ - TRANSFER - Asistenční centrum a.s., Most - PN/SR</t>
  </si>
  <si>
    <t>OPZ - TRANSFER - Asistenční centrum a.s., Most - PN/EU</t>
  </si>
  <si>
    <t>OPZ - TRANSFER - COMMONT s.r.o. Most -  PN (ÚK)</t>
  </si>
  <si>
    <t>OPZ - TRANSFER - COMMONT s.r.o., Most - PN (SR)</t>
  </si>
  <si>
    <t>OPZ - TRANSFER - COMMONT s.r.o., Most -  PN (EU)</t>
  </si>
  <si>
    <t>OPZ - TRANSFER - JAMAX s.r.o., Most -  PN (ÚK)</t>
  </si>
  <si>
    <t>OPZ - TRANSFER - JAMAX s.r.o., Most -  PN (SR)</t>
  </si>
  <si>
    <t>OPZ - TRANSFER - JAMAX s.r.o., Most -  PN (EU)</t>
  </si>
  <si>
    <t>OPZ - TRANSFER - CH.E.S.GROUP s.r.o., PRAHA - PN (ÚK)</t>
  </si>
  <si>
    <t>OPZ - TRANSFER - CH.E.S.GROUP s.r.o., PRAHA - PN (SR)</t>
  </si>
  <si>
    <t>OPZ - TRANSFER - CH.E.S.GROUP s.r.o., PRAHA - PN (EU)</t>
  </si>
  <si>
    <t>OPZ - TRANSFER - Dům romské kultury, o.p.s - PN (ÚK)</t>
  </si>
  <si>
    <t>OPZ - TRANSFER - Dům romské kultury, o.p.s - PN (SR)</t>
  </si>
  <si>
    <t>OPZ - TRANSFER - Dům romské kultury, o.p.s - PN (EU)</t>
  </si>
  <si>
    <t>OPZ - TRANSFER - Dům romské kultury, o.p.s - NN (ÚK)</t>
  </si>
  <si>
    <t>OPZ - TRANSFER - Dům romské kultury, o.p.s - NN (SR)</t>
  </si>
  <si>
    <t>OPZ - TRANSFER - Dům romské kultury, o.p.s - NN (EU)</t>
  </si>
  <si>
    <t>OPZ - TRANSFER - Člověk v tísni, o.p.s. - PN (ÚK)</t>
  </si>
  <si>
    <t>OPZ - TRANSFER - Člověk v tísni, o.p.s. - PN (SR)</t>
  </si>
  <si>
    <t>OPZ - TRANSFER - Člověk v tísni, o.p.s. - PN (EU)</t>
  </si>
  <si>
    <t>OPZ - TRANSFER - Člověk v tísni, o.p.s. - NN (ÚK)</t>
  </si>
  <si>
    <t>OPZ - TRANSFER - Člověk v tísni, o.p.s. - NN (SR)</t>
  </si>
  <si>
    <t>OPZ - TRANSFER - Člověk v tísni, o.p.s. - NN (EU)</t>
  </si>
  <si>
    <t>OPZ - TRANSFER - Pro Litvínov, o.p.s. -  PN (ÚK)</t>
  </si>
  <si>
    <t>OPZ - TRANSFER - Pro Litvínov, o.p.s. -  PN (SR)</t>
  </si>
  <si>
    <t>OPZ - TRANSFER - Pro Litvínov, o.p.s. -  PN (EU)</t>
  </si>
  <si>
    <t>OPZ - TRANSFER - Pro Litvínov, o.p.s. -  NN (ÚK)</t>
  </si>
  <si>
    <t>OPZ - TRANSFER - Pro Litvínov, o.p.s. -  NN (SR)</t>
  </si>
  <si>
    <t>OPZ - TRANSFER - Pro Litvínov, o.p.s. -  NN (EU)</t>
  </si>
  <si>
    <t>OPZ - TRANSFER - Omni Tempore, o.p.s. -  PN (ÚK)</t>
  </si>
  <si>
    <t>OPZ - TRANSFER - Omni Tempore, o.p.s. -  PN (SR)</t>
  </si>
  <si>
    <t>OPZ - TRANSFER - Omni Tempore, o.p.s. -  PN (EU)</t>
  </si>
  <si>
    <t>OPZ - TRANSFER - Omni Tempore, o.p.s. -  NN (ÚK)</t>
  </si>
  <si>
    <t>OPZ - TRANSFER - Omni Tempore, o.p.s. -  NN (SR)</t>
  </si>
  <si>
    <t>OPZ - TRANSFER - Omni Tempore, o.p.s. -  NN (EU)</t>
  </si>
  <si>
    <t>OPZ - TRANSFER -PROMETHEUS Effect, o.p.s - PN (ÚK)</t>
  </si>
  <si>
    <t>OPZ - TRANSFER -PROMETHEUS Effect, o.p.s - PN (SR)</t>
  </si>
  <si>
    <t>OPZ - TRANSFER -PROMETHEUS Effect o.p.s. - PN (EU)</t>
  </si>
  <si>
    <t>OPZ - TRANSFER - Most k naději, z.s. - PN (ÚK)</t>
  </si>
  <si>
    <t>OPZ - TRANSFER - Most k naději, z.s. - PN (SR)</t>
  </si>
  <si>
    <t>OPZ - TRANSFER - Most k naději, z.s. - PN (EU)</t>
  </si>
  <si>
    <t>OPZ - TRANSFER - Hospodářská a sociální rada ÚK - PN (ÚK)</t>
  </si>
  <si>
    <t>OPZ - TRANSFER - Hospodářská a sociální rada ÚK - PN (SR)</t>
  </si>
  <si>
    <t>OPZ - TRANSFER - Hospodářská a sociální rada ÚK - PN (EU)</t>
  </si>
  <si>
    <t>OPZ - TRANSFER - Hospodářská a sociální rada ÚK - NN (EU)</t>
  </si>
  <si>
    <t>OPZ - TRANSFER - Naše farma Mirkov, z.s.,Povrly- PN (ÚK)</t>
  </si>
  <si>
    <t>OPZ - TRANSFER - Naše farma Mirkov, z.s., Povrly PN (SR)</t>
  </si>
  <si>
    <t>OPZ - TRANSFER - Naše farma Mirkov, z.s., Povrly - PN (EU)</t>
  </si>
  <si>
    <t>OPZ - TRANSFER - White Light I., z.ú. - PN (ÚK)</t>
  </si>
  <si>
    <t>OPZ - TRANSFER - White Light I., z.ú. - PN (SR)</t>
  </si>
  <si>
    <t>OPZ - TRANSFER - White Light I., z.ú. - PN (EU)</t>
  </si>
  <si>
    <t>OPZ - TRANSFER - White Light I., z.ú. - NN (EU)</t>
  </si>
  <si>
    <t>OPZ - TRANSFER - Krajská hospodářská komora ÚK -  PN (ÚK)</t>
  </si>
  <si>
    <t>OPZ - TRANSFER - Krajská hospodářská komora ÚK -  PN (SR)</t>
  </si>
  <si>
    <t>OPZ - TRANSFER - Krajská hospodářská komora ÚK -  PN (EU)</t>
  </si>
  <si>
    <t>OPZ - TRANSFER - Krajská hospodářská komora ÚK -  NN (ÚK)</t>
  </si>
  <si>
    <t>OPZ - TRANSFER - Krajská hospodářská komora ÚK -  NN (SR)</t>
  </si>
  <si>
    <t>OPZ - TRANSFER - Krajská hospodářská komora ÚK -  NN (EU)</t>
  </si>
  <si>
    <t>OPZ - TRANSFER - Okresní hospodářská komora Most - PN (ÚK)</t>
  </si>
  <si>
    <t>OPZ - TRANSFER - Okresní hospodářská komora Most - PN (SR)</t>
  </si>
  <si>
    <t>OPZ - TRANSFER - Okresní hospodářská komora Most - PN (EU)</t>
  </si>
  <si>
    <t>OPZ - TRANSFER - Obec Ohníč - PN/ÚK</t>
  </si>
  <si>
    <t>6026</t>
  </si>
  <si>
    <t>OPZ - TRANSFER - Obec Ohníč - PN/SR</t>
  </si>
  <si>
    <t>OPZ - TRANSFER - Obec Ohníč - PN/EU</t>
  </si>
  <si>
    <t>OPZ - TRANSFER - vratky transferů poskytnutých z veř.rozpočtů - SR</t>
  </si>
  <si>
    <t>OPZ - TRANSFER - vratky transferů poskytnutých z veř.rozpočtů - EU</t>
  </si>
  <si>
    <t>OP TP - Regionální stálá konference II</t>
  </si>
  <si>
    <t>0720</t>
  </si>
  <si>
    <t>OP TP - Regionální stálá konference II - mzdové výdaje - SR</t>
  </si>
  <si>
    <t>236040</t>
  </si>
  <si>
    <t>3691</t>
  </si>
  <si>
    <t>17017</t>
  </si>
  <si>
    <t>109</t>
  </si>
  <si>
    <t>20180000010510101001</t>
  </si>
  <si>
    <t>OP TP - Regionální stálá konference II - mzdové výdaje - EU</t>
  </si>
  <si>
    <t>17018</t>
  </si>
  <si>
    <t>20180000010520411001</t>
  </si>
  <si>
    <t>OP TP - Regionální stálá konference II - osobní výdaje - SR</t>
  </si>
  <si>
    <t>OP TP - Regionální stálá konference II - osobní výdaje - EU</t>
  </si>
  <si>
    <t>OP TP - Regionální stálá konference II - sociální pojištění - SR</t>
  </si>
  <si>
    <t>OP TP - Regionální stálá konference II - sociální pojištění - EU</t>
  </si>
  <si>
    <t>OP TP - Regionální stálá konference II - zdravotní pojištění - SR</t>
  </si>
  <si>
    <t>OP TP - Regionální stálá konference II - zdravotní pojištění - EU</t>
  </si>
  <si>
    <t>OP TP - Regionální stálá konference II - konzultace, poradenství - SR</t>
  </si>
  <si>
    <t>OP TP - Regionální stálá konference II - konzultace, poradenství - EU</t>
  </si>
  <si>
    <t>OP TP - Regionální stálá konference II - služby zpracování dat - SR</t>
  </si>
  <si>
    <t>OP TP - Regionální stálá konference II - služby zpracování dat - EU</t>
  </si>
  <si>
    <t>OP TP - Regionální stálá konference II - nákup služeb - SR</t>
  </si>
  <si>
    <t>OP TP - Regionální stálá konference II - nákup služeb - EU</t>
  </si>
  <si>
    <t>OP TP - Regionální stálá konference II - cestovné - SR</t>
  </si>
  <si>
    <t>OP TP - Regionální stálá konference II - cestovné - EU</t>
  </si>
  <si>
    <t>OP TP - Regionální stálá konference II - občerstvení - SR</t>
  </si>
  <si>
    <t>OP TP - Regionální stálá konference II - občerstvení - EU</t>
  </si>
  <si>
    <t>6409</t>
  </si>
  <si>
    <t>OP TP - Regionální stálá konference II - vratka MMR - EU</t>
  </si>
  <si>
    <t>OP TP - Regionální stálá konference II - náhrady nemoc - SR</t>
  </si>
  <si>
    <t>OP TP - Regionální stálá konference II - náhrady nemoc - EU</t>
  </si>
  <si>
    <t>OP TP - Regionální stálá konference II - výdaje minulých let - SR</t>
  </si>
  <si>
    <t>OP TP - Regionální stálá konference II - výdaje minulých let - EU</t>
  </si>
  <si>
    <t>OP Z - POSOSUK IV. -  mzdové náklady  - ÚK</t>
  </si>
  <si>
    <t>236050</t>
  </si>
  <si>
    <t>11180000010110112001</t>
  </si>
  <si>
    <t>OP Z - POSOSUK IV. - mzdové náklady - SR</t>
  </si>
  <si>
    <t>11180000010510101015</t>
  </si>
  <si>
    <t>OP Z - POSOSUK IV. - mzdové náklady - EU</t>
  </si>
  <si>
    <t>11180000010520404006</t>
  </si>
  <si>
    <t>OP Z - POSOSUK IV. - DPP - ÚK</t>
  </si>
  <si>
    <t>OP Z - POSOSUK IV. - DPP - SR</t>
  </si>
  <si>
    <t>OP Z - POSOSUK IV. - DPP - EU</t>
  </si>
  <si>
    <t>OP Z - POSOSUK IV. -  DPČ - ÚK</t>
  </si>
  <si>
    <t>OP Z - POSOSUK IV. - DPČ - SR</t>
  </si>
  <si>
    <t>OP Z - POSOSUK IV. - DPČ - EU</t>
  </si>
  <si>
    <t>OP Z - POSOSUK IV. -  sociální pojištění  - ÚK</t>
  </si>
  <si>
    <t>OP Z - POSOSUK IV. - sociální pojištění  - SR</t>
  </si>
  <si>
    <t>OP Z - POSOSUK IV. -  sociální pojištění - EU</t>
  </si>
  <si>
    <t>OP Z - POSOSUK IV. - DPČ - soc. poj. - ÚK</t>
  </si>
  <si>
    <t>OP Z - POSOSUK IV. - DPČ - soc. poj. - SR</t>
  </si>
  <si>
    <t>OP Z - POSOSUK IV. - DPČ - soc. poj. - EU</t>
  </si>
  <si>
    <t>OP Z - POSOSUK IV. - DPP - soc. poj. - ÚK</t>
  </si>
  <si>
    <t>OP Z - POSOSUK IV. - DPP - soc. poj. - SR</t>
  </si>
  <si>
    <t>OP Z - POSOSUK IV. - DPP - soc. poj. - EU</t>
  </si>
  <si>
    <t>OP Z - POSOSUK IV. -  zdravotní  pojištění- ÚK</t>
  </si>
  <si>
    <t>OP Z - POSOSUK IV. - zdravotní  pojištění  - SR</t>
  </si>
  <si>
    <t>OP Z - POSOSUK IV. - zdravotní  pojištění - EU</t>
  </si>
  <si>
    <t>OP Z - POSOSUK IV. - DPČ zdrav. poj. - SR</t>
  </si>
  <si>
    <t>OP Z - POSOSUK IV. - DPČ zdrav. poj. - EU</t>
  </si>
  <si>
    <t>OP Z - POSOSUK IV. - DPP zdrav. poj. - ÚK</t>
  </si>
  <si>
    <t>OP Z - POSOSUK IV. - DPP zdrav. poj. - EU</t>
  </si>
  <si>
    <t>OP Z - POSOSUK 3 - ostatní služby - ÚK</t>
  </si>
  <si>
    <t>11190003250110112002</t>
  </si>
  <si>
    <t>OP Z - POSOSUK 3 - ostatní služby - EU</t>
  </si>
  <si>
    <t>11190003250520404001</t>
  </si>
  <si>
    <t>OP Z - POSOSUK 3 - ostatní služby - SR</t>
  </si>
  <si>
    <t>11190003250510101005</t>
  </si>
  <si>
    <t>OP Z - POSOSUK IV. - cestovné - ÚK</t>
  </si>
  <si>
    <t>OP Z - POSOSUK IV. - cestovné - EU</t>
  </si>
  <si>
    <t>OP Z - POSOSUK IV. - vratka MPSV - SR</t>
  </si>
  <si>
    <t>OP Z - POSOSUK IV. - vratka MPSV - EU</t>
  </si>
  <si>
    <t>OP Z - POSOSUK IV. -  přeúčtování výdajů minulých let  - ÚK</t>
  </si>
  <si>
    <t>OP Z - POSOSUK IV. - přeúčtování výdajů minulých let - SR</t>
  </si>
  <si>
    <t>OP Z - POSOSUK IV. - přeúčtování výdajů minulých let - EU</t>
  </si>
  <si>
    <t xml:space="preserve">OPZ - Program podpory mladých lidí na trhu práce v regionu Děčínska a Šluknovského výběžku - CESTA </t>
  </si>
  <si>
    <t>CESTA - Mzdy NN (ÚK)</t>
  </si>
  <si>
    <t>236060</t>
  </si>
  <si>
    <t>11160000050120101001</t>
  </si>
  <si>
    <t>CESTA - Mzdy NN (SR)</t>
  </si>
  <si>
    <t>11160000050510101008</t>
  </si>
  <si>
    <t>CESTA - Mzdy NN (EU)</t>
  </si>
  <si>
    <t>11160000050520404004</t>
  </si>
  <si>
    <t>CESTA - pojistné na SP NN (EU)</t>
  </si>
  <si>
    <t>CESTA - pojistné na ZP NN (EU)</t>
  </si>
  <si>
    <t>OPZ - CESTA - Specialista s.r.o., Varnsdorf - PN (ÚK)</t>
  </si>
  <si>
    <t>OPZ - CESTA - Specialista s.r.o., Varnsdorf - PN (SR)</t>
  </si>
  <si>
    <t>OPZ - CESTA - Specialista s.r.o., Varnsdorf - PN (EU)</t>
  </si>
  <si>
    <t>OPZ - CESTA - Zařízení pro DVPP Sofia, Děčín PN (ÚK)</t>
  </si>
  <si>
    <t>OPZ - CESTA - Zařízení pro DVPP Sofia, Děčín PN (SR)</t>
  </si>
  <si>
    <t>OPZ - CESTA - Zařízení pro DVPP Sofia, Děčín PN (EU)</t>
  </si>
  <si>
    <t>OPZ - CESTA - WomenNet, o.s., Litvínov - PN (ÚK)</t>
  </si>
  <si>
    <t>OPZ - CESTA - WomenNet, o.s., Litvínov - PN (SR)</t>
  </si>
  <si>
    <t>OPZ - CESTA - WomenNet, o.s., Litvínov - PN (EU)</t>
  </si>
  <si>
    <t>OPZ - CESTA - WomenNet, o.s., Litvínov - NN (ÚK)</t>
  </si>
  <si>
    <t>OPZ - CESTA - WomenNet, o.s., Litvínov - NN (SR)</t>
  </si>
  <si>
    <t>OPZ - CESTA - WomenNet, o.s., Litvínov - NN (EU)</t>
  </si>
  <si>
    <t>OPZ - CESTA - Krajská hospodářská komora, Ústí nad Labem PN (ÚK)</t>
  </si>
  <si>
    <t>OPZ - CESTA - Krajská hospodářská komora, Ústí nad Labem PN (SR)</t>
  </si>
  <si>
    <t>OPZ - CESTA - Krajská hospodářská komora, Ústí nad Labem PN (EU)</t>
  </si>
  <si>
    <t>OPZ - CESTA - Krajská hospodářská komora, Ústí nad Labem NN (ÚK)</t>
  </si>
  <si>
    <t>OPZ - CESTA - Krajská hospodářská komora, Ústí nad Labem NN (SR)</t>
  </si>
  <si>
    <t>OPZ - CESTA - Krajská hospodářská komora, Ústí nad Labem NN (EU)</t>
  </si>
  <si>
    <t>OPZ - CESTA - Hospodářská a sociální rada Ústeckého kraje, Most -  NN (ÚK)</t>
  </si>
  <si>
    <t>OPZ - CESTA - Hospodářská a sociální rada Ústeckého kraje, Most -  NN (SR)</t>
  </si>
  <si>
    <t>OPZ - CESTA - Hospodářská a sociální rada Ústeckého kraje, Most -  NN (EU)</t>
  </si>
  <si>
    <t>OPZ - CESTA - Evropská obchodní akademie, Děčín I, p.o. PN (ÚK)</t>
  </si>
  <si>
    <t>1170</t>
  </si>
  <si>
    <t>5336</t>
  </si>
  <si>
    <t>OPZ - CESTA - Evropská obchodní akademie, Děčín I, p.o. PN (SR)</t>
  </si>
  <si>
    <t>OPZ - CESTA - Evropská obchodní akademie, Děčín I, p.o. PN (EU)</t>
  </si>
  <si>
    <t>OPZ - CESTA - Evropská obchodní akademie, Děčín I, p.o. NN (ÚK)</t>
  </si>
  <si>
    <t>OPZ - CESTA - Evropská obchodní akademie, Děčín I, p.o. NN (SR)</t>
  </si>
  <si>
    <t>OPZ - CESTA - Evropská obchodní akademie, Děčín I, p.o. NN (EU)</t>
  </si>
  <si>
    <t>OPZ - CESTA - vratky transferů poskytnutých z veř.rozpočtů - SR</t>
  </si>
  <si>
    <t>OPZ - CESTA - vratky transferů poskytnutých z veř.rozpočtů - EU</t>
  </si>
  <si>
    <t>Cíl 2 - technická pomoc</t>
  </si>
  <si>
    <t>Cíl 2 - Technická pomoc-mzdy ÚK</t>
  </si>
  <si>
    <t>236070</t>
  </si>
  <si>
    <t>110</t>
  </si>
  <si>
    <t>07150685330110104001</t>
  </si>
  <si>
    <t>Cíl 2 - Technická pomoc-mzdy SR</t>
  </si>
  <si>
    <t>17051</t>
  </si>
  <si>
    <t>07150685330510101001</t>
  </si>
  <si>
    <t>Cíl 2 - Technická pomoc-mzdy EU</t>
  </si>
  <si>
    <t>07150685330520403002</t>
  </si>
  <si>
    <t>Cíl 2 - Technická pomoc-DPP hodnotiltelé ÚK</t>
  </si>
  <si>
    <t>Cíl 2 - Technická pomoc-DPP hodnotiltelé SR</t>
  </si>
  <si>
    <t>Cíl 2 - Technická pomoc-DPP hodnotiltelé EU</t>
  </si>
  <si>
    <t>Cíl 2 - Technická pomoc-sociální zabezpečení ÚK</t>
  </si>
  <si>
    <t>Cíl 2 - Technická pomoc-sociální zabezpečení SR</t>
  </si>
  <si>
    <t>Cíl 2 - Technická pomoc-sociální zabezpečení EU</t>
  </si>
  <si>
    <t>Cíl 2 - Technická pomoc-zdravotní pojištění ÚK</t>
  </si>
  <si>
    <t>Cíl 2 - Technická pomoc-zdravotní pojištění SR</t>
  </si>
  <si>
    <t>Cíl 2 - Technická pomoc-zdravotní pojištění EU</t>
  </si>
  <si>
    <t>Cíl 2 - Technická pomoc-cestovné ÚK</t>
  </si>
  <si>
    <t>Cíl 2 - Technická pomoc-cestovné EU</t>
  </si>
  <si>
    <t>Cíl 2 - Technická pomoc-přeúčtování minul.období ÚK</t>
  </si>
  <si>
    <t>Cíl 2 - Technická pomoc-přeúčtování minul.období SR</t>
  </si>
  <si>
    <t>Cíl 2 - Technická pomoc-přeúčtování minul.období EU</t>
  </si>
  <si>
    <t>Program obnovy venkova Ústeckého kraje do 2017</t>
  </si>
  <si>
    <t>00101</t>
  </si>
  <si>
    <t>POV 2017 VR Městys Cítoliby - Oprava budovy ZŠ</t>
  </si>
  <si>
    <t>4008</t>
  </si>
  <si>
    <t>3113</t>
  </si>
  <si>
    <t>07170002180110101018</t>
  </si>
  <si>
    <t>POV 2017 VR Město - Ledvice - Kulturní akce</t>
  </si>
  <si>
    <t>6018</t>
  </si>
  <si>
    <t>07170002270110101018</t>
  </si>
  <si>
    <t>OP VVV - Krajský akční plán</t>
  </si>
  <si>
    <t>OP VVV - Krajský akční plán - mzdové výdaje - NN - ÚK</t>
  </si>
  <si>
    <t>236300</t>
  </si>
  <si>
    <t>103</t>
  </si>
  <si>
    <t>20160000041110619001</t>
  </si>
  <si>
    <t>OP VVV - Krajský akční plán - mzdové výdaje - NN - SR</t>
  </si>
  <si>
    <t>33063</t>
  </si>
  <si>
    <t>20160000041510101001</t>
  </si>
  <si>
    <t>OP VVV - Krajský akční plán - mzdové výdaje - NN - EU</t>
  </si>
  <si>
    <t>20160000041520410001</t>
  </si>
  <si>
    <t>OP VVV - Krajský akční plán - mzdové výdaje - PN - ÚK</t>
  </si>
  <si>
    <t>20160000040110619001</t>
  </si>
  <si>
    <t>OP VVV - Krajský akční plán - mzdové výdaje - PN - SR</t>
  </si>
  <si>
    <t>20160000040510101001</t>
  </si>
  <si>
    <t>OP VVV - Krajský akční plán - mzdové výdaje - PN - EU</t>
  </si>
  <si>
    <t>20160000040520410001</t>
  </si>
  <si>
    <t>OP VVV - Krajský akční plán - osobní výdaje - NN - ÚK</t>
  </si>
  <si>
    <t>OP VVV - Krajský akční plán - osobní výdaje - NN - SR</t>
  </si>
  <si>
    <t>OP VVV - Krajský akční plán - osobní výdaje - NN - EU</t>
  </si>
  <si>
    <t>OP VVV - Krajský akční plán - osobní výdaje - PN - ÚK</t>
  </si>
  <si>
    <t>OP VVV - Krajský akční plán - osobní výdaje - PN - SR</t>
  </si>
  <si>
    <t>OP VVV - Krajský akční plán - osobní výdaje - PN - EU</t>
  </si>
  <si>
    <t>OP VVV - Krajský akční plán - sociální pojištění - NN - ÚK</t>
  </si>
  <si>
    <t>OP VVV - Krajský akční plán - sociální pojištění - NN - SR</t>
  </si>
  <si>
    <t>OP VVV - Krajský akční plán - sociální pojištění - NN - EU</t>
  </si>
  <si>
    <t>OP VVV - Krajský akční plán - sociální pojištění - PN - ÚK</t>
  </si>
  <si>
    <t>OP VVV - Krajský akční plán - sociální pojištění - PN - SR</t>
  </si>
  <si>
    <t>OP VVV - Krajský akční plán - sociální pojištění - PN - EU</t>
  </si>
  <si>
    <t>OP VVV - Krajský akční plán - zdravotní pojištění - NN - ÚK</t>
  </si>
  <si>
    <t>OP VVV - Krajský akční plán - zdravotní pojištění - NN - SR</t>
  </si>
  <si>
    <t>OP VVV - Krajský akční plán - zdravotní pojištění - NN - EU</t>
  </si>
  <si>
    <t>OP VVV - Krajský akční plán - zdravotní pojištění - PN - ÚK</t>
  </si>
  <si>
    <t>OP VVV - Krajský akční plán - zdravotní pojištění - PN - SR</t>
  </si>
  <si>
    <t>OP VVV - Krajský akční plán - zdravotní pojištění - PN - EU</t>
  </si>
  <si>
    <t>OP VVV - Krajský akční plán - drobný majetek - NN - ÚK</t>
  </si>
  <si>
    <t>OP VVV - Krajský akční plán - drobný majetek - NN - SR</t>
  </si>
  <si>
    <t>OP VVV - Krajský akční plán - drobný majetek - NN - EU</t>
  </si>
  <si>
    <t>OP VVV - Krajský akční plán - materiál - NN - ÚK</t>
  </si>
  <si>
    <t>OP VVV - Krajský akční plán - materiál - NN - SR</t>
  </si>
  <si>
    <t>OP VVV - Krajský akční plán - materiál - NN - EU</t>
  </si>
  <si>
    <t>OP VVV - Krajský akční plán - telekomunikační služby - NN - ÚK</t>
  </si>
  <si>
    <t>OP VVV - Krajský akční plán - telekomunikační služby - NN - SR</t>
  </si>
  <si>
    <t>OP VVV - Krajský akční plán - telekomunikační služby - NN - EU</t>
  </si>
  <si>
    <t>OP VVV - Krajský akční plán - služby - NN - ÚK</t>
  </si>
  <si>
    <t>OP VVV - Krajský akční plán - služby - NN - SR</t>
  </si>
  <si>
    <t>OP VVV - Krajský akční plán - služby - NN - EU</t>
  </si>
  <si>
    <t>OP VVV - Krajský akční plán - cestovné - NN - ÚK</t>
  </si>
  <si>
    <t>OP VVV - Krajský akční plán - cestovné - NN - SR</t>
  </si>
  <si>
    <t>OP VVV - Krajský akční plán - cestovné - NN - EU</t>
  </si>
  <si>
    <t>OP VVV - Krajský akční plán - občerstvení - NN - ÚK</t>
  </si>
  <si>
    <t>OP VVV - Krajský akční plán - občerstvení - NN - SR</t>
  </si>
  <si>
    <t>OP VVV - Krajský akční plán - občerstvení - NN - EU</t>
  </si>
  <si>
    <t>OP VVV - Krajský akční plán - výdaje minulých let PN- ÚK</t>
  </si>
  <si>
    <t>OP VVV - Krajský akční plán - výdaje minulých let PN- SR</t>
  </si>
  <si>
    <t>OP VVV - Krajský akční plán - výdaje minulých let PN- EU</t>
  </si>
  <si>
    <t>OP VVV - Krajský akční plán - výdaje minulých let - ÚK</t>
  </si>
  <si>
    <t>OP VVV - Krajský akční plán - výdaje minulých let - SR</t>
  </si>
  <si>
    <t>OP VVV - Krajský akční plán - výdaje minulých let - EU</t>
  </si>
  <si>
    <t xml:space="preserve">OPZ - Změna je cesta </t>
  </si>
  <si>
    <t>OPZ - Změna je cesta - mzdy - NN/ÚK</t>
  </si>
  <si>
    <t>236302</t>
  </si>
  <si>
    <t>11180003170120101001</t>
  </si>
  <si>
    <t>OPZ - Změna je cesta - mzdy - NN/SR</t>
  </si>
  <si>
    <t>11180003170510101007</t>
  </si>
  <si>
    <t>OPZ - Změna je cesta - mzdy - NN/EU</t>
  </si>
  <si>
    <t>11180003170520404003</t>
  </si>
  <si>
    <t>OPZ - Změna je cesta - pojistné SP - NN/ÚK</t>
  </si>
  <si>
    <t>OPZ - Změna je cesta - pojistné SP - NN/SR</t>
  </si>
  <si>
    <t>OPZ - Změna je cesta - pojistné SP - NN/EU</t>
  </si>
  <si>
    <t>OPZ - Změna je cesta - pojistné ZP - NN/ÚK</t>
  </si>
  <si>
    <t>OPZ - Změna je cesta - pojistné ZP - NN/SR</t>
  </si>
  <si>
    <t>OPZ - Změna je cesta - pojistné ZP - NN/EU</t>
  </si>
  <si>
    <t>OPZ - Změna je cesta - služby ÚK</t>
  </si>
  <si>
    <t>OPZ - Změna je cesta - služby SR</t>
  </si>
  <si>
    <t>OPZ - Změna je cesta - služby EU</t>
  </si>
  <si>
    <t>OPZ - Změna je cesta: Střední škola EDUCHEM a.s., Okružní 128, Meziboří - PN/ÚK</t>
  </si>
  <si>
    <t>5240</t>
  </si>
  <si>
    <t>OPZ - Změna je cesta: Střední škola EDUCHEM a.s., Okružní 128, Meziboří - PN/SR</t>
  </si>
  <si>
    <t>OPZ - Změna je cesta: Střední škola EDUCHEM a.s., Okružní 128, Meziboří - PN/EU</t>
  </si>
  <si>
    <t>OPZ - ZMĚNA JE CESTA: NB Projects s.r.o., Jiráskova 413, 436 01 Litvínov - PN/ÚK</t>
  </si>
  <si>
    <t>OPZ - ZMĚNA JE CESTA: NB Projects s.r.o., Jiráskova 413, 436 01 Litvínov - PN/SR</t>
  </si>
  <si>
    <t>OPZ - ZMĚNA JE CESTA: NB Projects s.r.o., Jiráskova 413, 436 01 Litvínov - PN/EU</t>
  </si>
  <si>
    <t>OPZ - ZMĚNA JE CESTA: AC Education s.r.o., Praha 9 - PN/ÚK</t>
  </si>
  <si>
    <t>OPZ - ZMĚNA JE CESTA: AC Education s.r.o., Praha 9 - PN/SR</t>
  </si>
  <si>
    <t>OPZ - ZMĚNA JE CESTA: AC Education s.r.o., Praha 9 - PN/EU</t>
  </si>
  <si>
    <t>OPZ - ZMĚNA JE CESTA: Powerstorm s.r.o., Praha 8 - PN/ÚK</t>
  </si>
  <si>
    <t>OPZ - ZMĚNA JE CESTA: Powerstorm s.r.o., Praha 8 - PN/SR</t>
  </si>
  <si>
    <t>OPZ - ZMĚNA JE CESTA: Powerstorm s.r.o., Praha 8 - PN/EU</t>
  </si>
  <si>
    <t>OPZ - ZMĚNA JE CESTA: Forest Bílina s.r.o., Bílina - PN/ÚK</t>
  </si>
  <si>
    <t>OPZ - ZMĚNA JE CESTA: Forest Bílina s.r.o., Bílina - PN/SR</t>
  </si>
  <si>
    <t>OPZ - ZMĚNA JE CESTA: Forest Bílina s.r.o., Bílina - PN/EU</t>
  </si>
  <si>
    <t>OPZ - ZMĚNA JE CESTA: Improtrading Group s.r.o., Bílina - PN/ÚK</t>
  </si>
  <si>
    <t>OPZ - ZMĚNA JE CESTA: Improtrading Group s.r.o., Bílina - PN/SR</t>
  </si>
  <si>
    <t>OPZ - ZMĚNA JE CESTA: Improtrading Group s.r.o., Bílina - PN/EU</t>
  </si>
  <si>
    <t>OPZ - ZMĚNA JE CESTA: Comenia Consult Most s.r.o., Most - PN/ÚK</t>
  </si>
  <si>
    <t>OPZ - ZMĚNA JE CESTA: Comenia Consult Most s.r.o., Most - PN/SR</t>
  </si>
  <si>
    <t>OPZ - ZMĚNA JE CESTA: Comenia Consult Most s.r.o., Most - PN/EU</t>
  </si>
  <si>
    <t>OPZ - ZMĚNA JE CESTA: Unistav-dux s.r.o, Okružní 129, 43513 Meziboří - PN/ÚK</t>
  </si>
  <si>
    <t>OPZ - ZMĚNA JE CESTA: Unistav-dux s.r.o, Okružní 129, 43513 Meziboří - PN/SR</t>
  </si>
  <si>
    <t>OPZ - ZMĚNA JE CESTA: Unistav-dux s.r.o, Okružní 129, 43513 Meziboří - PN/EU</t>
  </si>
  <si>
    <t>OPZ - ZMĚNA JE CESTA: MELESA s.r.o, J.Plachty 192, 403 31 Ústí nad Labem - PN/ÚK</t>
  </si>
  <si>
    <t>OPZ - ZMĚNA JE CESTA: MELESA s.r.o, J.Plachty 192, 403 31 Ústí nad Labem - PN/SR</t>
  </si>
  <si>
    <t>OPZ - ZMĚNA JE CESTA: MELESA s.r.o, J.Plachty 192, 403 31 Ústí nad Labem - PN/EU</t>
  </si>
  <si>
    <t>OPZ - ZMĚNA JE CESTA: SOLEDPRO s.r.o, Na Sklípku 373/37,400 07 Ústí n.L. - PN/ÚK</t>
  </si>
  <si>
    <t>OPZ - ZMĚNA JE CESTA: SOLEDPRO s.r.o, Na Sklípku 373/37,400 07 Ústí n.L. - PN/SR</t>
  </si>
  <si>
    <t>OPZ - ZMĚNA JE CESTA: SOLEDPRO s.r.o, Na Sklípku 373/37,400 07 Ústí n.L. - PN/EU</t>
  </si>
  <si>
    <t>OPZ - ZMĚNA JE CESTA: Zařízení Sofia, Děčín - PN/EU</t>
  </si>
  <si>
    <t>OPZ - ZMĚNA JE CESTA: Zařízení Sofia, Děčín - PN/SR</t>
  </si>
  <si>
    <t>OPZ - ZMĚNA JE CESTA: Zařízení Sofia, Děčín - PN/ÚK</t>
  </si>
  <si>
    <t>OPZ - Změna je cesta - OMNI TEMPORE o.p.s., Most - PN/ÚK</t>
  </si>
  <si>
    <t>OPZ - Změna je cesta - OMNI TEMPORE o.p.s., Most - PN/SR</t>
  </si>
  <si>
    <t>OPZ - Změna je cesta - OMNI TEMPORE o.p.s., Most - PN/EU</t>
  </si>
  <si>
    <t>OPZ - Změna je cesta - OMNI TEMPORE o.p.s., Most - NN/ÚK</t>
  </si>
  <si>
    <t>OPZ - Změna je cesta - OMNI TEMPORE o.p.s., Most - NN/SR</t>
  </si>
  <si>
    <t>OPZ - Změna je cesta - OMNI TEMPORE o.p.s., Most - NN/EU</t>
  </si>
  <si>
    <t>OPZ - Změna je cesta - DŮM ROMSKÉ KULTURY o.p.s., Most - PN/ÚK</t>
  </si>
  <si>
    <t>OPZ - Změna je cesta - DŮM ROMSKÉ KULTURY o.p.s., Most - PN/SR</t>
  </si>
  <si>
    <t>OPZ - Změna je cesta - DŮM ROMSKÉ KULTURY o.p.s., Most - PN/EU</t>
  </si>
  <si>
    <t>OPZ - Změna je cesta - DŮM ROMSKÉ KULTURY o.p.s., Most - NN/ÚK</t>
  </si>
  <si>
    <t>OPZ - Změna je cesta - DŮM ROMSKÉ KULTURY o.p.s., Most - NN/SR</t>
  </si>
  <si>
    <t>OPZ - Změna je cesta - DŮM ROMSKÉ KULTURY o.p.s., Most - NN/EU</t>
  </si>
  <si>
    <t>OPZ - ZMĚNA JE CESTA: EKO-CENTRUM Pidi Midi z.s., Ústí nad Labem - PN/ÚK</t>
  </si>
  <si>
    <t>OPZ - ZMĚNA JE CESTA: EKO-CENTRUM Pidi Midi z.s., Ústí nad Labem - PN/SR</t>
  </si>
  <si>
    <t>OPZ - ZMĚNA JE CESTA: EKO-CENTRUM Pidi Midi z.s., Ústí nad Labem - PN/EU</t>
  </si>
  <si>
    <t>OPZ - ZMĚNA JE CESTA: YMCA Ústí nad Labem - PN/ÚK</t>
  </si>
  <si>
    <t>OPZ - ZMĚNA JE CESTA: YMCA Ústí nad Labem - PN/SR</t>
  </si>
  <si>
    <t>OPZ - ZMĚNA JE CESTA: YMCA Ústí nad Labem - PN/EU</t>
  </si>
  <si>
    <t>OPZ - ZMĚNA JE CESTA: Spolek SK-Bačkovská, Březiny 92, 405 02 Děčín: PN/ÚK</t>
  </si>
  <si>
    <t>OPZ - ZMĚNA JE CESTA: Spolek SK-Bačkovská, Březiny 92, 405 02 Děčín: PN/SR</t>
  </si>
  <si>
    <t>OPZ - ZMĚNA JE CESTA: Spolek SK-Bačkovská, Březiny 92, 405 02 Děčín - PN/EU</t>
  </si>
  <si>
    <t>OPZ - ZMĚNA JE CESTA: Centrum pro celou rodinu, Trmice - PN/ÚK</t>
  </si>
  <si>
    <t>OPZ - ZMĚNA JE CESTA: Centrum pro celou rodinu, Trmice - PN/SR</t>
  </si>
  <si>
    <t>OPZ - ZMĚNA JE CESTA: Centrum pro celou rodinu, Trmice - PN/EU</t>
  </si>
  <si>
    <t>OPZ - Změna je cesta - Evropská obchodní akademie, Děčín, p.o. - PN/ÚK</t>
  </si>
  <si>
    <t>OPZ - Změna je cesta - Evropská obchodní akademie, Děčín, p.o. - PN/SR</t>
  </si>
  <si>
    <t>OPZ - Změna je cesta - Evropská obchodní akademie, Děčín, p.o. - PN/EU</t>
  </si>
  <si>
    <t>OPZ - Změna je cesta - Evropská obchodní akademie, Děčín, p.o. - NN/ÚK</t>
  </si>
  <si>
    <t>OPZ - Změna je cesta - Evropská obchodní akademie, Děčín, p.o. - NN/SR</t>
  </si>
  <si>
    <t>OPZ - Změna je cesta - Evropská obchodní akademie, Děčín, p.o. - NN/EU</t>
  </si>
  <si>
    <t>OPZ - Projekt Qualitas pro praxis II</t>
  </si>
  <si>
    <t>OP Z - QUALITAS PRO PRAXIS II - Mzdy PN ÚK</t>
  </si>
  <si>
    <t>236303</t>
  </si>
  <si>
    <t>11160000020120101001</t>
  </si>
  <si>
    <t>OP Z - QUALITAS PRO PRAXIS II - Mzdy PN SR</t>
  </si>
  <si>
    <t>11160000020510101006</t>
  </si>
  <si>
    <t>OP Z - QUALITAS PRO PRAXIS II - Mzdy PN EU</t>
  </si>
  <si>
    <t>11160000020520404002</t>
  </si>
  <si>
    <t>OP Z - QUALITAS PRO PRAXIS II - Mzdy NN ÚK</t>
  </si>
  <si>
    <t>OP Z - QUALITAS PRO PRAXIS II - sociální pojištění PN ÚK</t>
  </si>
  <si>
    <t>OP Z - QUALITAS PRO PRAXIS II - sociální pojištění PN SR</t>
  </si>
  <si>
    <t>OP Z - QUALITAS PRO PRAXIS II - sociální pojištění PN EU</t>
  </si>
  <si>
    <t>OP Z - QUALITAS PRO PRAXIS II - sociální pojištění NN ÚK</t>
  </si>
  <si>
    <t>OP Z - QUALITAS PRO PRAXIS II - zdravotní pojištění PN ÚK</t>
  </si>
  <si>
    <t>OP Z - QUALITAS PRO PRAXIS II - zdravotní pojištění PN SR</t>
  </si>
  <si>
    <t>OP Z - QUALITAS PRO PRAXIS II - zdravotní pojištění PN EU</t>
  </si>
  <si>
    <t>OP Z - QUALITAS PRO PRAXIS II - zdravotní pojištění NN ÚK</t>
  </si>
  <si>
    <t>OP Z - QUALITAS PRO PRAXIS II - VZ Propagační předměty projektu QUALITAS PRO PRAXIS 2</t>
  </si>
  <si>
    <t>OP Z - QUALITAS PRO PRAXIS 2 - ÚK - VZ EVALUACE</t>
  </si>
  <si>
    <t>OP Z - QUALITAS PRO PRAXIS 2 - SR- VZ EVALUACE</t>
  </si>
  <si>
    <t>OP Z- QUALITAS PRO PRAXIS 2 -  EU - VZ EVALUACE</t>
  </si>
  <si>
    <t>OP Z - QUALITAS PRO PRAXIS II - ÚK - VZ audity kvality, konzultace</t>
  </si>
  <si>
    <t>OP Z - QUALITAS PRO PRAXIS II - SR - VZ audity kvality, konzultace</t>
  </si>
  <si>
    <t>OP Z- QUALITAS PRO PRAXIS II -  EU - VZ audity kvality, konzultace</t>
  </si>
  <si>
    <t>OP Z- QUALITAS PRO PRAXIS II - služby  ÚK</t>
  </si>
  <si>
    <t>OP Z- QUALITAS PRO PRAXIS II - služby SR</t>
  </si>
  <si>
    <t>OP Z- QUALITAS PRO PRAXIS II - služby  EU</t>
  </si>
  <si>
    <t>OP Z - QUALITAS PRO PRAXIS II - nemoc. PN EU</t>
  </si>
  <si>
    <t>OP Z - QUALITAS PRO PRAXIS II - nemoc. NN ÚK</t>
  </si>
  <si>
    <t>OP Z- QUALITAS PRO PRAXIS II -přeúčtování výdajů minulých let PN ÚK</t>
  </si>
  <si>
    <t>OP Z- QUALITAS PRO PRAXIS II -přeúčtování výdajů minulých let PN SR</t>
  </si>
  <si>
    <t>OP Z- QUALITAS PRO PRAXIS II -přeúčtování výdajů minulých let PN EU</t>
  </si>
  <si>
    <t>OP Z- QUALITAS PRO PRAXIS II -přeúčtování výdajů minulých let NN ÚK</t>
  </si>
  <si>
    <t>OP Z- QUALITAS PRO PRAXIS II -přeúčtování výdajů minulých let NN SR</t>
  </si>
  <si>
    <t>OP Z- QUALITAS PRO PRAXIS II -přeúčtování výdajů minulých let NN EU</t>
  </si>
  <si>
    <t>OPZ - Aktivně a s motivací najdeme si novou práci - All In One</t>
  </si>
  <si>
    <t>OPZ - All In One - mzdy - NN/ÚK</t>
  </si>
  <si>
    <t>236304</t>
  </si>
  <si>
    <t>11170000020120101001</t>
  </si>
  <si>
    <t>OPZ - All In One - mzdy - NN/SR</t>
  </si>
  <si>
    <t>11170000020510101008</t>
  </si>
  <si>
    <t>OPZ - All In One - mzdy - NN/EU</t>
  </si>
  <si>
    <t>11170000020520404004</t>
  </si>
  <si>
    <t>OPZ - All In One - pojistné SP - NN/ÚK</t>
  </si>
  <si>
    <t>OPZ - All In One - pojistné SP - NN/SR</t>
  </si>
  <si>
    <t>OPZ - All In One - pojistné SP - NN/EU</t>
  </si>
  <si>
    <t>OPZ - All In One - pojistné ZP - NN/ÚK</t>
  </si>
  <si>
    <t>OPZ - All In One - pojistné ZP - NN/SR</t>
  </si>
  <si>
    <t>OPZ - All In One - pojistné ZP - NN/EU</t>
  </si>
  <si>
    <t>OPZ - All In One - YMCA Ústí nad Labem - PN/ÚK</t>
  </si>
  <si>
    <t>OPZ - All In One - YMCA Ústí nad Labem - PN/SR</t>
  </si>
  <si>
    <t>OPZ - All In One - YMCA Ústí nad Labem - PN/EU</t>
  </si>
  <si>
    <t>OPZ - All In One - YMCA Ústí nad Labem - NN/ÚK</t>
  </si>
  <si>
    <t>OPZ - All In One - YMCA Ústí nad Labem - NN/SR</t>
  </si>
  <si>
    <t>OPZ - All In One - YMCA Ústí nad Labem - NN/EU</t>
  </si>
  <si>
    <t>OPZ - All In One - Univerzita J.E.Purkyně v Ústí nad Labem - PN/ÚK</t>
  </si>
  <si>
    <t>5332</t>
  </si>
  <si>
    <t>OPZ - All In One - Univerzita J.E.Purkyně v Ústí nad Labem - PN/SR</t>
  </si>
  <si>
    <t>OPZ - All In One - Univerzita J.E.Purkyně v Ústí nad Labem - PN/EU</t>
  </si>
  <si>
    <t>OPZ - All In One - Univerzita J.E.Purkyně v Ústí nad Labem - NN/ÚK</t>
  </si>
  <si>
    <t>OPZ - All In One - Univerzita J.E.Purkyně v Ústí nad Labem - NN/SR</t>
  </si>
  <si>
    <t>OPZ - All In One - Univerzita J.E.Purkyně v Ústí nad Labem - NN/EU</t>
  </si>
  <si>
    <t>projektové dohledy + udržitelnost ukončených projektů a ostatní</t>
  </si>
  <si>
    <t>Cíl 3 - Turistika bez hranic - služby spojené s realizací projektu - nezpůsobilé</t>
  </si>
  <si>
    <t>00185</t>
  </si>
  <si>
    <t>07120537830000000000</t>
  </si>
  <si>
    <t>Cíl 3 - Cykloregion KH - služby- nezpůsobilé</t>
  </si>
  <si>
    <t>00150</t>
  </si>
  <si>
    <t>07110524460000000000</t>
  </si>
  <si>
    <t>ROP-Modernizace výuky technických a stavebních oborů-SŠST ÚnLslužby udržitelnost</t>
  </si>
  <si>
    <t>7100</t>
  </si>
  <si>
    <t>07120558130000000000</t>
  </si>
  <si>
    <t>IROP - Komunikace II/118 Reko. mostního objektu Písty - nezpůsobilé</t>
  </si>
  <si>
    <t>15150682980110105001</t>
  </si>
  <si>
    <t>OPZ-Posílení strategického řízení pro budoucí rozvoj ÚK služby ÚK</t>
  </si>
  <si>
    <t>07190000090110112002</t>
  </si>
  <si>
    <t>OPZ-Posílení strategického řízení pro budoucí rozvoj ÚK služby SR</t>
  </si>
  <si>
    <t>07190000090510101001</t>
  </si>
  <si>
    <t>OPZ-Posílení strategického řízení pro budoucí rozvoj ÚK služby EU</t>
  </si>
  <si>
    <t>07190000090520404008</t>
  </si>
  <si>
    <t>IROP-OA a JŠ s PSJZ Ústí n.L.-SR-neinv.-Odb.učeb.přír.věd</t>
  </si>
  <si>
    <t>236341</t>
  </si>
  <si>
    <t>0709</t>
  </si>
  <si>
    <t>7240</t>
  </si>
  <si>
    <t>09180006210510101001</t>
  </si>
  <si>
    <t>IROP-OA a JŠ s PSJZ Ústí n.L.-EU-neinv.-Odb.učeb.přír.věd</t>
  </si>
  <si>
    <t>09180006210520412008</t>
  </si>
  <si>
    <t>IROP-Střední lesn.škola a SOŠ Šluknov-SR-neinv.-Školní dílna mech.prostředků</t>
  </si>
  <si>
    <t>1250</t>
  </si>
  <si>
    <t>09180006200510101001</t>
  </si>
  <si>
    <t>IROP-Střední lesn.škola a SOŠ Šluknov-EU-neinv.-Školní dílna mechan.prostředků</t>
  </si>
  <si>
    <t>09180006200520412008</t>
  </si>
  <si>
    <t>odvody, pokuty, vratky, poplatky - projekty</t>
  </si>
  <si>
    <t>Program zahr.rozv.splupráce ČR-SRBSKO III. "povodně" - služby SR</t>
  </si>
  <si>
    <t>6222</t>
  </si>
  <si>
    <t>07150683850110628001</t>
  </si>
  <si>
    <t>PZRS ČR "Založení místní akční skupiny v regionu Vršac - přípravná fáze a přenos know-how" - odvod</t>
  </si>
  <si>
    <t>07170000050110628001</t>
  </si>
  <si>
    <t>PZRS ČR-SRBSKO VI. Zvyš. odborné kvalif. absol. SŠ v Jižním Banátu - vratka</t>
  </si>
  <si>
    <t>236328</t>
  </si>
  <si>
    <t>06001</t>
  </si>
  <si>
    <t>07180000050110628001</t>
  </si>
  <si>
    <t>Projekt Podpora krajských samospráv v obl.stárnutí-vratky transferů minulých let</t>
  </si>
  <si>
    <t>13016</t>
  </si>
  <si>
    <t>11180003550510103001</t>
  </si>
  <si>
    <t>MV ČR- PPK - Orientace v nároč.život.situaci 2018-vratky transf.minulých let SR</t>
  </si>
  <si>
    <t>14032</t>
  </si>
  <si>
    <t>11180003190110113001</t>
  </si>
  <si>
    <t>OP VVV - Smart akcelerátor - vratka MŠMT - NEI - EU</t>
  </si>
  <si>
    <t>33062</t>
  </si>
  <si>
    <t>20150005400520410002</t>
  </si>
  <si>
    <t>OP VVV - Smart akcelerátor - vratka MŠMT - INV - EU</t>
  </si>
  <si>
    <t>33981</t>
  </si>
  <si>
    <t>IROP - Střední lesnická škola a SOŠ Šluknov - Školní dílna lesních mechanizačních prostředků</t>
  </si>
  <si>
    <t>00233</t>
  </si>
  <si>
    <t>IROP-ÚK-Střední lesn.škola a SOŠ Šluknov-Školní dílna neuznatelné náklady</t>
  </si>
  <si>
    <t>09180006200110105001</t>
  </si>
  <si>
    <t>IROP-ÚK-Střední lesn.škola a SOŠ Šluknov-Školní dílna lesních mechan.prostředků</t>
  </si>
  <si>
    <t>IROP-SR-Střední lesn.škola a SOŠ Šluknov-Školní dílna lesních mechan.prostředků</t>
  </si>
  <si>
    <t>IROP-EU-Střední lesn.škola a SOŠ Šluknov-Školní dílna lesních mechan.prostředků</t>
  </si>
  <si>
    <t>Podpora krajských samospráv v oblasti stárnutí 2019 - seniorské listy</t>
  </si>
  <si>
    <t>Podpora krajských samospráv v oblasti stárnutí 2019 - seniorské listy - ÚK</t>
  </si>
  <si>
    <t>11190000020110111001</t>
  </si>
  <si>
    <t>Podpora krajských samospráv v oblasti stárnutí 2019 - seniorské listy - SR</t>
  </si>
  <si>
    <t>11190000020510103001</t>
  </si>
  <si>
    <t>Podpora krajských samospráv v oblasti stárnutí 2019 - seniorské listy - -www.portál - ÚK</t>
  </si>
  <si>
    <t>Podpora krajských samospráv v oblasti stárnutí 2019 - seniorské listy-www.portál -SR</t>
  </si>
  <si>
    <t>Program prevence kriminality na místní úrovni  - Orientace v náročné živototní situaci 2019</t>
  </si>
  <si>
    <t>MV ČR-Program prevence kriminality 2019 - Práce odborníků s dětskými oběťmi-služby - lektoři vzdělávání -DPP -ÚK</t>
  </si>
  <si>
    <t>4349</t>
  </si>
  <si>
    <t>11190002990510201005</t>
  </si>
  <si>
    <t>MV ČR- PPK - Práce odborníků s dětskými oběťmi- lektoři vzdělávání -DPP -SR</t>
  </si>
  <si>
    <t>11190002990110113001</t>
  </si>
  <si>
    <t>MV ČR- PPK - Práce odborníků s dětskými oběťmi- materiál - ÚK</t>
  </si>
  <si>
    <t>MV ČR- PPK - Práce odborníků s dětskými oběťmi-služby-materiál-SR</t>
  </si>
  <si>
    <t>MV ČR - PPK - Práce odborníků s dětskými oběťmi - SR- služby vzdělávání</t>
  </si>
  <si>
    <t>MV ČR- PPK - Práce odborníků s dětskými oběťmi- občerstvení  - ÚK</t>
  </si>
  <si>
    <t>INTERREG EUROPE- PURE COSMOS</t>
  </si>
  <si>
    <t>00308</t>
  </si>
  <si>
    <t>INTERREG EUROPE- PURE COSMOS- mzdové výdaje - ÚK</t>
  </si>
  <si>
    <t>2590</t>
  </si>
  <si>
    <t>112</t>
  </si>
  <si>
    <t>20160000090110619001</t>
  </si>
  <si>
    <t>INTERREG EUROPE- PURE COSMOS- mzdové výdaje - EU</t>
  </si>
  <si>
    <t>20160000090520601001</t>
  </si>
  <si>
    <t>INTERREG EUROPE- PURE COSMOS- mzdové výdaje NN- ÚK</t>
  </si>
  <si>
    <t>20160000091110619001</t>
  </si>
  <si>
    <t>INTERREG EUROPE- PURE COSMOS- mzdové výdaje NN- EU</t>
  </si>
  <si>
    <t>20160000091520601001</t>
  </si>
  <si>
    <t>INTERREG EUROPE- PURE COSMOS- osobní výdaje- ÚK</t>
  </si>
  <si>
    <t>INTERREG EUROPE- PURE COSMOS- osobní výdaje- EU</t>
  </si>
  <si>
    <t>INTERREG EUROPE- PURE COSMOS- sociální  pojištění -ÚK</t>
  </si>
  <si>
    <t>INTERREG EUROPE- PURE COSMOS- sociální  pojištění - EU</t>
  </si>
  <si>
    <t>INTERREG EUROPE- PURE COSMOS- sociální  pojištění NN- EU</t>
  </si>
  <si>
    <t>INTERREG EUROPE- PURE COSMOS- zdravotní  pojištění - ÚK</t>
  </si>
  <si>
    <t>INTERREG EUROPE- PURE COSMOS- zdravotní  pojištění - EU</t>
  </si>
  <si>
    <t>INTERREG EUROPE- PURE COSMOS- zdravotní  pojištění NN- EU</t>
  </si>
  <si>
    <t>INTERREG EUROPE- PURE COSMOS- pohonné hmoty- EU</t>
  </si>
  <si>
    <t>INTERREG EUROPE- PURE COSMOS- pronájem - ÚK</t>
  </si>
  <si>
    <t>INTERREG EUROPE- PURE COSMOS- pronájem - EU</t>
  </si>
  <si>
    <t>INTERREG EUROPE- PURE COSMOS- služby - ÚK</t>
  </si>
  <si>
    <t>INTERREG EUROPE- PURE COSMOS- služby - EU</t>
  </si>
  <si>
    <t>INTERREG EUROPE- PURE COSMOS- cestovné - ÚK</t>
  </si>
  <si>
    <t>INTERREG EUROPE- PURE COSMOS- cestovné - EU</t>
  </si>
  <si>
    <t>INTERREG EUROPE- PURE COSMOS- občerstvení - ÚK</t>
  </si>
  <si>
    <t>INTERREG EUROPE- PURE COSMOS- občerstvení - EU</t>
  </si>
  <si>
    <t>INTERREG EUROPE- PURE COSMOS- výdaje minulých let- ÚK</t>
  </si>
  <si>
    <t>INTERREG EUROPE- PURE COSMOS- výdaje minulých let - EU</t>
  </si>
  <si>
    <t>INTERREG EUROPE- PURE COSMOS- výdaje minulých let NN- ÚK</t>
  </si>
  <si>
    <t>INTERREG EUROPE- PURE COSMOS- výdaje minulých let NN- EU</t>
  </si>
  <si>
    <t>Cíl 2 - Česko-saské pohraničí bez bariér</t>
  </si>
  <si>
    <t>Cíl 2 - Česko-saské pohraničí bez bariér- OOV - ÚK</t>
  </si>
  <si>
    <t>236306</t>
  </si>
  <si>
    <t>3699</t>
  </si>
  <si>
    <t>07150685410110107001</t>
  </si>
  <si>
    <t>Cíl 2 - Česko-saské pohraničí bez bariér- OOV - SR</t>
  </si>
  <si>
    <t>07150685410510101001</t>
  </si>
  <si>
    <t>Cíl 2 - Česko-saské pohraničí bez bariér- OOV - EU</t>
  </si>
  <si>
    <t>07150685410520409001</t>
  </si>
  <si>
    <t>Cíl 2 - Česko-saské pohraničí bez bariér- pov.soc.poj. - ÚK</t>
  </si>
  <si>
    <t>Cíl 2 - Česko-saské pohraničí bez bariér- pov.soc.poj. - SR</t>
  </si>
  <si>
    <t>Cíl 2 - Česko-saské pohraničí bez bariér-  pov.soc.poj. - EU</t>
  </si>
  <si>
    <t>Cíl 2 - Česko-saské pohraničí bez bariér- pov.zdr.poj. - ÚK</t>
  </si>
  <si>
    <t>Cíl 2 - Česko-saské pohraničí bez bariér-  pov.zdr.poj. - SR</t>
  </si>
  <si>
    <t>Cíl 2 - Česko-saské pohraničí bez bariér-  pov.zdr.poj. - EU</t>
  </si>
  <si>
    <t>Cíl 2 - Česko-saské pohraničí bez bariér- nájemné - ÚK</t>
  </si>
  <si>
    <t>Cíl 2 - Česko-saské pohraničí bez bariér- nájemné - SR</t>
  </si>
  <si>
    <t>Cíl 2 - Česko-saské pohraničí bez bariér- nájemné - EU</t>
  </si>
  <si>
    <t>Cíl 2 - Česko-saské pohraničí bez bariér- služby - ÚK</t>
  </si>
  <si>
    <t>Cíl 2 - Česko-saské pohraničí bez bariér- služby - SR</t>
  </si>
  <si>
    <t>Cíl 2 - Česko-saské pohraničí bez bariér- služby - EU</t>
  </si>
  <si>
    <t>Cíl 2 - Česko-saské pohraničí bez bariér- cestovné - ÚK</t>
  </si>
  <si>
    <t>Cíl 2 - Česko-saské pohraničí bez bariér- cestovné - EU</t>
  </si>
  <si>
    <t>Cíl 2 - Česko-saské pohraničí bez bariér- pohoštění - ÚK</t>
  </si>
  <si>
    <t>Cíl 2 - Česko-saské pohraničí bez bariér- pohoštění - SR</t>
  </si>
  <si>
    <t>Cíl 2 - Česko-saské pohraničí bez bariér- pohoštění - EU</t>
  </si>
  <si>
    <t>Cíl 2 - Česko-saské pohraničí bez bariér- transfery - EU</t>
  </si>
  <si>
    <t>5532</t>
  </si>
  <si>
    <t>Cíl 2 -  "Objektivizace stížností na zápach v Erzgebirgskreis a v Ústeckém kraji – příspěvek k analýze příčin a zjišťování zdravotních následků" (OdCom)</t>
  </si>
  <si>
    <t>Cíl 2 - OdCom - mzdy ÚK</t>
  </si>
  <si>
    <t>3716</t>
  </si>
  <si>
    <t>07150685450520409001</t>
  </si>
  <si>
    <t>Cíl 2 - OdCom - mzdy SR</t>
  </si>
  <si>
    <t>07150685450510101012</t>
  </si>
  <si>
    <t>Cíl 2 - OdCom - mzdy EU</t>
  </si>
  <si>
    <t>07150685450110107001</t>
  </si>
  <si>
    <t>Cíl 2 - OdCom - SP ÚK</t>
  </si>
  <si>
    <t>Cíl 2 - OdCom - SP SR</t>
  </si>
  <si>
    <t>Cíl 2 - OdCom - SP EU</t>
  </si>
  <si>
    <t>Cíl 2 - OdCom - ZP ÚK</t>
  </si>
  <si>
    <t>Cíl 2 - OdCom - ZP EU</t>
  </si>
  <si>
    <t>Cíl 2 - OdCom - cestovné EU</t>
  </si>
  <si>
    <t>Cíl 2 - OdCom - přeúčtování minulého období ÚK</t>
  </si>
  <si>
    <t>Cíl 2 - OdCom - přeúčtování minulého období SR</t>
  </si>
  <si>
    <t>Cíl 2 - OdCom - přeúčtování minulého období EU</t>
  </si>
  <si>
    <t>SN-CZ- VITA-MIN</t>
  </si>
  <si>
    <t>SN-CZ- VITA-MIN- mzdové výdaje - ÚK</t>
  </si>
  <si>
    <t>2322</t>
  </si>
  <si>
    <t>20160004750110619001</t>
  </si>
  <si>
    <t>SN-CZ- VITA-MIN- mzdové výdaje - SR</t>
  </si>
  <si>
    <t>20160004750510101001</t>
  </si>
  <si>
    <t>SN-CZ- VITA-MIN- mzdové výdaje - EU</t>
  </si>
  <si>
    <t>20160004750520409001</t>
  </si>
  <si>
    <t>SN-CZ- VITA-MIN- mzdové výdaje NN - ÚK</t>
  </si>
  <si>
    <t>20160004751110619001</t>
  </si>
  <si>
    <t>SN-CZ- VITA-MIN- mzdové výdaje NN- EU</t>
  </si>
  <si>
    <t>20160004751520409001</t>
  </si>
  <si>
    <t>SN-CZ- VITA-MIN- osobní výdaje - ÚK</t>
  </si>
  <si>
    <t>SN-CZ- VITA-MIN- osobní výdaje - SR</t>
  </si>
  <si>
    <t>SN-CZ- VITA-MIN- osobní výdaje - EU</t>
  </si>
  <si>
    <t>SN-CZ- VITA-MIN- sociální pojištění - ÚK</t>
  </si>
  <si>
    <t>SN-CZ- VITA-MIN- sociální pojištění - SR</t>
  </si>
  <si>
    <t>SN-CZ- VITA-MIN- sociální pojištění - EU</t>
  </si>
  <si>
    <t>SN-CZ- VITA-MIN- sociální pojištění NN- EU</t>
  </si>
  <si>
    <t>SN-CZ- VITA-MIN- zdravotní pojištění - ÚK</t>
  </si>
  <si>
    <t>SN-CZ- VITA-MIN- zdravotní pojištění - SR</t>
  </si>
  <si>
    <t>SN-CZ- VITA-MIN- zdravotní pojištění - EU</t>
  </si>
  <si>
    <t>SN-CZ- VITA-MIN- pronájem - ÚK</t>
  </si>
  <si>
    <t>SN-CZ- VITA-MIN- pronájem - SR</t>
  </si>
  <si>
    <t>SN-CZ- VITA-MIN- pronájem - EU</t>
  </si>
  <si>
    <t>SN-CZ- VITA-MIN- poradenství, studie - ÚK</t>
  </si>
  <si>
    <t>SN-CZ- VITA-MIN- poradenství, studie - SR</t>
  </si>
  <si>
    <t>SN-CZ- VITA-MIN- poradenství, studie - EU</t>
  </si>
  <si>
    <t>SN-CZ- VITA-MIN- služby - ÚK</t>
  </si>
  <si>
    <t>SN-CZ- VITA-MIN- služby - SR</t>
  </si>
  <si>
    <t>SN-CZ- VITA-MIN- služby - EU</t>
  </si>
  <si>
    <t>SN-CZ- VITA-MIN- cestovné - ÚK</t>
  </si>
  <si>
    <t>SN-CZ- VITA-MIN- cestovné - SR</t>
  </si>
  <si>
    <t>SN-CZ- VITA-MIN- cestovné - EU</t>
  </si>
  <si>
    <t>SN-CZ- VITA-MIN- občerstvení - ÚK</t>
  </si>
  <si>
    <t>SN-CZ- VITA-MIN- občerstvení - SR</t>
  </si>
  <si>
    <t>SN-CZ- VITA-MIN- občerstvení - EU</t>
  </si>
  <si>
    <t>SN-CZ- VITA-MIN- výdaje minulých let - ÚK</t>
  </si>
  <si>
    <t>SN-CZ- VITA-MIN- výdaje minulých let- SR</t>
  </si>
  <si>
    <t>SN-CZ- VITA-MIN- výdaje minulých let  - EU</t>
  </si>
  <si>
    <t>SN-CZ- VITA-MIN- výdaje minulých let  NN- ÚK</t>
  </si>
  <si>
    <t>SN-CZ- VITA-MIN- výdaje minulých let NN - EU</t>
  </si>
  <si>
    <t>SN/CZ-Umění pozdního středověku v hornické oblasti Krušnohoří</t>
  </si>
  <si>
    <t>0710</t>
  </si>
  <si>
    <t>SN/CZ-Umění pozdního středověku v hornické oblasti Krušnohoří-OON-ÚK</t>
  </si>
  <si>
    <t>236308</t>
  </si>
  <si>
    <t>3329</t>
  </si>
  <si>
    <t>10150685470520403002</t>
  </si>
  <si>
    <t>SN/CZ-Umění pozdního středověku v hornické oblasti Krušnohoří-OON-SR</t>
  </si>
  <si>
    <t>10150685471520403002</t>
  </si>
  <si>
    <t>SN/CZ-Umění pozdního středověku v hornické oblasti Krušnohoří-OON-EU</t>
  </si>
  <si>
    <t>10150685472520403002</t>
  </si>
  <si>
    <t>SN/CZ-Umění pozdního středověku v hornické oblasti Krušnohoří-DDHM-ÚK</t>
  </si>
  <si>
    <t>SN/CZ-Umění pozdního středověku v hornické oblasti Krušnohoří-DDHM-SR</t>
  </si>
  <si>
    <t>SN/CZ-Umění pozdního středověku v hornické oblasti Krušnohoří-DDHM-EU</t>
  </si>
  <si>
    <t>SN/CZ-Umění pozdního středověku v hornické oblasti Krušnohoří-nákup materiálu-EU</t>
  </si>
  <si>
    <t>SN/CZ-Umění pozdního středověku v hornické oblasti Krušnohoří-školení a vzdělávání-ÚK</t>
  </si>
  <si>
    <t>SN/CZ-Umění pozdního středověku v hornické oblasti Krušnohoří-školení a vzdělávání-SR</t>
  </si>
  <si>
    <t>SN/CZ-Umění pozdního středověku v hornické oblasti Krušnohoří-školení a vzdělávání-EU</t>
  </si>
  <si>
    <t>SN/CZ-Umění pozdního středověku v hornické oblasti Krušnohoří-služby-ÚK</t>
  </si>
  <si>
    <t>SN/CZ-Umění pozdního středověku v hornické oblasti Krušnohoří-služby-SR</t>
  </si>
  <si>
    <t>SN/CZ-Umění pozdního středověku v hornické oblasti Krušnohoří-služby-EU</t>
  </si>
  <si>
    <t>SN/CZ-Umění pozdního středověku v hornické oblasti Krušnohoří-cestovné-ÚK</t>
  </si>
  <si>
    <t>SN/CZ-Umění pozdního středověku v hornické oblasti Krušnohoří-cestovné-SR</t>
  </si>
  <si>
    <t>SN/CZ-Umění pozdního středověku v hornické oblasti Krušnohoří-cestovné-EU</t>
  </si>
  <si>
    <t>SN/CZ-Umění pozdního středověku v hornické oblasti Krušnohoří-pohoštění-ÚK</t>
  </si>
  <si>
    <t>SN/CZ-Umění pozdního středověku v hornické oblasti Krušnohoří-pohoštění-SR</t>
  </si>
  <si>
    <t>SN/CZ-Umění pozdního středověku v hornické oblasti Krušnohoří-pohoštění-EU</t>
  </si>
  <si>
    <t>Oblastní muzeum a galerie v Mostě - dotace z EU</t>
  </si>
  <si>
    <t>5503</t>
  </si>
  <si>
    <t>SN/CZ-Umění pozd.středověku...Ostatní neinv.transf. do zahraničí</t>
  </si>
  <si>
    <t>SN/CZ-Umění pozd. středověku v hornické obl. Krušnohoří-Přeúčt.výdajů min.let-ÚK</t>
  </si>
  <si>
    <t>SN/CZ-Umění pozd. středověku v hornické obl. Krušnohoří-Přeúčt.výdajů min.let-EU</t>
  </si>
  <si>
    <t>SN/CZ-Příprava a zpracacování Strategie rozvoje kultury a kulturního dědictví ÚK</t>
  </si>
  <si>
    <t>Příprava a zprac. Strategie rozvoje kul. a kul. dědictví ÚK - platy ÚK</t>
  </si>
  <si>
    <t>10180002860120101005</t>
  </si>
  <si>
    <t>Příprava a zprac. Strategie rozvoje kul. a kul. dědictví ÚK - platy SR</t>
  </si>
  <si>
    <t>10180002860510101011</t>
  </si>
  <si>
    <t>Příprava a zprac. Strategie rozvoje kul. a kul. dědictví ÚK - platy EU</t>
  </si>
  <si>
    <t>10180002860520404005</t>
  </si>
  <si>
    <t>Příprava a zprac. Strategie rozvoje kul. a kul. dědictví ÚK - OON ÚK</t>
  </si>
  <si>
    <t>Příprava a zprac. Strategie rozvoje kul. a kul. dědictví ÚK - OON SR</t>
  </si>
  <si>
    <t>Příprava a zprac. Strategie rozvoje kul. a kul. dědictví ÚK - OON EU</t>
  </si>
  <si>
    <t>Příprava a zprac. Strategie rozvoje kul. a kul. dědictví ÚK - soc. pojištění EU</t>
  </si>
  <si>
    <t>Příprava a zprac. Strategie rozvoje kul. a kul. dědictví ÚK - zdrav. pojištění EU</t>
  </si>
  <si>
    <t>Příprava a zprac. Strategie rozvoje kul. a kul. dědictví ÚK - služby ÚK</t>
  </si>
  <si>
    <t>Příprava a zprac. Strategie rozvoje kul. a kul. dědictví ÚK - služby SR</t>
  </si>
  <si>
    <t>Příprava a zprac. Strategie rozvoje kul. a kul. dědictví ÚK - služby EU</t>
  </si>
  <si>
    <t>Příprava a zprac. Strategie rozvoje kul. a kul. dědictví ÚK - pohoštění  ÚK</t>
  </si>
  <si>
    <t>Příprava a zprac. Strategie rozvoje kul. a kul. dědictví ÚK - pohoštění SR</t>
  </si>
  <si>
    <t>Příprava a zprac. Strategie rozvoje kul. a kul. dědictví ÚK - pohoštění EU</t>
  </si>
  <si>
    <t>Bilaterální spolupráce EHP/Norsko</t>
  </si>
  <si>
    <t>Bilaterální spolupráce EHP/Norsko-OON-ÚK</t>
  </si>
  <si>
    <t>60</t>
  </si>
  <si>
    <t>10190003260110117001</t>
  </si>
  <si>
    <t>Bilaterální spolupráce EHP/Norsko-ÚK</t>
  </si>
  <si>
    <t>Bilaterální spolupráce EHP/Norsko-cestovné-ÚK</t>
  </si>
  <si>
    <t>MK ČR - Bilaterální spolupráce EHP/Norsko-Norsko - cestovné</t>
  </si>
  <si>
    <t>34027</t>
  </si>
  <si>
    <t>10190003260530101001</t>
  </si>
  <si>
    <t>OPŽP - Střední škola obchodu,řemesel a služeb a ZŠ Ústí nad Labem - zateplení budovy a výměna oken</t>
  </si>
  <si>
    <t>OPŽP-Ústí SŠ obch.a řem.a služeb a ZŠ - nezpůsobilé ÚK</t>
  </si>
  <si>
    <t>236309</t>
  </si>
  <si>
    <t>7020</t>
  </si>
  <si>
    <t>07160000410110108001</t>
  </si>
  <si>
    <t>OPŽP - Střední odborná škola energetická a stavební, Obchodní akademie a Střední zdravotnická škola, Chomutov - zateplení budovy</t>
  </si>
  <si>
    <t>OPŽP - SOŠEaS, OA a SZŠ Chomutov-dokončení zateplení objektů-podíl ÚK-nezpůs.</t>
  </si>
  <si>
    <t>2070</t>
  </si>
  <si>
    <t>07160000210110108001</t>
  </si>
  <si>
    <t>OPŽP - Speciální základní škola a Speciální mateřská škola Děčín - zateplení budovy a výměna oken</t>
  </si>
  <si>
    <t>OPŽP - Speciální ZŠ a speciální MŠ Děčín  podíl ÚK-nezpůsobilé</t>
  </si>
  <si>
    <t>1340</t>
  </si>
  <si>
    <t>3114</t>
  </si>
  <si>
    <t>07160000440110108001</t>
  </si>
  <si>
    <t>Rekonstrukce silnice II/227,II/225 hranice Středočeského kraje - Žatec</t>
  </si>
  <si>
    <t>Rekonstrukce silnice II/227,II/225 hranice Stř.kr.- Žatec management nezpůsobilé</t>
  </si>
  <si>
    <t>236310</t>
  </si>
  <si>
    <t>07160000160110105001</t>
  </si>
  <si>
    <t>INTERREG EUROPE- SIE- SME</t>
  </si>
  <si>
    <t>INTERREG EUROPE- SIE- SME- mzdy- ÚK</t>
  </si>
  <si>
    <t>236311</t>
  </si>
  <si>
    <t>20160000100110619001</t>
  </si>
  <si>
    <t>INTERREG EUROPE- SIE- SME- mzdy- EU</t>
  </si>
  <si>
    <t>20160000100520601001</t>
  </si>
  <si>
    <t>INTERREG EUROPE- SIE- SME- mzdy NN- ÚK</t>
  </si>
  <si>
    <t>20160000101110619001</t>
  </si>
  <si>
    <t>INTERREG EUROPE- SIE- SME- mzdy NN- EU</t>
  </si>
  <si>
    <t>20160000101520601001</t>
  </si>
  <si>
    <t>INTERREG EUROPE- SIE -SME- osobní výdaje- ÚK</t>
  </si>
  <si>
    <t>INTERREG EUROPE-SIE- SME- osobní výdaje- EU</t>
  </si>
  <si>
    <t>INTERREG EUROPE- SIE- SME- sociální pojištěn NN- EU</t>
  </si>
  <si>
    <t>INTERREG EUROPE- SIE- SME- sociální pojištění- ÚK</t>
  </si>
  <si>
    <t>INTERREG EUROPE- SIE- SME- sociální pojištění- EU</t>
  </si>
  <si>
    <t>INTERREG EUROPE- SIE - SME- zdravotní pojištění NN- EU</t>
  </si>
  <si>
    <t>INTERREG EUROPE- SIE -SME- zdravotní pojištění- ÚK</t>
  </si>
  <si>
    <t>INTERREG EUROPE- SIE - SME- zdravotní pojištění- EU</t>
  </si>
  <si>
    <t>INTERREG EUROPE- SIE - SME- poradenství, konzultace- ÚK</t>
  </si>
  <si>
    <t>INTERREG EUROPE- SIE - SME-  poradenství, konzultace- EU</t>
  </si>
  <si>
    <t>INTERREG EUROPE- SIE - SME- služby- ÚK</t>
  </si>
  <si>
    <t>INTERREG EUROPE- SIE - SME- služby- EU</t>
  </si>
  <si>
    <t>INTERREG EUROPE- SIE -SME- cestovné - ÚK</t>
  </si>
  <si>
    <t>INTERREG EUROPE- SIE- SME- cestovné - EU</t>
  </si>
  <si>
    <t>INTERREG EUROPE- SIE -SME- občerstvení- ÚK</t>
  </si>
  <si>
    <t>INTERREG EUROPE- SIE- SME- občerstvení- EU</t>
  </si>
  <si>
    <t>INTERREG EUROPE- SIE -SME- výdaje minulých let- ÚK</t>
  </si>
  <si>
    <t>INTERREG EUROPE- SIE- SME- výdaje minulých let- EU</t>
  </si>
  <si>
    <t>INTERREG EUROPE- SIE -SME- výdaje minulých let NN- ÚK</t>
  </si>
  <si>
    <t>INTERREG EUROPE- SIE- SME- výdaje minulých let- NN EU</t>
  </si>
  <si>
    <t>OPZ - Predikce trhu práce</t>
  </si>
  <si>
    <t>OP-Z - PREDIKCE TRHU PRÁCE - mzdy -   SR</t>
  </si>
  <si>
    <t>236312</t>
  </si>
  <si>
    <t>11160003250510101008</t>
  </si>
  <si>
    <t>OP-Z - PREDIKCE TRHU PRÁCE - mzdy - EU</t>
  </si>
  <si>
    <t>11160003250520404004</t>
  </si>
  <si>
    <t>OP-Z - PREDIKCE TRHU PRÁCE - dohody -   SR</t>
  </si>
  <si>
    <t>OP-Z - PREDIKCE TRHU PRÁCE - dohody - EU</t>
  </si>
  <si>
    <t>OP-Z - PREDIKCE TRHU PRÁCE - sociální pojištění  -   SR</t>
  </si>
  <si>
    <t>OP-Z - PREDIKCE TRHU PRÁCE - sociální pojištění  - EU</t>
  </si>
  <si>
    <t>OP-Z - PREDIKCE TRHU PRÁCE - zdravotní  pojištění  -   SR</t>
  </si>
  <si>
    <t>OP-Z - PREDIKCE TRHU PRÁCE - zdravotní  pojištění  - EU</t>
  </si>
  <si>
    <t>OP-Z - PREDIKCE TRHU PRÁCE - služby SR</t>
  </si>
  <si>
    <t>OP-Z - PREDIKCE TRHU PRÁCE - služby EU</t>
  </si>
  <si>
    <t>OP-Z - PREDIKCE TRHU PRÁCE - přeúčtování výdajů minulých let (SR)</t>
  </si>
  <si>
    <t>OP-Z - PREDIKCE TRHU PRÁCE - přeúčtování výdajů minulých let (EU)</t>
  </si>
  <si>
    <t>OPŽP - Obnova historické zámecké zahrady Snědovice</t>
  </si>
  <si>
    <t>00307</t>
  </si>
  <si>
    <t>OPŽP - Obnova historické zámecké zahrady Snědovice - podíl ÚK nezpůsobilé</t>
  </si>
  <si>
    <t>236314</t>
  </si>
  <si>
    <t>3742</t>
  </si>
  <si>
    <t>07160000270110108001</t>
  </si>
  <si>
    <t>OPŽP - Obnova historické zámecké zahrady Snědovice - podíl ÚK</t>
  </si>
  <si>
    <t>106</t>
  </si>
  <si>
    <t>OPŽP - Obnova historické zámecké zahrady Snědovice - podíl EU</t>
  </si>
  <si>
    <t>15011</t>
  </si>
  <si>
    <t>07160000270520301002</t>
  </si>
  <si>
    <t>OPŽP - Revitalizace a obnova zahrady DÚSP Čížkovice</t>
  </si>
  <si>
    <t>00303</t>
  </si>
  <si>
    <t>OPŽP - Revitalizace a obnova zahrady DÚSP Čížkovice-mobiliář-ÚK-nezpůsobilé</t>
  </si>
  <si>
    <t>3603</t>
  </si>
  <si>
    <t>07160000230110108001</t>
  </si>
  <si>
    <t>OPŽP - Revitalizace a obnova zahrady DÚSP Čížkovice - podíl ÚK nezpůsobilé</t>
  </si>
  <si>
    <t>OPŽP - Revitalizace a obnova zahrady DÚSP Čížkovice - podíl ÚK</t>
  </si>
  <si>
    <t>OPŽP - Revitalizace a obnova zahrady DÚSP Čížkovice - podíl EU</t>
  </si>
  <si>
    <t>07160000230520301002</t>
  </si>
  <si>
    <t>OPŽP - Revitalizace a obnova zahrady DÚSP Čížkovice - cesty nezpůsobilé</t>
  </si>
  <si>
    <t>OPŽP - Revitalizace zahrady Logopedické ZŠ Měcholupy</t>
  </si>
  <si>
    <t>00306</t>
  </si>
  <si>
    <t>OPŽP - Revitalizace zahrady Logopedické ZŠ Měcholupy - mobiliář -  nezpůsobilé</t>
  </si>
  <si>
    <t>4090</t>
  </si>
  <si>
    <t>07160000260110108001</t>
  </si>
  <si>
    <t>OPŽP-Revitalizace zahrady Logo.ZŠ Měcholupy - plakát A3 povinná publicita-ÚK</t>
  </si>
  <si>
    <t>OPŽP - Revitalizace zahrady Logopedické ZŠ Měcholupy - podíl ÚK nezpůsobilé</t>
  </si>
  <si>
    <t>OPŽP - Revitalizace zahrady Logopedické ZŠ Měcholupy - podíl ÚK</t>
  </si>
  <si>
    <t>OPŽP - Revitalizace zahrady Logopedické ZŠ Měcholupy - podíl EU</t>
  </si>
  <si>
    <t>07160000260520301002</t>
  </si>
  <si>
    <t xml:space="preserve">OPŽP - Revitalizace zahrady psychiatrické léčebny Petrohrad </t>
  </si>
  <si>
    <t>00304</t>
  </si>
  <si>
    <t>OPŽP - Revitalizace zámecké zahrady PL Petrohrad - mobiliář - nezpůs.</t>
  </si>
  <si>
    <t>4702</t>
  </si>
  <si>
    <t>07160000240110108001</t>
  </si>
  <si>
    <t>OPŽP - Revitalizace zahrady psychiatrické léčebny Petrohrad-podíl ÚK nezpůsobilé</t>
  </si>
  <si>
    <t>OPŽP - Revitalizace zahrady psychiatrické léčebny Petrohrad-podíl ÚK</t>
  </si>
  <si>
    <t>OPŽP - Revitalizace zahrady psychiatrické léčebny Petrohrad-podíl EU</t>
  </si>
  <si>
    <t>07160000240520301002</t>
  </si>
  <si>
    <t>OPŽP - Revitalizace zahrady psychiatrické léčebny Petrohrad- nezpůsobilé</t>
  </si>
  <si>
    <t>OPŽP - Revitalizace zámecké zahrady PL Petrohrad - cesty - způsobilé UK</t>
  </si>
  <si>
    <t>OPŽP - Revitalizace zámecké zahrady PL Petrohrad - cesty - způsobilé EU</t>
  </si>
  <si>
    <t>OPŽP - Revitalizace zahrady DSS Litvínov - Janov</t>
  </si>
  <si>
    <t>00305</t>
  </si>
  <si>
    <t>OPŽP - Revitalizace zahrady DSS Litvínov - Janov -  mobiliář-ÚK-nezpůsobilé</t>
  </si>
  <si>
    <t>5603</t>
  </si>
  <si>
    <t>07160000250110108001</t>
  </si>
  <si>
    <t>OPŽP - Revitalizace zahrady DSS Litvínov - Janov - podíl ÚK nezpůsobilé</t>
  </si>
  <si>
    <t>OPŽP - Revitalizace zahrady DSS Litvínov - Janov - podíl ÚK</t>
  </si>
  <si>
    <t>OPŽP - Revitalizace zahrady DSS Litvínov - Janov - podíl EU</t>
  </si>
  <si>
    <t>07160000250520301002</t>
  </si>
  <si>
    <t>OPŽP - Revitalizace zahrady DSS Litvínov - Janov - cesty nezpůsobilé</t>
  </si>
  <si>
    <t>Interreg Central Europe - ChemMultimodal</t>
  </si>
  <si>
    <t>Interreg Central Europe - ChemMultimodal - mzdové výdaje- ÚK</t>
  </si>
  <si>
    <t>236315</t>
  </si>
  <si>
    <t>111</t>
  </si>
  <si>
    <t>20160000060110619001</t>
  </si>
  <si>
    <t>Interreg Central Europe - ChemMultimodal - mzdové výdaje- EU</t>
  </si>
  <si>
    <t>20160000060520101001</t>
  </si>
  <si>
    <t>Interreg Central Europe - ChemMultimodal - osobní výdaje- ÚK</t>
  </si>
  <si>
    <t>Interreg Central Europe - ChemMultimodal - osobní výdaje- EU</t>
  </si>
  <si>
    <t>Interreg Central Europe - ChemMultimodal - sociální pojištění - ÚK</t>
  </si>
  <si>
    <t>Interreg Central Europe - ChemMultimodal - sociální pojištění - EU</t>
  </si>
  <si>
    <t>Interreg Central Europe - ChemMultimodal - zdravotní pojištění - ÚK</t>
  </si>
  <si>
    <t>Interreg Central Europe - ChemMultimodal - zdravotní pojištění - EU</t>
  </si>
  <si>
    <t>Interreg Central Europe - ChemMultimodal - pohonné hmoty - ÚK</t>
  </si>
  <si>
    <t>Interreg Central Europe - ChemMultimodal - pohonné hmoty - EU</t>
  </si>
  <si>
    <t>Interreg Central Europe - ChemMultimodal - pronájem - ÚK</t>
  </si>
  <si>
    <t>Interreg Central Europe - ChemMultimodal - pronájem - EU</t>
  </si>
  <si>
    <t>Interreg Central Europe - ChemMultimodal - služby - ÚK</t>
  </si>
  <si>
    <t>Interreg Central Europe - ChemMultimodal - služby - EU</t>
  </si>
  <si>
    <t>Interreg Central Europe - ChemMultimodal - cestovné - ÚK</t>
  </si>
  <si>
    <t>Interreg Central Europe - ChemMultimodal - cestovné - EU</t>
  </si>
  <si>
    <t>Interreg Central Europe - ChemMultimodal - občerstvení - ÚK</t>
  </si>
  <si>
    <t>Interreg Central Europe - ChemMultimodal - občerstvení - EU</t>
  </si>
  <si>
    <t>Interreg Central Europe - ChemMultimodal - výdaje minulých let - ÚK</t>
  </si>
  <si>
    <t>Interreg Central Europe - ChemMultimodal - výdaje minulých let - EU</t>
  </si>
  <si>
    <t>OPZ - Kompetence 4.0</t>
  </si>
  <si>
    <t>OPZ - Kompetence 4.0 - služby - SR</t>
  </si>
  <si>
    <t>20180010490510101001</t>
  </si>
  <si>
    <t>OPZ - Kompetence 4.0 - služby - EU</t>
  </si>
  <si>
    <t>20180010490520404003</t>
  </si>
  <si>
    <t>OPŽP - Ústí Střední průmyslová škola stavební a Střední odborná škola stavební a technická - reko obvodového pláště školy a střechy včetně zateplení a sanace - aktualizace energetického poaouzení dle aktuálních pravidel pro žadatele - nezpůsobilé</t>
  </si>
  <si>
    <t>OPŽP- Ústí SPŠ st. a SOŠ st. a tech. - nezpůsobilé ÚK</t>
  </si>
  <si>
    <t>236316</t>
  </si>
  <si>
    <t>07160000420110108001</t>
  </si>
  <si>
    <t>OP VVV - PROKOM</t>
  </si>
  <si>
    <t>OP VVV - PROKOM - mzdové výdaje - PN- ÚK</t>
  </si>
  <si>
    <t>236319</t>
  </si>
  <si>
    <t>20160000050110619001</t>
  </si>
  <si>
    <t>OP VVV - PROKOM - mzdové výdaje - PN - SR</t>
  </si>
  <si>
    <t>20160000050510101001</t>
  </si>
  <si>
    <t>OP VVV - PROKOM - mzdové výdaje - PN - EU</t>
  </si>
  <si>
    <t>20160000050520410003</t>
  </si>
  <si>
    <t>OP VVV - PROKOM - mzdové výdaje - NN- ÚK</t>
  </si>
  <si>
    <t>20160000051110619001</t>
  </si>
  <si>
    <t>OP VVV - PROKOM - mzdové výdaje - NN- SR</t>
  </si>
  <si>
    <t>20160000051510101001</t>
  </si>
  <si>
    <t>OP VVV - PROKOM - mzdové výdaje - NN- EU</t>
  </si>
  <si>
    <t>20160000051520410003</t>
  </si>
  <si>
    <t>OP VVV - PROKOM - osobní výdaje - PN - ÚK</t>
  </si>
  <si>
    <t>OP VVV - PROKOM - osobní výdaje - PN - SR</t>
  </si>
  <si>
    <t>OP VVV - PROKOM - osobní výdaje - PN - EU</t>
  </si>
  <si>
    <t>OP VVV - PROKOM - osobní výdaje - NN - EU</t>
  </si>
  <si>
    <t>OP VVV - PROKOM - sociální pojištění - PN - ÚK</t>
  </si>
  <si>
    <t>OP VVV - PROKOM - sociální pojištění - PN - SR</t>
  </si>
  <si>
    <t>OP VVV - PROKOM - sociální pojištění - PN - EU</t>
  </si>
  <si>
    <t>OP VVV - PROKOM - sociální pojištění - NN - EU</t>
  </si>
  <si>
    <t>OP VVV - PROKOM - zdravotní pojištění - PN - ÚK</t>
  </si>
  <si>
    <t>OP VVV - PROKOM - zdravotní pojištění - PN - SR</t>
  </si>
  <si>
    <t>OP VVV - PROKOM - zdravotní pojištění - PN - EU</t>
  </si>
  <si>
    <t>OP VVV - PROKOM - zdravotní pojištění - NN - EU</t>
  </si>
  <si>
    <t>OP VVV - PROKOM - telekomunikace - NN - SR</t>
  </si>
  <si>
    <t>OP VVV - PROKOM - telekomunikace - NN - EU</t>
  </si>
  <si>
    <t>OP VVV - PROKOM - služby - PN - ÚK</t>
  </si>
  <si>
    <t>OP VVV - PROKOM - služby - PN - SR</t>
  </si>
  <si>
    <t>OP VVV - PROKOM - služby - PN - EU</t>
  </si>
  <si>
    <t>OP VVV - PROKOM - občerstvení - PN - SR</t>
  </si>
  <si>
    <t>OP VVV - PROKOM - občerstvení - PN - EU</t>
  </si>
  <si>
    <t>OP VVV - PROKOM - občerstvení - NN - ÚK</t>
  </si>
  <si>
    <t>OP VVV - PROKOM - občerstvení - NN - SR</t>
  </si>
  <si>
    <t>OP VVV - PROKOM - občerstvení - NN - EU</t>
  </si>
  <si>
    <t>OP VVV - PROKOM - vratka MŠMT NEI -  SR</t>
  </si>
  <si>
    <t>OP VVV - PROKOM - vratka MŠMT NEI -  EU</t>
  </si>
  <si>
    <t>OP VVV - PROKOM - výdaje minulých let - ÚK</t>
  </si>
  <si>
    <t>OP VVV - PROKOM - výdaje minulých let -  SR</t>
  </si>
  <si>
    <t>OP VVV - PROKOM - výdaje minulých let - EU</t>
  </si>
  <si>
    <t>OP VVV - PROKOM - výdaje minulých let PN- ÚK</t>
  </si>
  <si>
    <t>OP VVV - PROKOM - výdaje minulých let PN-  SR</t>
  </si>
  <si>
    <t>OP VVV - PROKOM - výdaje minulých let PN- EU</t>
  </si>
  <si>
    <t xml:space="preserve">OPZ - Kompetence pro trh práce v Ústeckém kraji - KOMPET </t>
  </si>
  <si>
    <t>OPZ - KOMPET - mzdy - NN/ÚK</t>
  </si>
  <si>
    <t>236320</t>
  </si>
  <si>
    <t>11190000010120101001</t>
  </si>
  <si>
    <t>OPZ - KOMPET - mzdy - NN/SR</t>
  </si>
  <si>
    <t>11190000010510101017</t>
  </si>
  <si>
    <t>OPZ - KOMPET - mzdy - NN/EU</t>
  </si>
  <si>
    <t>11190000010520404007</t>
  </si>
  <si>
    <t>OPZ - KOMPET - pojistné SP - NN/ÚK</t>
  </si>
  <si>
    <t>OPZ - KOMPET - pojistné SP - NN/SR</t>
  </si>
  <si>
    <t>OPZ - KOMPET - pojistné SP - NN/EU</t>
  </si>
  <si>
    <t>OPZ - KOMPET - pojistné ZP - NN/SR</t>
  </si>
  <si>
    <t>OPZ - KOMPET - pojistné ZP - NN/EU</t>
  </si>
  <si>
    <t>OP Z - KOMPET  - bankovní poplatky - NN/ ÚK</t>
  </si>
  <si>
    <t>OP Z -  Kompetence pro trh práce v ÚK - KOMPET  - ostatní služby - ÚK</t>
  </si>
  <si>
    <t>OP Z - Kompetence pro trh práce v ÚK - KOMPET - ostatní služby - SR</t>
  </si>
  <si>
    <t>OP Z -  Kompetence pro trh práce v ÚK - KOMPET - ostatní služby - EU</t>
  </si>
  <si>
    <t>OP Z - KOMPET - Střední škola Educhem a.s.,Meziboří - PN/ÚK</t>
  </si>
  <si>
    <t>OP Z - KOMPET - Střední škola Educhem a.s.,Meziboří - PN/SR</t>
  </si>
  <si>
    <t>OP Z - KOMPET - Střední škola Educhem a.s.,Meziboří - PN/EU</t>
  </si>
  <si>
    <t>OP Z - KOMPET - Střední škola Educhem a.s.,Meziboří - NN/ÚK</t>
  </si>
  <si>
    <t>OP Z - KOMPET - Střední škola Educhem a.s.,Meziboří - NN/SR</t>
  </si>
  <si>
    <t>OP Z - KOMPET - Střední škola Educhem a.s.,Meziboří - NN/EU</t>
  </si>
  <si>
    <t>OP Z - KOMPET  - Soukromá podřipská SOŠ a SOU, o.p.s., Roudnice n/L - PN/ ÚK</t>
  </si>
  <si>
    <t>3330</t>
  </si>
  <si>
    <t>OP Z - KOMPET  - Soukromá podřipská SOŠ a SOU, o.p.s., Roudnice n/L- PN/ SR</t>
  </si>
  <si>
    <t>OP Z - KOMPET  - Soukromá podřipská SOŠ a SOU, o.p.s., Roudnice n/L- PN/ EU</t>
  </si>
  <si>
    <t>OP Z - KOMPET  - Soukromá podřipská SOŠ a SOU, o.p.s., Roudnice n/L- NN/ ÚK</t>
  </si>
  <si>
    <t>OP Z - KOMPET  - Soukromá podřipská SOŠ a SOU, o.p.s., Roudnice n/L - NN/ SR</t>
  </si>
  <si>
    <t>OP Z - KOMPET  - Soukromá podřipská SOŠ a SOU, o.p.s., Roudnice n/L - NN/ EU</t>
  </si>
  <si>
    <t>OP Z - KOMPET  - Evropská obchodní akademie Děčín, p.o. - PN/ ÚK</t>
  </si>
  <si>
    <t>OP Z - KOMPET  - Evropská obchodní akademie Děčín, p.o.- PN/ SR</t>
  </si>
  <si>
    <t>OP Z - KOMPET  - Evropská obchodní akademie Děčín, p.o.- PN/ EU</t>
  </si>
  <si>
    <t>OP Z - KOMPET  - Evropská obchodní akademie Děčín, p.o.- NN/ ÚK</t>
  </si>
  <si>
    <t>OP Z - KOMPET  - Evropská obchodní akademie Děčín, p.o. - NN/ SR</t>
  </si>
  <si>
    <t>OP Z - KOMPET  - Evropská obchodní akademie Děčín, p.o. - NN/ EU</t>
  </si>
  <si>
    <t>IROP - ZZS - vybavení výukových středisek</t>
  </si>
  <si>
    <t>IROP - ZZS - vybavení výukových středisek-vybavení (nad 3 tis. Kč) - podíl ÚK</t>
  </si>
  <si>
    <t>236321</t>
  </si>
  <si>
    <t>7711</t>
  </si>
  <si>
    <t>07170000030110105001</t>
  </si>
  <si>
    <t>IROP - ZZS - vybavení výukových středisek-vybavení (nad 3 tis. Kč) - podíl SR</t>
  </si>
  <si>
    <t>17968</t>
  </si>
  <si>
    <t>07170000030510101001</t>
  </si>
  <si>
    <t>IROP - ZZS - vybavení výukových středisek-vybavení (nad 3 tis. Kč) - podíl EU</t>
  </si>
  <si>
    <t>17969</t>
  </si>
  <si>
    <t>07170000030520412010</t>
  </si>
  <si>
    <t>IROP - ZZS - vybavení výukových středisek-žádost o dotaci-NEZP</t>
  </si>
  <si>
    <t>Interreg Central Europe - CORCAP</t>
  </si>
  <si>
    <t>Interreg Central Europe - CORCAP - mzdové výdaje- ÚK</t>
  </si>
  <si>
    <t>236322</t>
  </si>
  <si>
    <t>2291</t>
  </si>
  <si>
    <t>07190000380110116001</t>
  </si>
  <si>
    <t>Interreg Central Europe - CORCAP - mzdové výdaje- EU</t>
  </si>
  <si>
    <t>07190000380520101001</t>
  </si>
  <si>
    <t>Interreg Central Europe - CORCAP - DPČ - ÚK</t>
  </si>
  <si>
    <t>Interreg Central Europe - CORCAP - DPČ - EU</t>
  </si>
  <si>
    <t>Interreg Central Europe - CORCAP - soc. poj. - ÚK</t>
  </si>
  <si>
    <t>Interreg Central Europe - CORCAP - soc. poj. - EU</t>
  </si>
  <si>
    <t>Interreg Central Europe - CORCAP - zdrav. poj. - ÚK</t>
  </si>
  <si>
    <t>Interreg Central Europe - CORCAP - zdrav. poj. - EU</t>
  </si>
  <si>
    <t>Interreg Central Europe - CORCAP - cestovné - ÚK</t>
  </si>
  <si>
    <t>Interreg Central Europe - CORCAP - cestovné - EU</t>
  </si>
  <si>
    <t>IOP - Jednotrná úroveň informačních systémů - Krajský standardizovaný projekt ZZS ÚK</t>
  </si>
  <si>
    <t>0712</t>
  </si>
  <si>
    <t>00176</t>
  </si>
  <si>
    <t>IOP - Krajský standardiz.projekt ZZS ÚK - neuznatelné výdaje (služby)</t>
  </si>
  <si>
    <t>15110468720000000000</t>
  </si>
  <si>
    <t>IOP 23 - Zlepšení technologického vybavení ZZS ÚK</t>
  </si>
  <si>
    <t>IOP 23 - Zlepšení technolog. vybavení ZZS ÚK - servis</t>
  </si>
  <si>
    <t>07140680190000000000</t>
  </si>
  <si>
    <t>OP VVV - Smart Akcelerátor</t>
  </si>
  <si>
    <t>OP VVV - Smart akcelerátor - mzdy - PN - ÚK</t>
  </si>
  <si>
    <t>236326</t>
  </si>
  <si>
    <t>20150005400110619001</t>
  </si>
  <si>
    <t>OP VVV - Smart akcelerátor - mzdy - PN - EU</t>
  </si>
  <si>
    <t>OP VVV - Smart akcelerátor - mzdy - NN - ÚK</t>
  </si>
  <si>
    <t>20150005401110619001</t>
  </si>
  <si>
    <t>OP VVV - Smart akcelerátor - mzdy - NN - EU</t>
  </si>
  <si>
    <t>20150005401520410002</t>
  </si>
  <si>
    <t>OP VVV - Smart akcelerátor - sociální pojištění - PN - ÚK</t>
  </si>
  <si>
    <t>OP VVV - Smart akcelerátor - sociální pojištění - PN - EU</t>
  </si>
  <si>
    <t>OP VVV - Smart akcelerátor - sociální pojištění - NN - ÚK</t>
  </si>
  <si>
    <t>OP VVV - Smart akcelerátor - sociální pojištění - NN - EU</t>
  </si>
  <si>
    <t>OP VVV - Smart akcelerátor - zdravotní pojištění - PN - EU</t>
  </si>
  <si>
    <t>OP VVV - Smart akcelerátor - zdravotní pojištění - NN - ÚK</t>
  </si>
  <si>
    <t>OP VVV - Smart akcelerátor - zdravotní pojištění - NN - EU</t>
  </si>
  <si>
    <t>OP VVV - Smart akcelerátor - pohonné hmoty - NN - ÚK</t>
  </si>
  <si>
    <t>OP VVV - Smart akcelerátor - pohonné hmoty - NN - EU</t>
  </si>
  <si>
    <t>OP VVV - Smart akcelerátor - telekomunikace - NN - EU</t>
  </si>
  <si>
    <t>OP VVV - Smart akcelerátor - služby - PN - ÚK</t>
  </si>
  <si>
    <t>OP VVV - Smart akcelerátor - služby - PN - EU</t>
  </si>
  <si>
    <t>OP VVV - Smart akcelerátor - služby - NN - ÚK</t>
  </si>
  <si>
    <t>OP VVV - Smart akcelerátor - služby - NN - EU</t>
  </si>
  <si>
    <t>OP VVV - Smart akcelerátor - cestovné - PN - ÚK</t>
  </si>
  <si>
    <t>OP VVV - Smart akcelerátor - cestovné - PN - EU</t>
  </si>
  <si>
    <t>OP VVV - Smart akcelerátor - cestovné - NN - ÚK</t>
  </si>
  <si>
    <t>OP VVV - Smart akcelerátor - cestovné - NN - EU</t>
  </si>
  <si>
    <t>OP VVV - Smart akcelerátor - transfer Inovační centrum ÚK - PN - ÚK</t>
  </si>
  <si>
    <t>OP VVV - Smart akcelerátor - transfer Inovační centrum ÚK - EU - PN</t>
  </si>
  <si>
    <t>OP VVV - Smart akcelerátor - rezerva - ÚK</t>
  </si>
  <si>
    <t>OP VVV - Smart akcelerátor - rezerva - EU</t>
  </si>
  <si>
    <t>OP VVV - Smart akcelerátor - výdaje minulého roku - ÚK</t>
  </si>
  <si>
    <t>OP VVV - Smart akcelerátor - výdaje minulého roku - EU</t>
  </si>
  <si>
    <t>OP VVV - Smart akcelerátor - výdaje minulého roku PN - ÚK</t>
  </si>
  <si>
    <t>OP VVV - Smart akcelerátor - výdaje minulého roku PN - EU</t>
  </si>
  <si>
    <t>OP VVV - Smart Akcelerátor II.</t>
  </si>
  <si>
    <t>OP VVV - Smart akcelerátor II - služby - PN - ÚK</t>
  </si>
  <si>
    <t>20190000030110619001</t>
  </si>
  <si>
    <t>OP VVV - Smart akcelerátor II - služby - PN - EU</t>
  </si>
  <si>
    <t>20190000030520410002</t>
  </si>
  <si>
    <t>Program zahraniční rozvojové spolupráce ČR - Srbsko</t>
  </si>
  <si>
    <t>ZS se Srbskem 2019 zajištění udržiteln.proj.rozv.spolupr. - DPP</t>
  </si>
  <si>
    <t>07190000020510101001</t>
  </si>
  <si>
    <t>ZS se Srbskem 2019 zajištění udržiteln.proj.rozv.spolupr. - soc. poj.</t>
  </si>
  <si>
    <t>ZS se Srbskem 2019 zajištění udržiteln.proj.rozv.spolupr. - zdrav. poj.</t>
  </si>
  <si>
    <t>ZS se Srbskem 2019 zajištění udržiteln.proj.rozv.spolupr. - konzultační služby</t>
  </si>
  <si>
    <t>ZS se Srbskem 2019 zajištění udržiteln.proj.rozv.spolupr. - služby</t>
  </si>
  <si>
    <t>ZS se Srbskem 2019 zajištění udržiteln.proj.rozv.spolupr. - cestovné</t>
  </si>
  <si>
    <t>OPZ - komplexní program podpory zaměstnanosti Ústeckého kraje - INNOSTART</t>
  </si>
  <si>
    <t>OPZ - INNOSTART - mzdy - NN/ÚK</t>
  </si>
  <si>
    <t>236330</t>
  </si>
  <si>
    <t>11170000010120101001</t>
  </si>
  <si>
    <t>OPZ - INNOSTART - mzdy - NN/SR</t>
  </si>
  <si>
    <t>11170000010510101008</t>
  </si>
  <si>
    <t>OPZ - INNOSTART - mzdy - NN/EU</t>
  </si>
  <si>
    <t>11170000010520404004</t>
  </si>
  <si>
    <t>OPZ - INNOSTART - pojistné SP - NN/SR</t>
  </si>
  <si>
    <t>OPZ - INNOSTART - pojistné SP - NN/EU</t>
  </si>
  <si>
    <t>OPZ - INNOSTART - pojistné ZP - NN/EU</t>
  </si>
  <si>
    <t>OPZ - INNOSTART - Střední škola Educhem a.s., Meziboří - PN/ÚK</t>
  </si>
  <si>
    <t>OPZ - INNOSTART - Střední škola Educhem a.s., Meziboří - PN/SR</t>
  </si>
  <si>
    <t>OPZ - INNOSTART - Střední škola Educhem a.s., Meziboří - PN/EU</t>
  </si>
  <si>
    <t>OPZ - INNOSTART: Stronger Computers s.r.o., Moskevská 14, 434 01 Most - PN/ÚK</t>
  </si>
  <si>
    <t>OPZ - INNOSTART: Stronger Computers s.r.o., Moskevská 14, 434 01 Most - PN/SR</t>
  </si>
  <si>
    <t>OPZ - INNOSTART: Stronger Computers s.r.o., Moskevská 14, 434 01 Most - PN/EU</t>
  </si>
  <si>
    <t>OPZ - INNOSTART: INELSEV Servis s.r.o., Záluží 1 - 43601 Litvínov - PN/ÚK</t>
  </si>
  <si>
    <t>OPZ - INNOSTART: INELSEV Servis s.r.o., Záluží 1 - 43601 Litvínov: PN/SR</t>
  </si>
  <si>
    <t>OPZ - INNOSTART: INELSEV Servis s.r.o., Záluží 1 - 43601 Litvínov: PN/EU</t>
  </si>
  <si>
    <t>OPZ - INNOSTART: INELSEV s.r.o., Husitská 1716/1, Most: PN/ÚK</t>
  </si>
  <si>
    <t>OPZ - INNOSTART: INELSEV s.r.o., Husitská 1716/1, Most: PN/SR</t>
  </si>
  <si>
    <t>OPZ - INNOSTART: INELSEV s.r.o., Husitská 1716/1, Most - PN/EU</t>
  </si>
  <si>
    <t>OPZ - INNOSTART: CHILLI Wear s.r.o., náměstí Míru 27/13, Mělník: PN/ÚK</t>
  </si>
  <si>
    <t>OPZ - INNOSTART: CHILLI Wear s.r.o., náměstí Míru 27/13, Mělník: PN/SR</t>
  </si>
  <si>
    <t>OPZ - INNOSTART: CHILLI Wear s.r.o., náměstí Míru 27/13, Mělník: PN/EU</t>
  </si>
  <si>
    <t>OPZ - INNOSTART: Statky Kostelec s.r.o., 413 01 Budyně nad Ohří: PN/ÚK</t>
  </si>
  <si>
    <t>OPZ - INNOSTART: Statky Kostelec s.r.o., 413 01 Budyně nad Ohří: PN/SR</t>
  </si>
  <si>
    <t>OPZ - INNOSTART: Statky Kostelec s.r.o., 413 01 Budyně nad Ohří: PN/EU</t>
  </si>
  <si>
    <t>OPZ - INNOSTART: Tempore s.r.o., Jílová 150/5, Praha 5: PN/ÚK</t>
  </si>
  <si>
    <t>OPZ - INNOSTART: Tempore s.r.o., Jílová 150/5, Praha 5: PN/SR</t>
  </si>
  <si>
    <t>OPZ - INNOSTART: Tempore s.r.o., Jílová 150/5, Praha 5: PN/EU</t>
  </si>
  <si>
    <t>OPZ - INNOSTART - Střední škola Educhem a.s., Meziboří - NN/ÚK</t>
  </si>
  <si>
    <t>OPZ - INNOSTART - Střední škola Educhem a.s., Meziboří - NN/SR</t>
  </si>
  <si>
    <t>OPZ - INNOSTART - Střední škola Educhem a.s., Meziboří - NN/EU</t>
  </si>
  <si>
    <t>OPZ - INNOSTART - Soukromá podřipská SOŠ a SOU o.p.s., Roudnice nad Labem- PN/ÚK</t>
  </si>
  <si>
    <t>OPZ - INNOSTART - Soukromá podřipská SOŠ a SOU o.p.s., Roudnice nad Labem- PN/SR</t>
  </si>
  <si>
    <t>OPZ - INNOSTART - Soukromá podřipská SOŠ a SOU o.p.s., Roudnice nad Labem- PN/EU</t>
  </si>
  <si>
    <t>OPZ - INNOSTART - Soukromá podřipská SOŠ a SOU o.p.s, Roudnice nad Labem - NN/ÚK</t>
  </si>
  <si>
    <t>OPZ - INNOSTART - Soukromá podřipská SOŠ a SOU o.p.s., Roudnice nad Labem- NN/SR</t>
  </si>
  <si>
    <t>OPZ - INNOSTART - Soukromá podřipská SOŠ a SOU o.p.s, Roudnice nad Labem - NN/EU</t>
  </si>
  <si>
    <t>OPZ - INNOSTART: LOG-IS z.s., nám.Jana z Dražic 169, Roudnice n.L.: PN/ÚK</t>
  </si>
  <si>
    <t>OPZ - INNOSTART: LOG-IS z.s., nám.Jana z Dražic 169, Roudnice n.L.: PN/SR</t>
  </si>
  <si>
    <t>OPZ - INNOSTART: LOG-IS z.s., nám.Jana z Dražic 169, Roudnice n.L.: PN/EU</t>
  </si>
  <si>
    <t>OPZ - INNOSTART - Střední škola technická Most, p.o. - PN/ÚK</t>
  </si>
  <si>
    <t>OPZ - INNOSTART - Střední škola technická Most, p.o. - PN/SR</t>
  </si>
  <si>
    <t>OPZ - INNOSTART - Střední škola technická Most, p.o. - PN/EU</t>
  </si>
  <si>
    <t>OPZ - INNOSTART - Střední škola technická Most, p.o. - NN/ÚK</t>
  </si>
  <si>
    <t>OPZ - INNOSTART - Střední škola technická Most, p.o. - NN/SR</t>
  </si>
  <si>
    <t>OPZ - INNOSTART - Střední škola technická Most, p.o. - NN/EU</t>
  </si>
  <si>
    <t>IROP - Labská stezka - etapa 3, Račice - Hněvice</t>
  </si>
  <si>
    <t>236331</t>
  </si>
  <si>
    <t>IROP Labská stezka - etapa 3, Račice - Hněvice - billboar EU</t>
  </si>
  <si>
    <t>07180000020520412012</t>
  </si>
  <si>
    <t>IROP Labská stezka - etapa 3, Račice - Hněvice - pamětní deska EU</t>
  </si>
  <si>
    <t>IROP - Labská stezka č.2, etapa 3, Třeboutice-Nučnice</t>
  </si>
  <si>
    <t>236334</t>
  </si>
  <si>
    <t>IROP Labská st.2, etapa 3 Třeboutice-Nučnice - bilboard EU</t>
  </si>
  <si>
    <t>07160000170520412012</t>
  </si>
  <si>
    <t>IROP Labská st.2, etapa 3 Třeboutice-Nučnice - pamětní deska EU</t>
  </si>
  <si>
    <t>NPŽP - SEZ - Silážní žlaby Hrobce - Rohatce</t>
  </si>
  <si>
    <t>0714</t>
  </si>
  <si>
    <t>NPŽP - SEZ - Silážní žlaby Hrobce - Rohatce - ÚK 20 %</t>
  </si>
  <si>
    <t>236336</t>
  </si>
  <si>
    <t>3729</t>
  </si>
  <si>
    <t>14170000450120101001</t>
  </si>
  <si>
    <t>NPŽP - SEZ - Silážní žlaby Hrobce - Rohatce - SR 80 %</t>
  </si>
  <si>
    <t>90002</t>
  </si>
  <si>
    <t>14170000450510301001</t>
  </si>
  <si>
    <t>SN-CZ Moorevital</t>
  </si>
  <si>
    <t>SN-CZ Moorevital - služby ÚK 10%</t>
  </si>
  <si>
    <t>14170005240120101001</t>
  </si>
  <si>
    <t>SN-CZ Moorevital - služby SR 5%</t>
  </si>
  <si>
    <t>14170005240110107001</t>
  </si>
  <si>
    <t>SN-CZ Moorevital - služby EU 85 %</t>
  </si>
  <si>
    <t>14170005240510101012</t>
  </si>
  <si>
    <t>SN - CZ 2014 -202 Moorevital 2018 - občerstvení - ÚK 10 %</t>
  </si>
  <si>
    <t>SN - CZ 2014 -202 Moorevital 2018 - občerstvení - EU 85 %</t>
  </si>
  <si>
    <t>SN-CZ - TetraoVit Revitalizace Cínoveckého rašeliniště a ochrana tetřívka obecného</t>
  </si>
  <si>
    <t>SN-CZ - TetraoVit Revit.Cínoveckého rašeliniště a ochr. tetřívka obec.- podíl ÚK</t>
  </si>
  <si>
    <t>3741</t>
  </si>
  <si>
    <t>14190000010120101001</t>
  </si>
  <si>
    <t>SN-CZ - TetraoVit Revit.Cínoveckého rašeliniště a ochr. tetřívka obec.- podíl SR</t>
  </si>
  <si>
    <t>14190000010510101012</t>
  </si>
  <si>
    <t>SN-CZ - TetraoVit Revit.Cínoveckého rašeliniště a ochr.tetřívka obec.- podíl EU</t>
  </si>
  <si>
    <t>14190000010520409001</t>
  </si>
  <si>
    <t>OPŽP - Natura 2000 4. etapa</t>
  </si>
  <si>
    <t>OPŽP - Natura 2000 4. etapa - služby 5% SFŽP</t>
  </si>
  <si>
    <t>53</t>
  </si>
  <si>
    <t>14190000030520406003</t>
  </si>
  <si>
    <t>OPŽP - Natura 2000 4. etapa - služby 95% ERDF</t>
  </si>
  <si>
    <t xml:space="preserve">OPZ - Vzdělávání zaměstnanců KÚ ÚL </t>
  </si>
  <si>
    <t>OPZ - Vzdělávání zaměstnanců KÚ ÚL - mzdové výdaje - ÚK</t>
  </si>
  <si>
    <t>236337</t>
  </si>
  <si>
    <t>20170000040110619001</t>
  </si>
  <si>
    <t>OPZ - Vzdělávání zaměstnanců KÚ ÚL - mzdové výdaje - SR</t>
  </si>
  <si>
    <t>20170000040510101011</t>
  </si>
  <si>
    <t>OPZ - Vzdělávání zaměstnanců KÚ ÚL - mzdové výdaje - EU</t>
  </si>
  <si>
    <t>20170000040520404005</t>
  </si>
  <si>
    <t>OPZ - Vzdělávání zaměstnanců KÚ ÚL - sociální pojištění - ÚK</t>
  </si>
  <si>
    <t>OPZ - Vzdělávání zaměstnanců KÚ ÚL - sociální pojištění - SR</t>
  </si>
  <si>
    <t>OPZ - Vzdělávání zaměstnanců KÚ ÚL - sociální pojištění - EU</t>
  </si>
  <si>
    <t>OPZ - Vzdělávání zaměstnanců KÚ ÚL - zdravotní pojištění - ÚK</t>
  </si>
  <si>
    <t>OPZ - Vzdělávání zaměstnanců KÚ ÚL - zdravotní pojištění - SR</t>
  </si>
  <si>
    <t>OPZ - Vzdělávání zaměstnanců KÚ ÚL - zdravotní pojištění - EU</t>
  </si>
  <si>
    <t>OPZ - Vzdělávání zaměstnanců KÚ ÚL - knihy, učebnice - ÚK</t>
  </si>
  <si>
    <t>OPZ - Vzdělávání zaměstnanců KÚ ÚL - knihy, učebnice - SR</t>
  </si>
  <si>
    <t>OPZ - Vzdělávání zaměstnanců KÚ ÚL - knihy, učebnice - EU</t>
  </si>
  <si>
    <t>OPZ - Vzdělávání zaměstnanců KÚ ÚL - materiál - ÚK</t>
  </si>
  <si>
    <t>OPZ - Vzdělávání zaměstnanců KÚ ÚL - materiál - SR</t>
  </si>
  <si>
    <t>OPZ - Vzdělávání zaměstnanců KÚ ÚL - materiál - EU</t>
  </si>
  <si>
    <t>OPZ - Vzdělávání zaměstnanců KÚ ÚL - školení, vzdělávání - ÚK</t>
  </si>
  <si>
    <t>OPZ - Vzdělávání zaměstnanců KÚ ÚL - školení, vzdělávání - SR</t>
  </si>
  <si>
    <t>OPZ - Vzdělávání zaměstnanců KÚ ÚL - školení, vzdělávání - EU</t>
  </si>
  <si>
    <t>OPZ - Vzdělávání zaměstnanců KÚ ÚL - služby - ÚK</t>
  </si>
  <si>
    <t>OPZ - Vzdělávání zaměstnanců KÚ ÚL - služby - SR</t>
  </si>
  <si>
    <t>OPZ - Vzdělávání zaměstnanců KÚ ÚL - služba - EU</t>
  </si>
  <si>
    <t>OPZ - Vzdělávání zaměstnanců KÚ ÚL - výdaje minulých let - ÚK</t>
  </si>
  <si>
    <t>OPZ - Vzdělávání zaměstnanců KÚ ÚL - výdaje minulých let - SR</t>
  </si>
  <si>
    <t>OPZ - Vzdělávání zaměstnanců KÚ ÚL - výdaje minulých let - EU</t>
  </si>
  <si>
    <t>OP VVV- IKAP 1</t>
  </si>
  <si>
    <t>OP VVV- IKAP 1- mzdové výdaje PN - ÚK</t>
  </si>
  <si>
    <t>236338</t>
  </si>
  <si>
    <t>20170008920110619001</t>
  </si>
  <si>
    <t>OP VVV- IKAP 1- mzdové výdaje PN - SR</t>
  </si>
  <si>
    <t>20170008920510101001</t>
  </si>
  <si>
    <t>OP VVV- IKAP 1- mzdové výdaje PN- EU</t>
  </si>
  <si>
    <t>20170008920520410001</t>
  </si>
  <si>
    <t>OP VVV- IKAP 1- mzdové výdaje NN - ÚK</t>
  </si>
  <si>
    <t>20170008921110619001</t>
  </si>
  <si>
    <t>OP VVV- IKAP 1- mzdové výdaje NN - SR</t>
  </si>
  <si>
    <t>20170008921510101001</t>
  </si>
  <si>
    <t>OP VVV- IKAP 1- mzdové výdaje NN- EU</t>
  </si>
  <si>
    <t>20170008921520410001</t>
  </si>
  <si>
    <t>OP VVV- IKAP 1- osobní výdaje PN- ÚK</t>
  </si>
  <si>
    <t>OP VVV- IKAP 1- osobní výdaje PN- SR</t>
  </si>
  <si>
    <t>OP VVV- IKAP 1- osobní výdaje PN- EU</t>
  </si>
  <si>
    <t>OP VVV- IKAP 1- osobní výdaje NN- ÚK</t>
  </si>
  <si>
    <t>OP VVV- IKAP 1- osobní výdaje NN- SR</t>
  </si>
  <si>
    <t>OP VVV- IKAP 1- osobní výdaje NN- EU</t>
  </si>
  <si>
    <t>OP VVV- IKAP 1- sociální pojištění - PN - ÚK</t>
  </si>
  <si>
    <t>OP VVV- IKAP 1- sociální pojištění -  PN- SR</t>
  </si>
  <si>
    <t>OP VVV- IKAP 1- sociální pojištění -  PN- EU</t>
  </si>
  <si>
    <t>OP VVV- IKAP 1- sociální pojištění NN - ÚK</t>
  </si>
  <si>
    <t>OP VVV- IKAP 1- sociální pojištění  NN - SR</t>
  </si>
  <si>
    <t>OP VVV- IKAP 1- sociální pojištění NN- EU</t>
  </si>
  <si>
    <t>OP VVV- IKAP 1- zdravotní pojištění - PN - ÚK</t>
  </si>
  <si>
    <t>OP VVV- IKAP 1- zdravotní pojištění - PN- SR</t>
  </si>
  <si>
    <t>OP VVV- IKAP 1- zdravotní pojištění -  PN- EU</t>
  </si>
  <si>
    <t>OP VVV- IKAP 1- zdravotní pojištění NN - ÚK</t>
  </si>
  <si>
    <t>OP VVV- IKAP 1- zdravotní pojištění  NN - SR</t>
  </si>
  <si>
    <t>OP VVV- IKAP 1- zdravotní pojištění NN- EU</t>
  </si>
  <si>
    <t>OP VVV- IKAP 1- videospoty -  PN - ÚK</t>
  </si>
  <si>
    <t>OP VVV- IKAP 1- videospoty -  PN - SR</t>
  </si>
  <si>
    <t>OP VVV- IKAP 1- videospoty -  PN - EU</t>
  </si>
  <si>
    <t>OP VVV- IKAP 1- drobný majetek - PN - ÚK</t>
  </si>
  <si>
    <t>OP VVV- IKAP 1- drobný majetek - PN - SR</t>
  </si>
  <si>
    <t>OP VVV- IKAP 1- drobný majetek - PN - EU</t>
  </si>
  <si>
    <t>OP VVV- IKAP 1- materiál - ÚK</t>
  </si>
  <si>
    <t>OP VVV- IKAP 1- materiál - SR</t>
  </si>
  <si>
    <t>OP VVV- IKAP 1- materiál - EU</t>
  </si>
  <si>
    <t>OP VVV- IKAP 1- materiál NN - ÚK</t>
  </si>
  <si>
    <t>OP VVV- IKAP 1- materiál NN - SR</t>
  </si>
  <si>
    <t>OP VVV- IKAP 1- materiál NN - EU</t>
  </si>
  <si>
    <t>OP VVV- IKAP 1- telekomunikační služby -  NN - ÚK</t>
  </si>
  <si>
    <t>OP VVV- IKAP 1- telekomunikační služby -  NN - SR</t>
  </si>
  <si>
    <t>OP VVV- IKAP 1- telekomunikační služby -  NN - EU</t>
  </si>
  <si>
    <t>OP VVV- IKAP 1- pronájem -  PN - ÚK</t>
  </si>
  <si>
    <t>OP VVV- IKAP 1- pronájem -  PN - SR</t>
  </si>
  <si>
    <t>OP VVV- IKAP 1- pronájem -  PN - EU</t>
  </si>
  <si>
    <t>OP VVV- IKAP 1- pronájem -  NN- ÚK</t>
  </si>
  <si>
    <t>OP VVV- IKAP 1- pronájem -  NN - SR</t>
  </si>
  <si>
    <t>OP VVV- IKAP 1- pronájem -  NN - EU</t>
  </si>
  <si>
    <t>OP VVV- IKAP 1- služby zpracování dat - ÚK</t>
  </si>
  <si>
    <t>OP VVV- IKAP 1- služby zpracování dat - SR</t>
  </si>
  <si>
    <t>OP VVV- IKAP 1- služby zpracování dat - EU</t>
  </si>
  <si>
    <t>OP VVV- IKAP 1- vzdělávání PN - ÚK</t>
  </si>
  <si>
    <t>OP VVV- IKAP 1- vzdělávání PN - SR</t>
  </si>
  <si>
    <t>OP VVV- IKAP 1- vzdělávání PN - EU</t>
  </si>
  <si>
    <t>OP VVV- IKAP 1- služby - ÚK</t>
  </si>
  <si>
    <t>OP VVV- IKAP 1- služby - SR</t>
  </si>
  <si>
    <t>OP VVV- IKAP 1- služby - EU</t>
  </si>
  <si>
    <t>OP VVV- IKAP 1- služby NN- ÚK</t>
  </si>
  <si>
    <t>OP VVV- IKAP 1- služby NN - SR</t>
  </si>
  <si>
    <t>OP VVV- IKAP 1- služby NN - EU</t>
  </si>
  <si>
    <t>OP VVV- IKAP 1- cestovné (stravné) -  PN - ÚK</t>
  </si>
  <si>
    <t>OP VVV- IKAP 1- cestovné (stravné) -  PN - SR</t>
  </si>
  <si>
    <t>OP VVV- IKAP 1- cestovné (stravné) -  PN - EU</t>
  </si>
  <si>
    <t>OP VVV- IKAP 1- cestovné -  NN - ÚK</t>
  </si>
  <si>
    <t>OP VVV- IKAP 1- cestovné - NN - SR</t>
  </si>
  <si>
    <t>OP VVV- IKAP 1- cestovné - NN - EU</t>
  </si>
  <si>
    <t>OP VVV- IKAP 1 A - občerstvení  PN - ÚK</t>
  </si>
  <si>
    <t>OP VVV- IKAP 1 A - občerstvení  PN - SR</t>
  </si>
  <si>
    <t>OP VVV- IKAP 1 A - občerstvení  PN - EU</t>
  </si>
  <si>
    <t>OP VVV- IKAP 1 A - občerstvení  NN - ÚK</t>
  </si>
  <si>
    <t>OP VVV- IKAP 1 A - občerstvení  NN - SR</t>
  </si>
  <si>
    <t>OP VVV- IKAP 1 A - občerstvení  NN - EU</t>
  </si>
  <si>
    <t>OP VVV- IKAP 1 A - Partner 1 - PPP ÚK a ZPDVPP, Teplice, p.o. - ÚK</t>
  </si>
  <si>
    <t>6230</t>
  </si>
  <si>
    <t>OP VVV- IKAP 1 A - Partner 1 - PPP ÚK a ZPDVPP, Teplice, p.o.- SR</t>
  </si>
  <si>
    <t>OP VVV- IKAP 1 A - Partner 1 - PPP ÚK a ZPDVPP, Teplice, p.o.- EU</t>
  </si>
  <si>
    <t>OP VVV- IKAP 1 A - Partner 1 NN - PPP ÚK a ZPDVPP, Teplice, p.o. - ÚK</t>
  </si>
  <si>
    <t>OP VVV- IKAP 1 A - Partner 1 NN- PPP ÚK a ZPDVPP, Teplice, p.o.- SR</t>
  </si>
  <si>
    <t>OP VVV- IKAP 1 A - Partner 1 NN - PPP ÚK a ZPDVPP, Teplice, p.o.- EU</t>
  </si>
  <si>
    <t>OP VVV- IKAP 1- rezerva- SR</t>
  </si>
  <si>
    <t>OP VVV- IKAP 1- rezerva- EU</t>
  </si>
  <si>
    <t>OP VVV- IKAP 1- rezerva- ÚK</t>
  </si>
  <si>
    <t>OP VVV - IKAP 1 - výdaje minulých let - ÚK</t>
  </si>
  <si>
    <t>OP VVV - IKAP 1- výdaje minulých let -  SR</t>
  </si>
  <si>
    <t>OP VVV - IKAP 1 - výdaje minulých let - EU</t>
  </si>
  <si>
    <t>OP VVV - IKAP 1 - výdaje minulých let PN- ÚK</t>
  </si>
  <si>
    <t>OP VVV - IKAP 1- výdaje minulých let PN-  SR</t>
  </si>
  <si>
    <t>OP VVV - IKAP 1 - výdaje minulých let PN - EU</t>
  </si>
  <si>
    <t>OP VVV- IKAP B</t>
  </si>
  <si>
    <t>OP VVV- IKAP 1 B - mzdové výdaje PN - ÚK</t>
  </si>
  <si>
    <t>236342</t>
  </si>
  <si>
    <t>20180000020110619001</t>
  </si>
  <si>
    <t>OP VVV- IKAP 1 B - mzdové výdaje PN - SR</t>
  </si>
  <si>
    <t>20180000020510101001</t>
  </si>
  <si>
    <t>OP VVV- IKAP 1 B - mzdové výdaje PN- EU</t>
  </si>
  <si>
    <t>20180000020520410001</t>
  </si>
  <si>
    <t>OP VVV- IKAP 1 B - mzdové výdaje NN - ÚK</t>
  </si>
  <si>
    <t>20180000021110619001</t>
  </si>
  <si>
    <t>OP VVV- IKAP 1 B - mzdové výdaje NN - SR</t>
  </si>
  <si>
    <t>20180000021510101001</t>
  </si>
  <si>
    <t>OP VVV- IKAP 1 B - mzdové výdaje NN- EU</t>
  </si>
  <si>
    <t>20180000021520410001</t>
  </si>
  <si>
    <t>OP VVV- IKAP 1 B - osobní výdaje PN- ÚK</t>
  </si>
  <si>
    <t>OP VVV- IKAP 1 B - osobní výdaje PN- SR</t>
  </si>
  <si>
    <t>OP VVV- IKAP 1 B - osobní výdaje PN- EU</t>
  </si>
  <si>
    <t>OP VVV- IKAP 1 B - osobní výdaje NN- ÚK</t>
  </si>
  <si>
    <t>OP VVV- IKAP 1 B - osobní výdaje NN- SR</t>
  </si>
  <si>
    <t>OP VVV- IKAP 1 B - osobní výdaje NN- EU</t>
  </si>
  <si>
    <t>OP VVV- IKAP 1 B - sociální pojištění - PN - ÚK</t>
  </si>
  <si>
    <t>OP VVV- IKAP 1 B - sociální pojištění -  PN- SR</t>
  </si>
  <si>
    <t>OP VVV- IKAP 1 B - sociální pojištění -  PN- EU</t>
  </si>
  <si>
    <t>OP VVV- IKAP 1 B - sociální pojištění NN - ÚK</t>
  </si>
  <si>
    <t>OP VVV- IKAP 1 B - sociální pojištění  NN - SR</t>
  </si>
  <si>
    <t>OP VVV- IKAP 1 B - sociální pojištění NN- EU</t>
  </si>
  <si>
    <t>OP VVV- IKAP 1 B - zdravotní pojištění - PN - ÚK</t>
  </si>
  <si>
    <t>OP VVV- IKAP 1 B - zdravotní pojištění - PN- SR</t>
  </si>
  <si>
    <t>OP VVV- IKAP 1 B - zdravotní pojištění -  PN- EU</t>
  </si>
  <si>
    <t>OP VVV- IKAP 1 B - zdravotní pojištění NN - ÚK</t>
  </si>
  <si>
    <t>OP VVV- IKAP 1 B - zdravotní pojištění  NN - SR</t>
  </si>
  <si>
    <t>OP VVV- IKAP 1 B - zdravotní pojištění NN- EU</t>
  </si>
  <si>
    <t>OP VVV- IKAP 1 B - videospoty - ÚK</t>
  </si>
  <si>
    <t>OP VVV- IKAP 1 B - videospoty - SR</t>
  </si>
  <si>
    <t>OP VVV- IKAP 1 B - videospoty - EU</t>
  </si>
  <si>
    <t>OP VVV- IKAP 1 B - knihy a učební pomůcky- ÚK</t>
  </si>
  <si>
    <t>OP VVV- IKAP 1 B - knihy a učební pomůcky- SR</t>
  </si>
  <si>
    <t>OP VVV- IKAP 1 B - knihy a učební pomůcky- EU</t>
  </si>
  <si>
    <t>OP VVV- IKAP 1 B - drobný majetek PN - ÚK</t>
  </si>
  <si>
    <t>OP VVV- IKAP 1 B - drobný majetek PN - SR</t>
  </si>
  <si>
    <t>OP VVV- IKAP 1 B - drobný majetek PN - EU</t>
  </si>
  <si>
    <t>OP VVV- IKAP 1 B - drobný majetek NN - ÚK</t>
  </si>
  <si>
    <t>OP VVV- IKAP 1 B - drobný majetek NN - SR</t>
  </si>
  <si>
    <t>OP VVV- IKAP 1 B - drobný majetek NN - EU</t>
  </si>
  <si>
    <t>OP VVV- IKAP 1 B - materiál - ÚK</t>
  </si>
  <si>
    <t>OP VVV- IKAP 1 B - materiál - SR</t>
  </si>
  <si>
    <t>OP VVV- IKAP 1 B - materiál - EU</t>
  </si>
  <si>
    <t>OP VVV- IKAP 1 B - materiál NN - ÚK</t>
  </si>
  <si>
    <t>OP VVV- IKAP 1 B - materiál NN - SR</t>
  </si>
  <si>
    <t>OP VVV- IKAP 1 B - materiál NN - EU</t>
  </si>
  <si>
    <t>OP VVV- IKAP 1 B - telekomunikační služby -  NN - ÚK</t>
  </si>
  <si>
    <t>OP VVV- IKAP 1 B - telekomunikační služby -  NN - SR</t>
  </si>
  <si>
    <t>OP VVV- IKAP 1 B - telekomunikační služby -  NN - EU</t>
  </si>
  <si>
    <t>OP VVV- IKAP 1 B - pronájem - PN - ÚK</t>
  </si>
  <si>
    <t>OP VVV- IKAP 1 B - pronájem- PN - SR</t>
  </si>
  <si>
    <t>OP VVV- IKAP 1 B - pronájem- PN - EU</t>
  </si>
  <si>
    <t>OP VVV- IKAP 1 B - pronájem - NN - ÚK</t>
  </si>
  <si>
    <t>OP VVV- IKAP 1 B - pronájem- NN - SR</t>
  </si>
  <si>
    <t>OP VVV- IKAP 1 B - pronájem- NN - EU</t>
  </si>
  <si>
    <t>OP VVV- IKAP 1 B - konzultantské služby NN - ÚK</t>
  </si>
  <si>
    <t>OP VVV- IKAP 1 B - konzultantské služby NN- SR</t>
  </si>
  <si>
    <t>OP VVV- IKAP 1 B - konzultantské služby NN - EU</t>
  </si>
  <si>
    <t>OP VVV- IKAP 1 B - služby web NN - ÚK</t>
  </si>
  <si>
    <t>OP VVV- IKAP 1 B - služby web NN - SR</t>
  </si>
  <si>
    <t>OP VVV- IKAP 1 B - služby web NN - EU</t>
  </si>
  <si>
    <t>OP VVV- IKAP 1 B - služby - ÚK</t>
  </si>
  <si>
    <t>OP VVV- IKAP 1 B - služby - SR</t>
  </si>
  <si>
    <t>OP VVV- IKAP 1 B - služby - EU</t>
  </si>
  <si>
    <t>OP VVV- IKAP 1 B - vstupenky - ÚK</t>
  </si>
  <si>
    <t>OP VVV- IKAP 1 B -vstupenky - SR</t>
  </si>
  <si>
    <t>OP VVV- IKAP 1 B - vstupenky - EU</t>
  </si>
  <si>
    <t>OP VVV- IKAP 1 B - služby NN - ÚK</t>
  </si>
  <si>
    <t>OP VVV- IKAP 1 B - služby NN- SR</t>
  </si>
  <si>
    <t>OP VVV- IKAP 1 B - služby NN - EU</t>
  </si>
  <si>
    <t>OP VVV- IKAP 1 B - software PN - ÚK</t>
  </si>
  <si>
    <t>OP VVV- IKAP 1 B - software PN - SR</t>
  </si>
  <si>
    <t>OP VVV- IKAP 1 B - software PN - EU</t>
  </si>
  <si>
    <t>OP VVV- IKAP 1 B - cestovné -  PN - ÚK</t>
  </si>
  <si>
    <t>OP VVV- IKAP 1 B - cestovné - PN - SR</t>
  </si>
  <si>
    <t>OP VVV- IKAP 1 B- cestovné - PN - EU</t>
  </si>
  <si>
    <t>OP VVV- IKAP 1 B - cestovné -  NN - ÚK</t>
  </si>
  <si>
    <t>OP VVV- IKAP 1 B - cestovné - NN - SR</t>
  </si>
  <si>
    <t>OP VVV- IKAP 1 B- cestovné - NN - EU</t>
  </si>
  <si>
    <t>OP VVV- IKAP 1 B - občerstvení -  PN - ÚK</t>
  </si>
  <si>
    <t>OP VVV- IKAP 1 B - občerstvení -  PN - SR</t>
  </si>
  <si>
    <t>OP VVV- IKAP 1 B - občerstvení -  PN - EU</t>
  </si>
  <si>
    <t>OP VVV- IKAP 1 B - občerstvení -  NN - ÚK</t>
  </si>
  <si>
    <t>OP VVV- IKAP 1 B - občerstvení -  NN - SR</t>
  </si>
  <si>
    <t>OP VVV- IKAP 1 B - občerstvení -  NN - EU</t>
  </si>
  <si>
    <t>OP VVV- IKAP B - Partner 17 - SŠ AGC a.s., Teplice - EU</t>
  </si>
  <si>
    <t>6340</t>
  </si>
  <si>
    <t>OP VVV- IKAP B - Partner PN - DDM Ústí n. L., p.o. - SR</t>
  </si>
  <si>
    <t>7022</t>
  </si>
  <si>
    <t>OP VVV- IKAP B - Partner  PN- DDM Ústí n. L., p.o. - EU</t>
  </si>
  <si>
    <t>OP VVV- IKAP B - Partner  - DDM Ústí n. L., p.o. - SR</t>
  </si>
  <si>
    <t>OP VVV- IKAP B - Partner  - DDM Ústí n. L., p.o. - EU</t>
  </si>
  <si>
    <t>OP VVV- IKAP B - Partner 1 - Spec. ZŠ, Spec. MŠ a Prakt. škola, Děčín, p.o. - ÚK</t>
  </si>
  <si>
    <t>OP VVV- IKAP B - Partner 1 - Spec. ZŠ, Spec. MŠ a Prakt. škola, Děčín, p.o. - SR</t>
  </si>
  <si>
    <t>OP VVV- IKAP B - Partner 1 - Spec. ZŠ, Spec. MŠ a Prakt. škola, Děčín, p.o. - EU</t>
  </si>
  <si>
    <t>OP VVV-IKAP B-NN-Partner 1 - Spec. ZŠ, Spec. MŠ a Prakt. škola, Děčín, p.o. - ÚK</t>
  </si>
  <si>
    <t>OP VVV-IKAP B-NN-Partner 1 - Spec. ZŠ, Spec. MŠ a Prakt. škola, Děčín, p.o. - SR</t>
  </si>
  <si>
    <t>OP VVV-IKAP B-NN-Partner 1 - Spec. ZŠ, Spec. MŠ a Prakt. škola, Děčín, p.o. - EU</t>
  </si>
  <si>
    <t>OP VVV- IKAP B - Partner 2 - ZŠsp., ZŠpr. a PrŠ Litoměřice p.o. - ÚK</t>
  </si>
  <si>
    <t>3200</t>
  </si>
  <si>
    <t>OP VVV- IKAP B - Partner 2 - ZŠsp., ZŠpr. a PrŠ Litoměřice p.o. - SR</t>
  </si>
  <si>
    <t>OP VVV- IKAP B - Partner 2 - ZŠsp., ZŠpr. a PrŠ Litoměřice p.o. - EU</t>
  </si>
  <si>
    <t>OP VVV- IKAP B - NN - Partner 2 - ZŠsp., ZŠpr. a PrŠ Litoměřice p.o. - ÚK</t>
  </si>
  <si>
    <t>OP VVV- IKAP B - NN- Partner 2 - ZŠsp., ZŠpr. a PrŠ Litoměřice p.o. - SR</t>
  </si>
  <si>
    <t>OP VVV- IKAP B - NN - Partner 2 - ZŠsp., ZŠpr. a PrŠ Litoměřice p.o. - EU</t>
  </si>
  <si>
    <t>OP VVV- IKAP B - Partner 3 - Logopedická ZŠ, Měcholupy p.o. - ÚK</t>
  </si>
  <si>
    <t>OP VVV- IKAP B - Partner 3 - Logopedická ZŠ, Měcholupy p.o. - SR</t>
  </si>
  <si>
    <t>OP VVV- IKAP B - Partner 3 - Logopedická ZŠ, Měcholupy p.o. - EU</t>
  </si>
  <si>
    <t>OP VVV- IKAP B - NN- Partner 3 - Logopedická ZŠ, Měcholupy p.o. - ÚK</t>
  </si>
  <si>
    <t>OP VVV- IKAP B - NN- Partner 3 - Logopedická ZŠ, Měcholupy p.o. - SR</t>
  </si>
  <si>
    <t>OP VVV- IKAP B - NN- Partner 3 - Logopedická ZŠ, Měcholupy p.o. - EU</t>
  </si>
  <si>
    <t>OP VVV- IKAP B - Partner 4 - Spec. ZŠ a Spec. MŠ, Teplice p.o. - ÚK</t>
  </si>
  <si>
    <t>6270</t>
  </si>
  <si>
    <t>OP VVV- IKAP B - Partner 4 - Spec. ZŠ a Spec. MŠ, Teplice p.o. - SR</t>
  </si>
  <si>
    <t>OP VVV- IKAP B - Partner 4 - Spec. ZŠ a Spec. MŠ, Teplice p.o. - EU</t>
  </si>
  <si>
    <t>OP VVV- IKAP B - NN-  Partner 4 - Spec. ZŠ a Spec. MŠ, Teplice p.o. - ÚK</t>
  </si>
  <si>
    <t>OP VVV- IKAP B - NN- Partner 4 - Spec. ZŠ a Spec. MŠ, Teplice p.o. - SR</t>
  </si>
  <si>
    <t>OP VVV- IKAP B - NN - Partner 4 - Spec. ZŠ a Spec. MŠ, Teplice p.o. - EU</t>
  </si>
  <si>
    <t>OP VVV- IKAP B - Partner 5 - Spec. ZŠ, MŠ a Prakt. škola, Ústí n.L. p.o. - ÚK</t>
  </si>
  <si>
    <t>7130</t>
  </si>
  <si>
    <t>OP VVV- IKAP B - Partner 5 - Spec. ZŠ, MŠ a Prakt. škola, Ústí n.L. p.o. - SR</t>
  </si>
  <si>
    <t>OP VVV- IKAP B - Partner 5 - Spec. ZŠ, MŠ a Prakt. škola, Ústí n.L. p.o. - EU</t>
  </si>
  <si>
    <t>OP VVV- IKAP B -NN- Partner 5 - Spec. ZŠ, MŠ a Prakt. škola, Ústí n.L. p.o. - ÚK</t>
  </si>
  <si>
    <t>OP VVV- IKAP B -NN- Partner 5 - Spec. ZŠ, MŠ a Prakt. škola, Ústí n.L. p.o. - SR</t>
  </si>
  <si>
    <t>OP VVV- IKAP B -NN- Partner 5 - Spec. ZŠ, MŠ a Prakt. škola, Ústí n.L. p.o. - EU</t>
  </si>
  <si>
    <t>OP VVV- IKAP 1 B - nemocenská  PN - ÚK</t>
  </si>
  <si>
    <t>OP VVV- IKAP 1 B - nemocenská PN - SR</t>
  </si>
  <si>
    <t>OP VVV- IKAP 1 B - nemocenská PN - EU</t>
  </si>
  <si>
    <t>OP VVV- IKAP 1 B - nemocenská  NN - ÚK</t>
  </si>
  <si>
    <t>OP VVV- IKAP 1 B - nemocenská NN - SR</t>
  </si>
  <si>
    <t>OP VVV- IKAP 1 B - nemocenská NN - EU</t>
  </si>
  <si>
    <t>OP VVV- IKAP 1 B- rezerva- ÚK</t>
  </si>
  <si>
    <t>OP VVV - IKAP 1 B - výdaje minulých let PN- ÚK</t>
  </si>
  <si>
    <t>OP VVV - IKAP 1 B- výdaje minulých let PN-  SR</t>
  </si>
  <si>
    <t>OP VVV - IKAP 1 B - výdaje minulých let PN - EU</t>
  </si>
  <si>
    <t>OP VVV - IKAP 1 B - výdaje minulých let NN- ÚK</t>
  </si>
  <si>
    <t>OP VVV - IKAP 1 B- výdaje minulých let NN-  SR</t>
  </si>
  <si>
    <t>OP VVV - IKAP 1 B - výdaje minulých let NN - EU</t>
  </si>
  <si>
    <t>IROP - Technické vzdělávání</t>
  </si>
  <si>
    <t>IROP - Technické vzdělávání - materiál - ÚK</t>
  </si>
  <si>
    <t>236343</t>
  </si>
  <si>
    <t>20170009190110619001</t>
  </si>
  <si>
    <t>IROP - Technické vzdělávání - materiál - SR</t>
  </si>
  <si>
    <t>20170009190510101001</t>
  </si>
  <si>
    <t>IROP - Technické vzdělávání - materiál - EU</t>
  </si>
  <si>
    <t>20170009190520412008</t>
  </si>
  <si>
    <t>IROP - Technické vzdělávání - drobný materiál - ÚK</t>
  </si>
  <si>
    <t>IROP - Technické vzdělávání - drobný materiál - SR</t>
  </si>
  <si>
    <t>IROP - Technické vzdělávání - drobný materiál - EU</t>
  </si>
  <si>
    <t>IROP - Technické vzdělávání - software - EU</t>
  </si>
  <si>
    <t>IROP - Přírodovědné vzdělávání</t>
  </si>
  <si>
    <t>IROP - Přírodovědné vzdělávání - materiál - ÚK</t>
  </si>
  <si>
    <t>236344</t>
  </si>
  <si>
    <t>20170009180110619001</t>
  </si>
  <si>
    <t>IROP - Přírodovědné vzdělávání - materiál - SR</t>
  </si>
  <si>
    <t>20170009180510101001</t>
  </si>
  <si>
    <t>IROP - Přírodovědné vzdělávání - materiál - EU</t>
  </si>
  <si>
    <t>20170009180520412008</t>
  </si>
  <si>
    <t>IROP - Přírodovědné vzdělávání - drobný materiál - ÚK</t>
  </si>
  <si>
    <t>IROP - Přírodovědné vzdělávání - drobný materiál - SR</t>
  </si>
  <si>
    <t>IROP - Přírodovědné vzdělávání - drobný materiál - EU</t>
  </si>
  <si>
    <t>IROP - Přírodovědné vzdělávání - oprava, údržba - ÚK</t>
  </si>
  <si>
    <t>IROP - Přírodovědné vzdělávání - oprava, údržba - SR</t>
  </si>
  <si>
    <t>IROP - Přírodovědné vzdělávání - oprava, údržba - EU</t>
  </si>
  <si>
    <t>OP VVV - Smart akcelerátor II</t>
  </si>
  <si>
    <t>OP VVV - Smart akcelerátor II - mzdy - PN - ÚK</t>
  </si>
  <si>
    <t>236347</t>
  </si>
  <si>
    <t>OP VVV - Smart akcelerátor II - mzdy - PN - EU</t>
  </si>
  <si>
    <t>OP VVV - Smart akcelerátor II - mzdy - NN - ÚK</t>
  </si>
  <si>
    <t>20190000031110619001</t>
  </si>
  <si>
    <t>OP VVV - Smart akcelerátor II - mzdy - NN - EU</t>
  </si>
  <si>
    <t>20190000031520410002</t>
  </si>
  <si>
    <t>OP VVV - Smart akcelerátor II - dohody - PN - ÚK</t>
  </si>
  <si>
    <t>OP VVV - Smart akcelerátor II - dohody - PN - EU</t>
  </si>
  <si>
    <t>OP VVV - Smart akcelerátor II - dohody - NN - ÚK</t>
  </si>
  <si>
    <t>OP VVV - Smart akcelerátor II - dohody - NN - EU</t>
  </si>
  <si>
    <t>OP VVV - Smart akcelerátor II - sociální pojištění - PN - ÚK</t>
  </si>
  <si>
    <t>OP VVV - Smart akcelerátor II - sociální pojištění - PN - EU</t>
  </si>
  <si>
    <t>OP VVV - Smart akcelerátor II - sociální pojištění - NN - ÚK</t>
  </si>
  <si>
    <t>OP VVV - Smart akcelerátor II - sociální pojištění - NN - EU</t>
  </si>
  <si>
    <t>OP VVV - Smart akcelerátor II - zdravotní pojištění - PN - ÚK</t>
  </si>
  <si>
    <t>OP VVV - Smart akcelerátor II - zdravotní pojištění - PN - EU</t>
  </si>
  <si>
    <t>OP VVV - Smart akcelerátor II - zdravotní pojištění - NN - ÚK</t>
  </si>
  <si>
    <t>OP VVV - Smart akcelerátor II - zdravotní pojištění - NN - EU</t>
  </si>
  <si>
    <t>OP VVV - Smart akcelerátor II - drobný majetek - NN - ÚK</t>
  </si>
  <si>
    <t>OP VVV - Smart akcelerátor II - drobný majetek - NN - EU</t>
  </si>
  <si>
    <t>OP VVV - Smart akcelerátor II - materiál - NN - ÚK</t>
  </si>
  <si>
    <t>OP VVV - Smart akcelerátor II - materiál - NN - EU</t>
  </si>
  <si>
    <t>OP VVV - Smart akcelerátor II - telekomunikace - NN - ÚK</t>
  </si>
  <si>
    <t>OP VVV - Smart akcelerátor II - telekomunikace - NN - EU</t>
  </si>
  <si>
    <t>OP VVV - Smart akcelerátor II - pronájem - PN - EU</t>
  </si>
  <si>
    <t>OP VVV - Smart akcelerátor II - cestovné - NN - ÚK</t>
  </si>
  <si>
    <t>OP VVV - Smart akcelerátor II - cestovné - NN - EU</t>
  </si>
  <si>
    <t>OP VVV - Smart akcelerátor II - občerstvení - PN - ÚK</t>
  </si>
  <si>
    <t>OP VVV - Smart akcelerátor II - občerstvení - PN - EU</t>
  </si>
  <si>
    <t>OP VVV - Smart akcelerátor II - občerstvení - NN - ÚK</t>
  </si>
  <si>
    <t>OP VVV - Smart akcelerátor II - občerstvení - NN - EU</t>
  </si>
  <si>
    <t>OP VVV - Smart akcelerátor II - transfer Inovační centrum ÚK - ÚK - PN</t>
  </si>
  <si>
    <t>OP VVV - Smart akcelerátor II - transfer Inovační centrum ÚK - EU - PN</t>
  </si>
  <si>
    <t>OP VVV - Smart akcelerátor II - rezerva NEI - ÚK</t>
  </si>
  <si>
    <t>OP VVV - Smart akcelerátor II - rezerva NEI - EU</t>
  </si>
  <si>
    <t>INTERREG CENTRAL EUROPE- ECOS4IN</t>
  </si>
  <si>
    <t>INTERREG CENTRAL EUROPE- ECOS4IN - mzdové výdaje - ÚK</t>
  </si>
  <si>
    <t>236349</t>
  </si>
  <si>
    <t>20180000660110619001</t>
  </si>
  <si>
    <t>INTERREG CENTRAL EUROPE- ECOS4IN - mzdové výdaje - EU</t>
  </si>
  <si>
    <t>20180000660520101001</t>
  </si>
  <si>
    <t>INTERREG CENTRAL EUROPE- ECOS4IN- dohody - ÚK</t>
  </si>
  <si>
    <t>INTERREG CENTRAL EUROPE- ECOS4IN- dohody - EU</t>
  </si>
  <si>
    <t>INTERREG CENTRAL EUROPE- ECOS4IN- sociální pojištění - ÚK</t>
  </si>
  <si>
    <t>INTERREG CENTRAL EUROPE- ECOS4IN- sociální pojištění - EU</t>
  </si>
  <si>
    <t>INTERREG CENTRAL EUROPE- ECOS4IN- zdravotní pojištění - ÚK</t>
  </si>
  <si>
    <t>INTERREG CENTRAL EUROPE- ECOS4IN- zdravotní pojištění - EU</t>
  </si>
  <si>
    <t>INTERREG CENTRAL EUROPE- ECOS4IN- drobný majetek - EU</t>
  </si>
  <si>
    <t>INTERREG CENTRAL EUROPE- ECOS4IN- materiál - ÚK</t>
  </si>
  <si>
    <t>INTERREG CENTRAL EUROPE- ECOS4IN- materiál - EU</t>
  </si>
  <si>
    <t>INTERREG CENTRAL EUROPE- ECOS4IN- pohonné hmoty - ÚK</t>
  </si>
  <si>
    <t>INTERREG CENTRAL EUROPE- ECOS4IN- pohonné hmoty - EU</t>
  </si>
  <si>
    <t>INTERREG CENTRAL EUROPE- ECOS4IN- poštovní služby - ÚK</t>
  </si>
  <si>
    <t>INTERREG CENTRAL EUROPE- ECOS4IN- poštovní služby - EU</t>
  </si>
  <si>
    <t>INTERREG CENTRAL EUROPE- ECOS4IN- pronájem - ÚK</t>
  </si>
  <si>
    <t>INTERREG CENTRAL EUROPE- ECOS4IN- pronájem - EU</t>
  </si>
  <si>
    <t>INTERREG CENTRAL EUROPE- ECOS4IN- služby - ÚK</t>
  </si>
  <si>
    <t>INTERREG CENTRAL EUROPE- ECOS4IN- služby - EU</t>
  </si>
  <si>
    <t>INTERREG CENTRAL EUROPE- ECOS4IN- cestovné - ÚK</t>
  </si>
  <si>
    <t>INTERREG CENTRAL EUROPE- ECOS4IN- cestovné - EU</t>
  </si>
  <si>
    <t>INTERREG CENTRAL EUROPE- ECOS4IN- občerstvení - ÚK</t>
  </si>
  <si>
    <t>INTERREG CENTRAL EUROPE- ECOS4IN- občerstvení - EU</t>
  </si>
  <si>
    <t>INTERREG CENTRAL EUROPE- ECOS4IN - nemocenská - EU</t>
  </si>
  <si>
    <t>INTERREG CENTRAL EUROPE- ECOS4IN - platba PP4 Biz, AT - EU</t>
  </si>
  <si>
    <t>INTERREG CENTRAL EUROPE- ECOS4IN - platba PP5 Koprivnicki, HR - EU</t>
  </si>
  <si>
    <t>INTERREG CENTRAL EUROPE- ECOS4IN - platba PP6 Brodolini, IT - EU</t>
  </si>
  <si>
    <t>INTERREG CENTRAL EUROPE- ECOS4IN - rezerva - EU</t>
  </si>
  <si>
    <t xml:space="preserve">INTERREG EUROPE- RFC </t>
  </si>
  <si>
    <t>INTERREG EUROPE- RFC - mzdové výdaje - ÚK</t>
  </si>
  <si>
    <t>236402</t>
  </si>
  <si>
    <t>20190000010110619001</t>
  </si>
  <si>
    <t>INTERREG EUROPE- RFC - mzdové výdaje - EU</t>
  </si>
  <si>
    <t>20190000010520601004</t>
  </si>
  <si>
    <t>INTERREG EUROPE- RFC - osobní  výdaje - ÚK</t>
  </si>
  <si>
    <t>INTERREG EUROPE- RFC - osobní výdaje - EU</t>
  </si>
  <si>
    <t>INTERREG EUROPE- RFC - sociální pojištění - ÚK</t>
  </si>
  <si>
    <t>INTERREG EUROPE- RFC - sociální pojištění - EU</t>
  </si>
  <si>
    <t>INTERREG EUROPE- RFC - zdravotní pojištění - ÚK</t>
  </si>
  <si>
    <t>INTERREG EUROPE- RFC - zdravotní pojištění - EU</t>
  </si>
  <si>
    <t>INTERREG EUROPE- RFC - pohonné hmoty - EU</t>
  </si>
  <si>
    <t>INTERREG EUROPE- RFC - úhrada poštovních služeb - ÚK</t>
  </si>
  <si>
    <t>INTERREG EUROPE- RFC - úhrada poštovních služeb - EU</t>
  </si>
  <si>
    <t>INTERREG EUROPE- RFC - cestovné - ÚK</t>
  </si>
  <si>
    <t>INTERREG EUROPE- RFC - cestovné - EU</t>
  </si>
  <si>
    <t>Odbor územního plánování a stebního řádu</t>
  </si>
  <si>
    <t>Výpočet denního osvětlení v budově, zpracování technické zprávy</t>
  </si>
  <si>
    <t>08</t>
  </si>
  <si>
    <t>3635</t>
  </si>
  <si>
    <t xml:space="preserve">zpracování územně plánovacích podkladů, studie, analýzy </t>
  </si>
  <si>
    <t>ÚS Krušné hory - ÚK - Etapa B: konečný návrh řešení ÚS</t>
  </si>
  <si>
    <t>Návrh 2. aktualizace ZÚR ÚK, etapa B</t>
  </si>
  <si>
    <t>Územní studie Jezero Milada - etapa A</t>
  </si>
  <si>
    <t>Odbor školství, mládeže a tělovýchovy</t>
  </si>
  <si>
    <t>Revitalizace dětských hřišť - revize, školení</t>
  </si>
  <si>
    <t>09</t>
  </si>
  <si>
    <t>00128</t>
  </si>
  <si>
    <t>Revitalizace dětských hřišť - udržitelnost projektu</t>
  </si>
  <si>
    <t>Poskytování užívacích práv - licence Microsoft</t>
  </si>
  <si>
    <t>00211</t>
  </si>
  <si>
    <t>Poskytování užívacích práv - Microsoft</t>
  </si>
  <si>
    <t>Olympiády dětí ČR - nákup materiálu</t>
  </si>
  <si>
    <t>P.F. art, s.r.o. - atlas školství</t>
  </si>
  <si>
    <t>Olympiáda dětí a mládeže ČR - ubytování a stravování reprezentantů ÚK</t>
  </si>
  <si>
    <t>Olympiáda dětí a mládeže ČR - doprava</t>
  </si>
  <si>
    <t>Olympiáda dětí a mládeže ČR</t>
  </si>
  <si>
    <t>Olympiáda - dárkové poukazy</t>
  </si>
  <si>
    <t>Kraj pro bezpečný internet-Kraj Vysočina</t>
  </si>
  <si>
    <t>Podpora Páteřních škol a optimalizace vzdělávací soustavy</t>
  </si>
  <si>
    <t>účelový příspěvek na velkou údržbu</t>
  </si>
  <si>
    <t>00054</t>
  </si>
  <si>
    <t>Koncepce mládeže - spoluúčast kraje</t>
  </si>
  <si>
    <t>00073</t>
  </si>
  <si>
    <t>Soutěž  "Dobrá škola ÚK"</t>
  </si>
  <si>
    <t>00206</t>
  </si>
  <si>
    <t>Podpora zemědělského vzdělávání</t>
  </si>
  <si>
    <t>00208</t>
  </si>
  <si>
    <t>Mezinárodní spolupráce a multikulturní výchova, podpora výchovy a vzdělávání - účelově určený příspěvek</t>
  </si>
  <si>
    <t>00209</t>
  </si>
  <si>
    <t>Regionální fotbalová akademie ÚK - účelově určený příspěvek</t>
  </si>
  <si>
    <t>00212</t>
  </si>
  <si>
    <t>pojistné náhrady poskytnuté PO</t>
  </si>
  <si>
    <t>příspěvek na provoz (NN) celkem</t>
  </si>
  <si>
    <t>transfery na přímé náklady celkem</t>
  </si>
  <si>
    <t>soukromé školy</t>
  </si>
  <si>
    <t>obecní školy</t>
  </si>
  <si>
    <t>5339</t>
  </si>
  <si>
    <t>krajské školy</t>
  </si>
  <si>
    <t>ostatní dotace ze státního rozpočtu celkem</t>
  </si>
  <si>
    <t>Obědy do škol - obce</t>
  </si>
  <si>
    <t>Integrovaný regionální operační program - krajské školy</t>
  </si>
  <si>
    <t>Programy přeshraniční spolupráce 2014+ - SR - krajské školy</t>
  </si>
  <si>
    <t>Agrokomplex - podpůrné programy APK</t>
  </si>
  <si>
    <t>29331</t>
  </si>
  <si>
    <t>Podpora organizace a ukončování středního vzdělávání maturitní zkouškou na vybraných školách v podzimním zkušebním období - krajské školy</t>
  </si>
  <si>
    <t>Excelence středních škol</t>
  </si>
  <si>
    <t>33038</t>
  </si>
  <si>
    <t>Podpora zavádění diagnostických nástrojů</t>
  </si>
  <si>
    <t>Podpora odborného vzdělávání - krajské školy</t>
  </si>
  <si>
    <t>33049</t>
  </si>
  <si>
    <t>Operační program Výzkum, vývoj a vzdělávání – PO3  - krajské školy</t>
  </si>
  <si>
    <t>Naplňování Koncepce podpory mládeže na krajské úrovni</t>
  </si>
  <si>
    <t>33064</t>
  </si>
  <si>
    <t>Excelence základních škol</t>
  </si>
  <si>
    <t>33065</t>
  </si>
  <si>
    <t>Asistenti pedagoga pro děti, žáky a studenty se speciálními vzdělávacími potřebami  a mimořádně nadané - obecní školy</t>
  </si>
  <si>
    <t>Podpora navýšení kapacit ve školských poradenských zařízeních</t>
  </si>
  <si>
    <t>Podpora výuky plavání v základních školách</t>
  </si>
  <si>
    <t>Vzdělávací programy paměťových institucí do škol</t>
  </si>
  <si>
    <t>Finanční zajištění překrývání PPČ učitelů se zohledněním provozu MŠ</t>
  </si>
  <si>
    <t>33074</t>
  </si>
  <si>
    <t>Podpora vzdělávání cizinců ve školách</t>
  </si>
  <si>
    <t>33075</t>
  </si>
  <si>
    <t>Částečné vyrovnání mezikrajových rozdílů v odměňování - krajské školy</t>
  </si>
  <si>
    <t>Podpora financování základních a středních škol při zavádění změny systému financovámí regionálního školství</t>
  </si>
  <si>
    <t>33077</t>
  </si>
  <si>
    <t>Program prevence kriminality - krajské školy</t>
  </si>
  <si>
    <t>33122</t>
  </si>
  <si>
    <t>Projekty romské komunity - krajské školy</t>
  </si>
  <si>
    <t>Soutěže</t>
  </si>
  <si>
    <t>33166</t>
  </si>
  <si>
    <t>Přímé náklady na vzdělávání - sportovní gymnázia - krajské školy</t>
  </si>
  <si>
    <t>33354</t>
  </si>
  <si>
    <t>Kulturní aktivity - krajské školy</t>
  </si>
  <si>
    <t>§ 3112 - speciální předškolní zařízení - NN</t>
  </si>
  <si>
    <t>MŠ Zdravíčko, Ústí nad Labem, Malátova - NN</t>
  </si>
  <si>
    <t>7260</t>
  </si>
  <si>
    <t>3112</t>
  </si>
  <si>
    <t>MŠ spec., Ústí n. L., ul. Štefánikova - NN</t>
  </si>
  <si>
    <t>7270</t>
  </si>
  <si>
    <t>§ 3114 - speciální základní školy - NN</t>
  </si>
  <si>
    <t>Spec.ZŠ a Prakt.škola, Česká Kamenice - NN</t>
  </si>
  <si>
    <t>1270</t>
  </si>
  <si>
    <t>Spec. ZŠ a MŠ, Varnsdorf - NN</t>
  </si>
  <si>
    <t>1310</t>
  </si>
  <si>
    <t>Spec. ZŠ a spec. MŠ a Prakt.škola Děčín - NN</t>
  </si>
  <si>
    <t>Spec. ZŠ a Prakt. škola, Šluknov - NN</t>
  </si>
  <si>
    <t>1390</t>
  </si>
  <si>
    <t>Spec. ZŠ, Štětí - NN</t>
  </si>
  <si>
    <t>3070</t>
  </si>
  <si>
    <t>ZŠ spec., ZŠ prakt. a PrŠ Litoměřice - NN</t>
  </si>
  <si>
    <t>ZŠ prakt., Roudnice n. L. - NN</t>
  </si>
  <si>
    <t>3230</t>
  </si>
  <si>
    <t>Spec. ZŠ Louny - NN</t>
  </si>
  <si>
    <t>4050</t>
  </si>
  <si>
    <t>Logoped. ZŠ, Měcholupy - NN</t>
  </si>
  <si>
    <t>ZŠ při DPN, Louny - NN</t>
  </si>
  <si>
    <t>4150</t>
  </si>
  <si>
    <t>ZŠ prof. Z. Matějčka, Most - NN</t>
  </si>
  <si>
    <t>5140</t>
  </si>
  <si>
    <t>ZŠ a SŠ, Most - NN</t>
  </si>
  <si>
    <t>5150</t>
  </si>
  <si>
    <t>ZŠ prakt., Bílina - NN</t>
  </si>
  <si>
    <t>6210</t>
  </si>
  <si>
    <t>Spec. ZŠ a spec. MŠ, Teplice, ul. Trnovanská - NN</t>
  </si>
  <si>
    <t>ZŠ a MŠ, Teplice, U Červeného kostela - NN</t>
  </si>
  <si>
    <t>Spec.ZŠ a Prakt. škola, Ústí n. L., Pod Parkem - NN</t>
  </si>
  <si>
    <t>§ 3121 - gymnázia - NN</t>
  </si>
  <si>
    <t>Gymnázium Rumburk - NN</t>
  </si>
  <si>
    <t>1160</t>
  </si>
  <si>
    <t>3121</t>
  </si>
  <si>
    <t>Gymnázium Děčín - NN</t>
  </si>
  <si>
    <t>1180</t>
  </si>
  <si>
    <t>Gymnázium Chomutov - NN</t>
  </si>
  <si>
    <t>2130</t>
  </si>
  <si>
    <t>Gymnázium Kadaň - NN</t>
  </si>
  <si>
    <t>2160</t>
  </si>
  <si>
    <t>Gymnázium J. Jungmana, Litoměřice - NN</t>
  </si>
  <si>
    <t>3130</t>
  </si>
  <si>
    <t>Gymnázium Lovosice - NN</t>
  </si>
  <si>
    <t>3150</t>
  </si>
  <si>
    <t>Gymnázium Roudnice nad Labem - NN</t>
  </si>
  <si>
    <t>3170</t>
  </si>
  <si>
    <t>Gymnázium V. Hlavatého, Louny - NN</t>
  </si>
  <si>
    <t>4070</t>
  </si>
  <si>
    <t>Gymnázium Žatec - NN</t>
  </si>
  <si>
    <t>4080</t>
  </si>
  <si>
    <t>Podkrušnohorské gymnázium, Most - NN</t>
  </si>
  <si>
    <t>5110</t>
  </si>
  <si>
    <t>Gymnázium T.G. Masaryka, Litvínov - NN</t>
  </si>
  <si>
    <t>5120</t>
  </si>
  <si>
    <t>Gymnázium Teplice - NN</t>
  </si>
  <si>
    <t>6130</t>
  </si>
  <si>
    <t>Gymnázium Ústí n. L., Jateční 22 - NN</t>
  </si>
  <si>
    <t>7200</t>
  </si>
  <si>
    <t>§ 3122 - střední odborné školy - NN</t>
  </si>
  <si>
    <t>SZŠ a OA, Rumburk - NN</t>
  </si>
  <si>
    <t>SZŠ, Děčín - NN</t>
  </si>
  <si>
    <t>1120</t>
  </si>
  <si>
    <t>VOŠ,SPŠ a SOŠ služeb a cestovního ruchu, Varnsdorf - NN</t>
  </si>
  <si>
    <t>1140</t>
  </si>
  <si>
    <t>Evropská OA, Děčín - NN</t>
  </si>
  <si>
    <t>SŠ zahr.a zem.A.E.Komerse, Děčín-Libverda - NN</t>
  </si>
  <si>
    <t>VOŠ a SPŠ strojní, stavební a dopravní, Děčín - NN</t>
  </si>
  <si>
    <t>1220</t>
  </si>
  <si>
    <t>SOŠ energetická a stavební,OA a SZŠ,Chomutov - NN</t>
  </si>
  <si>
    <t>SPŠ a VOŠ, Chomutov - NN</t>
  </si>
  <si>
    <t>2100</t>
  </si>
  <si>
    <t>SPŠ stavební a OA, Kadaň - NN</t>
  </si>
  <si>
    <t>2120</t>
  </si>
  <si>
    <t>SŠ pedagogická,hotelnictví a služeb,Litoměřice-NN</t>
  </si>
  <si>
    <t>3100</t>
  </si>
  <si>
    <t>VOŠ obalové techniky a SŠ, Štětí - NN</t>
  </si>
  <si>
    <t>VOŠ a SOŠ, Roudnice nad Labem - NN</t>
  </si>
  <si>
    <t>3180</t>
  </si>
  <si>
    <t>OA a SOŠ generála F.Fajtla, Louny - NN</t>
  </si>
  <si>
    <t>4030</t>
  </si>
  <si>
    <t>OA a SOŠ zemědělská a ekologická, Žatec - NN</t>
  </si>
  <si>
    <t>4110</t>
  </si>
  <si>
    <t>VOŠ ekonomická, sociální a zdravotnická, OA, SPgŠ a SZdrŠ, Most - NN</t>
  </si>
  <si>
    <t>5100</t>
  </si>
  <si>
    <t>Hotelová škola, OA a SPŠ, Teplice - NN</t>
  </si>
  <si>
    <t>6030</t>
  </si>
  <si>
    <t>SPŠ, Ústí n. L. - NN</t>
  </si>
  <si>
    <t>7010</t>
  </si>
  <si>
    <t>VOŠ zdrav. a SŠ zdrav. Ústí n. L. - NN</t>
  </si>
  <si>
    <t>7040</t>
  </si>
  <si>
    <t>OA a JŠ s právem st. jaz. zk., Ústí nad Labem, Pařížská - NN</t>
  </si>
  <si>
    <t>§ 3123 - střední odborná učiliště a učiliště - NN</t>
  </si>
  <si>
    <t>SOŠ mediální grafiky a polygrafie, Rumburk - NN</t>
  </si>
  <si>
    <t>1080</t>
  </si>
  <si>
    <t>SŠ řemesel a služeb, Děčín IV - NN</t>
  </si>
  <si>
    <t>1100</t>
  </si>
  <si>
    <t>SŠ lodní dopravy a techn. řemesel, Děčín VI.  - NN</t>
  </si>
  <si>
    <t>1130</t>
  </si>
  <si>
    <t>Střední lesnická škola a SOŠ, Šluknov - NN</t>
  </si>
  <si>
    <t>SŠ technická,gastron. a automobilní,Chomutov - NN</t>
  </si>
  <si>
    <t>2060</t>
  </si>
  <si>
    <t>SOŠ technická a zahradnická, Lovosice - NN</t>
  </si>
  <si>
    <t>3020</t>
  </si>
  <si>
    <t>SOŠ a SOU Roudnice nad Labem - NN</t>
  </si>
  <si>
    <t>3220</t>
  </si>
  <si>
    <t>SŠ technická, Most - NN</t>
  </si>
  <si>
    <t>SPŠ a SOŠ gastronomie a služeb, Most - NN</t>
  </si>
  <si>
    <t>5030</t>
  </si>
  <si>
    <t>SOŠ, Litvínov - Hamr - NN</t>
  </si>
  <si>
    <t>5040</t>
  </si>
  <si>
    <t>SŠ stavební a strojní, Teplice, F. Šrámka - NN</t>
  </si>
  <si>
    <t>SŠ obchodu a služeb, Teplice - NN</t>
  </si>
  <si>
    <t>6020</t>
  </si>
  <si>
    <t>SŠ obchodu,řemesel,služeb a ZŠ, Ústí n.L.-NN</t>
  </si>
  <si>
    <t>SPŠ stavební a SOŠ stavební a technická, Ústí n. L. - NN</t>
  </si>
  <si>
    <t>§ 3125 - střediska praktického vyučování a školní hospodářství - NN</t>
  </si>
  <si>
    <t>Školní statek, Roudnice n. L. - Vědomice - NN</t>
  </si>
  <si>
    <t>3010</t>
  </si>
  <si>
    <t>3125</t>
  </si>
  <si>
    <t>§ 3126 - konzervatoře - NN</t>
  </si>
  <si>
    <t>Konzervatoř, Teplice - NN</t>
  </si>
  <si>
    <t>6220</t>
  </si>
  <si>
    <t>3126</t>
  </si>
  <si>
    <t>§ 3127 - střední školy - NN</t>
  </si>
  <si>
    <t>Gymnázium a SOŠ, Klášterec nad Ohří - NN</t>
  </si>
  <si>
    <t>2090</t>
  </si>
  <si>
    <t>3127</t>
  </si>
  <si>
    <t>Gymnázium a SOŠ, Podbořany - NN</t>
  </si>
  <si>
    <t>4040</t>
  </si>
  <si>
    <t>Gymnázium a SPŠ, Duchcov - NN</t>
  </si>
  <si>
    <t>6140</t>
  </si>
  <si>
    <t>Gymnázium a SOŠ dr. V. Šmejkala, Ústí nad Labem - NN</t>
  </si>
  <si>
    <t>7230</t>
  </si>
  <si>
    <t>§ 3133 - dětské domovy - NN</t>
  </si>
  <si>
    <t>DD ""Země dětí"" a ŠJ, Česká Kamenice - NN"</t>
  </si>
  <si>
    <t>1040</t>
  </si>
  <si>
    <t>3133</t>
  </si>
  <si>
    <t>DD a ŠJ, Krásná Lípa - NN</t>
  </si>
  <si>
    <t>1050</t>
  </si>
  <si>
    <t>DD a ŠJ, Lipová u Šluknova - NN</t>
  </si>
  <si>
    <t>1060</t>
  </si>
  <si>
    <t>DD, Vysoká Pec - NN</t>
  </si>
  <si>
    <t>2180</t>
  </si>
  <si>
    <t>DD a ŠJ Mašťov - NN</t>
  </si>
  <si>
    <t>2190</t>
  </si>
  <si>
    <t>DD a ŠJ, Chomutov - NN</t>
  </si>
  <si>
    <t>2200</t>
  </si>
  <si>
    <t>DD, ZŠ prakt., PrŠ a ŠJ, Dlažkovice - NN</t>
  </si>
  <si>
    <t>3140</t>
  </si>
  <si>
    <t>DD a ŠJ, Litoměřice - NN</t>
  </si>
  <si>
    <t>3190</t>
  </si>
  <si>
    <t>DD, ZŠ a SŠ, Žatec - NN</t>
  </si>
  <si>
    <t>4130</t>
  </si>
  <si>
    <t>DD a ŠJ, Hora sv. Kateřiny - NN</t>
  </si>
  <si>
    <t>5080</t>
  </si>
  <si>
    <t>DD a ŠJ, Most - NN</t>
  </si>
  <si>
    <t>5130</t>
  </si>
  <si>
    <t>DD, ZŠ a SŠ, Duchcov - NN</t>
  </si>
  <si>
    <t>6190</t>
  </si>
  <si>
    <t>DD a ŠJ, Tuchlov - NN</t>
  </si>
  <si>
    <t>6240</t>
  </si>
  <si>
    <t>DD a ŠJ, Krupka - NN</t>
  </si>
  <si>
    <t>6250</t>
  </si>
  <si>
    <t>DD a ŠJ, Tisá - NN</t>
  </si>
  <si>
    <t>7170</t>
  </si>
  <si>
    <t>DD a ŠJ, Ústí n. L., Špálova - NN</t>
  </si>
  <si>
    <t>7180</t>
  </si>
  <si>
    <t>DD a ŠJ, Ústí nad Labem, Truhlářova - NN</t>
  </si>
  <si>
    <t>7210</t>
  </si>
  <si>
    <t>§ 3146 - zařízení výchovného poradenství a preventivně výchovné péče - NN</t>
  </si>
  <si>
    <t>PPP ÚK a Zařízení pro DVPP, Teplice - NN</t>
  </si>
  <si>
    <t>3146</t>
  </si>
  <si>
    <t>§ 3231 - základní umělecké školy - NN</t>
  </si>
  <si>
    <t>ZUŠ Děčín - NN</t>
  </si>
  <si>
    <t>1290</t>
  </si>
  <si>
    <t>3231</t>
  </si>
  <si>
    <t>ZUŠ Rumburk - NN</t>
  </si>
  <si>
    <t>1350</t>
  </si>
  <si>
    <t>ZUŠ Teplice - NN</t>
  </si>
  <si>
    <t>6080</t>
  </si>
  <si>
    <t>ZUŠ E.Randové, Ústí n.L.,W.Churchilla - NN</t>
  </si>
  <si>
    <t>§ 3421 - využití volného času dětí a mládeže - NN</t>
  </si>
  <si>
    <t>Dům dětí a mládeže, Rumburk - NN</t>
  </si>
  <si>
    <t>1370</t>
  </si>
  <si>
    <t>Dům dětí a mládeže, Žatec - NN</t>
  </si>
  <si>
    <t>4140</t>
  </si>
  <si>
    <t>Dům dětí a mládeže ""Sluníčko"", Duchcov - NN</t>
  </si>
  <si>
    <t>6100</t>
  </si>
  <si>
    <t>Dům dětí a mládeže, Teplice - NN</t>
  </si>
  <si>
    <t>6110</t>
  </si>
  <si>
    <t>SŠ lod.dopr.a techn.řem.Děčín - pojistné plnění</t>
  </si>
  <si>
    <t>VOŠ,SPŠ,SOŠ služ.a cest.r.Varnsdorf - přijaté pojistné</t>
  </si>
  <si>
    <t>Gymnázium, Děčín - přijaté pojistné</t>
  </si>
  <si>
    <t>SŠZaZe A.E. Komerse, Děčín - Libverda</t>
  </si>
  <si>
    <t>VOŠ a SPŠ strojní, stavební a dopravní, Děčín</t>
  </si>
  <si>
    <t>Spec.ZŠ a Spec.MŠ a Pr.Š. Děčín-Bynov - pojistné</t>
  </si>
  <si>
    <t>SŠ technická,gastron. a automobilní, Chomutov-přijaté pojistné</t>
  </si>
  <si>
    <t>SOŠ energetická a stavební OA a SZŠ, Chomutov</t>
  </si>
  <si>
    <t>Gymnázium a SOŠ Klášterec n.Ohří-příjaté pojistné</t>
  </si>
  <si>
    <t>Gymnázium Chomutov</t>
  </si>
  <si>
    <t>Gymnázium, Kadaň</t>
  </si>
  <si>
    <t>DD a ŠJ, Chomutov</t>
  </si>
  <si>
    <t>Školní statek, Roudnice n. L. - Vědomice</t>
  </si>
  <si>
    <t>SŠ pedag.,hotel.a sl.Litoměřice - pojistné plnění</t>
  </si>
  <si>
    <t>DD, ZŠ prakt., PrŠ a ŠJ, Dlažkovice - přijaté pojistné</t>
  </si>
  <si>
    <t>VOŠ a SOŠ, Roudnice nad Labem</t>
  </si>
  <si>
    <t>DD a ŠJ, Litoměřice</t>
  </si>
  <si>
    <t>SOŠ a SOU Roudnice nad Labem</t>
  </si>
  <si>
    <t>Gymnázium a SOŠ Podbořany - přijaté pojistné</t>
  </si>
  <si>
    <t>OA a SOŠ zemědělská a ekologická, Žatec</t>
  </si>
  <si>
    <t>Dům dětí a mládeže, Žatec</t>
  </si>
  <si>
    <t>SŠ technická, Most - Velebudice</t>
  </si>
  <si>
    <t>SPŠ a SOŠ gastronomie a služeb, Most</t>
  </si>
  <si>
    <t>Podkrušnohorské gymnázium, Most</t>
  </si>
  <si>
    <t>DD a ŠJ, Most - pojistné</t>
  </si>
  <si>
    <t>ZŠ a SŠ Most - pojistné</t>
  </si>
  <si>
    <t>SŠ stavební a strojní, Teplice - přijaté pojistné</t>
  </si>
  <si>
    <t>Hotelová škola, OA a SPŠ, Teplice</t>
  </si>
  <si>
    <t>ZUŠ Teplice</t>
  </si>
  <si>
    <t>DDM, Teplice</t>
  </si>
  <si>
    <t>Gymnázium Teplice</t>
  </si>
  <si>
    <t>Konzervatoř, Teplice</t>
  </si>
  <si>
    <t>Spec. ZŠ,MŠ a Pr.Š. Ústí n.L.,Pod Parkem - pojistné</t>
  </si>
  <si>
    <t>DD a ŠJ, Tisá - pojistné</t>
  </si>
  <si>
    <t>Gymnázium a SOŠ V.Šmejkala,Ústí n.L.-pojistné</t>
  </si>
  <si>
    <t>OA a JŠ s právem st. jaz. zk., Ústí nad Labem, Pařížská</t>
  </si>
  <si>
    <t>Gymnázium Děčín - výměna 2 plynových kotlů (Komenského nám.340/4)</t>
  </si>
  <si>
    <t>SŠ zahr.a zem. AEK Děčín-obnova výmalby, dveří a linolea</t>
  </si>
  <si>
    <t>SOŠ en.,stav.,OA a SZŠ Chomutov-oprava podlah učeben,chodeb,vchodu do jídelny</t>
  </si>
  <si>
    <t>SŠ pedag.,hotel.a služeb Litoměřice - oprava ploché střechy na příst.a tělocvičně</t>
  </si>
  <si>
    <t>SŠ techn.gastr.a aut.Chomutov - oprava vstupního schod.,chodníků,zastřeš.,vstup.</t>
  </si>
  <si>
    <t>SŠ technická,gastronom.a automob.,Chomutov - opravy podlah,fasády a rozvaděče (stř.Jirkov,Kadaň,Chomutov)</t>
  </si>
  <si>
    <t xml:space="preserve">SOŠ a SOU Roudnice n.L.-oprava podlah </t>
  </si>
  <si>
    <t>SŠ technická,Most-oprava domova mládeže-sekce B(Dělnická)</t>
  </si>
  <si>
    <t>Gymnázium a SOŠ Podbořany-výměna protipožár.dveří v DM</t>
  </si>
  <si>
    <t>ZUŠ Teplice - Oprava kotelny včetně výměny 3 plynových kotlů</t>
  </si>
  <si>
    <t>Mateřské centrum Bělásek z.s.-Spolu a aktivně</t>
  </si>
  <si>
    <t>09190006450110631001</t>
  </si>
  <si>
    <t>Cinka, z.s. - Mažoretky 2019</t>
  </si>
  <si>
    <t>09190006400110631001</t>
  </si>
  <si>
    <t>Budík,z.s.-Kroužky robotiky v Žatci</t>
  </si>
  <si>
    <t>09190006370110631001</t>
  </si>
  <si>
    <t>SH ČMS-Sbor dobrovolných hasičů Dobroměřice-Rozvoj kroužku malých hasičů</t>
  </si>
  <si>
    <t>09190006330110631001</t>
  </si>
  <si>
    <t>Junák - český skaut,středisko Radobýl Litoměřice, z.s.-LETNÍ TÁBORY 2019</t>
  </si>
  <si>
    <t>09190006480110631001</t>
  </si>
  <si>
    <t>Občanské sdružení JETY98,z.s.-Podpora letního soustředění JETY98-Tomášov 2019</t>
  </si>
  <si>
    <t>09190006500110631001</t>
  </si>
  <si>
    <t>SPMP ČR pobočný spolek Most-OÁZA ZDRAVÍ</t>
  </si>
  <si>
    <t>09190006300110631001</t>
  </si>
  <si>
    <t>Via Europa,z.s.-Rukodělné kroužky pro děti a mládež</t>
  </si>
  <si>
    <t>09190006160110631001</t>
  </si>
  <si>
    <t>Camp Slunce,z.s.-Slunce-EKOTOP 2019</t>
  </si>
  <si>
    <t>09190006320110631001</t>
  </si>
  <si>
    <t>Sdružení dětí a mládeže Tilia,z.s.-V přírodě je nejlépe!</t>
  </si>
  <si>
    <t>09190006190110631001</t>
  </si>
  <si>
    <t>Biskupství Litoměřické-Schrödingerův institut Varnsdorf-stř.volného času pro Šluknovský výběžek-Polytechnické zájm.vzdělávání dětí</t>
  </si>
  <si>
    <t>09190006380110631001</t>
  </si>
  <si>
    <t>Biskupství Litoměřické-Schrödingerův institut Varnsdorf-stř.volného času pro Šluknovský výběžek-Letní pobytové tábory v Krušných Horách a Janově nad Nisou</t>
  </si>
  <si>
    <t>09190006390110631001</t>
  </si>
  <si>
    <t>Stat.město Děčín - DDM Děčín- Duhový závod</t>
  </si>
  <si>
    <t>09190006420110631001</t>
  </si>
  <si>
    <t>Stat.město Děčín - DDM Děčín- KORFBAL MANIA "Pod korfbalovým košem jsou si všichni rovni"</t>
  </si>
  <si>
    <t>09190006430110631001</t>
  </si>
  <si>
    <t>Město Česká Kamenice-Centrum dětí a mládeže Č.Kamenice-POHYBEM KE ZDRAVÍ</t>
  </si>
  <si>
    <t>1004</t>
  </si>
  <si>
    <t>09190006410110631001</t>
  </si>
  <si>
    <t>Město Litoměřice-DDM Rozmarýn Litoměřice,Plešivecká 1863-Rozvoj a podpora kreativní činnosti na táboře</t>
  </si>
  <si>
    <t>09190006470110631001</t>
  </si>
  <si>
    <t>Město Štětí-DDM Štětí,Horova 375-"POHYB JE PRIMA"</t>
  </si>
  <si>
    <t>3092</t>
  </si>
  <si>
    <t>09190006510110631001</t>
  </si>
  <si>
    <t>Stat.město Most-Středisko volného času,Most,Albrechtická 414-Letní pobytové tábory Svahová</t>
  </si>
  <si>
    <t>09190006280110631001</t>
  </si>
  <si>
    <t>Stat.město Most-Středisko volného času,Most,Albrechtická 414-Letní pobytový tábor Janov nad Nisou-Léto v Bradavicích</t>
  </si>
  <si>
    <t>09190006290110631001</t>
  </si>
  <si>
    <t>Stat.město Ústí nad Labem-DDM a Zaříz.pro DVPP ÚL-Sportujeme s DDM</t>
  </si>
  <si>
    <t>09190006170110631001</t>
  </si>
  <si>
    <t>Stat.město Ústí nad Labem-DDM a Zaříz.pro DVPP ÚL-Tvoříme a vyrábíme</t>
  </si>
  <si>
    <t>09190006180110631001</t>
  </si>
  <si>
    <t>VOŠ, SPŠ a SOŠ sl. a cest. ruchu Varnsdorf - Dobrá škola</t>
  </si>
  <si>
    <t>VOŠ, SPŠ a SOŠ služ.a cest.ruchu,Varnsdorf- "Dobrá škola-Moderní škola"</t>
  </si>
  <si>
    <t>VOŠ a SPŠ str.,stav.a dopr.Děčín-Dobrá škola</t>
  </si>
  <si>
    <t>VOŠ a SPŠ strojní,stavební a dopravní,Děčín - "Dobrá škola-Moderní škola"</t>
  </si>
  <si>
    <t>SOŠ energetická a stavební OA a SZŠ, Chomutov-Dobrá škola</t>
  </si>
  <si>
    <t>SOŠ energ.a stav.,OA a SZŠ,Chomutov-"Dobrá škola-Moderní škola"</t>
  </si>
  <si>
    <t>SPŠ a VOŠ Chomutov-Dobrá škola</t>
  </si>
  <si>
    <t>SPŠ a VOŠ,Chomutov - "Dobrá škola-Moderní škola"</t>
  </si>
  <si>
    <t>VOŠ obal.techn.a SŠ Štětí-Dobrá škola</t>
  </si>
  <si>
    <t>VOŠ obalové techniky a SŠ, Štětí- "Dobrá škola-Moderní škola"</t>
  </si>
  <si>
    <t>Gymnázium a SOŠ Podbořany-Dobrá škola</t>
  </si>
  <si>
    <t>Gymnázium a SOŠ Podbořany - "Dobrá škola-Moderní škola"</t>
  </si>
  <si>
    <t>SŠ stav.a strojní Teplice-Dobrá škola</t>
  </si>
  <si>
    <t>SŠ stavební a strojní, Teplice - "Dobrá škola-Moderní škola"</t>
  </si>
  <si>
    <t>SPŠ Ústí n.L.,Resslova - Dobrá škola</t>
  </si>
  <si>
    <t>SPŠ,Ústí nad Labem - "Dobrá škola-Moderní škola"</t>
  </si>
  <si>
    <t>OA a SOŠ zem.a ekol.Žatec-náklady k získání řidič.oprávnění pro žáky Agropodnikání</t>
  </si>
  <si>
    <t>Mezinár. spolupráce a multikulturní výchova, podpora výchovy a vzdělávání</t>
  </si>
  <si>
    <t>Spec.ZŠ a Pr.Š,Šluknov-účel.neinv.př.-Zajištění přepravy žáků po dobu rekonstrukce budovy</t>
  </si>
  <si>
    <t>Gymnázium Kadaň-účel.neinv.př.-oprava hav.stavu ochr.prvků tělocvičny</t>
  </si>
  <si>
    <t>Gymnázium Žatec-obměna a rozšíření mobiliáře</t>
  </si>
  <si>
    <t>SŠ zahr.a zem. AEK Děčín-nákup vybavení odpočinkových zón</t>
  </si>
  <si>
    <t>VOŠaSPŠ stroj.,stav.a dopr.Děčín-neinv.přís.-výměna PVCaOSB desek v odb.učebnách</t>
  </si>
  <si>
    <t>SŠ techn.gastr.a aut.Chomutov - stěhování a vybavení učeben teor.výuky</t>
  </si>
  <si>
    <t>SŠ technická,Most-nákup nábytku,lůžkovi,audio.techniky,vyb.kuchyní DM(Dělnická 21)</t>
  </si>
  <si>
    <t>SŠ řemesel a sl.Děčín-VIII.roč.soutěže Děčínská vlna,Gastro Labe 2019</t>
  </si>
  <si>
    <t>09190004250110643008</t>
  </si>
  <si>
    <t>SZŠ a OA Rumburk-Výukový nemocniční systém a hardwarového vybavení</t>
  </si>
  <si>
    <t>SZŠ Děčín-Výukový nemocniční systém a hardwarového vybavení</t>
  </si>
  <si>
    <t>VOŠ,SPŠ a SOŠ sl.a cest.r.Varnsdorf - KOCOUR CUP 2019</t>
  </si>
  <si>
    <t>09190004210110643008</t>
  </si>
  <si>
    <t>Gymnázium Děčín - VIII.ročník soutěže mladých recitátorů Čtvrtlístek</t>
  </si>
  <si>
    <t>09190004180110643008</t>
  </si>
  <si>
    <t>SŠ zahr.a zem.AEK Děčín-výuka na Statku Kadaň-Jezerka</t>
  </si>
  <si>
    <t>SŠ techn.,gastr.a autom.Chomutov-zabezpečení praktické výuky na Statku Kadaň-Jez</t>
  </si>
  <si>
    <t>SOŠ en.a st.,OA a SZŠ Chomutov-soutěž v požár.útoku,soutěž v pr.pomoci,mladý eko</t>
  </si>
  <si>
    <t>09190004220110643008</t>
  </si>
  <si>
    <t>SOŠ energ.a st.,OA a SZŠ Chomutov-Výukový nemocniční syst.a hardwarové vybavení</t>
  </si>
  <si>
    <t>Gymnázium Kadaň-celostát.soutěž Globe Games</t>
  </si>
  <si>
    <t>Gymnázium Kadaň-Mini Globe Games</t>
  </si>
  <si>
    <t>09190004290110643008</t>
  </si>
  <si>
    <t>SŠ ped.,hotel.a sl.Litoměřice-kurzy českého znakového jazyka</t>
  </si>
  <si>
    <t>Gymnázium JJ Litoměřice - Bible a my</t>
  </si>
  <si>
    <t>09190004240110643008</t>
  </si>
  <si>
    <t>Gymnázium J.Jungmanna, Litoměřice-zajištění oslav výročí 100 let gymnázia</t>
  </si>
  <si>
    <t>Gymnázium J.Jungmanna,Litoměřice-účastnický poplatek internacionálního setkání mládeže konané ve městě Fulda</t>
  </si>
  <si>
    <t>Gymnázium J.J.,Litoměřice-výchovně-vzdělávací pobyt žáků</t>
  </si>
  <si>
    <t>Gymnázium Lovosice - mezinár.studentská konference ERASMUS+</t>
  </si>
  <si>
    <t>ZŠ praktická, Roudnice nad Labem-Atletický čtyřboj žáků se speciál.vzděl.potřeb.</t>
  </si>
  <si>
    <t>09190004190110643008</t>
  </si>
  <si>
    <t>Gymnázium V.Hlavatého, Louny-výchovně vzděl.pobyt žáků</t>
  </si>
  <si>
    <t>Logoped. ZŠ, Měcholupy-realizace 2 kurzů"Primární logopedická prevence"</t>
  </si>
  <si>
    <t>OA a SOŠ zem.a ekol.Žatec-zabezpečení praktické výuky na Statku Kadaň-Jez</t>
  </si>
  <si>
    <t>SOŠ Litvínov-Hamr - 20.ročník odb.kadeřnické soutěže JUNIOR.17.roč.krejčovské s.</t>
  </si>
  <si>
    <t>09190004170110643008</t>
  </si>
  <si>
    <t>VOŠESaZ,OA,SpgŠ a SZŠ Most - III.Ročník obl.sout.v první p.,XIV.ročníkDen zdraví</t>
  </si>
  <si>
    <t>09190004230110643008</t>
  </si>
  <si>
    <t>Podkrušnohorské gymnázium Most - Mezinárodní matematická soutěž Adama Riese</t>
  </si>
  <si>
    <t>09190004160110643008</t>
  </si>
  <si>
    <t>SŠ obchodu a služeb Teplice-projekt HUMANITA</t>
  </si>
  <si>
    <t>Gymnázium a SPŠ Duchcov-mezinár.geod.soutěž International Geodetic Pentathlon</t>
  </si>
  <si>
    <t>Gymnázium a SPŠ Duchcov - Mezinárodní geodetická soutěž IG-5</t>
  </si>
  <si>
    <t>09190004270110643008</t>
  </si>
  <si>
    <t>Gymnázium a SPŠ, Duchcov-nákl. spojené se zajištěním akce "Duxarch 1"</t>
  </si>
  <si>
    <t>SPŠ Ústí nad Labem-účast na World Schools Chamionship Schwimming 2019 v Riu de J</t>
  </si>
  <si>
    <t>VOŠ zdrav. a SŠ zdrav. Ústí n.L.-praktická výuka a odb. praxe v Krajské zdravotn</t>
  </si>
  <si>
    <t>VOŠ zdr. a SŠ zdr. Ústí n.L. - Ústecký dent+Studentlab-celostátní soutěž v model</t>
  </si>
  <si>
    <t>09190004150110643008</t>
  </si>
  <si>
    <t>VOŠ zdr.a SŠ zdr.Ústí n.L. - Výukový nemocniční systém a hardwarové vybavení</t>
  </si>
  <si>
    <t>Gymnázium a SOŠ dr. V.Š. Ústí n.L. - Krajská,celost.a mezin.finále vědom.a sport</t>
  </si>
  <si>
    <t>09190004260110643008</t>
  </si>
  <si>
    <t>SŠ stavební a strojní, Teplice - Regionální fotbalová akademie ÚK</t>
  </si>
  <si>
    <t>3149</t>
  </si>
  <si>
    <t>Regionální fotbalová akademie ÚK</t>
  </si>
  <si>
    <t>Obědy do škol</t>
  </si>
  <si>
    <t>ÚK - obědy do škol - MŠ Česká Kamenice, Palackého - SR</t>
  </si>
  <si>
    <t>3111</t>
  </si>
  <si>
    <t>13014</t>
  </si>
  <si>
    <t>120</t>
  </si>
  <si>
    <t>09190006630510101019</t>
  </si>
  <si>
    <t>ÚK - obědy do škol - MŠ Česká Kamenice, Palackého - FEAD</t>
  </si>
  <si>
    <t>09190006630520701001</t>
  </si>
  <si>
    <t>ÚK - obědy do škol - MŠ Česká Kamenice, Komenského - SR</t>
  </si>
  <si>
    <t>09190006750510101019</t>
  </si>
  <si>
    <t>ÚK - obědy do škol - MŠ Česká Kamenice, Komenského - FEAD</t>
  </si>
  <si>
    <t>09190006750520701001</t>
  </si>
  <si>
    <t>ÚK - obědy do škol - MŠ Děčín XXXII, Májová - SR</t>
  </si>
  <si>
    <t>09190006680510101019</t>
  </si>
  <si>
    <t>ÚK - obědy do škol - MŠ Děčín XXXII, Májová - FEAD</t>
  </si>
  <si>
    <t>09190006680520701001</t>
  </si>
  <si>
    <t>ÚK - obědy do škol - MŠ Děčín IV, Klostermannova - SR</t>
  </si>
  <si>
    <t>09190006790510101019</t>
  </si>
  <si>
    <t>ÚK - obědy do škol - MŠ Děčín IV, Klostermannova - FEAD</t>
  </si>
  <si>
    <t>09190006790520701001</t>
  </si>
  <si>
    <t>ÚK - obědy do škol - MŠ Chomutov - SR</t>
  </si>
  <si>
    <t>2012</t>
  </si>
  <si>
    <t>09190006760510101019</t>
  </si>
  <si>
    <t>ÚK - obědy do škol - MŠ Chomutov - FEAD</t>
  </si>
  <si>
    <t>09190006760520701001</t>
  </si>
  <si>
    <t>ÚK - obědy do škol - MŠ Klášterec nad Ohří, Lipová - SR</t>
  </si>
  <si>
    <t>2016</t>
  </si>
  <si>
    <t>09190006690510101019</t>
  </si>
  <si>
    <t>ÚK - obědy do škol - MŠ Klášterec nad Ohří, Lipová - FEAD</t>
  </si>
  <si>
    <t>09190006690520701001</t>
  </si>
  <si>
    <t>ÚK - obědy do škol - MŠ, Sady pionýrů, Lovosice - SR</t>
  </si>
  <si>
    <t>3058</t>
  </si>
  <si>
    <t>09190006640510101019</t>
  </si>
  <si>
    <t>ÚK - obědy do škol - MŠ, Sady pionýrů, Lovosice - FEAD</t>
  </si>
  <si>
    <t>09190006640520701001</t>
  </si>
  <si>
    <t>ÚK - obědy do škol - MŠ Louny, Šafaříkova - SR</t>
  </si>
  <si>
    <t>4036</t>
  </si>
  <si>
    <t>09190006830510101019</t>
  </si>
  <si>
    <t>ÚK - obědy do škol - MŠ Louny, Šafaříkova - FEAD</t>
  </si>
  <si>
    <t>09190006830520701001</t>
  </si>
  <si>
    <t>ÚK - obědy do škol - MŠ Obrnice, okres Most - SR</t>
  </si>
  <si>
    <t>09190006700510101019</t>
  </si>
  <si>
    <t>ÚK - obědy do škol - MŠ Obrnice, okres Most - FEAD</t>
  </si>
  <si>
    <t>09190006700520701001</t>
  </si>
  <si>
    <t>ÚK - obědy do škol - MŠ Písnička Krupka, Dukelských hrdinů - SR</t>
  </si>
  <si>
    <t>6016</t>
  </si>
  <si>
    <t>09190006880510101019</t>
  </si>
  <si>
    <t>ÚK - obědy do škol - MŠ Písnička Krupka, Dukelských hrdinů - FEAD</t>
  </si>
  <si>
    <t>09190006880520701001</t>
  </si>
  <si>
    <t>ÚK - obědy do škol - MŠ Dobětice, ÚL, Rabasova - SR</t>
  </si>
  <si>
    <t>09190006610510101019</t>
  </si>
  <si>
    <t>ÚK - obědy do škol - MŠ Dobětice, ÚL, Rabasova - FEAD</t>
  </si>
  <si>
    <t>09190006610520701001</t>
  </si>
  <si>
    <t>ÚK - obědy do škol - MŠ Pastelka, ÚL, Horní - SR</t>
  </si>
  <si>
    <t>09190006890510101019</t>
  </si>
  <si>
    <t>ÚK - obědy do škol - MŠ Pastelka, ÚL, Horní - FEAD</t>
  </si>
  <si>
    <t>09190006890520701001</t>
  </si>
  <si>
    <t>ÚK - obědy do škol - ZŠ a MŠ Děčín XXVII, Kosmonautů - SR</t>
  </si>
  <si>
    <t>09190006860510101019</t>
  </si>
  <si>
    <t>ÚK - obědy do škol - ZŠ a MŠ Děčín XXVII, Kosmonautů - FEAD</t>
  </si>
  <si>
    <t>09190006860520701001</t>
  </si>
  <si>
    <t>ÚK - obědy do škol - ZŠ Varnsdorf, náměstí E. Beneše - SR</t>
  </si>
  <si>
    <t>1052</t>
  </si>
  <si>
    <t>09190006650510101019</t>
  </si>
  <si>
    <t>ÚK - obědy do škol - ZŠ Varnsdorf, náměstí E. Beneše - FEAD</t>
  </si>
  <si>
    <t>09190006650520701001</t>
  </si>
  <si>
    <t>ÚK - obědy do škol - MŠ Varnsdorf, Poštovní - SR</t>
  </si>
  <si>
    <t>09190006740510101019</t>
  </si>
  <si>
    <t>ÚK - obědy do škol - MŠ Varnsdorf, Poštovní - FEAD</t>
  </si>
  <si>
    <t>09190006740520701001</t>
  </si>
  <si>
    <t>ÚK - obědy do škol - ZŠ Kadaň, Na Podlesí - SR</t>
  </si>
  <si>
    <t>2014</t>
  </si>
  <si>
    <t>09190006620510101019</t>
  </si>
  <si>
    <t>ÚK - obědy do škol - ZŠ Kadaň, Na Podlesí - FEAD</t>
  </si>
  <si>
    <t>09190006620520701001</t>
  </si>
  <si>
    <t>ÚK - obědy do škol - ZŠ a MŠ Hoštka, okres Litoměřice - SR</t>
  </si>
  <si>
    <t>3027</t>
  </si>
  <si>
    <t>09190006800510101019</t>
  </si>
  <si>
    <t>ÚK - obědy do škol - ZŠ a MŠ Hoštka, okres Litoměřice - FEAD</t>
  </si>
  <si>
    <t>09190006800520701001</t>
  </si>
  <si>
    <t>ÚK - obědy do škol - ZŠ a MŠ Litvínov-Janov, Přátelství - SR</t>
  </si>
  <si>
    <t>5013</t>
  </si>
  <si>
    <t>09190006670510101019</t>
  </si>
  <si>
    <t>ÚK - obědy do škol - ZŠ a MŠ Litvínov-Janov, Přátelství - FEAD</t>
  </si>
  <si>
    <t>09190006670520701001</t>
  </si>
  <si>
    <t>ÚK - obědy do škol - ZŠ a MŠ Litvínov, Ruská - SR</t>
  </si>
  <si>
    <t>09190006870510101019</t>
  </si>
  <si>
    <t>ÚK - obědy do škol - ZŠ a MŠ Litvínov, Ruská - FEAD</t>
  </si>
  <si>
    <t>09190006870520701001</t>
  </si>
  <si>
    <t>ÚK - obědy do škol - ZŠ s roz.výuk.jaz. a MŠ Litvínov, Podkrušnohorská - SR</t>
  </si>
  <si>
    <t>09190006920510101019</t>
  </si>
  <si>
    <t>ÚK - obědy do škol - ZŠ s roz.výuk.jaz. a MŠ Litvínov, Podkrušnohorská - FEAD</t>
  </si>
  <si>
    <t>09190006920520701001</t>
  </si>
  <si>
    <t>ÚK - obědy do škol - ZŠ a MŠ Lom, okres Most - SR</t>
  </si>
  <si>
    <t>5014</t>
  </si>
  <si>
    <t>09190006900510101019</t>
  </si>
  <si>
    <t>ÚK - obědy do škol - ZŠ a MŠ Lom, okres Most - FEAD</t>
  </si>
  <si>
    <t>09190006900520701001</t>
  </si>
  <si>
    <t>ÚK - obědy do škol - ZŠ Obrnice, okres Most - SR</t>
  </si>
  <si>
    <t>09190006730510101019</t>
  </si>
  <si>
    <t>ÚK - obědy do škol - ZŠ Obrnice, okres Most - FEAD</t>
  </si>
  <si>
    <t>09190006730520701001</t>
  </si>
  <si>
    <t>ÚK - obědy do škol - ZŠ A. Sochora Duchcov, Teplická - SR</t>
  </si>
  <si>
    <t>6006</t>
  </si>
  <si>
    <t>09190006770510101019</t>
  </si>
  <si>
    <t>ÚK - obědy do škol - ZŠ A. Sochora Duchcov, Teplická - FEAD</t>
  </si>
  <si>
    <t>09190006770520701001</t>
  </si>
  <si>
    <t>ÚK - obědy do škol - Masarykova ZŠ a MŠ Krupka - SR</t>
  </si>
  <si>
    <t>09190006810510101019</t>
  </si>
  <si>
    <t>ÚK - obědy do škol - Masarykova ZŠ a MŠ Krupka - FEAD</t>
  </si>
  <si>
    <t>09190006810520701001</t>
  </si>
  <si>
    <t>ÚK - obědy do škol - ZŠ a SŠ Krupka, Karla Čapka - SR</t>
  </si>
  <si>
    <t>09190006850510101019</t>
  </si>
  <si>
    <t>ÚK - obědy do škol - ZŠ a SŠ Krupka, Karla Čapka - FEAD</t>
  </si>
  <si>
    <t>09190006850520701001</t>
  </si>
  <si>
    <t>ÚK - obědy do škol - ZŠ Proboštov, okres Teplice - SR</t>
  </si>
  <si>
    <t>6028</t>
  </si>
  <si>
    <t>09190006840510101019</t>
  </si>
  <si>
    <t>ÚK - obědy do škol - ZŠ Proboštov, okres Teplice - FEAD</t>
  </si>
  <si>
    <t>09190006840520701001</t>
  </si>
  <si>
    <t>ÚK - obědy do škol - ZŠ Chabařovice - SR</t>
  </si>
  <si>
    <t>7004</t>
  </si>
  <si>
    <t>09190006820510101019</t>
  </si>
  <si>
    <t>ÚK - obědy do škol - ZŠ Chabařovice - FEAD</t>
  </si>
  <si>
    <t>09190006820520701001</t>
  </si>
  <si>
    <t>ÚK - obědy do škol - ZŠ, Muchova, Chlumec - SR</t>
  </si>
  <si>
    <t>7005</t>
  </si>
  <si>
    <t>09190006710510101019</t>
  </si>
  <si>
    <t>ÚK - obědy do škol - ZŠ, Muchova, Chlumec - FEAD</t>
  </si>
  <si>
    <t>09190006710520701001</t>
  </si>
  <si>
    <t>ÚK - obědy do škol - ZŠ a MŠ Tisá - SR</t>
  </si>
  <si>
    <t>7019</t>
  </si>
  <si>
    <t>09190006720510101019</t>
  </si>
  <si>
    <t>ÚK - obědy do škol - ZŠ a MŠ Tisá - FEAD</t>
  </si>
  <si>
    <t>09190006720520701001</t>
  </si>
  <si>
    <t>ÚK - obědy do škol - ZŠ a ZUŠ ÚL, Husova - SR</t>
  </si>
  <si>
    <t>09190006780510101019</t>
  </si>
  <si>
    <t>ÚK - obědy do škol - ZŠ a ZUŠ ÚL, Husova - FEAD</t>
  </si>
  <si>
    <t>09190006780520701001</t>
  </si>
  <si>
    <t>ÚK - obědy do škol - ZŠ ÚL, Rabasova - SR</t>
  </si>
  <si>
    <t>09190006910510101019</t>
  </si>
  <si>
    <t>ÚK - obědy do škol - ZŠ ÚL, Rabasova - FEAD</t>
  </si>
  <si>
    <t>09190006910520701001</t>
  </si>
  <si>
    <t>ÚK - obědy do škol - ŠJ  Varnsdorf, Edisonova - SR</t>
  </si>
  <si>
    <t>3141</t>
  </si>
  <si>
    <t>09190006660510101019</t>
  </si>
  <si>
    <t>ÚK - obědy do škol - ŠJ  Varnsdorf, Edisonova - FEAD</t>
  </si>
  <si>
    <t>09190006660520701001</t>
  </si>
  <si>
    <t>Integrovaný regionální operační program</t>
  </si>
  <si>
    <t>VOŠ,SPŠ a SOŠ služeb a cestovního ruchu, Varnsdorf</t>
  </si>
  <si>
    <t>Programy přeshraniční spolupráce 2014+ - SR</t>
  </si>
  <si>
    <t>SŠ technická, Most</t>
  </si>
  <si>
    <t>41</t>
  </si>
  <si>
    <t>VOŠ zdrav. a SŠ zdrav. Ústí n.L.</t>
  </si>
  <si>
    <t>SŠ zahr. a zem. A.E.Komerse, Děčín - Libverda</t>
  </si>
  <si>
    <t>Podpora organizace a ukončování středního vzdělávání maturitní zkouškou na vybraných školách v podzimním zkušebním období</t>
  </si>
  <si>
    <t>Gymnázium Kadaň</t>
  </si>
  <si>
    <t>Podkrušnohorské gymnázium Most</t>
  </si>
  <si>
    <t>VOŠ, SPŠ a SOŠ služeb a cestovního ruchu, Varnsdorf</t>
  </si>
  <si>
    <t>SPŠ a VOŠ Chomutov</t>
  </si>
  <si>
    <t>VOŠ a SOŠ Roudnice n. L.</t>
  </si>
  <si>
    <t>VOŠ ekonom., soc. a zdrav., OA, SPgŠ a SZŠ Most</t>
  </si>
  <si>
    <t>SŠ řemesel a služeb, Děčín IV.</t>
  </si>
  <si>
    <t>SŠ obchodu a služeb Teplice</t>
  </si>
  <si>
    <t>Gymnázium a SOŠ dr. V.Šmejkala, Ústí n. L.,Stavbařů</t>
  </si>
  <si>
    <t>Soukromá OA Žatec</t>
  </si>
  <si>
    <t>4200</t>
  </si>
  <si>
    <t>Soukromá hotelová škola BUKASCHOOL Most</t>
  </si>
  <si>
    <t>5220</t>
  </si>
  <si>
    <t>Soukromá SŠ pro market. a ekon. podnik. Most</t>
  </si>
  <si>
    <t>5260</t>
  </si>
  <si>
    <t>SŠ diplomacie a veřejné správy Most</t>
  </si>
  <si>
    <t>5300</t>
  </si>
  <si>
    <t>Střední škola AGC a.s., Teplice - PN</t>
  </si>
  <si>
    <t>Gymnázium Rumburk</t>
  </si>
  <si>
    <t>Gymnázium Děčín</t>
  </si>
  <si>
    <t>Gymnázium J. Jungmana, Litoměřice</t>
  </si>
  <si>
    <t>Gymnázium Lovosice</t>
  </si>
  <si>
    <t>Gymnázium Roudnice nad Labem</t>
  </si>
  <si>
    <t>Gymnázium V. Hlavatého, Louny</t>
  </si>
  <si>
    <t>Gymnázium Žatec</t>
  </si>
  <si>
    <t>Gymnázium T. G. Masaryka, Litvínov</t>
  </si>
  <si>
    <t>Gymnázium Ústí n.L., Jateční 22</t>
  </si>
  <si>
    <t>Evropská OA, Děčín</t>
  </si>
  <si>
    <t>SPŠ a VOŠ, Chomutov</t>
  </si>
  <si>
    <t>SPŠ stavební a OA, Kadaň</t>
  </si>
  <si>
    <t>VOŠ ekonomická, sociální a zdravotnická, OA, SPgŠ a SZdrŠ, Most</t>
  </si>
  <si>
    <t>Střední průmyslová škola, Ústí n. L.</t>
  </si>
  <si>
    <t>SOŠ mediální grafiky a polygrafie, Rumburk</t>
  </si>
  <si>
    <t>SŠ obchodu, řemesel, služeb a ZŠ, Ústí n.L.</t>
  </si>
  <si>
    <t>Gymnázium a SOŠ, Podbořany</t>
  </si>
  <si>
    <t>Gymnázium a SOŠ dr.V.Šmejkala, Ústí n.L., Stavbařů</t>
  </si>
  <si>
    <t>SOŠ OOŽP - Schola Humanitas, Litvínov, Ukraj.</t>
  </si>
  <si>
    <t>5237</t>
  </si>
  <si>
    <t>Spec. ZŠ, Spec. MŠ a PrŠ, Děčín</t>
  </si>
  <si>
    <t>Spec. ZŠ a spec. MŠ, Teplice, ul. Trnovanská</t>
  </si>
  <si>
    <t>PPP ÚK a Zařízení pro DVPP, Teplice</t>
  </si>
  <si>
    <t>ZŠ a MŠ, Žatec, Dvořákova 24</t>
  </si>
  <si>
    <t>4285</t>
  </si>
  <si>
    <t>Podpora odborného vzdělávání</t>
  </si>
  <si>
    <t>SPS TOS Varnsdorf</t>
  </si>
  <si>
    <t>1520</t>
  </si>
  <si>
    <t>SŠ EDUCHEM Meziboří</t>
  </si>
  <si>
    <t>SOŠ energetická a stavební, OA a SZŠ, Chomutov</t>
  </si>
  <si>
    <t>VOŠ obalové techniky a SŠ, Štětí</t>
  </si>
  <si>
    <t>OA a SOŠ gen Fr. Fajtla, Louny</t>
  </si>
  <si>
    <t>SŠ technická,gastron. a automobilní, Chomutov</t>
  </si>
  <si>
    <t>SŠ stavební a strojní, Teplice, F. Šrámka</t>
  </si>
  <si>
    <t>SPŠ stavební a SOŠ stav. a technická, Ústí n. L.</t>
  </si>
  <si>
    <t xml:space="preserve">Operační program Výzkum, vývoj a vzdělávání – PO3 </t>
  </si>
  <si>
    <t>SŠ řemesel a služeb, Děčín</t>
  </si>
  <si>
    <t>Střední zdravotnická škola a Obchodní akademie, Rumburk</t>
  </si>
  <si>
    <t>Střední zdravotnická škola, Děčín, Čsl. mládeže</t>
  </si>
  <si>
    <t>SŠ lodní dopravy a techn.řemesel, Děčín VI</t>
  </si>
  <si>
    <t>Střední lesnická škola a SOŠ, Šluknov</t>
  </si>
  <si>
    <t>Speciální ZŠ a Praktická škola, Česká Kamenice</t>
  </si>
  <si>
    <t>ZUŠ Varnsdorf</t>
  </si>
  <si>
    <t>1300</t>
  </si>
  <si>
    <t>Spec. ZŠ a Prakt. škola, Šluknov</t>
  </si>
  <si>
    <t>Spec. ZŠ Štětí</t>
  </si>
  <si>
    <t>ZŠ spec., ZŠ prakt. a  PrŠ Litoměřice</t>
  </si>
  <si>
    <t>Logoped. ZŠ Měcholupy</t>
  </si>
  <si>
    <t>SPŠ a SOŠ gastronomie a služeb, Most, J. Palacha</t>
  </si>
  <si>
    <t>SOŠ, Litvínov - Hamr</t>
  </si>
  <si>
    <t>ZUŠ Ivana Kawaciuka, Duchcov</t>
  </si>
  <si>
    <t>6090</t>
  </si>
  <si>
    <t>Dům dětí a mládeže, Teplice</t>
  </si>
  <si>
    <t>ZŠ prakt., Bílina</t>
  </si>
  <si>
    <t>Střední průmyslová škola, Ústí nad Labem, Resslova 5</t>
  </si>
  <si>
    <t>SŠ obchodu, řemesel a služeb a ZŠ, Ústí n.L.</t>
  </si>
  <si>
    <t>ZUŠ E. Randové, Ústí nad Labem, ul. Churchila</t>
  </si>
  <si>
    <t>09190006370510101010</t>
  </si>
  <si>
    <t>09190006330510101010</t>
  </si>
  <si>
    <t>09190006480510101010</t>
  </si>
  <si>
    <t>09190006500510101010</t>
  </si>
  <si>
    <t>09190006300510101010</t>
  </si>
  <si>
    <t>09190006160510101010</t>
  </si>
  <si>
    <t>09190006320510101010</t>
  </si>
  <si>
    <t>09190006190510101010</t>
  </si>
  <si>
    <t>09190006400510101010</t>
  </si>
  <si>
    <t>09190006450510101010</t>
  </si>
  <si>
    <t>09190006380510101010</t>
  </si>
  <si>
    <t>09190006390510101010</t>
  </si>
  <si>
    <t>09190006420510101010</t>
  </si>
  <si>
    <t>09190006430510101010</t>
  </si>
  <si>
    <t>09190006410510101010</t>
  </si>
  <si>
    <t>09190006470510101010</t>
  </si>
  <si>
    <t>09190006510510101010</t>
  </si>
  <si>
    <t>09190006280510101010</t>
  </si>
  <si>
    <t>09190006290510101010</t>
  </si>
  <si>
    <t>09190006170510101010</t>
  </si>
  <si>
    <t>09190006180510101010</t>
  </si>
  <si>
    <t>Lingua Universal soukromá ZŠ a MŠ Litoměřice</t>
  </si>
  <si>
    <t>3280</t>
  </si>
  <si>
    <t>Sportovní soukromá ZŠ Litvínov</t>
  </si>
  <si>
    <t>5230</t>
  </si>
  <si>
    <t>Gymnázium J. Jungmanna, Litoměřice</t>
  </si>
  <si>
    <t>Gymnázium Ústí n. L., Jateční 22</t>
  </si>
  <si>
    <t>Gymnázium a SOŠ, Klášterec nad Ohří</t>
  </si>
  <si>
    <t>ZŠ a MŠ Benešov nad Ploučnicí</t>
  </si>
  <si>
    <t>1202</t>
  </si>
  <si>
    <t>ZŠ Dr. Miroslava Tyrše Děčín II, Vrchlického 630/5</t>
  </si>
  <si>
    <t>1216</t>
  </si>
  <si>
    <t>ZŠ Děčín VI, Na Stráni 879/2</t>
  </si>
  <si>
    <t>1219</t>
  </si>
  <si>
    <t>ZŠ Varnsdorf, nám. E. Beneše 469</t>
  </si>
  <si>
    <t>1293</t>
  </si>
  <si>
    <t>ZŠ Litoměřice, U Stadionu 4</t>
  </si>
  <si>
    <t>3213</t>
  </si>
  <si>
    <t>ZŠ Litoměřice, Ladova 5</t>
  </si>
  <si>
    <t>3215</t>
  </si>
  <si>
    <t>ZŠ Roudnice n. L., K. Jeřábka</t>
  </si>
  <si>
    <t>3294</t>
  </si>
  <si>
    <t>ZŠ a MŠ Roudnice nad Labem, Školní</t>
  </si>
  <si>
    <t>3296</t>
  </si>
  <si>
    <t>ZŠ Peruc</t>
  </si>
  <si>
    <t>4234</t>
  </si>
  <si>
    <t>ZŠ Postoloprty</t>
  </si>
  <si>
    <t>4236</t>
  </si>
  <si>
    <t>ZŠ Podbořany, Husova 276</t>
  </si>
  <si>
    <t>4256</t>
  </si>
  <si>
    <t>ZŠ Most, Zdeňka Štěpánka 2912</t>
  </si>
  <si>
    <t>ZŠ s rozš. výuk. jazyků a MŠ Litvínov, Podkrušnohorská</t>
  </si>
  <si>
    <t>Základní škola a Mateřská škola Meziboří,p.o.</t>
  </si>
  <si>
    <t>5239</t>
  </si>
  <si>
    <t>ZŠ Teplice 2, Edisonova</t>
  </si>
  <si>
    <t>6216</t>
  </si>
  <si>
    <t>ZŠ s rozš. vyuč. CJ Teplice, Metelkovo nám.</t>
  </si>
  <si>
    <t>6224</t>
  </si>
  <si>
    <t>ZŠ s rozš. vyuč. mat. a přír. př. Teplice, Buzulucká</t>
  </si>
  <si>
    <t>6225</t>
  </si>
  <si>
    <t>ZŠ a MŠ Ústí n. L., SNP</t>
  </si>
  <si>
    <t>7236</t>
  </si>
  <si>
    <t>Fakultní ZŠ Ústí n. L., České mládeže</t>
  </si>
  <si>
    <t>7238</t>
  </si>
  <si>
    <t>ZŠ Ústí n. L., Stříbrnická</t>
  </si>
  <si>
    <t>7241</t>
  </si>
  <si>
    <t>ZŠ Ústí n. L., Vinařská</t>
  </si>
  <si>
    <t>7243</t>
  </si>
  <si>
    <t>Asistenti pedagoga pro děti, žáky a studenty se speciálními vzdělávacími potřebami  a mimořádně nadané</t>
  </si>
  <si>
    <t>ZŠ a MŠ Děčín IV, Máchovo nám.</t>
  </si>
  <si>
    <t>1218</t>
  </si>
  <si>
    <t>ZŠ T.G. Masaryka Štětí, 9. května 444</t>
  </si>
  <si>
    <t>3225</t>
  </si>
  <si>
    <t>ZŠ a MŠ, Kpt.Otakara Jaroše Louny, 28. října 2173</t>
  </si>
  <si>
    <t>4223</t>
  </si>
  <si>
    <t>Masarykova ZŠ Lubenec</t>
  </si>
  <si>
    <t>4252</t>
  </si>
  <si>
    <t>MŠ speciální DEMOSTHENES, o.p.s., Ústí n. L.</t>
  </si>
  <si>
    <t>7370</t>
  </si>
  <si>
    <t>ZŠ spec., ZŠ prakt. a PrŠ Litoměřice</t>
  </si>
  <si>
    <t>Logoped. ZŠ, Měcholupy</t>
  </si>
  <si>
    <t>Spec. ZŠ, MŠ a Prakt. škola, Ústí n.L., Pod Parkem</t>
  </si>
  <si>
    <t>ZŠ spec. a PrŠ Litvínov, Šafaříkova 991</t>
  </si>
  <si>
    <t>5231</t>
  </si>
  <si>
    <t>ZŠ SMART Roudnice nad Labem</t>
  </si>
  <si>
    <t>3360</t>
  </si>
  <si>
    <t>3117</t>
  </si>
  <si>
    <t>ZŠ a PrŠ Arkadie Teplice</t>
  </si>
  <si>
    <t>6370</t>
  </si>
  <si>
    <t>ZŠ T.G. Masaryka a gymnázium Česká Kamenice</t>
  </si>
  <si>
    <t>1206</t>
  </si>
  <si>
    <t>ZŠ a MŠ Děčín IV, Máchovo nám. 688/11</t>
  </si>
  <si>
    <t>ZŠ a MŠ Děčín VIII, Vojanova 178/12</t>
  </si>
  <si>
    <t>1222</t>
  </si>
  <si>
    <t>ZŠ Děčín XXXII, Míru 152</t>
  </si>
  <si>
    <t>1225</t>
  </si>
  <si>
    <t>ZŠ a MŠ Markvartice</t>
  </si>
  <si>
    <t>1245</t>
  </si>
  <si>
    <t>ZŠ a MŠ Dolní Poustevna</t>
  </si>
  <si>
    <t>1251</t>
  </si>
  <si>
    <t>ZŠ a MŠ Krásná Lípa</t>
  </si>
  <si>
    <t>1255</t>
  </si>
  <si>
    <t>ZŠ J. Vohradského Šluknov</t>
  </si>
  <si>
    <t>1272</t>
  </si>
  <si>
    <t>ZŠ Velký Šenov</t>
  </si>
  <si>
    <t>1274</t>
  </si>
  <si>
    <t>ZŠ Varnsdorf, Východní 1602</t>
  </si>
  <si>
    <t>1291</t>
  </si>
  <si>
    <t>ZŠ a MŠ Březno</t>
  </si>
  <si>
    <t>2201</t>
  </si>
  <si>
    <t>ZŠ Chomutov, Zahradní 5265</t>
  </si>
  <si>
    <t>2207</t>
  </si>
  <si>
    <t>ZŠ Chomutov, Kadaňská 2334</t>
  </si>
  <si>
    <t>2209</t>
  </si>
  <si>
    <t>ZŠ Chomutov, Písečná 5144</t>
  </si>
  <si>
    <t>2211</t>
  </si>
  <si>
    <t>ZŠ Chomutov, Hornická 4387</t>
  </si>
  <si>
    <t>ZŠ Chomutov, Školní 1480</t>
  </si>
  <si>
    <t>2213</t>
  </si>
  <si>
    <t>ZŠ Chomutov, Akademika Heyrovského 4539</t>
  </si>
  <si>
    <t>2215</t>
  </si>
  <si>
    <t>ZŠ Chomutov, Březenecká 4679</t>
  </si>
  <si>
    <t>2216</t>
  </si>
  <si>
    <t>Městské gymnázium a Základní škola Jirkov</t>
  </si>
  <si>
    <t>2227</t>
  </si>
  <si>
    <t>ZŠ Údlice, Stará čtvrť 363</t>
  </si>
  <si>
    <t>2238</t>
  </si>
  <si>
    <t>ZŠ Rudolfa Koblice, Kadaň, Pionýrů 1102</t>
  </si>
  <si>
    <t>2251</t>
  </si>
  <si>
    <t>ZŠ sgt. J.C. Kluttze a MŠ Kovářská</t>
  </si>
  <si>
    <t>2271</t>
  </si>
  <si>
    <t>ZŠ a MŠ Perštejn, Hlavní 57</t>
  </si>
  <si>
    <t>2274</t>
  </si>
  <si>
    <t>ZŠ a MŠ Radonice 165</t>
  </si>
  <si>
    <t>2276</t>
  </si>
  <si>
    <t>ZŠ a MŠ Vejprty</t>
  </si>
  <si>
    <t>2278</t>
  </si>
  <si>
    <t>ZŠ a MŠ Vilémov</t>
  </si>
  <si>
    <t>2282</t>
  </si>
  <si>
    <t>ZŠ a MŠ Brozany n. Ohří</t>
  </si>
  <si>
    <t>3203</t>
  </si>
  <si>
    <t>ZŠ a MŠ Hoštka</t>
  </si>
  <si>
    <t>3204</t>
  </si>
  <si>
    <t>ZŠ a MŠ Ploskovice</t>
  </si>
  <si>
    <t>3221</t>
  </si>
  <si>
    <t>ZŠ Aloise Klára, Úštěk</t>
  </si>
  <si>
    <t>3238</t>
  </si>
  <si>
    <t>Masarykova ZŠ a MŠ Žalhostice</t>
  </si>
  <si>
    <t>3242</t>
  </si>
  <si>
    <t>ZŠ a MŠ Třebenice</t>
  </si>
  <si>
    <t>3266</t>
  </si>
  <si>
    <t>ZŠ a MŠ Černčice</t>
  </si>
  <si>
    <t>4203</t>
  </si>
  <si>
    <t>ZŠ Lenešice</t>
  </si>
  <si>
    <t>4213</t>
  </si>
  <si>
    <t>ZŠ J.A. Komenského Louny, Pražská</t>
  </si>
  <si>
    <t>4224</t>
  </si>
  <si>
    <t>ZŠ Louny, Prokopa Holého</t>
  </si>
  <si>
    <t>4225</t>
  </si>
  <si>
    <t>ZŠ Louny, Přemyslovců</t>
  </si>
  <si>
    <t>4226</t>
  </si>
  <si>
    <t>ZŠ Louny, Školní</t>
  </si>
  <si>
    <t>4227</t>
  </si>
  <si>
    <t>ZŠ a MŠ Krásný Dvůr</t>
  </si>
  <si>
    <t>4247</t>
  </si>
  <si>
    <t>ZŠ Kryry</t>
  </si>
  <si>
    <t>4249</t>
  </si>
  <si>
    <t>ZŠ T.G.M. Podbořany, Husova 445</t>
  </si>
  <si>
    <t>4257</t>
  </si>
  <si>
    <t>ZŠ a MŠ Vroutek</t>
  </si>
  <si>
    <t>4261</t>
  </si>
  <si>
    <t>ZŠ Lipenec</t>
  </si>
  <si>
    <t>4264</t>
  </si>
  <si>
    <t>ZŠ Obrnice</t>
  </si>
  <si>
    <t>5225</t>
  </si>
  <si>
    <t>ZŠ a MŠ Litv.-Janov, Přátelství 160</t>
  </si>
  <si>
    <t>5232</t>
  </si>
  <si>
    <t>ZŠ a MŠ Lom</t>
  </si>
  <si>
    <t>5241</t>
  </si>
  <si>
    <t>ZŠ a MŠ Horní Jiřetín</t>
  </si>
  <si>
    <t>5243</t>
  </si>
  <si>
    <t>ZŠ Teplice, U Nových lázní</t>
  </si>
  <si>
    <t>6219</t>
  </si>
  <si>
    <t xml:space="preserve">ZŠ Bílá cesta Teplice, Verdunská </t>
  </si>
  <si>
    <t>ZŠ Bystřany</t>
  </si>
  <si>
    <t>6229</t>
  </si>
  <si>
    <t>ZŠ Dubí 1, Školní nám.</t>
  </si>
  <si>
    <t>6236</t>
  </si>
  <si>
    <t>ZŠ J. Pešaty Duchcov, J. Pešaty</t>
  </si>
  <si>
    <t>6244</t>
  </si>
  <si>
    <t>ZŠ A. Sochora Duchcov, Teplická</t>
  </si>
  <si>
    <t>6245</t>
  </si>
  <si>
    <t>ZŠ Hrob</t>
  </si>
  <si>
    <t>6248</t>
  </si>
  <si>
    <t>ZŠ Košťany</t>
  </si>
  <si>
    <t>6255</t>
  </si>
  <si>
    <t>ZŠ Osek</t>
  </si>
  <si>
    <t>6272</t>
  </si>
  <si>
    <t>ZŠ Proboštov</t>
  </si>
  <si>
    <t>6275</t>
  </si>
  <si>
    <t>ZŠ Čestmíra Císaře, Hostomice</t>
  </si>
  <si>
    <t>6292</t>
  </si>
  <si>
    <t>ZŠ Ústí n. L., E. Krásnohorské</t>
  </si>
  <si>
    <t>7232</t>
  </si>
  <si>
    <t>ZŠ Ústí n. L., Školní náměstí</t>
  </si>
  <si>
    <t>7233</t>
  </si>
  <si>
    <t>ZŠ a ZUŠ Ústí n. L., Husova</t>
  </si>
  <si>
    <t>7234</t>
  </si>
  <si>
    <t>ZŠ Ústí n. L., Karla IV.</t>
  </si>
  <si>
    <t>7235</t>
  </si>
  <si>
    <t>ZŠ Ústí n. L., Vojnovičova</t>
  </si>
  <si>
    <t>7237</t>
  </si>
  <si>
    <t>ZŠ Ústí n. L., Mírová</t>
  </si>
  <si>
    <t>7239</t>
  </si>
  <si>
    <t>ZŠ a MŠ Ústí n. L., Nová</t>
  </si>
  <si>
    <t>7242</t>
  </si>
  <si>
    <t>ZŠ Ústí n. L., Anežky České</t>
  </si>
  <si>
    <t>7244</t>
  </si>
  <si>
    <t>ZŠ Ústí n. L., Neštěmická</t>
  </si>
  <si>
    <t>7245</t>
  </si>
  <si>
    <t>ZŠ Ústí n. L., Pod Vodojemem</t>
  </si>
  <si>
    <t>7246</t>
  </si>
  <si>
    <t>ZŠ Ústí n. L., Hlavní</t>
  </si>
  <si>
    <t>7247</t>
  </si>
  <si>
    <t>ZŠ Ústí n. L., Rabasova</t>
  </si>
  <si>
    <t>7248</t>
  </si>
  <si>
    <t>ZŠ Ústí n. L., Hluboká</t>
  </si>
  <si>
    <t>7249</t>
  </si>
  <si>
    <t>ZŠ Chabařovice, Masarykova</t>
  </si>
  <si>
    <t>7254</t>
  </si>
  <si>
    <t>ZŠ Muchova, Chlumec</t>
  </si>
  <si>
    <t>7261</t>
  </si>
  <si>
    <t>ZŠ Velké Březno</t>
  </si>
  <si>
    <t>7277</t>
  </si>
  <si>
    <t>ZŠ a MŠ Ludvíkovice</t>
  </si>
  <si>
    <t>1242</t>
  </si>
  <si>
    <t>ZŠ a MŠ Lipová</t>
  </si>
  <si>
    <t>1256</t>
  </si>
  <si>
    <t>ZŠ Rumburk, V. Kováře</t>
  </si>
  <si>
    <t>1268</t>
  </si>
  <si>
    <t>1275</t>
  </si>
  <si>
    <t>ZŠ a MŠ Varnsdorf, Bratislavská 994</t>
  </si>
  <si>
    <t>1294</t>
  </si>
  <si>
    <t>ZŠ Malšovice</t>
  </si>
  <si>
    <t>1298</t>
  </si>
  <si>
    <t>ZŠ a MŠ Spořice, Nám. Gen. Svobody 78</t>
  </si>
  <si>
    <t>2235</t>
  </si>
  <si>
    <t>ZŠ a MŠ Chbany</t>
  </si>
  <si>
    <t>2242</t>
  </si>
  <si>
    <t>ZŠ a MŠ Mašťov</t>
  </si>
  <si>
    <t>2273</t>
  </si>
  <si>
    <t>ZŠ a MŠ Klapý</t>
  </si>
  <si>
    <t>3245</t>
  </si>
  <si>
    <t>ZŠ a MŠ Podsedice</t>
  </si>
  <si>
    <t>3261</t>
  </si>
  <si>
    <t>ZŠ a MŠ Bechlín</t>
  </si>
  <si>
    <t>3275</t>
  </si>
  <si>
    <t>ZŠ a MŠ Libotenice</t>
  </si>
  <si>
    <t>3284</t>
  </si>
  <si>
    <t>ZŠ a MŠ Chodouny</t>
  </si>
  <si>
    <t>3285</t>
  </si>
  <si>
    <t>ZŠ a MŠ Mnetěš</t>
  </si>
  <si>
    <t>3287</t>
  </si>
  <si>
    <t>ZŠ a MŠ Cítoliby</t>
  </si>
  <si>
    <t>4202</t>
  </si>
  <si>
    <t>ZŠ a MŠ Domoušice</t>
  </si>
  <si>
    <t>4205</t>
  </si>
  <si>
    <t>ZŠ a MŠ Zeměchy</t>
  </si>
  <si>
    <t>4209</t>
  </si>
  <si>
    <t>ZŠ a MŠ Petrohrad</t>
  </si>
  <si>
    <t>4253</t>
  </si>
  <si>
    <t>ZŠ a MŠ Liběšice</t>
  </si>
  <si>
    <t>4263</t>
  </si>
  <si>
    <t>ZŠ a MŠ Staňkovice</t>
  </si>
  <si>
    <t>4268</t>
  </si>
  <si>
    <t>ZŠ a MŠ Tuchořice</t>
  </si>
  <si>
    <t>4271</t>
  </si>
  <si>
    <t>ZŠ a MŠ Zabrušany</t>
  </si>
  <si>
    <t>6278</t>
  </si>
  <si>
    <t>ZŠ a MŠ Ústí n. L. - Brná, Jitřní</t>
  </si>
  <si>
    <t>7251</t>
  </si>
  <si>
    <t>ZŠ a MŠ Malečov</t>
  </si>
  <si>
    <t>7265</t>
  </si>
  <si>
    <t>ZŠ a MŠ Petrovice</t>
  </si>
  <si>
    <t>7266</t>
  </si>
  <si>
    <t>ZŠ Most, Zlatnická</t>
  </si>
  <si>
    <t>5208</t>
  </si>
  <si>
    <t>ZŠ Bílina, Aléská</t>
  </si>
  <si>
    <t>6284</t>
  </si>
  <si>
    <t>MŠ Zdravíčko, Ústí n.L</t>
  </si>
  <si>
    <t>MŠ Česká Kamenice, Palackého 141</t>
  </si>
  <si>
    <t>1204</t>
  </si>
  <si>
    <t>MŠ Horní Habartice 6</t>
  </si>
  <si>
    <t>1234</t>
  </si>
  <si>
    <t>MŠ Malšovice</t>
  </si>
  <si>
    <t>1244</t>
  </si>
  <si>
    <t>MŠ Valkeřice</t>
  </si>
  <si>
    <t>1247</t>
  </si>
  <si>
    <t>MŠ Velká Bukovina</t>
  </si>
  <si>
    <t>1248</t>
  </si>
  <si>
    <t>MŠ Varnsdorf, Národní 1617</t>
  </si>
  <si>
    <t>1289</t>
  </si>
  <si>
    <t>MŠ Černovice 97</t>
  </si>
  <si>
    <t>2202</t>
  </si>
  <si>
    <t>MŠ Zelená-Málkov</t>
  </si>
  <si>
    <t>2232</t>
  </si>
  <si>
    <t>MŠ Údlice, Droužkovická 306</t>
  </si>
  <si>
    <t>2237</t>
  </si>
  <si>
    <t>MŠ Olgy Havlové Kadaň, Kpt. Jaroše 581</t>
  </si>
  <si>
    <t>2243</t>
  </si>
  <si>
    <t>MŠ Kadaň, Žitná 615</t>
  </si>
  <si>
    <t>2245</t>
  </si>
  <si>
    <t>MŠ Kadaň, Husova 1337</t>
  </si>
  <si>
    <t>2247</t>
  </si>
  <si>
    <t>MŠ Brňany</t>
  </si>
  <si>
    <t>3202</t>
  </si>
  <si>
    <t>MŠ Litoměřice, Masarykova 30</t>
  </si>
  <si>
    <t>3208</t>
  </si>
  <si>
    <t>MŠ Sukorady se školní jídelnou</t>
  </si>
  <si>
    <t>3223</t>
  </si>
  <si>
    <t>MŠ Čtyřlístek Terezín</t>
  </si>
  <si>
    <t>3232</t>
  </si>
  <si>
    <t>MŠ Pastelka Úštěk</t>
  </si>
  <si>
    <t>3237</t>
  </si>
  <si>
    <t>MŠ Vrutice</t>
  </si>
  <si>
    <t>3241</t>
  </si>
  <si>
    <t>MŠ Žitenice</t>
  </si>
  <si>
    <t>3243</t>
  </si>
  <si>
    <t>MŠ Lovosice, Sady pionýrů</t>
  </si>
  <si>
    <t>3252</t>
  </si>
  <si>
    <t>MŠ Horní Beřkovice</t>
  </si>
  <si>
    <t>3281</t>
  </si>
  <si>
    <t>MŠ se školní jídelnou Dušníky</t>
  </si>
  <si>
    <t>3302</t>
  </si>
  <si>
    <t>MŠ Martiněves</t>
  </si>
  <si>
    <t>3304</t>
  </si>
  <si>
    <t>MŠ Rohatce</t>
  </si>
  <si>
    <t>3305</t>
  </si>
  <si>
    <t>MŠ Lukavec</t>
  </si>
  <si>
    <t>MŠ Hřivice</t>
  </si>
  <si>
    <t>4206</t>
  </si>
  <si>
    <t>MŠ Louny, Fügnerova</t>
  </si>
  <si>
    <t>4217</t>
  </si>
  <si>
    <t>MŠ Louny, Přemyslovců</t>
  </si>
  <si>
    <t>4219</t>
  </si>
  <si>
    <t>MŠ Peruc</t>
  </si>
  <si>
    <t>4233</t>
  </si>
  <si>
    <t>MŠ Slavětín</t>
  </si>
  <si>
    <t>4242</t>
  </si>
  <si>
    <t>MŠ Lubenec</t>
  </si>
  <si>
    <t>4251</t>
  </si>
  <si>
    <t>MŠ Veltěže</t>
  </si>
  <si>
    <t>4288</t>
  </si>
  <si>
    <t>MŠ Most, Růžová 1427</t>
  </si>
  <si>
    <t>5203</t>
  </si>
  <si>
    <t>MŠ Litvínov, Gorkého 1614</t>
  </si>
  <si>
    <t>5227</t>
  </si>
  <si>
    <t>MŠ Teplice, Jugoslávská</t>
  </si>
  <si>
    <t>6204</t>
  </si>
  <si>
    <t>MŠ Na Kopečku Teplice, Bohosudovská</t>
  </si>
  <si>
    <t>6207</t>
  </si>
  <si>
    <t>MŠ Teplice, Fr. Šrámka</t>
  </si>
  <si>
    <t>6209</t>
  </si>
  <si>
    <t>MŠ Bžany, Hradiště</t>
  </si>
  <si>
    <t>6231</t>
  </si>
  <si>
    <t>MŠ Zvoneček Krupka, Lípová</t>
  </si>
  <si>
    <t>6256</t>
  </si>
  <si>
    <t>MŠ Lahošť</t>
  </si>
  <si>
    <t>6265</t>
  </si>
  <si>
    <t>MŠ Rtyně nad Bílinou</t>
  </si>
  <si>
    <t>6276</t>
  </si>
  <si>
    <t>MŠ Bílina, Síbova</t>
  </si>
  <si>
    <t>6282</t>
  </si>
  <si>
    <t>MŠ Ohníč</t>
  </si>
  <si>
    <t>6295</t>
  </si>
  <si>
    <t>Internátní MŠ Ústí n. L., Čajkovského</t>
  </si>
  <si>
    <t>7201</t>
  </si>
  <si>
    <t>MŠ U plavecké haly Ústí n. L., Na Spálence</t>
  </si>
  <si>
    <t>7202</t>
  </si>
  <si>
    <t>MŠ Ústí n. L., E. Destinové</t>
  </si>
  <si>
    <t>7206</t>
  </si>
  <si>
    <t>MŠ Skřivánek Ústí n. L., Stříbrnické Nivy</t>
  </si>
  <si>
    <t>7212</t>
  </si>
  <si>
    <t>MŠ Neštěmice Ústí n. L., Mlýnská</t>
  </si>
  <si>
    <t>7224</t>
  </si>
  <si>
    <t>MŠ Vyhlídka Ústí n. L., Rozcestí</t>
  </si>
  <si>
    <t>7226</t>
  </si>
  <si>
    <t>MŠ Skalnička Ústí n. L., Peškova</t>
  </si>
  <si>
    <t>7228</t>
  </si>
  <si>
    <t>MŠ Pod Horkou Chlumec, Muchova</t>
  </si>
  <si>
    <t>7258</t>
  </si>
  <si>
    <t>ZŠ a MŠ Dolní Habartice</t>
  </si>
  <si>
    <t>1232</t>
  </si>
  <si>
    <t>ZŠ a MŠ Křešice</t>
  </si>
  <si>
    <t>3205</t>
  </si>
  <si>
    <t>MŠ Rumburk, Krásnolipská</t>
  </si>
  <si>
    <t>1264</t>
  </si>
  <si>
    <t>MŠ Varnsdorf, Nezvalova 2024</t>
  </si>
  <si>
    <t>1283</t>
  </si>
  <si>
    <t>MŠ Varnsdorf, Křižíkova 2757</t>
  </si>
  <si>
    <t>1286</t>
  </si>
  <si>
    <t>MŠ Teplice, Hlávkova</t>
  </si>
  <si>
    <t>6202</t>
  </si>
  <si>
    <t>ZŠ Mikulášovice</t>
  </si>
  <si>
    <t>1259</t>
  </si>
  <si>
    <t>ZŠ Rumburk, Tyršova</t>
  </si>
  <si>
    <t>1266</t>
  </si>
  <si>
    <t>ZŠ Roudnice n. L:, Jungmannova</t>
  </si>
  <si>
    <t>3295</t>
  </si>
  <si>
    <t>ZŠ Most, Svážná 2342</t>
  </si>
  <si>
    <t>5205</t>
  </si>
  <si>
    <t>ZŠ Most, Rozmarýnova 1692</t>
  </si>
  <si>
    <t>5214</t>
  </si>
  <si>
    <t>ZŠ Most, Okružní 1235</t>
  </si>
  <si>
    <t>5218</t>
  </si>
  <si>
    <t>ZŠ Litvínov - Hamr, Mládežnická 220</t>
  </si>
  <si>
    <t>5233</t>
  </si>
  <si>
    <t>ZŠ s rozš. vyuč. inf. a výp. techn. Teplice, Plynárenská</t>
  </si>
  <si>
    <t>6226</t>
  </si>
  <si>
    <t>ZŠ Ústí n. L., Palachova</t>
  </si>
  <si>
    <t>7231</t>
  </si>
  <si>
    <t>Částečné vyrovnání mezikrajových rozdílů v odměňování</t>
  </si>
  <si>
    <t>SZŠ a OA, Rumburk</t>
  </si>
  <si>
    <t>33076</t>
  </si>
  <si>
    <t>Spec. ZŠ, Spec. MŠ a Praktická škola, Děčín</t>
  </si>
  <si>
    <t>Gymnázium T.G. Masaryka, Litvínov</t>
  </si>
  <si>
    <t>SŠ pedagogická,hotelnictví a služeb, Litoměřice</t>
  </si>
  <si>
    <t>SŠ řemesel a služeb, Děčín IV</t>
  </si>
  <si>
    <t>SŠ obchodu a služeb, Teplice</t>
  </si>
  <si>
    <t>Gymnázium a SPŠ, Duchcov</t>
  </si>
  <si>
    <t>DD, ZŠ a SŠ, Duchcov</t>
  </si>
  <si>
    <t>ZŠ Děčín II, Kamenická 1145</t>
  </si>
  <si>
    <t>1215</t>
  </si>
  <si>
    <t>ZŠ a MŠ Děčín XXVII, Kosmonautů 177</t>
  </si>
  <si>
    <t>1224</t>
  </si>
  <si>
    <t>ZŠ Jiříkov</t>
  </si>
  <si>
    <t>1253</t>
  </si>
  <si>
    <t>ZŠ Jirkov, Nerudova 1151</t>
  </si>
  <si>
    <t>2226</t>
  </si>
  <si>
    <t>ZŠ Klášterec n. Ohří, Krátká 676</t>
  </si>
  <si>
    <t>2264</t>
  </si>
  <si>
    <t>ZŠ Litoměřice, Na Valech 53</t>
  </si>
  <si>
    <t>3209</t>
  </si>
  <si>
    <t>ZŠ Litoměřice, Boženy Němcové 2</t>
  </si>
  <si>
    <t>3211</t>
  </si>
  <si>
    <t>ZŠ Litoměřice, Havlíčkova 32</t>
  </si>
  <si>
    <t>3214</t>
  </si>
  <si>
    <t>ZŠ Terezín</t>
  </si>
  <si>
    <t>3233</t>
  </si>
  <si>
    <t>ZŠ Straškov-Vodochody</t>
  </si>
  <si>
    <t>3301</t>
  </si>
  <si>
    <t>ZŠ Žatec, Komenského alej</t>
  </si>
  <si>
    <t>4281</t>
  </si>
  <si>
    <t>ZŠ Most, Vítězslava Nezvala 2614</t>
  </si>
  <si>
    <t>5211</t>
  </si>
  <si>
    <t>ZŠ a MŠ Teplice, Koperníkova</t>
  </si>
  <si>
    <t>6221</t>
  </si>
  <si>
    <t>ZŠ a MŠ Krupka, Teplická</t>
  </si>
  <si>
    <t>6259</t>
  </si>
  <si>
    <t>Masarykova ZŠ a MŠ Krupka</t>
  </si>
  <si>
    <t>6261</t>
  </si>
  <si>
    <t>ZŠ Bílina, Za Chlumem</t>
  </si>
  <si>
    <t>6285</t>
  </si>
  <si>
    <t>ZŠ Bílina, Lidická</t>
  </si>
  <si>
    <t>6286</t>
  </si>
  <si>
    <t>ZŠ a MŠ Povrly</t>
  </si>
  <si>
    <t>7268</t>
  </si>
  <si>
    <t>ZŠ a MŠ Heřmanov</t>
  </si>
  <si>
    <t>1233</t>
  </si>
  <si>
    <t>ZŠ a MŠ Bohušovice n. Ohří</t>
  </si>
  <si>
    <t>3201</t>
  </si>
  <si>
    <t>ZŠ a MŠ Sulejovice</t>
  </si>
  <si>
    <t>3265</t>
  </si>
  <si>
    <t>ZŠ a MŠ Nové Sedlo</t>
  </si>
  <si>
    <t>4267</t>
  </si>
  <si>
    <t>Program prevence kriminality</t>
  </si>
  <si>
    <t>SŠ obchodu,řemesel, služeb a ZŠ,Ústí n. L., Keplerova</t>
  </si>
  <si>
    <t>5399</t>
  </si>
  <si>
    <t>Projekty romské komunity</t>
  </si>
  <si>
    <t>VOŠ,SPŠ a SOŠ služeb a cest. ruchu, Varnsdorf</t>
  </si>
  <si>
    <t>Střední škola obchodu, řemesel a služeb a ZŠ, Ústí nad Labem</t>
  </si>
  <si>
    <t>SŠ pedagogická,hotelnictví a služeb,Litoměřice</t>
  </si>
  <si>
    <t>OA a JŠ s právem stát.jazyk.zk., Ústí n.L.</t>
  </si>
  <si>
    <t>Gymnázium a SOŠ dr. V. Šmejkala, Ústí n. L., Stavbařů</t>
  </si>
  <si>
    <t>DD a ŠJ, Ústí n. L., Špálova</t>
  </si>
  <si>
    <t>Středisko volného času Domeček, Chomutov</t>
  </si>
  <si>
    <t>2283</t>
  </si>
  <si>
    <t>Středisko volného času, Albrechtická 414, Most</t>
  </si>
  <si>
    <t>5245</t>
  </si>
  <si>
    <t>Dům dětí a mládeže, Děčín IV</t>
  </si>
  <si>
    <t>1226</t>
  </si>
  <si>
    <t>DDM Rozmarýn, Litoměřice</t>
  </si>
  <si>
    <t>3216</t>
  </si>
  <si>
    <t>DDM a Zařízení pro DVPP,  Ústí n. L.</t>
  </si>
  <si>
    <t>7282</t>
  </si>
  <si>
    <t>Přímé náklady na vzdělávání - sportovní gymnázia</t>
  </si>
  <si>
    <t xml:space="preserve">Podkrušnohorské gymnázium, Most </t>
  </si>
  <si>
    <t>Kulturní aktivity</t>
  </si>
  <si>
    <t>přímé náklady - soukromé školy</t>
  </si>
  <si>
    <t>rezerva PN - soukromé školy</t>
  </si>
  <si>
    <t>Mateřská škola V Rákosí, Děčín - PN</t>
  </si>
  <si>
    <t>1490</t>
  </si>
  <si>
    <t>Soukromá MŠ Dětský koutek Litoměřice - PN</t>
  </si>
  <si>
    <t>3310</t>
  </si>
  <si>
    <t>Soukromá MŠ Mateřinka Louny - PN</t>
  </si>
  <si>
    <t>4180</t>
  </si>
  <si>
    <t>ADVENTURE MONTESSORI ACADEMY - MŠ Sovička Most - PN</t>
  </si>
  <si>
    <t>5310</t>
  </si>
  <si>
    <t>FOX CREATIVE Litvínov</t>
  </si>
  <si>
    <t>5330</t>
  </si>
  <si>
    <t>GS-PROFI Bystřany</t>
  </si>
  <si>
    <t>6390</t>
  </si>
  <si>
    <t>Soukromá MŠ Skřítek Teplice - PN</t>
  </si>
  <si>
    <t>6400</t>
  </si>
  <si>
    <t>Soukromá MŠ Domino Ústí n.L. - PN</t>
  </si>
  <si>
    <t>7430</t>
  </si>
  <si>
    <t>Krajská zdravotní a.s.,MŠ "U Borovice" Ústí n.L. - PN</t>
  </si>
  <si>
    <t>7440</t>
  </si>
  <si>
    <t>Speciální MŠ Vilík Děčín VIII-Dolní Oldřichov - PN</t>
  </si>
  <si>
    <t>1510</t>
  </si>
  <si>
    <t>ZŠ a MŠ Duhová cesta, Chomutov</t>
  </si>
  <si>
    <t>2250</t>
  </si>
  <si>
    <t>ZŠ a MŠ Svět Chomutov</t>
  </si>
  <si>
    <t>2310</t>
  </si>
  <si>
    <t>LINGUA UNIVERSAL- soukromá ZŠ a MŠ Litoměřice - PN</t>
  </si>
  <si>
    <t>Sportovní soukromá ZŠ Litvínov - PN</t>
  </si>
  <si>
    <t>Soukromá ZŠ OPTIMA Most</t>
  </si>
  <si>
    <t>5350</t>
  </si>
  <si>
    <t>ZŠ prakt. Teplice - PN</t>
  </si>
  <si>
    <t>6350</t>
  </si>
  <si>
    <t>Soukromá ZŠ a MŠ Svět, Děčín</t>
  </si>
  <si>
    <t>1480</t>
  </si>
  <si>
    <t>ZŠ a lesní MŠ Jurta, Děčín</t>
  </si>
  <si>
    <t>1500</t>
  </si>
  <si>
    <t>ZAČÍT SPOLU ZŠ a MŠ Kadaň - PN</t>
  </si>
  <si>
    <t>2280</t>
  </si>
  <si>
    <t>ZŠ SMART Roudnice nad Labem - PN</t>
  </si>
  <si>
    <t>ZŠ a MŠ Jeřabinka Litvínov - PN</t>
  </si>
  <si>
    <t>5340</t>
  </si>
  <si>
    <t>ZŠ Molekula Teplice</t>
  </si>
  <si>
    <t>6430</t>
  </si>
  <si>
    <t>Gymnázium J.A.Komenského Dubí - PN</t>
  </si>
  <si>
    <t>Soukromá SOŠ (1.KŠPA) Litoměřice - PN</t>
  </si>
  <si>
    <t>3270</t>
  </si>
  <si>
    <t>SPŠ elektrotechnická a zařízení pro DVPP, Žatec - PN</t>
  </si>
  <si>
    <t>4190</t>
  </si>
  <si>
    <t>Soukromá OA Žatec - PN</t>
  </si>
  <si>
    <t>Soukromá hotelová škola BUKASCHOOL Most - PN</t>
  </si>
  <si>
    <t>SOŠ podnikatelská, Most - PN</t>
  </si>
  <si>
    <t>5250</t>
  </si>
  <si>
    <t>Soukromá SŠ pro market. a ekon. podnik. Most - PN</t>
  </si>
  <si>
    <t>SOŠ InterDACT Most - PN</t>
  </si>
  <si>
    <t>5290</t>
  </si>
  <si>
    <t>SŠ diplomacie a veřejné správy Most - PN</t>
  </si>
  <si>
    <t>TRIVIS - SŠ veřejnoprávní, Ústí n. L. - PN</t>
  </si>
  <si>
    <t>7380</t>
  </si>
  <si>
    <t>Soukromé SOU INDUSTRIA Litoměřice - PN</t>
  </si>
  <si>
    <t>3290</t>
  </si>
  <si>
    <t>SŠ Pohoda Litoměřice - PN</t>
  </si>
  <si>
    <t>3300</t>
  </si>
  <si>
    <t>SOU a SOŠ SČMSD Žatec - PN</t>
  </si>
  <si>
    <t>4210</t>
  </si>
  <si>
    <t>SŠ EDUCHEM Meziboří - PN</t>
  </si>
  <si>
    <t>Střední odborná škola LIVA, Most</t>
  </si>
  <si>
    <t>5270</t>
  </si>
  <si>
    <t>Severočeská střední škola Ústí n. L. - PN</t>
  </si>
  <si>
    <t>7320</t>
  </si>
  <si>
    <t>SŠ obchodu a služeb, Ústí n. L. - PN</t>
  </si>
  <si>
    <t>7340</t>
  </si>
  <si>
    <t>Euroinstitut, praktická škola a OU Panenský Týnec - PN</t>
  </si>
  <si>
    <t>4220</t>
  </si>
  <si>
    <t>3124</t>
  </si>
  <si>
    <t>JPS Gastro - Zařízení školního stravování, Vilémov - PN</t>
  </si>
  <si>
    <t>1410</t>
  </si>
  <si>
    <t>Školní jídelna - Buřilová - Rumburk - PN</t>
  </si>
  <si>
    <t>1420</t>
  </si>
  <si>
    <t>Školní jídelna - Dostálová - Rumburk - PN</t>
  </si>
  <si>
    <t>1430</t>
  </si>
  <si>
    <t>JV-INTEGRA zařízení školního stravování, s.r.o. - PN</t>
  </si>
  <si>
    <t>7420</t>
  </si>
  <si>
    <t>ZUŠ - Výtvarné studio Ústí n. L. - PN</t>
  </si>
  <si>
    <t>7330</t>
  </si>
  <si>
    <t>Krajská zdravotní a.s., Ústí n.L. - PN</t>
  </si>
  <si>
    <t>5216</t>
  </si>
  <si>
    <t>Montessori rodinná MŠ, Chomutov</t>
  </si>
  <si>
    <t>2270</t>
  </si>
  <si>
    <t>Soukromá MŠ, Ústí n. L. - PN</t>
  </si>
  <si>
    <t>7350</t>
  </si>
  <si>
    <t>MŠ speciální DEMOSTHENES, o.p.s., Ústí n. L. - PN</t>
  </si>
  <si>
    <t>ZŠ a MŠ NELUMBO Education Jirkov - PN</t>
  </si>
  <si>
    <t>2260</t>
  </si>
  <si>
    <t>Svobodná základní škola, o.p.s. - PN</t>
  </si>
  <si>
    <t>7450</t>
  </si>
  <si>
    <t>ZŠ a PrŠ Arkadie Teplice - PN</t>
  </si>
  <si>
    <t>ZŠ Pastelka, o.p.s. Rumburk - PN</t>
  </si>
  <si>
    <t>1460</t>
  </si>
  <si>
    <t>AMA SCHOOL - ZŠ a MŠ montessori Most - PN</t>
  </si>
  <si>
    <t>5320</t>
  </si>
  <si>
    <t>VOŠ,OA,SOŠ a JŠ s právem st.jaz.zk. EKONOM, Litoměřice - PN</t>
  </si>
  <si>
    <t>3340</t>
  </si>
  <si>
    <t>SŠ a MŠ, Litoměřice</t>
  </si>
  <si>
    <t>3320</t>
  </si>
  <si>
    <t>Soukromá podřipská SOŠ a SOU Roudnice n. L. - PN</t>
  </si>
  <si>
    <t>Lesní MŠ Samorost Teplice</t>
  </si>
  <si>
    <t>6410</t>
  </si>
  <si>
    <t>MŠ U kočiček Proboštov</t>
  </si>
  <si>
    <t>6420</t>
  </si>
  <si>
    <t>Lesní MŠ Venku Ústí nad Labem</t>
  </si>
  <si>
    <t>7460</t>
  </si>
  <si>
    <t>ZŠ a Prakt. škola G.P.Dolní Poustevna - PN</t>
  </si>
  <si>
    <t>1450</t>
  </si>
  <si>
    <t>přímé náklady - krajské a obecní školy</t>
  </si>
  <si>
    <t>MŠ Zdravíčko, Ústí nad Labem, Malátova</t>
  </si>
  <si>
    <t>MŠ spec., Ústí n. L., ul. Štefánikova - PN</t>
  </si>
  <si>
    <t>Spec. ZŠ a PrŠ, Česká Kamenice - PN</t>
  </si>
  <si>
    <t>Spec. ZŠ a MŠ, Varnsdorf - PN</t>
  </si>
  <si>
    <t>Spec. ZŠ, Spec. MŠ a Praktická škola, Děčín - PN</t>
  </si>
  <si>
    <t>Spec. ZŠ a Prakt. škola Šluknov - PN</t>
  </si>
  <si>
    <t>Spec. ZŠ, Štětí - PN</t>
  </si>
  <si>
    <t>ZŠ spec., ZŠ prakt. a PrŠ Litoměřice - PN</t>
  </si>
  <si>
    <t>ZŠ prakt., Roudnice n. L. - PN</t>
  </si>
  <si>
    <t>Spec. ZŠ Louny - PN</t>
  </si>
  <si>
    <t>Logoped. ZŠ, Měcholupy - PN</t>
  </si>
  <si>
    <t>ZŠ při DPN, Louny - PN</t>
  </si>
  <si>
    <t>ZŠ prof. Z. Matějčka, Most - PN</t>
  </si>
  <si>
    <t>ZŠ a SŠ Most, J. Palacha - PN</t>
  </si>
  <si>
    <t>ZŠ prakt., Bílina - PN</t>
  </si>
  <si>
    <t>Spec. ZŠ a spec. MŠ, Teplice, ul. Trnovanská - PN</t>
  </si>
  <si>
    <t>ZŠ a MŠ, Teplice, ul. U Červeného kostela - PN</t>
  </si>
  <si>
    <t>Spec. ZŠ a Prakt. škola, Ústí n.L., Pod Parkem - PN</t>
  </si>
  <si>
    <t>Gymnázium Rumburk - PN</t>
  </si>
  <si>
    <t>Gymnázium Děčín - PN</t>
  </si>
  <si>
    <t>Gymnázium Chomutov - PN</t>
  </si>
  <si>
    <t>Gymnázium Kadaň - PN</t>
  </si>
  <si>
    <t>Gymnázium J. Jungmana, Litoměřice - PN</t>
  </si>
  <si>
    <t>Gymnázium Lovosice - PN</t>
  </si>
  <si>
    <t>Gymnázium Roudnice nad Labem - PN</t>
  </si>
  <si>
    <t>Gymnázium V. Hlavatého, Louny - PN</t>
  </si>
  <si>
    <t>Gymnázium Žatec - PN</t>
  </si>
  <si>
    <t>Podkrušnohorské gymnázium, Most - PN</t>
  </si>
  <si>
    <t>Gymnázium T.G. Masaryka, Litvínov - PN</t>
  </si>
  <si>
    <t>Gymnázium Teplice - PN</t>
  </si>
  <si>
    <t>Gymnázium Ústí n. L., Jateční 22 - PN</t>
  </si>
  <si>
    <t>SZŠ a OA, Rumburk - PN</t>
  </si>
  <si>
    <t>SZŠ, Děčín - PN</t>
  </si>
  <si>
    <t>VOŠ, SPŠ a SOŠ služeb a cestovního ruchu, Varnsdorf - PN</t>
  </si>
  <si>
    <t>Evropská OA, Děčín - PN</t>
  </si>
  <si>
    <t>SŠ zahr. a zem. A.E. Komerse, Děčín - Libverda - PN</t>
  </si>
  <si>
    <t>VOŠ a SPŠ strojní, stavební a dopravní, Děčín - PN</t>
  </si>
  <si>
    <t>SOŠ energetická a stavební OA a SZŠ, Chomutov - PN</t>
  </si>
  <si>
    <t>SPŠ a VOŠ, Chomutov - PN</t>
  </si>
  <si>
    <t>SPŠ stavební a OA, Kadaň - PN</t>
  </si>
  <si>
    <t>SŠ pedagogická,hotelnictví a služeb, Litoměřice - PN</t>
  </si>
  <si>
    <t>VOŠ obalové techniky a SŠ, Štětí - PN</t>
  </si>
  <si>
    <t>VOŠ a SOŠ, Roudnice nad Labem - PN</t>
  </si>
  <si>
    <t>OA a SOŠ gen Fr. Fajtla, Louny  - PN</t>
  </si>
  <si>
    <t>OA a SOŠ zemědělská a ekologická, Žatec - PN</t>
  </si>
  <si>
    <t>VOŠ ekonomická, sociální a zdravotnická, OA, SPgŠ a SZdrŠ, Most - PN</t>
  </si>
  <si>
    <t>Hotelová škola, OA a SPŠ Teplice - PN</t>
  </si>
  <si>
    <t>Střední průmyslová škola, Ústí n. L. - PN</t>
  </si>
  <si>
    <t>VOŠ zdrav. a SŠ zdrav. Ústí n. L. - PN</t>
  </si>
  <si>
    <t>OA a JŠ s právem st. jaz. zk., Ústí nad Labem, Pařížská - PN</t>
  </si>
  <si>
    <t>SOŠ mediální grafiky a polygrafie, Rumburk - PN</t>
  </si>
  <si>
    <t>SŠ řemesel a služeb, Děčín IV - PN</t>
  </si>
  <si>
    <t>SŠ lodní dopravy a techn. řemesel, Děčín VI.  - PN</t>
  </si>
  <si>
    <t>Střední lesnická škola a Střední odborná škola, Šluknov - PN</t>
  </si>
  <si>
    <t>SŠ technická,gastron. a automobilní, Chomutov - PN</t>
  </si>
  <si>
    <t>SOŠ technická a zahradnická, Lovosice - PN</t>
  </si>
  <si>
    <t>SOŠ a SOU Roudnice nad Labem - PN</t>
  </si>
  <si>
    <t>SŠ technická, Most - PN</t>
  </si>
  <si>
    <t>SPŠ a SOŠ gastronomie a služeb, Most, J. Palacha - PN</t>
  </si>
  <si>
    <t>SOŠ, Litvínov - Hamr - PN</t>
  </si>
  <si>
    <t>SŠ stavební a strojní, Teplice, F. Šrámka - PN</t>
  </si>
  <si>
    <t>SŠ obchodu a služeb, Teplice - PN</t>
  </si>
  <si>
    <t>SŠ obchodu, řemesel, služeb a ZŠ, Ústí n.L. - PN</t>
  </si>
  <si>
    <t>SPŠ stavební a SOŠ stavební a technická, Ústí n. L. - PN</t>
  </si>
  <si>
    <t>Konzervatoř, Teplice - PN</t>
  </si>
  <si>
    <t>Gymnázium a SOŠ, Klášterec nad Ohří - PN</t>
  </si>
  <si>
    <t>Gymnázium a SOŠ, Podbořany - PN</t>
  </si>
  <si>
    <t>Gymnázium a SPŠ, Duchcov - PN</t>
  </si>
  <si>
    <t>Gymnázium a SOŠ dr.V.Šmejkala, Ústí n.L., Stavbařů - PN</t>
  </si>
  <si>
    <t>"DD ""Země dětí"" a ŠJ, Česká Kamenice - PN"</t>
  </si>
  <si>
    <t>DD a ŠJ, Krásná Lípa - PN</t>
  </si>
  <si>
    <t>DD a ŠJ, Lipová u Šluknova - PN</t>
  </si>
  <si>
    <t>DD, Vysoká Pec - PN</t>
  </si>
  <si>
    <t>DD a ŠJ Mašťov - PN</t>
  </si>
  <si>
    <t>DD a ŠJ, Chomutov - PN</t>
  </si>
  <si>
    <t>DD, ZŠ prakt., PrŠ a ŠJ, Dlažkovice - PN</t>
  </si>
  <si>
    <t>DD a ŠJ, Litoměřice - PN</t>
  </si>
  <si>
    <t>DD, ZŠ a SŠ, Žatec - PN</t>
  </si>
  <si>
    <t>DD a ŠJ, Hora sv. Kateřiny - PN</t>
  </si>
  <si>
    <t>DD a ŠJ, Most - PN</t>
  </si>
  <si>
    <t>DD, ZŠ a SŠ, Duchcov - PN</t>
  </si>
  <si>
    <t>DD a ŠJ, Tuchlov - PN</t>
  </si>
  <si>
    <t>DD a ŠJ, Krupka - PN</t>
  </si>
  <si>
    <t>DD a ŠJ, Tisá - PN</t>
  </si>
  <si>
    <t>DD a ŠJ, Ústí n. L., Špálova - PN</t>
  </si>
  <si>
    <t>DD a ŠJ, Ústí nad Labem, Truhlářova - PN</t>
  </si>
  <si>
    <t>PPP ÚK a Zařízení pro DVPP, Teplice - PN</t>
  </si>
  <si>
    <t>ZUŠ Děčín - PN</t>
  </si>
  <si>
    <t>ZUŠ Varnsdorf - PN</t>
  </si>
  <si>
    <t>ZUŠ Rumburk - PN</t>
  </si>
  <si>
    <t>ZUŠ Teplice - PN</t>
  </si>
  <si>
    <t>ZUŠ Ivana Kawaciuka, Duchcov - PN</t>
  </si>
  <si>
    <t>ZUŠ E. Randové, Ústí nad Labem, ul. Churchila - PN</t>
  </si>
  <si>
    <t>ZUŠ Ústí n. L., ul. Národní - PN</t>
  </si>
  <si>
    <t>7250</t>
  </si>
  <si>
    <t>Dům dětí a mládeže, Rumburk - PN</t>
  </si>
  <si>
    <t>Dům dětí a mládeže, Žatec - PN</t>
  </si>
  <si>
    <t>"Dům dětí a mládeže ""Sluníčko"", Duchcov - PN"</t>
  </si>
  <si>
    <t>Dům dětí a mládeže, Teplice - PN</t>
  </si>
  <si>
    <t>MŠ Arnoltice</t>
  </si>
  <si>
    <t>1201</t>
  </si>
  <si>
    <t>MŠ Česká Kamenice, Komenského 182</t>
  </si>
  <si>
    <t>1205</t>
  </si>
  <si>
    <t>MŠ Děčín II, Liliová 277/1</t>
  </si>
  <si>
    <t>1209</t>
  </si>
  <si>
    <t>MŠ Děčín II, Riegrova 454/12</t>
  </si>
  <si>
    <t>1211</t>
  </si>
  <si>
    <t>MŠ Děčín VI, Klostermannova 1474/11</t>
  </si>
  <si>
    <t>1212</t>
  </si>
  <si>
    <t>MŠ Děčín XXXII, Májová 372</t>
  </si>
  <si>
    <t>1213</t>
  </si>
  <si>
    <t>MŠ Dobrná</t>
  </si>
  <si>
    <t>1231</t>
  </si>
  <si>
    <t>MŠ Janov</t>
  </si>
  <si>
    <t>1237</t>
  </si>
  <si>
    <t>MŠ Jílové</t>
  </si>
  <si>
    <t>1239</t>
  </si>
  <si>
    <t>MŠ Malá Veleň - Jedlka čp. 46</t>
  </si>
  <si>
    <t>1243</t>
  </si>
  <si>
    <t>MŠ Těchlovice</t>
  </si>
  <si>
    <t>1246</t>
  </si>
  <si>
    <t>MŠ Jiříkov, Filipovská 686</t>
  </si>
  <si>
    <t>1252</t>
  </si>
  <si>
    <t>MŠ Lobendava</t>
  </si>
  <si>
    <t>1257</t>
  </si>
  <si>
    <t>MŠ Mikulášovice</t>
  </si>
  <si>
    <t>1258</t>
  </si>
  <si>
    <t>MŠ Rumburk, V Podhájí</t>
  </si>
  <si>
    <t>1261</t>
  </si>
  <si>
    <t>MŠ Rumburk, Komenského</t>
  </si>
  <si>
    <t>1262</t>
  </si>
  <si>
    <t>MŠ Rumburk, Sukova</t>
  </si>
  <si>
    <t>1263</t>
  </si>
  <si>
    <t>MŠ Rumburk, Vojtěcha Kováře</t>
  </si>
  <si>
    <t>1265</t>
  </si>
  <si>
    <t>MŠ Šluknov</t>
  </si>
  <si>
    <t>1271</t>
  </si>
  <si>
    <t>MŠ Velký Šenov</t>
  </si>
  <si>
    <t>1273</t>
  </si>
  <si>
    <t>MŠ Dolní Podluží</t>
  </si>
  <si>
    <t>1276</t>
  </si>
  <si>
    <t>MŠ Horní Podluží</t>
  </si>
  <si>
    <t>1278</t>
  </si>
  <si>
    <t>MŠ Jiřetín pod Jedlovou</t>
  </si>
  <si>
    <t>1281</t>
  </si>
  <si>
    <t>MŠ Varnsdorf, Seifertova 2471</t>
  </si>
  <si>
    <t>1284</t>
  </si>
  <si>
    <t>MŠ Varnsdorf, Pražská 2812</t>
  </si>
  <si>
    <t>1285</t>
  </si>
  <si>
    <t>MŠ Varnsdorf, T.G.Masaryka 2180</t>
  </si>
  <si>
    <t>1287</t>
  </si>
  <si>
    <t>MŠ Varnsdorf, Poštovní 1428</t>
  </si>
  <si>
    <t>1288</t>
  </si>
  <si>
    <t>Lesní MŠ Vážka Srbská Kamenice</t>
  </si>
  <si>
    <t>1303</t>
  </si>
  <si>
    <t>MŠ Droužkovice, ul. Rudé Armády 22</t>
  </si>
  <si>
    <t>2203</t>
  </si>
  <si>
    <t>MŠ Hora Svatého Šebestiána</t>
  </si>
  <si>
    <t>2204</t>
  </si>
  <si>
    <t>MŠ Hrušovany 15</t>
  </si>
  <si>
    <t>2205</t>
  </si>
  <si>
    <t>MŠ Chomutov</t>
  </si>
  <si>
    <t>2206</t>
  </si>
  <si>
    <t>MŠ Jirkov</t>
  </si>
  <si>
    <t>2223</t>
  </si>
  <si>
    <t>MŠ Nezabylice</t>
  </si>
  <si>
    <t>2234</t>
  </si>
  <si>
    <t>MŠ Kadaň, Školní 1479</t>
  </si>
  <si>
    <t>2244</t>
  </si>
  <si>
    <t>MŠ Kadaň, Klášterecká 1557</t>
  </si>
  <si>
    <t>2246</t>
  </si>
  <si>
    <t>MŠ Kadaň, Na podlesí 1481</t>
  </si>
  <si>
    <t>2248</t>
  </si>
  <si>
    <t>MŠ Klášterec n. Ohří, Lipová 570</t>
  </si>
  <si>
    <t>2258</t>
  </si>
  <si>
    <t>MŠ Račetice 44</t>
  </si>
  <si>
    <t>2275</t>
  </si>
  <si>
    <t>MŠ Libochovany</t>
  </si>
  <si>
    <t>3207</t>
  </si>
  <si>
    <t>MŠ Litoměřice</t>
  </si>
  <si>
    <t>MŠ Lovečkovice</t>
  </si>
  <si>
    <t>3219</t>
  </si>
  <si>
    <t>MŠ Štětí</t>
  </si>
  <si>
    <t>3224</t>
  </si>
  <si>
    <t>MŠ Travčice</t>
  </si>
  <si>
    <t>3235</t>
  </si>
  <si>
    <t>MŠ Velké Žernoseky</t>
  </si>
  <si>
    <t>3239</t>
  </si>
  <si>
    <t>MŠ Sluníčko Libochovice</t>
  </si>
  <si>
    <t>3249</t>
  </si>
  <si>
    <t>MŠ Lovosice, Resslova</t>
  </si>
  <si>
    <t>3251</t>
  </si>
  <si>
    <t>MŠ Lovosice, Terezínská</t>
  </si>
  <si>
    <t>3253</t>
  </si>
  <si>
    <t>MŠ Brouček Prackovice n. Labem</t>
  </si>
  <si>
    <t>3262</t>
  </si>
  <si>
    <t>MŠ Radovesice</t>
  </si>
  <si>
    <t>3264</t>
  </si>
  <si>
    <t>MŠ Chotěšov</t>
  </si>
  <si>
    <t>3269</t>
  </si>
  <si>
    <t>MŠ Chotiměř</t>
  </si>
  <si>
    <t>3271</t>
  </si>
  <si>
    <t>MŠ Křesín</t>
  </si>
  <si>
    <t>3272</t>
  </si>
  <si>
    <t>MŠ Vchynice</t>
  </si>
  <si>
    <t>3273</t>
  </si>
  <si>
    <t>MŠ se školní jídelnou Malé Žernoseky</t>
  </si>
  <si>
    <t>3274</t>
  </si>
  <si>
    <t>MŠ Budyně n. Ohří</t>
  </si>
  <si>
    <t>3276</t>
  </si>
  <si>
    <t>MŠ Doksany</t>
  </si>
  <si>
    <t>3279</t>
  </si>
  <si>
    <t>MŠ Kytička, Roudnice n.L., Dobrovského</t>
  </si>
  <si>
    <t>3288</t>
  </si>
  <si>
    <t>MŠ Pohádka Roudnice n. L., Josefa Hory</t>
  </si>
  <si>
    <t>3289</t>
  </si>
  <si>
    <t>MŠ Pastelka Roudnice n. L., Libušina</t>
  </si>
  <si>
    <t>3291</t>
  </si>
  <si>
    <t>MŠ Sluníčko Roudnice n. L., Školní</t>
  </si>
  <si>
    <t>3292</t>
  </si>
  <si>
    <t>MŠ Písnička - U Mevy Roudnice n. L., Řipská</t>
  </si>
  <si>
    <t>3293</t>
  </si>
  <si>
    <t>MŠ Straškov - Vodochody</t>
  </si>
  <si>
    <t>MŠ se školní jídelnou Libkovice pod Řípem</t>
  </si>
  <si>
    <t>3303</t>
  </si>
  <si>
    <t>MŠ Vědomice</t>
  </si>
  <si>
    <t>3306</t>
  </si>
  <si>
    <t>MŠ Vrbice u Roudnice n. L.</t>
  </si>
  <si>
    <t>3307</t>
  </si>
  <si>
    <t>MŠ Vražkov</t>
  </si>
  <si>
    <t>3308</t>
  </si>
  <si>
    <t>MŠ Račiněves</t>
  </si>
  <si>
    <t>3309</t>
  </si>
  <si>
    <t>MŠ Veselé Sluníčko, Kostomlaty p.Ř.</t>
  </si>
  <si>
    <t>3311</t>
  </si>
  <si>
    <t>MŠ V Zátiší, Dobříň</t>
  </si>
  <si>
    <t>MŠ Zvoneček v Bříze</t>
  </si>
  <si>
    <t>3313</t>
  </si>
  <si>
    <t>MŠ Siřejovice</t>
  </si>
  <si>
    <t>MŠ Pod Kalichem, Třebušín</t>
  </si>
  <si>
    <t>3316</t>
  </si>
  <si>
    <t>MŠ Židovice</t>
  </si>
  <si>
    <t>3317</t>
  </si>
  <si>
    <t>MŠ Dobroměřice</t>
  </si>
  <si>
    <t>4204</t>
  </si>
  <si>
    <t>MŠ Chlumčany</t>
  </si>
  <si>
    <t>4208</t>
  </si>
  <si>
    <t>MŠ Lenešice</t>
  </si>
  <si>
    <t>4212</t>
  </si>
  <si>
    <t>MŠ Libčeves</t>
  </si>
  <si>
    <t>4214</t>
  </si>
  <si>
    <t>MŠ Louny, Čs. armády</t>
  </si>
  <si>
    <t>4215</t>
  </si>
  <si>
    <t>MŠ Louny, Dykova</t>
  </si>
  <si>
    <t>4216</t>
  </si>
  <si>
    <t>MŠ Louny, Kpt. Nálepky</t>
  </si>
  <si>
    <t>4218</t>
  </si>
  <si>
    <t>MŠ Louny, Šafaříkova</t>
  </si>
  <si>
    <t>4221</t>
  </si>
  <si>
    <t>MŠ Louny, V Domcích</t>
  </si>
  <si>
    <t>4222</t>
  </si>
  <si>
    <t>MŠ Panenský Týnec</t>
  </si>
  <si>
    <t>4231</t>
  </si>
  <si>
    <t>MŠ Postoloprty, Jiráskovo nám. 495</t>
  </si>
  <si>
    <t>4235</t>
  </si>
  <si>
    <t>MŠ Ročov</t>
  </si>
  <si>
    <t>4239</t>
  </si>
  <si>
    <t>MŠ Vrbno nad Lesy</t>
  </si>
  <si>
    <t>4243</t>
  </si>
  <si>
    <t>MŠ Blatno</t>
  </si>
  <si>
    <t>4244</t>
  </si>
  <si>
    <t>MŠ Blšany</t>
  </si>
  <si>
    <t>4245</t>
  </si>
  <si>
    <t>MŠ Kryry</t>
  </si>
  <si>
    <t>4248</t>
  </si>
  <si>
    <t>MŠ Podbořany, Bratří Čapků</t>
  </si>
  <si>
    <t>4254</t>
  </si>
  <si>
    <t>MŠ Podbořany, Hlubanská</t>
  </si>
  <si>
    <t>4255</t>
  </si>
  <si>
    <t>MŠ Měcholupy</t>
  </si>
  <si>
    <t>4265</t>
  </si>
  <si>
    <t>MŠ Žatec, Bratří Čapků</t>
  </si>
  <si>
    <t>4272</t>
  </si>
  <si>
    <t>MŠ Žatec, Fügnerova 2051</t>
  </si>
  <si>
    <t>4273</t>
  </si>
  <si>
    <t>MŠ Žatec, Otakara Březiny</t>
  </si>
  <si>
    <t>4275</t>
  </si>
  <si>
    <t>MŠ Žatec, Studentská</t>
  </si>
  <si>
    <t>4277</t>
  </si>
  <si>
    <t>MŠ Žatec, U jezu</t>
  </si>
  <si>
    <t>4278</t>
  </si>
  <si>
    <t>MŠ Holedeč</t>
  </si>
  <si>
    <t>4287</t>
  </si>
  <si>
    <t>MŠ Most, Hutnická 2938</t>
  </si>
  <si>
    <t>5201</t>
  </si>
  <si>
    <t>MŠ Most, Antonína Sochora 2937</t>
  </si>
  <si>
    <t>5202</t>
  </si>
  <si>
    <t>MŠ Most, Lidická 44</t>
  </si>
  <si>
    <t>5204</t>
  </si>
  <si>
    <t>MŠ Obrnice</t>
  </si>
  <si>
    <t>5224</t>
  </si>
  <si>
    <t>MŠ Lužice, 97</t>
  </si>
  <si>
    <t>5226</t>
  </si>
  <si>
    <t>MŠ Teplice, K. Čapka</t>
  </si>
  <si>
    <t>6201</t>
  </si>
  <si>
    <t>MŠ Teplice, Jaselská</t>
  </si>
  <si>
    <t>6203</t>
  </si>
  <si>
    <t>MŠ Teplice, Moskevské nám.</t>
  </si>
  <si>
    <t>6205</t>
  </si>
  <si>
    <t>MŠ Teplice, J.V. Sládka</t>
  </si>
  <si>
    <t>6206</t>
  </si>
  <si>
    <t>MŠ Pramínek Teplice, Josefa Suka</t>
  </si>
  <si>
    <t>6208</t>
  </si>
  <si>
    <t>MŠ Čtyřlístek Teplice, Zelená</t>
  </si>
  <si>
    <t>6211</t>
  </si>
  <si>
    <t>MŠ Teplice, Josefa Ressla</t>
  </si>
  <si>
    <t>6212</t>
  </si>
  <si>
    <t>MŠ Kaštánek Teplice, Na Stínadlech</t>
  </si>
  <si>
    <t>6213</t>
  </si>
  <si>
    <t>MŠ Teplice, Na spojce</t>
  </si>
  <si>
    <t>6214</t>
  </si>
  <si>
    <t>MŠ Krteček Teplice, Okrajová</t>
  </si>
  <si>
    <t>6215</t>
  </si>
  <si>
    <t>MŠ Bystřany</t>
  </si>
  <si>
    <t>6228</t>
  </si>
  <si>
    <t>MŠ U Křemílka Dubí, Rokovského</t>
  </si>
  <si>
    <t>6232</t>
  </si>
  <si>
    <t>MŠ Dubánek Dubí, Křižíkova</t>
  </si>
  <si>
    <t>6233</t>
  </si>
  <si>
    <t>MŠ Cibuláček Dubí, Tovární</t>
  </si>
  <si>
    <t>6234</t>
  </si>
  <si>
    <t>MŠ Dubí 3 - Mstišov, Školní</t>
  </si>
  <si>
    <t>6235</t>
  </si>
  <si>
    <t>MŠ Duchcov, Tyršova</t>
  </si>
  <si>
    <t>6239</t>
  </si>
  <si>
    <t>MŠ Duchcov, Husova</t>
  </si>
  <si>
    <t>6241</t>
  </si>
  <si>
    <t>MŠ Duchcov, Osecká</t>
  </si>
  <si>
    <t>6242</t>
  </si>
  <si>
    <t>MŠ Duchcov, Velká okružní</t>
  </si>
  <si>
    <t>6243</t>
  </si>
  <si>
    <t>MŠ Háj u Duchcova</t>
  </si>
  <si>
    <t>6246</t>
  </si>
  <si>
    <t>MŠ Hrob</t>
  </si>
  <si>
    <t>6247</t>
  </si>
  <si>
    <t>MŠ Jeníkov</t>
  </si>
  <si>
    <t>6249</t>
  </si>
  <si>
    <t>MŠ Motýlek Košťany-Střelná</t>
  </si>
  <si>
    <t>6253</t>
  </si>
  <si>
    <t>MŠ Košťany</t>
  </si>
  <si>
    <t>6254</t>
  </si>
  <si>
    <t>MŠ Sluníčko Krupka, Kollárova</t>
  </si>
  <si>
    <t>6257</t>
  </si>
  <si>
    <t>MŠ Písnička Krupka, Dukelských hrdinů</t>
  </si>
  <si>
    <t>6258</t>
  </si>
  <si>
    <t>MŠ Modlanská rolnička Modlany</t>
  </si>
  <si>
    <t>6266</t>
  </si>
  <si>
    <t>MŠ Čtyřlístek Novosedlice</t>
  </si>
  <si>
    <t>6267</t>
  </si>
  <si>
    <t>MŠ Osek, Hornická</t>
  </si>
  <si>
    <t>6269</t>
  </si>
  <si>
    <t>MŠ Osek, Hrdlovská</t>
  </si>
  <si>
    <t>6271</t>
  </si>
  <si>
    <t>MŠ Pastelka, Proboštov</t>
  </si>
  <si>
    <t>6274</t>
  </si>
  <si>
    <t>MŠ Újezdeček</t>
  </si>
  <si>
    <t>6277</t>
  </si>
  <si>
    <t>MŠ Bílina, Čapkova</t>
  </si>
  <si>
    <t>6281</t>
  </si>
  <si>
    <t>MŠ Bílina, M. Švabinského</t>
  </si>
  <si>
    <t>6283</t>
  </si>
  <si>
    <t>MŠ Hostomice</t>
  </si>
  <si>
    <t>6291</t>
  </si>
  <si>
    <t>MŠ Hrobčice</t>
  </si>
  <si>
    <t>6293</t>
  </si>
  <si>
    <t>MŠ Ledvice</t>
  </si>
  <si>
    <t>6294</t>
  </si>
  <si>
    <t>MŠ Bořislav</t>
  </si>
  <si>
    <t>6297</t>
  </si>
  <si>
    <t>MŠ Ústí n. L., Marxova</t>
  </si>
  <si>
    <t>7203</t>
  </si>
  <si>
    <t>MŠ Ústí n. L., Škroupova</t>
  </si>
  <si>
    <t>7204</t>
  </si>
  <si>
    <t>MŠ Pohádka Ústí n. L., Bezručova</t>
  </si>
  <si>
    <t>7205</t>
  </si>
  <si>
    <t>MŠ Střekov Ústí n. L., Sukova</t>
  </si>
  <si>
    <t>7207</t>
  </si>
  <si>
    <t>MŠ Centrum Ústí n. L., V. Hradební</t>
  </si>
  <si>
    <t>7208</t>
  </si>
  <si>
    <t>MŠ Sluníčko Ústí n. L., J. Jabůrkové</t>
  </si>
  <si>
    <t>7209</t>
  </si>
  <si>
    <t>MŠ Zvoneček Ústí n. L., Školní</t>
  </si>
  <si>
    <t>7211</t>
  </si>
  <si>
    <t>MŠ Ústí n. L., Karla IV.</t>
  </si>
  <si>
    <t>7213</t>
  </si>
  <si>
    <t>MŠ Ústí n. L., Větrná</t>
  </si>
  <si>
    <t>7214</t>
  </si>
  <si>
    <t>MŠ Stříbrníky Ústí n. L., Stříbrnická</t>
  </si>
  <si>
    <t>7215</t>
  </si>
  <si>
    <t>MŠ Kameňáček Ústí n. L., Kamenná</t>
  </si>
  <si>
    <t>7216</t>
  </si>
  <si>
    <t>MŠ Ústí n. L., Vinařská</t>
  </si>
  <si>
    <t>7217</t>
  </si>
  <si>
    <t>MŠ Ústí n. L., Vojanova</t>
  </si>
  <si>
    <t>7218</t>
  </si>
  <si>
    <t>MŠ Pomněnka Ústí n. L., Přemyslovců</t>
  </si>
  <si>
    <t>7219</t>
  </si>
  <si>
    <t>MŠ Ústí n. L., 5. května</t>
  </si>
  <si>
    <t>7221</t>
  </si>
  <si>
    <t>MŠ Motýlek Ústí n. L., Keplerova</t>
  </si>
  <si>
    <t>7222</t>
  </si>
  <si>
    <t>MŠ Kytička Ústí n. L., Pod Vodojemem</t>
  </si>
  <si>
    <t>7223</t>
  </si>
  <si>
    <t>MŠ Písnička Ústí n. L., Studentská</t>
  </si>
  <si>
    <t>7225</t>
  </si>
  <si>
    <t>MŠ Pastelka Ústí n. L., Horní</t>
  </si>
  <si>
    <t>7227</t>
  </si>
  <si>
    <t>MŠ Dobětice Ústí n. L., Rabasova</t>
  </si>
  <si>
    <t>7229</t>
  </si>
  <si>
    <t>MŠ Dolní Zálezly, Rudé armády</t>
  </si>
  <si>
    <t>7252</t>
  </si>
  <si>
    <t>MŠ Chabařovice, Husovo náměstí</t>
  </si>
  <si>
    <t>7253</t>
  </si>
  <si>
    <t>MŠ Pohádka Chlumec, Zalužanská</t>
  </si>
  <si>
    <t>7259</t>
  </si>
  <si>
    <t>MŠ Chuderov</t>
  </si>
  <si>
    <t>7262</t>
  </si>
  <si>
    <t>MŠ Hvězdička Malé Březno</t>
  </si>
  <si>
    <t>7264</t>
  </si>
  <si>
    <t>MŠ Dráček Povrly - Neštědice</t>
  </si>
  <si>
    <t>7267</t>
  </si>
  <si>
    <t>MŠ Dubice</t>
  </si>
  <si>
    <t>7269</t>
  </si>
  <si>
    <t>MŠ Trmice, Lovecká</t>
  </si>
  <si>
    <t>7274</t>
  </si>
  <si>
    <t>MŠ Velké Březno, Alej sportovců</t>
  </si>
  <si>
    <t>7276</t>
  </si>
  <si>
    <t>MŠ Domeček Velké Chvojno</t>
  </si>
  <si>
    <t>7278</t>
  </si>
  <si>
    <t>MŠ Telnice</t>
  </si>
  <si>
    <t>7281</t>
  </si>
  <si>
    <t>MŠ Ústí n.L., V Zeleni 530/4</t>
  </si>
  <si>
    <t>7283</t>
  </si>
  <si>
    <t>MŠ spec. Louny</t>
  </si>
  <si>
    <t>4228</t>
  </si>
  <si>
    <t>MŠ spec. Žatec</t>
  </si>
  <si>
    <t>4284</t>
  </si>
  <si>
    <t>ZŠ Děčín I, Komenského nám. 622/3</t>
  </si>
  <si>
    <t>1214</t>
  </si>
  <si>
    <t>ZŠ a MŠ Děčín III, Březová 369/25</t>
  </si>
  <si>
    <t>1217</t>
  </si>
  <si>
    <t>ZŠ a MŠ Děčín VI, Školní 1544/5</t>
  </si>
  <si>
    <t>1221</t>
  </si>
  <si>
    <t>ZŠ a MŠ Děčín IX, Na Pěšině 330</t>
  </si>
  <si>
    <t>1223</t>
  </si>
  <si>
    <t>ZŠ Jílové</t>
  </si>
  <si>
    <t>1241</t>
  </si>
  <si>
    <t>ZŠ a MŠ Verneřice</t>
  </si>
  <si>
    <t>1249</t>
  </si>
  <si>
    <t>ZŠ Rumburk, U Nemocnice</t>
  </si>
  <si>
    <t>1267</t>
  </si>
  <si>
    <t>ZŠ Dolní Podluží</t>
  </si>
  <si>
    <t>1277</t>
  </si>
  <si>
    <t>ZŠ a MŠ Tadeáše Haenkého Chřibská</t>
  </si>
  <si>
    <t>1279</t>
  </si>
  <si>
    <t>ZŠ Varnsdorf, Edisonova 2821</t>
  </si>
  <si>
    <t>1292</t>
  </si>
  <si>
    <t>ZŠ Chomutov, Na Příkopech 895</t>
  </si>
  <si>
    <t>2208</t>
  </si>
  <si>
    <t>ZŠ Jirkov, Budovatelů 1563</t>
  </si>
  <si>
    <t>2224</t>
  </si>
  <si>
    <t>ZŠ Jirkov, Studentská 1427</t>
  </si>
  <si>
    <t>2225</t>
  </si>
  <si>
    <t>Městské gymnázium a ZŠ Jirkov</t>
  </si>
  <si>
    <t>ZŠ a MŠ Strupčice</t>
  </si>
  <si>
    <t>2236</t>
  </si>
  <si>
    <t>ZŠ Údlice</t>
  </si>
  <si>
    <t>ZŠ Kadaň, Školní 1479</t>
  </si>
  <si>
    <t>2249</t>
  </si>
  <si>
    <t>ZŠ Kadaň, Chomutovská 1683</t>
  </si>
  <si>
    <t>2252</t>
  </si>
  <si>
    <t>ZŠ Kadaň, Na Podlesí 1480</t>
  </si>
  <si>
    <t>2253</t>
  </si>
  <si>
    <t>ZŠ Klášterec n. Ohří, Školní 519</t>
  </si>
  <si>
    <t>2265</t>
  </si>
  <si>
    <t>ZŠ Klášterec n. Ohří, Petlérská 447</t>
  </si>
  <si>
    <t>2266</t>
  </si>
  <si>
    <t>3206</t>
  </si>
  <si>
    <t>Masarykova ZŠ Litoměřice, Svojsíkova 5</t>
  </si>
  <si>
    <t>3212</t>
  </si>
  <si>
    <t>ZŠ a MŠ Polepy</t>
  </si>
  <si>
    <t>3222</t>
  </si>
  <si>
    <t>ZŠ Štětí, Školní 559</t>
  </si>
  <si>
    <t>3226</t>
  </si>
  <si>
    <t>ZŠ Štětí, Ostrovní 300</t>
  </si>
  <si>
    <t>3227</t>
  </si>
  <si>
    <t>ZŠ J.E.Purkyně a ZUŠ Libochovice</t>
  </si>
  <si>
    <t>3247</t>
  </si>
  <si>
    <t>ZŠ Lovosice, Sady pionýrů 355</t>
  </si>
  <si>
    <t>3254</t>
  </si>
  <si>
    <t>ZŠ Antonína Baráka, Lovosice, Sady pionýrů 361/4</t>
  </si>
  <si>
    <t>3255</t>
  </si>
  <si>
    <t>ZŠ a MŠ Třebívlice</t>
  </si>
  <si>
    <t>3267</t>
  </si>
  <si>
    <t>ZŠ a MŠ Velemín</t>
  </si>
  <si>
    <t>3268</t>
  </si>
  <si>
    <t>ZŠ Budyně n. Ohří</t>
  </si>
  <si>
    <t>3277</t>
  </si>
  <si>
    <t>ZŠ Horní Beřkovice</t>
  </si>
  <si>
    <t>3282</t>
  </si>
  <si>
    <t>ZŠ a MŠ Mšené-lázně</t>
  </si>
  <si>
    <t>3286</t>
  </si>
  <si>
    <t>ZŠ a MŠ Roudnice n.L., Školní</t>
  </si>
  <si>
    <t>ZŠ a MŠ  Kpt. Otakara Jaroše Louny, 28. října 2173</t>
  </si>
  <si>
    <t>ZŠ Panenský Týnec</t>
  </si>
  <si>
    <t>4232</t>
  </si>
  <si>
    <t>ZŠ Měcholupy</t>
  </si>
  <si>
    <t>4266</t>
  </si>
  <si>
    <t>ZŠ a MŠ Žatec, Jižní</t>
  </si>
  <si>
    <t>4279</t>
  </si>
  <si>
    <t>ZŠ Žatec, Petra Bezruče</t>
  </si>
  <si>
    <t>4282</t>
  </si>
  <si>
    <t>ZŠ Žatec, nám. 28. října</t>
  </si>
  <si>
    <t>4283</t>
  </si>
  <si>
    <t>ZŠ Most, U stadionu 1028</t>
  </si>
  <si>
    <t>5206</t>
  </si>
  <si>
    <t>ZŠ Most, Václava Talicha 1855</t>
  </si>
  <si>
    <t>5207</t>
  </si>
  <si>
    <t>ZŠ Most, Jakuba Arbesa</t>
  </si>
  <si>
    <t>5209</t>
  </si>
  <si>
    <t>ZŠ Most, Obránců míru 2944</t>
  </si>
  <si>
    <t>ZŠ Most, J.A.Komenského 474</t>
  </si>
  <si>
    <t>5215</t>
  </si>
  <si>
    <t>ZŠ a MŠ Braňany</t>
  </si>
  <si>
    <t>ZŠ a MŠ Bečov</t>
  </si>
  <si>
    <t>ZŠ a MŠ Litvínov, Ruská 2059</t>
  </si>
  <si>
    <t>5228</t>
  </si>
  <si>
    <t>ZŠ a MŠ Meziboří,p.o.</t>
  </si>
  <si>
    <t>ZŠ a MŠ Hora Sv. Kateřiny, nám. Pionýrů 1</t>
  </si>
  <si>
    <t>5242</t>
  </si>
  <si>
    <t>ZŠ s rozš. výuk. TV Teplice, Na Stínadlech</t>
  </si>
  <si>
    <t>6217</t>
  </si>
  <si>
    <t>ZŠ s rozš. výuk. TV Teplice, M. Švabinského</t>
  </si>
  <si>
    <t>6218</t>
  </si>
  <si>
    <t>ZŠ s rozš. výuk. HV Teplice, Maršovská</t>
  </si>
  <si>
    <t>ZŠ Dubí 2, Tovární</t>
  </si>
  <si>
    <t>6237</t>
  </si>
  <si>
    <t>ZŠ a MŠ Kostomlaty pod Milešovkou</t>
  </si>
  <si>
    <t>6252</t>
  </si>
  <si>
    <t>ZŠ a SŠ, Krupka, Karla Čapka</t>
  </si>
  <si>
    <t>6262</t>
  </si>
  <si>
    <t>ZŠ Novosedlice</t>
  </si>
  <si>
    <t>6268</t>
  </si>
  <si>
    <t>ZŠ a MŠ Žalany</t>
  </si>
  <si>
    <t>6279</t>
  </si>
  <si>
    <t>ZŠ a MŠ Libouchec</t>
  </si>
  <si>
    <t>7263</t>
  </si>
  <si>
    <t>ZŠ a MŠ Tisá</t>
  </si>
  <si>
    <t>7273</t>
  </si>
  <si>
    <t>ZŠ Trmice, Tyršova</t>
  </si>
  <si>
    <t>7275</t>
  </si>
  <si>
    <t>ZŠ a MŠ Chomutov, 17. listopadu 4728</t>
  </si>
  <si>
    <t>2218</t>
  </si>
  <si>
    <t>ZŠ spec. a MŠ Chomutov, Palachova 4881</t>
  </si>
  <si>
    <t>2222</t>
  </si>
  <si>
    <t>ZŠ a MŠ při nem. Kadaň, Chomutovská 1289</t>
  </si>
  <si>
    <t>2254</t>
  </si>
  <si>
    <t>ZŠ a MŠ Dobkovice</t>
  </si>
  <si>
    <t>1229</t>
  </si>
  <si>
    <t>ZŠ a MŠ Huntířov</t>
  </si>
  <si>
    <t>1236</t>
  </si>
  <si>
    <t>ZŠ a MŠ Staré Křečany</t>
  </si>
  <si>
    <t>1269</t>
  </si>
  <si>
    <t>ZŠ a MŠ Rybniště</t>
  </si>
  <si>
    <t>1282</t>
  </si>
  <si>
    <t>Interaktivní ZŠ Varnsdorf, Karlova 1700</t>
  </si>
  <si>
    <t>1295</t>
  </si>
  <si>
    <t>ZŠ a MŠ Vysoká Pec, Julia Fučíka 40</t>
  </si>
  <si>
    <t>2241</t>
  </si>
  <si>
    <t>ZŠ a MŠ České Kopisty</t>
  </si>
  <si>
    <t>3234</t>
  </si>
  <si>
    <t>ZŠ a MŠ Čížkovice</t>
  </si>
  <si>
    <t>3244</t>
  </si>
  <si>
    <t>ZŠ Lovosice, Všehrdova 1</t>
  </si>
  <si>
    <t>3256</t>
  </si>
  <si>
    <t>ZŠ a MŠ T.G. Masaryka Krabčice</t>
  </si>
  <si>
    <t>3283</t>
  </si>
  <si>
    <t>ZŠ a MŠ Koštice</t>
  </si>
  <si>
    <t>4211</t>
  </si>
  <si>
    <t>ZŠ Ročov</t>
  </si>
  <si>
    <t>4241</t>
  </si>
  <si>
    <t>ZŠ a MŠ Bitozeves</t>
  </si>
  <si>
    <t>4262</t>
  </si>
  <si>
    <t>ZŠ a MŠ Louka u Litvínova</t>
  </si>
  <si>
    <t>5244</t>
  </si>
  <si>
    <t>ZŠ a MŠ Ústí n. L., Jitřní 277</t>
  </si>
  <si>
    <t>ZŠ a MŠ Řehlovice</t>
  </si>
  <si>
    <t>7272</t>
  </si>
  <si>
    <t>ZŠ Velké Chvojno</t>
  </si>
  <si>
    <t>7279</t>
  </si>
  <si>
    <t>ŠJ Benešov n. Ploučnicí, Opletalova 673</t>
  </si>
  <si>
    <t>1203</t>
  </si>
  <si>
    <t>ŠJ Děčín I., Sládkova 1300/13</t>
  </si>
  <si>
    <t>1227</t>
  </si>
  <si>
    <t>ŠJ Děčín IV., Jungmannova 3</t>
  </si>
  <si>
    <t>1228</t>
  </si>
  <si>
    <t>ŠJ Varnsdorf, nám. E. Beneše 2926</t>
  </si>
  <si>
    <t>1296</t>
  </si>
  <si>
    <t>ŠJ Varnsdorf, Edisonova 2821</t>
  </si>
  <si>
    <t>1297</t>
  </si>
  <si>
    <t>Centrální ŠJ Litoměřice</t>
  </si>
  <si>
    <t>3217</t>
  </si>
  <si>
    <t>Centrální ŠJ Štětí</t>
  </si>
  <si>
    <t>3229</t>
  </si>
  <si>
    <t>Centrální ŠJ Lovosice</t>
  </si>
  <si>
    <t>3258</t>
  </si>
  <si>
    <t>ŠJ Budyně n. Ohří</t>
  </si>
  <si>
    <t>3278</t>
  </si>
  <si>
    <t>Centrální ŠJ Bílina, Nábřežní</t>
  </si>
  <si>
    <t>6287</t>
  </si>
  <si>
    <t>ZUŠ Česká Kamenice, Komenského 481</t>
  </si>
  <si>
    <t>1207</t>
  </si>
  <si>
    <t>ZUŠ T.G. Masaryka Chomutov</t>
  </si>
  <si>
    <t>ZUŠ Jirkov, Chomutovská 267</t>
  </si>
  <si>
    <t>2229</t>
  </si>
  <si>
    <t>ZUŠ Klementa Slavického Kadaň</t>
  </si>
  <si>
    <t>2255</t>
  </si>
  <si>
    <t>ZUŠ Klášterec n. Ohří, J.A.Komenského 677</t>
  </si>
  <si>
    <t>2268</t>
  </si>
  <si>
    <t>ZUŠ Vejprty</t>
  </si>
  <si>
    <t>2281</t>
  </si>
  <si>
    <t>ZUŠ Litoměřice</t>
  </si>
  <si>
    <t>3218</t>
  </si>
  <si>
    <t>ZUŠ Štětí</t>
  </si>
  <si>
    <t>ZUŠ Lovosice</t>
  </si>
  <si>
    <t>3259</t>
  </si>
  <si>
    <t>ZUŠ Roudnice n. L. Rvačov 112</t>
  </si>
  <si>
    <t>3298</t>
  </si>
  <si>
    <t>ZUŠ Louny</t>
  </si>
  <si>
    <t>4229</t>
  </si>
  <si>
    <t>ZUŠ Postoloprty</t>
  </si>
  <si>
    <t>4237</t>
  </si>
  <si>
    <t>ZUŠ Podbořany</t>
  </si>
  <si>
    <t>4259</t>
  </si>
  <si>
    <t>ZUŠ Žatec</t>
  </si>
  <si>
    <t>4286</t>
  </si>
  <si>
    <t>ZUŠ F.L. Gassmanna Most, Pod Šibeníkem 2364</t>
  </si>
  <si>
    <t>5219</t>
  </si>
  <si>
    <t>ZUŠ Most, Moskevská 13</t>
  </si>
  <si>
    <t>ZUŠ Litvínov, Podkrušnohorská 1720</t>
  </si>
  <si>
    <t>5234</t>
  </si>
  <si>
    <t>ZUŠ Stanislava Šebka Krupka, Mariánské nám. 22</t>
  </si>
  <si>
    <t>6264</t>
  </si>
  <si>
    <t>ZUŠ Gustava Waltera, Bílina</t>
  </si>
  <si>
    <t>6289</t>
  </si>
  <si>
    <t>ZUŠ Dubí</t>
  </si>
  <si>
    <t>6296</t>
  </si>
  <si>
    <t>ZUŠ Chabařovice</t>
  </si>
  <si>
    <t>7256</t>
  </si>
  <si>
    <t>Centrum dětí a mládeže Česká Kamenice</t>
  </si>
  <si>
    <t>1208</t>
  </si>
  <si>
    <t>DDM Děčín IV., Teplická 344/38</t>
  </si>
  <si>
    <t>DDM Varnsdorf - PN</t>
  </si>
  <si>
    <t>1301</t>
  </si>
  <si>
    <t>Centrum dětí a mládeže, Benešov nad Ploučnicí</t>
  </si>
  <si>
    <t>1302</t>
  </si>
  <si>
    <t>DDM Jirkov</t>
  </si>
  <si>
    <t>2231</t>
  </si>
  <si>
    <t>DDM Šuplík Kadaň, Jana Roháče 1381</t>
  </si>
  <si>
    <t>2256</t>
  </si>
  <si>
    <t>DDM Rozmarýn Litoměřice</t>
  </si>
  <si>
    <t>DDM Štětí</t>
  </si>
  <si>
    <t>3228</t>
  </si>
  <si>
    <t>DDM ELKO Lovosice</t>
  </si>
  <si>
    <t>3257</t>
  </si>
  <si>
    <t>DDM Trend Roudnice n. L.</t>
  </si>
  <si>
    <t>3297</t>
  </si>
  <si>
    <t>DDM Postoloprty</t>
  </si>
  <si>
    <t>4238</t>
  </si>
  <si>
    <t>DDM Cvrček Krupka</t>
  </si>
  <si>
    <t>6263</t>
  </si>
  <si>
    <t>DDM Osek</t>
  </si>
  <si>
    <t>6273</t>
  </si>
  <si>
    <t>DDM Bílina</t>
  </si>
  <si>
    <t>6288</t>
  </si>
  <si>
    <t>Odbor kultury a památkové péče</t>
  </si>
  <si>
    <t>10</t>
  </si>
  <si>
    <t>5494</t>
  </si>
  <si>
    <t>10190003300110616013</t>
  </si>
  <si>
    <t>10190003290110616013</t>
  </si>
  <si>
    <t>10190003310110616013</t>
  </si>
  <si>
    <t>Ocenění-věcné dary</t>
  </si>
  <si>
    <t>5493</t>
  </si>
  <si>
    <t>10190003320120101005</t>
  </si>
  <si>
    <t>Ocenění-Knihovník roku, Tradiční lidová kultura, Obnova památek</t>
  </si>
  <si>
    <t xml:space="preserve">Zámek Nový Hrad - oprava a obnova severního křídla a věže a restaurování </t>
  </si>
  <si>
    <t>3321</t>
  </si>
  <si>
    <t>00190</t>
  </si>
  <si>
    <t>07080482600000000000</t>
  </si>
  <si>
    <t>Nákup brožur</t>
  </si>
  <si>
    <t>Obnova památek ÚK - prezentace a dodání bulletinu</t>
  </si>
  <si>
    <t>Archeologické výzkumy nálezné, znalecké posudky</t>
  </si>
  <si>
    <t>Kulturní aktivity- výstavy, prezentace kraje</t>
  </si>
  <si>
    <t>Aktivity UNESCO</t>
  </si>
  <si>
    <t>10190000010120101001</t>
  </si>
  <si>
    <t>Severočeské divadlo s.r.o.- peněžitý příplatek nad vklad do základního kapitálu</t>
  </si>
  <si>
    <t>10160003200120101001</t>
  </si>
  <si>
    <t>Ocenění -Zlatý džbánek 2019-Spolek jiříkovských betlémářů, z.s. Filipov 249, 40753 Jiříkov, IČ:04389735</t>
  </si>
  <si>
    <t>10190003330110633001</t>
  </si>
  <si>
    <t>Ústav archeologické památkové péče SZ Čech, v.v.i., v Mostě-institucionální podpora</t>
  </si>
  <si>
    <t>3380</t>
  </si>
  <si>
    <t>5334</t>
  </si>
  <si>
    <t>10120516790000000000</t>
  </si>
  <si>
    <t>příspěvek na provoz</t>
  </si>
  <si>
    <t>Severočeská vědecká knihovna v Ústí n. L.</t>
  </si>
  <si>
    <t>Oblastní muzeum v Děčíně</t>
  </si>
  <si>
    <t>1501</t>
  </si>
  <si>
    <t>Oblastní muzeum v Chomutově</t>
  </si>
  <si>
    <t>2501</t>
  </si>
  <si>
    <t>Severočeská galerie výtvarného umění v Litoměřicích</t>
  </si>
  <si>
    <t>3501</t>
  </si>
  <si>
    <t>Galerie moderního umění v Roudnici n. L.</t>
  </si>
  <si>
    <t>3502</t>
  </si>
  <si>
    <t>Oblastní muzeum v Litoměřicích</t>
  </si>
  <si>
    <t>3503</t>
  </si>
  <si>
    <t>Galerie Benedikta Rejta v Lounech</t>
  </si>
  <si>
    <t>4501</t>
  </si>
  <si>
    <t>Oblastní muzeum v Lounech</t>
  </si>
  <si>
    <t>4502</t>
  </si>
  <si>
    <t>Oblastní muzeum a galerie v Mostě</t>
  </si>
  <si>
    <t>Regionální muzeum v Teplicích</t>
  </si>
  <si>
    <t>6501</t>
  </si>
  <si>
    <t>Severočeská hvězdárna a planetárium v Teplicích</t>
  </si>
  <si>
    <t>6502</t>
  </si>
  <si>
    <t>Zámek Nový Hrad</t>
  </si>
  <si>
    <t>Oblastní muzeum a galerie v Mostě-FKSP při sloučení</t>
  </si>
  <si>
    <t>Severočeská galerie výtvarného umění v Litoměřicích-pojistné plnění</t>
  </si>
  <si>
    <t>Oblastní muzeum v Lounech - pojistné plnění</t>
  </si>
  <si>
    <t>Zámek Nový Hrad - pojistné plnění</t>
  </si>
  <si>
    <t>Regionální muzeum v Teplicích - pojistné plnění</t>
  </si>
  <si>
    <t>Oblastní muzeum v Děčíně-opravy v budově muzea č.p.1</t>
  </si>
  <si>
    <t>Svč. galerie výtvar. uměnív Litom.-renovace parketových podlah</t>
  </si>
  <si>
    <t>Oblastní muzeum a galerie v Mostě-Adaptace nového výstavného sálu č. 217</t>
  </si>
  <si>
    <t>Příspěvek zřizovatele-účelově určený příspěvek</t>
  </si>
  <si>
    <t>SVč. vědecká knihovna v ÚL-Kulturní fórum ÚK</t>
  </si>
  <si>
    <t>Oblastní muzeum v Děčíně - modernizace zabezpečovacího systému</t>
  </si>
  <si>
    <t>Oblastní muzeum v Chomutově - archeologický výzkum Nezabylice</t>
  </si>
  <si>
    <t>Svč. galerie výtvarného umění v LT - výměna ventilů a osazení hlavic radiátorů</t>
  </si>
  <si>
    <t>Galerie moderního umění v Roudnici n.L.-výměna kotlů</t>
  </si>
  <si>
    <t>Galerie moderního umění Roudnice n/L - modernizace zabezpečovacího systému</t>
  </si>
  <si>
    <t>Oblastní muzeum v Lounech - Radiový systém monitoringu mikroklimatu v depozitáří</t>
  </si>
  <si>
    <t>Oblastní muzeum a galerie v Mostě-oprava parket a vydání publikace</t>
  </si>
  <si>
    <t>Regionální muzeum v Teplicích -restaurování barokní výmalby knihovny v zám.věži</t>
  </si>
  <si>
    <t>Program podpory k zajištění regionálních funkcí knihoven</t>
  </si>
  <si>
    <t>00311</t>
  </si>
  <si>
    <t>Severočeská vědecká knihovna v Ústí n.L.-regionální funkce knihoven</t>
  </si>
  <si>
    <t>10170002810110610008</t>
  </si>
  <si>
    <t xml:space="preserve">Projekt "Cesta Hornického regionu Krušnohoří mezi světové dědictví (1998-2019)" - </t>
  </si>
  <si>
    <t>Projekt "Cesta Hornického regionu Krušnohoří mezi světové dědictví (1998-2019) - odměny KP z MK</t>
  </si>
  <si>
    <t>34001</t>
  </si>
  <si>
    <t>10190003200510105001</t>
  </si>
  <si>
    <t>Projekt "Cesta Hornického regionu Krušnohoří mezi světové dědictví (1998-2019) - osobní náklady MK</t>
  </si>
  <si>
    <t>Projekt "Cesta Hornického regionu Krušnohoří mezi světové dědictví (1998-2019) - služby MK</t>
  </si>
  <si>
    <t>Projekt "Cesta Hornického regionu Krušnohoří mezi světové dědictví (1998-2019) - odměny KP z ÚK</t>
  </si>
  <si>
    <t>Projekt "Cesta Hornického regionu Krušnohoří mezi světově dědictví (1998-2019)" - sociálni pojištěni ÚK</t>
  </si>
  <si>
    <t>Projekt "Cesta Hornického regionu Krušnohoří mezi světové dědictví (1998-2019)" - zdravotní pojištění ÚK</t>
  </si>
  <si>
    <t>Projekt "Cesta Hornického regionu Krušnohoří mezi světové dědictví (1998-2019) - materiál ÚK</t>
  </si>
  <si>
    <t>Projekt "Cesta Hornického regionu Krušnohoří mezi světové dědictví (1998-2019) - služby ÚK</t>
  </si>
  <si>
    <t>Projekt "Cesta Hornického regionu Krušnohoří mezi světové dědictví (1998-2019) - pohoštění ÚK</t>
  </si>
  <si>
    <t>Oblastní muzeum a galerie v Mostě-Dotace z MMR - NIV</t>
  </si>
  <si>
    <t>Severoč. vědecká knihovna v Ústí n. L.-SR-Operační program VVV MŠMT</t>
  </si>
  <si>
    <t>Severoč. vědecká knihovna v Ústí n. L.-EU-Operační program VVV MŠMT</t>
  </si>
  <si>
    <t>ISO D Preventivní ochrana před vlivy prostředí - podprogram č. 134 515</t>
  </si>
  <si>
    <t>ISO Oblastní muzeum v Lounech</t>
  </si>
  <si>
    <t>34013</t>
  </si>
  <si>
    <t>ISO Regionální muzeum v Teplicích</t>
  </si>
  <si>
    <t>Podpora standardizovaných veřejných služeb muzeí a galerií</t>
  </si>
  <si>
    <t>Oblastní muzeum v Děčíně, p.o.- Podpora proj. zaměř. na poskyt. veřej. služeb</t>
  </si>
  <si>
    <t>34017</t>
  </si>
  <si>
    <t>Regionální muzeum Teplice p.o.- Podpora proj. zaměř. na poskyt. veřej. služeb</t>
  </si>
  <si>
    <t>Podpora expozičních a výstavních projektů</t>
  </si>
  <si>
    <t>34021</t>
  </si>
  <si>
    <t>Oblastní muzeum v Chomutově -Podpora expozičních a výstavních projektů</t>
  </si>
  <si>
    <t>Oblastní muzeum a galerie v Mostě -instalace výstavy Ulrika von Lewentzov</t>
  </si>
  <si>
    <t>Oblastní muzeum a galerie v Mostě -instalece výstavy "Josef Hanys-malíř a básník"</t>
  </si>
  <si>
    <t>Regionální muzeum v Teplicích -Podpora expozičních a výstavních projektů</t>
  </si>
  <si>
    <t xml:space="preserve">Veřejné informační služby knihoven </t>
  </si>
  <si>
    <t>Severočeská vědecká knihovna v Ústí n. L. -  Veřejné informační služby knihoven</t>
  </si>
  <si>
    <t>Oblastní muzeum v Lounech - dotace z MK ČR</t>
  </si>
  <si>
    <t>Oblastní muzeum a galerie v Mostě - VISK</t>
  </si>
  <si>
    <t>Regionální muzeum v Teplicích -  Veřejné informační služby knihoven</t>
  </si>
  <si>
    <t>kulturní aktivity</t>
  </si>
  <si>
    <t>Severočeská vědecká knihovna v UL-Kulturní aktivity</t>
  </si>
  <si>
    <t>Galerie moderního umění v Roudnici n. L.-Kulturní aktivity</t>
  </si>
  <si>
    <t>Regionální muzeum v Teplicích-Kulturní aktivity</t>
  </si>
  <si>
    <t>Odbor sociálních věcí</t>
  </si>
  <si>
    <t>Prevence kriminality</t>
  </si>
  <si>
    <t>11</t>
  </si>
  <si>
    <t>Náhradní rodinná péče - DHDM</t>
  </si>
  <si>
    <t>Brožury "Sociální průvodce pro rodiče po ztrátě dítěte"</t>
  </si>
  <si>
    <t>Náhradní rodinná péče - materiál</t>
  </si>
  <si>
    <t>konzultační, poradenské a právní služby</t>
  </si>
  <si>
    <t>Veřejná podpora-konzultační,poradenské a práv.služby</t>
  </si>
  <si>
    <t>Informační katalog sociálních služeb ÚK-tech. a metod.podpora celého systému</t>
  </si>
  <si>
    <t>Zavedení regionálních karet sociálních služeb</t>
  </si>
  <si>
    <t>Náhradní rodinná péče - služby</t>
  </si>
  <si>
    <t>odborná podpora a supervize - oblast sociální</t>
  </si>
  <si>
    <t>Projekt senior pasy a rodinné pasy</t>
  </si>
  <si>
    <t>Strategie rozvoje Ústeckého kraje</t>
  </si>
  <si>
    <t>Odbor SV - rezerva</t>
  </si>
  <si>
    <t>Domovy pro seniory Šluknov - Krásná Lípa</t>
  </si>
  <si>
    <t>1602</t>
  </si>
  <si>
    <t>4350</t>
  </si>
  <si>
    <t>Domovy sociálních služeb Kadaň a Mašťov</t>
  </si>
  <si>
    <t>2601</t>
  </si>
  <si>
    <t>Centrum sociální pomoci Litoměřice</t>
  </si>
  <si>
    <t>Domov sociálních služeb Meziboří</t>
  </si>
  <si>
    <t>5602</t>
  </si>
  <si>
    <t>Domovy sociálních služeb Litvínov</t>
  </si>
  <si>
    <t>Podkrušnohorské domovy sociálních služeb Dubí - Teplice</t>
  </si>
  <si>
    <t>6601</t>
  </si>
  <si>
    <t>Domov pro osoby se zdravot. postižením Brtníky</t>
  </si>
  <si>
    <t>Domov Severka Jiříkov</t>
  </si>
  <si>
    <t>1605</t>
  </si>
  <si>
    <t>Domov bez hranic Rumburk - příspěvek zřizovatele na provoz</t>
  </si>
  <si>
    <t>1606</t>
  </si>
  <si>
    <t>Domovy pro osoby se zdrav. postižením Oleška-Kamenice</t>
  </si>
  <si>
    <t>ÚSP pro tělesně postižené dospělé Snědovice</t>
  </si>
  <si>
    <t>Domov "Bez zámků" Tuchořice</t>
  </si>
  <si>
    <t>4601</t>
  </si>
  <si>
    <t>Domovy sociálních služeb Háj a Nová Ves</t>
  </si>
  <si>
    <t>6603</t>
  </si>
  <si>
    <t>DOZP Ústí nad Labem</t>
  </si>
  <si>
    <t>7601</t>
  </si>
  <si>
    <t>Domov bez hranic Rumburk - pojistné plnění</t>
  </si>
  <si>
    <t>DSS Litvínov</t>
  </si>
  <si>
    <t>DSS Háj a N. Ves</t>
  </si>
  <si>
    <t>ÚSP Snědovice, p.o.- VÚ-oprava fasády budovy Kravín</t>
  </si>
  <si>
    <t xml:space="preserve">ÚSP Snědovice, p.o. - VÚ-oprava štítové atiky a nop.folie na objektu Kravín  </t>
  </si>
  <si>
    <t>DSS Háj a N.Ves-VÚ-práce na zprovoznění budovy v ul.Koněvova 114/10 Krupka</t>
  </si>
  <si>
    <t>DOZP Ústí n.L.- VÚ-stavební práce na objektu v UL</t>
  </si>
  <si>
    <t xml:space="preserve">Podpora vybraných sociálních služeb v Ústeckého kraje </t>
  </si>
  <si>
    <t>00195</t>
  </si>
  <si>
    <t>Podpora vybraných sociálních služeb v ÚK 2019 - K srdci klíč,o.p.s.-azylové domy</t>
  </si>
  <si>
    <t>11190003090110620003</t>
  </si>
  <si>
    <t>Podpora vybraných sociálních služeb v ÚK 2019 - Armáda spásy v ČR, z.s.-Azylové domy</t>
  </si>
  <si>
    <t>11190003010110620003</t>
  </si>
  <si>
    <t>Podpora vybraných sociálních služeb v ÚK 2019 - NADĚJE,Praha-azylové domy</t>
  </si>
  <si>
    <t>11190003100110620003</t>
  </si>
  <si>
    <t>Podpora vybraných sociálních služeb v ÚK 2019 - Vavřinec, z.s., Tuchořice - azylové domy</t>
  </si>
  <si>
    <t>11190003140110620003</t>
  </si>
  <si>
    <t>Podpora vybraných sociálních služeb v ÚK 2019 - Diakonie ČCE-Stř.kř.pomoci v LTM-Azylové domy</t>
  </si>
  <si>
    <t>11190003030110620003</t>
  </si>
  <si>
    <t>Podpora vybraných sociálních služeb v ÚK 2019 - Diakonie ČCE-stř.soc. pomoci v Mostě-azylové domy</t>
  </si>
  <si>
    <t>11190003040110620003</t>
  </si>
  <si>
    <t>Podpora vybraných sociálních služeb v ÚK 2019 - Diecézní charita Litoměřice - azylové domy</t>
  </si>
  <si>
    <t>11190003050110620003</t>
  </si>
  <si>
    <t>Podpora vybraných sociálních služeb v ÚK 2019 - Farní charita Litoměřice - azylové domy</t>
  </si>
  <si>
    <t>11190003060110620003</t>
  </si>
  <si>
    <t>Podpora vybraných sociálních služeb v ÚK 2019 - Farní charita Lovosice-azylové domy</t>
  </si>
  <si>
    <t>11190003070110620003</t>
  </si>
  <si>
    <t>Podpora vybraných sociálních služeb v ÚK 2019 - Farní charita Roudnice n/L-azylové domy</t>
  </si>
  <si>
    <t>11190003080110620003</t>
  </si>
  <si>
    <t>Podpora vybraných sociálních služeb v ÚK 2019 - Oblastní charita Most - azylové domy</t>
  </si>
  <si>
    <t>11190003110110620003</t>
  </si>
  <si>
    <t>Podpora vybraných sociálních služeb v ÚK 2019 - Oblastní charita Teplice v Čechách - azylové domy</t>
  </si>
  <si>
    <t>11190003120110620003</t>
  </si>
  <si>
    <t>Podpora vybraných sociálních služeb v ÚK 2019 - Oblastní charita Ústí n.L. - azylové domy</t>
  </si>
  <si>
    <t>11190003130110620003</t>
  </si>
  <si>
    <t>Podpora vybraných sociálních služeb v ÚK 2019 - Centrum soc.sl. Děčín, p.o.,Děčín - azylové domy</t>
  </si>
  <si>
    <t>11190003020110620003</t>
  </si>
  <si>
    <t>DD a ŠJ Most - ZDVOP Mosťáček-účelově určený neinvestič. příspěvek</t>
  </si>
  <si>
    <t>4324</t>
  </si>
  <si>
    <t>DSS Kadaň a Mašťov-UNIP-Vybavení nově zříz.služby chr.bydlení-Poštovní 951,Kadaň</t>
  </si>
  <si>
    <t>DbH Rumburk, p.o.- UNIP - Oprava výtahu po vyplavení</t>
  </si>
  <si>
    <t>DbH Rumburk - UNIP-Opatření proti průsaku vody do výtahové šachty</t>
  </si>
  <si>
    <t>DOZP Ústí n.L.p.o.-UNIP-vybavení chráněného bydlení a dětské domácnosti</t>
  </si>
  <si>
    <t>program Podpora koordinátorů romských poradců</t>
  </si>
  <si>
    <t>hrubé mzdy</t>
  </si>
  <si>
    <t>ostatní služby - romský koordinátor</t>
  </si>
  <si>
    <t>Státní příspěvek na výkon pěstounské péče</t>
  </si>
  <si>
    <t>St.příspěvek na výkon pěst.péče.mzdové náklady</t>
  </si>
  <si>
    <t>13010</t>
  </si>
  <si>
    <t>Státní příspěvek z Úřadu práce na výkon pěstounské péče - DPČ, DPP, lektoři</t>
  </si>
  <si>
    <t>St. příspěvek na výkon pěst.péče-příspěvek na sociální zabezpečení</t>
  </si>
  <si>
    <t>St. příspěvek na výkon pěst.péče - pojistné na zdravotní pojištění</t>
  </si>
  <si>
    <t>St.příspěvek na výk.pěst.péče-knihy</t>
  </si>
  <si>
    <t>St.příspěvek na výk.pěst.péče-materiál</t>
  </si>
  <si>
    <t>Státní příspěvek  na výkon pěstounské péče - PHM</t>
  </si>
  <si>
    <t>St. příspěvek na výkon pěst.péče-telefon</t>
  </si>
  <si>
    <t>St.přísp.na výkon pěst.péče-pronájem nebyt.prostor</t>
  </si>
  <si>
    <t>St.příspěvek na výk.pěst.péče-služby</t>
  </si>
  <si>
    <t>St. příspěvek výkon na pěstounské péče - cestovné</t>
  </si>
  <si>
    <t>St.příspěvek na výkon pěst.péče - občerstvení</t>
  </si>
  <si>
    <t>St.příspěvek na výk.pěst.péče-respitní péče a terap.konzul.</t>
  </si>
  <si>
    <t>Operační program Zaměstnanost</t>
  </si>
  <si>
    <t>Dotace OP Z - DOZP Brtníky, p.o.- Podpora procesů</t>
  </si>
  <si>
    <t>Dotace OP Z - DSS Litvínov,p.o.-Podpora procesů ve službách</t>
  </si>
  <si>
    <t>Dotace OP Z - DSS Litvínov,p.o.- Podpora procesů ve službách</t>
  </si>
  <si>
    <t>Dotace na výkon sociální práce</t>
  </si>
  <si>
    <t>Dotace na výkon sociální práce-mzdové náklady</t>
  </si>
  <si>
    <t>Dotace na výkon sociální práce-příspěvek na sociální zabezpečení</t>
  </si>
  <si>
    <t>Dotace na výkon sociální práce - pojistné na zdravotní pojištění</t>
  </si>
  <si>
    <t>Dotace na výkon sociální práce - cestovné</t>
  </si>
  <si>
    <t>Dotace na sociální služby</t>
  </si>
  <si>
    <t xml:space="preserve">Dotace na sociální služby 2019 - Rekvalifikační a informační centrum s.r.o., Most </t>
  </si>
  <si>
    <t>4312</t>
  </si>
  <si>
    <t>11190002670510101018</t>
  </si>
  <si>
    <t xml:space="preserve">Dotace na sociální služby 2019 - Prosápia, z.ú., společnost pro rodinu </t>
  </si>
  <si>
    <t>11190002650510101018</t>
  </si>
  <si>
    <t xml:space="preserve">Dotace na sociální služby 2019 - Valerie-Homecare, s.r.o. </t>
  </si>
  <si>
    <t>11190002890510101018</t>
  </si>
  <si>
    <t>Dotace na sociální služby 2019 - Oblastní charita Ústí nad Labem</t>
  </si>
  <si>
    <t>11190002480510101018</t>
  </si>
  <si>
    <t>Dotace na sociální služby 2019 - Městská správa sociálních služeb Kadaň</t>
  </si>
  <si>
    <t>11190002310510101018</t>
  </si>
  <si>
    <t>Dotace na sociální služby 2019 - Městský ústav soc.služeb Klášterec n.Ohří,p.o.</t>
  </si>
  <si>
    <t>11190002350510101018</t>
  </si>
  <si>
    <t xml:space="preserve">Dotace na sociální služby 2019 - Sociální služby Chomutov, p.o. </t>
  </si>
  <si>
    <t>11190002740510101018</t>
  </si>
  <si>
    <t>Dotace na sociální služby 2019 - Centrum pro ZP ÚK, o.p.s., Ústí n.L.</t>
  </si>
  <si>
    <t>4351</t>
  </si>
  <si>
    <t>11190001330510101018</t>
  </si>
  <si>
    <t>Dotace na sociální služby 2019 - NADĚJE</t>
  </si>
  <si>
    <t>4354</t>
  </si>
  <si>
    <t>11190002390510101018</t>
  </si>
  <si>
    <t>Dotace na sociální služby 2019 - Diakonie ČCE-stř. křesť. pomoci v Litoměřicích</t>
  </si>
  <si>
    <t>11190001440510101018</t>
  </si>
  <si>
    <t>Dotace na sociální služby 2019 - Diakonie ČCE-středisko v Krabčicích</t>
  </si>
  <si>
    <t>11190001470510101018</t>
  </si>
  <si>
    <t>Dotace na sociální služby 2019 - Domov důchodců Roudnice n.L., p.o.</t>
  </si>
  <si>
    <t>3083</t>
  </si>
  <si>
    <t>11190001530510101018</t>
  </si>
  <si>
    <t>Dotace na sociální služby 2019 - Domov pro seniory Dobětice, p.o.</t>
  </si>
  <si>
    <t>11190001600510101018</t>
  </si>
  <si>
    <t>Dotace na sociální služby 2019 - HOSPIC v MOSTĚ,o.p.s.</t>
  </si>
  <si>
    <t>4359</t>
  </si>
  <si>
    <t>11190001930510101018</t>
  </si>
  <si>
    <t>Dotace na sociální služby 2019 - Hospic sv. Štěpána,z.s.</t>
  </si>
  <si>
    <t>11190001920510101018</t>
  </si>
  <si>
    <t>Dotace na sociální služby 2019 - K srdci klíč,o.p.s.</t>
  </si>
  <si>
    <t>11190002010510101018</t>
  </si>
  <si>
    <t>Dotace na sociální služby 2019 - Křesťanské společenství Jonáš, z.s.</t>
  </si>
  <si>
    <t>11190002080510101018</t>
  </si>
  <si>
    <t xml:space="preserve">Dotace na sociální služby 2019 - Oblastní spolek ČČK Louny </t>
  </si>
  <si>
    <t>11190002490510101018</t>
  </si>
  <si>
    <t>Dotace na sociální služby 2019 - Farní charita Lovosice</t>
  </si>
  <si>
    <t>11190001850510101018</t>
  </si>
  <si>
    <t>Dotace na sociální služby 2019 - Dům romské kultury o.p.s.</t>
  </si>
  <si>
    <t>4375</t>
  </si>
  <si>
    <t>11190001800510101018</t>
  </si>
  <si>
    <t>Dotace na sociální služby MPSV-rezerva</t>
  </si>
  <si>
    <t>231460</t>
  </si>
  <si>
    <t>Dotace na sociální služby 2019 - Rekvalifikační a inform.centrum s.r.o.,Most</t>
  </si>
  <si>
    <t>Dotace na sociální služby 2019 - CESPO, o.p.s.</t>
  </si>
  <si>
    <t>11190001380510101018</t>
  </si>
  <si>
    <t>Dotace na sociální služby 2019 - Poradna pro rodinu a mezilids.vztahy o.p.s., ÚL</t>
  </si>
  <si>
    <t>11190002630510101018</t>
  </si>
  <si>
    <t>Dotace na sociální služby 2019 - Sociální agentura,o.p.s.</t>
  </si>
  <si>
    <t>11190002730510101018</t>
  </si>
  <si>
    <t>Dotace na sociální služby 2019 - AMA-Spol.onkologických pacientů,z.s., Most</t>
  </si>
  <si>
    <t>11190001230510101018</t>
  </si>
  <si>
    <t>Dotace na sociální služby 2019 - Asociace vozíč. a zdrav.i mentál.postiž.v ČR,zs</t>
  </si>
  <si>
    <t>11190001270510101018</t>
  </si>
  <si>
    <t>Dotace na sociální služby 2019 - Charitní sdružení Děčín, z.s.</t>
  </si>
  <si>
    <t>11190001950510101018</t>
  </si>
  <si>
    <t>Dotace na sociální služby 2019 - MOSTY-sociálně psycholog.centrum z.s.</t>
  </si>
  <si>
    <t>11190002370510101018</t>
  </si>
  <si>
    <t>Dotace na sociální služby 2019 - Mozaika, z.s.</t>
  </si>
  <si>
    <t>11190002380510101018</t>
  </si>
  <si>
    <t>Dotace na sociální služby 2019 - Poradna pro rodinu a mezilid.vztahy Kadaň, z.s.</t>
  </si>
  <si>
    <t>11190002620510101018</t>
  </si>
  <si>
    <t>Dotace na sociální služby 2019 - Programy občanské pom. a soc.interv. z.s.,Děčín</t>
  </si>
  <si>
    <t>11190002640510101018</t>
  </si>
  <si>
    <t>Dotace na sociální služby 2019 - RADKA z.s.</t>
  </si>
  <si>
    <t>11190002660510101018</t>
  </si>
  <si>
    <t>Dotace na sociální služby 2019 - Svaz tělesně postižených v ČR z.s. okr.org. LN</t>
  </si>
  <si>
    <t>11190002810510101018</t>
  </si>
  <si>
    <t>Dotace na sociální služby 2019 - Ústecký Arcus,z.s.</t>
  </si>
  <si>
    <t>11190002860510101018</t>
  </si>
  <si>
    <t>Dotace na sociální služby 2019 - 1. Česká společnost, z.s., Podbořany</t>
  </si>
  <si>
    <t>11190002970510101018</t>
  </si>
  <si>
    <t>Dotace na sociální služby 2019 - Židovská obec Teplice</t>
  </si>
  <si>
    <t>11190002960510101018</t>
  </si>
  <si>
    <t>Dotace na sociální služby 2019 - Centrum ucelené rehabilitace, z.ú.</t>
  </si>
  <si>
    <t>11190001370510101018</t>
  </si>
  <si>
    <t>Dotace na sociální služby 2019 - Prosapia,z.ú.,společnost pro rodinu</t>
  </si>
  <si>
    <t>Dotace na sociální služby 2019 - Agentura KROK,o.p.s.-sociální rehabilitace</t>
  </si>
  <si>
    <t>4344</t>
  </si>
  <si>
    <t>11190001190510101018</t>
  </si>
  <si>
    <t>Dotace na sociální služby 2019 - Agentura Osmý den,o.p.s.</t>
  </si>
  <si>
    <t>11190001200510101018</t>
  </si>
  <si>
    <t>Dotace na sociální služby 2019 - KRUH pomoci,o.p.s.</t>
  </si>
  <si>
    <t>11190002060510101018</t>
  </si>
  <si>
    <t>Dotace na sociální služby 2019 - AGENTURA PONDĚLÍ, z.s.</t>
  </si>
  <si>
    <t>11190001220510101018</t>
  </si>
  <si>
    <t>Dotace na sociální služby 2019 - Cesta do světa, pobočný spolek Slunečnice,z.s.</t>
  </si>
  <si>
    <t>11190001390510101018</t>
  </si>
  <si>
    <t>Dotace na sociální služby 2019 - Humanitární sdružení PERSPEKTIVA, z.s.</t>
  </si>
  <si>
    <t>11190001940510101018</t>
  </si>
  <si>
    <t>Dotace na sociální služby 2019 - Fokus Labe, z.ú.</t>
  </si>
  <si>
    <t>11190001870510101018</t>
  </si>
  <si>
    <t>Dotace na sociální služby 2019 - Krušnohorská poliklinika s.r.o., Litvínov</t>
  </si>
  <si>
    <t>11190002070510101018</t>
  </si>
  <si>
    <t>Dotace na sociální služby 2019 - MEDICÍNA Litvínov, s.r.o.</t>
  </si>
  <si>
    <t>11190002130510101018</t>
  </si>
  <si>
    <t>Dotace na sociální služby 2019 - Valerie-Homecare s.r.o.</t>
  </si>
  <si>
    <t>Dotace na sociální služby 2019 - Farní charita Litoměřice</t>
  </si>
  <si>
    <t>11190001840510101018</t>
  </si>
  <si>
    <t>Dotace na sociální služby 2019 - Domov pro seniory a pečov.sl.- Č.Kamenice,p.o.</t>
  </si>
  <si>
    <t>11190001570510101018</t>
  </si>
  <si>
    <t>Dotace na sociální služby 2019 - Sociální služby Chomutov, p.o.</t>
  </si>
  <si>
    <t>Dotace na sociální služby 2019 - Domov pro seniory U Pramene Louny</t>
  </si>
  <si>
    <t>11190001660510101018</t>
  </si>
  <si>
    <t>Dotace na sociální služby 2019 - Domov pro seniory Podbořany, p.o.</t>
  </si>
  <si>
    <t>4053</t>
  </si>
  <si>
    <t>11190001640510101018</t>
  </si>
  <si>
    <t>Dotace na sociální služby 2019 - Domov pro seniory a pečovatelská služba v Žatci</t>
  </si>
  <si>
    <t>4074</t>
  </si>
  <si>
    <t>11190001580510101018</t>
  </si>
  <si>
    <t>Dotace na sociální služby 2019 - Městská správa sociálních služeb v Mostě, p.o.</t>
  </si>
  <si>
    <t>11190002320510101018</t>
  </si>
  <si>
    <t>Dotace na sociální služby 2019 - Domov pro seniory Bukov, p.o.</t>
  </si>
  <si>
    <t>11190001590510101018</t>
  </si>
  <si>
    <t>Dotace na sociální služby 2019 - Domov pro seniory Chlumec, p.o.</t>
  </si>
  <si>
    <t>11190001610510101018</t>
  </si>
  <si>
    <t>Dotace na sociální služby 2019 - Domov pro seniory Krásné Březno, p.o.</t>
  </si>
  <si>
    <t>11190001620510101018</t>
  </si>
  <si>
    <t>Dotace na sociální služby 2019 - Domov pro seniory Orlická a Azylový dům , p.o.</t>
  </si>
  <si>
    <t>11190001630510101018</t>
  </si>
  <si>
    <t>Dotace na sociální služby 2019 - Domov pro seniory Severní Terasa, p.o.</t>
  </si>
  <si>
    <t>11190001650510101018</t>
  </si>
  <si>
    <t>11190001990510101018</t>
  </si>
  <si>
    <t>Dotace na sociální služby 2019 - Podřip.nemocnice s polikl.Roudnice n.L.,s.r.o.</t>
  </si>
  <si>
    <t>11190002590510101018</t>
  </si>
  <si>
    <t>Dotace na sociální služby 2019 - Sestřičky, s.r.o.</t>
  </si>
  <si>
    <t>11190002720510101018</t>
  </si>
  <si>
    <t>Dotace na sociální služby 2019 - Zdravotní sestry a pečovatelky s.r.o.</t>
  </si>
  <si>
    <t>11190002940510101018</t>
  </si>
  <si>
    <t>Dotace na sociální služby 2019 - Centrum pom. pro ZP a seniory o.p.s.,Chomutov</t>
  </si>
  <si>
    <t>11190001310510101018</t>
  </si>
  <si>
    <t>Dotace na sociální služby 2019 - Centrum služeb pro zdravot.postiž.Louny, o.p.s.</t>
  </si>
  <si>
    <t>11190001340510101018</t>
  </si>
  <si>
    <t>Dotace na sociální služby 2019 - Centrum služeb pro zdravot.postiž., o.p.s. Most</t>
  </si>
  <si>
    <t>11190001350510101018</t>
  </si>
  <si>
    <t>Dotace na sociální služby 2019 - Důstojný život-centrum pro ZP, o.p.s.</t>
  </si>
  <si>
    <t>11190001810510101018</t>
  </si>
  <si>
    <t>Dotace na sociální služby 2019 - Chráněné bydlení Pastelky o.p.s.</t>
  </si>
  <si>
    <t>11190001960510101018</t>
  </si>
  <si>
    <t>Dotace na sociální služby 2019 - Maltézská pomoc,o.p.s.</t>
  </si>
  <si>
    <t>11190002110510101018</t>
  </si>
  <si>
    <t>Dotace na sociální služby 2019 - PAMPELIŠKA,o.p.s.</t>
  </si>
  <si>
    <t>11190002550510101018</t>
  </si>
  <si>
    <t>Dotace na sociální služby 2019 - Společně proti času,o.p.s.</t>
  </si>
  <si>
    <t>11190002760510101018</t>
  </si>
  <si>
    <t>Dotace na sociální služby 2019 - Hewer,z.s.</t>
  </si>
  <si>
    <t>11190001890510101018</t>
  </si>
  <si>
    <t>Dotace na sociální služby 2019 - OPORA</t>
  </si>
  <si>
    <t>11190002540510101018</t>
  </si>
  <si>
    <t>Dotace na sociální služby 2019 - Senior Teplice, z.s.</t>
  </si>
  <si>
    <t>11190002710510101018</t>
  </si>
  <si>
    <t>Dotace na sociální služby 2019 - Agentura osobní asistenční služby z.ú.</t>
  </si>
  <si>
    <t>11190001210510101018</t>
  </si>
  <si>
    <t>Dotace na sociální služby 2019 - Město Krásná Lípa</t>
  </si>
  <si>
    <t>11190002170510101018</t>
  </si>
  <si>
    <t>Dotace na sociální služby 2019 - Město Šluknov</t>
  </si>
  <si>
    <t>1048</t>
  </si>
  <si>
    <t>11190002240510101018</t>
  </si>
  <si>
    <t>Dotace na sociální služby 2019 - Město Varnsdorf</t>
  </si>
  <si>
    <t>11190002280510101018</t>
  </si>
  <si>
    <t>Dotace na sociální služby 2019 - Obec Čížkovice</t>
  </si>
  <si>
    <t>3014</t>
  </si>
  <si>
    <t>11190002420510101018</t>
  </si>
  <si>
    <t>Dotace na sociální služby 2019 - Město Lovosice</t>
  </si>
  <si>
    <t>11190002210510101018</t>
  </si>
  <si>
    <t xml:space="preserve">Dotace na sociální služby 2019 - Sociální služby města Lovosice, p.o. Lovosice </t>
  </si>
  <si>
    <t>11190003240510101018</t>
  </si>
  <si>
    <t>Dotace na sociální služby 2019 - Město Štětí</t>
  </si>
  <si>
    <t>11190002250510101018</t>
  </si>
  <si>
    <t>Dotace na sociální služby 2019 - Město Terezín</t>
  </si>
  <si>
    <t>3093</t>
  </si>
  <si>
    <t>11190002270510101018</t>
  </si>
  <si>
    <t>Dotace na sociální služby 2019 - Městs. pečovatel.sl.s denním stacion.Louny,p.o.</t>
  </si>
  <si>
    <t>11190002300510101018</t>
  </si>
  <si>
    <t>Dotace na sociální služby 2019 - Město Podbořany</t>
  </si>
  <si>
    <t>11190002230510101018</t>
  </si>
  <si>
    <t>Dotace na sociální služby 2019 - Město Lom</t>
  </si>
  <si>
    <t>11190002200510101018</t>
  </si>
  <si>
    <t>Dotace na sociální služby 2019 - Město Meziboří</t>
  </si>
  <si>
    <t>11190002220510101018</t>
  </si>
  <si>
    <t>Dotace na sociální služby 2019 - Město Bílina</t>
  </si>
  <si>
    <t>11190002150510101018</t>
  </si>
  <si>
    <t>Dotace na sociální služby 2019 - Město Krupka</t>
  </si>
  <si>
    <t>11190002180510101018</t>
  </si>
  <si>
    <t>Dotace na sociální služby 2019 - Pečovatelská služba Ústí n.L.,p.o.</t>
  </si>
  <si>
    <t>11190002560510101018</t>
  </si>
  <si>
    <t>Dotace na sociální služby 2019 - TyfloCentrum Ústí n.L. o.p.s.</t>
  </si>
  <si>
    <t>4353</t>
  </si>
  <si>
    <t>11190002840510101018</t>
  </si>
  <si>
    <t>Dotace na sociální služby 2019 - ENERGIE o.p.s.</t>
  </si>
  <si>
    <t>11190001830510101018</t>
  </si>
  <si>
    <t>Dotace na sociální služby 2019 - Camphil na soutoku, z.s.</t>
  </si>
  <si>
    <t>11190001280510101018</t>
  </si>
  <si>
    <t>Dotace na sociální služby 2019 - Oblastní charita Česká Kamenice</t>
  </si>
  <si>
    <t>11190002430510101018</t>
  </si>
  <si>
    <t>Dotace na sociální služby 2019 - Domov bez hranic Rumburk, p.o.</t>
  </si>
  <si>
    <t>11190001490510101018</t>
  </si>
  <si>
    <t>Dotace na sociální služby 2019 - Arkádie, o.p.s.</t>
  </si>
  <si>
    <t>4356</t>
  </si>
  <si>
    <t>11190001240510101018</t>
  </si>
  <si>
    <t>Dotace na sociální služby 2019 - Helias Ústí n. L., o.p.s.</t>
  </si>
  <si>
    <t>11190001880510101018</t>
  </si>
  <si>
    <t>Dotace na sociální služby 2019 - ŠANCE Lovosice, z.s.</t>
  </si>
  <si>
    <t>11190002830510101018</t>
  </si>
  <si>
    <t>Dotace na sociální služby 2019 - Centrum pro ZP děti a mládež-SRDÍČKO,Litoměřice</t>
  </si>
  <si>
    <t>11190001320510101018</t>
  </si>
  <si>
    <t>Dotace na sociální služby 2019 - Domov harmonie a klidu s.r.o.</t>
  </si>
  <si>
    <t>11190001540510101018</t>
  </si>
  <si>
    <t>Dotace na sociální služby 2019 - JIPRO-CASCH s.r.o.</t>
  </si>
  <si>
    <t>11190001980510101018</t>
  </si>
  <si>
    <t>Dotace na sociální služby 2019 - Vaše Harmonie,o.p.s.</t>
  </si>
  <si>
    <t>11190002900510101018</t>
  </si>
  <si>
    <t>Dotace na sociální služby 2019 - Oblastní spolek Českého červeného kříže Děčín</t>
  </si>
  <si>
    <t>11190002500510101018</t>
  </si>
  <si>
    <t>Dotace na sociální služby 2019 - Oblastní spolek ČČK Teplice</t>
  </si>
  <si>
    <t>11190002520510101018</t>
  </si>
  <si>
    <t>Dotace na sociální služby 2019 - Centrum sociálních služeb Děčín, p.o.</t>
  </si>
  <si>
    <t>11190001360510101018</t>
  </si>
  <si>
    <t>Dotace na sociální služby 2019 - Domov "Srdce v dlaních"- soc.sl. Jiříkov, p.o.</t>
  </si>
  <si>
    <t>1026</t>
  </si>
  <si>
    <t>11190001710510101018</t>
  </si>
  <si>
    <t>Dotace na sociální služby 2019 - Domov důchodců Lipová, p.o.</t>
  </si>
  <si>
    <t>1033</t>
  </si>
  <si>
    <t>11190001520510101018</t>
  </si>
  <si>
    <t>Dotace na sociální služby 2019 - Městský ústav sociálních služeb Jirkov,p.o.</t>
  </si>
  <si>
    <t>2013</t>
  </si>
  <si>
    <t>11190002340510101018</t>
  </si>
  <si>
    <t>Dotace na sociální služby 2019 - Domov pro osoby se zdrav.postiž. p.o., Kovářská</t>
  </si>
  <si>
    <t>2017</t>
  </si>
  <si>
    <t>11190001550510101018</t>
  </si>
  <si>
    <t>Dotace na sociální služby 2019 - Městská správa sociálních služeb Vejprty</t>
  </si>
  <si>
    <t>2041</t>
  </si>
  <si>
    <t>11190002330510101018</t>
  </si>
  <si>
    <t>Dotace na sociální služby 2019 - Domov pro seniory Vroutek,p.o.</t>
  </si>
  <si>
    <t>4068</t>
  </si>
  <si>
    <t>11190001680510101018</t>
  </si>
  <si>
    <t>Dotace na sociální služby 2019 - Kamarád-LORM, p.o.</t>
  </si>
  <si>
    <t>11190002020510101018</t>
  </si>
  <si>
    <t>Dotace na sociální služby 2019 - Domov důchodců Bystřany, p.o.</t>
  </si>
  <si>
    <t>6003</t>
  </si>
  <si>
    <t>11190001510510101018</t>
  </si>
  <si>
    <t>Dotace na sociální služby 2019 - Domov pro seniory Velké Březno, p.o.</t>
  </si>
  <si>
    <t>11190001670510101018</t>
  </si>
  <si>
    <t>Dotace na sociální služby 2019 - Domovy pro seniory Šluknov-Krásná Lípa, p.o.</t>
  </si>
  <si>
    <t>11190001750510101018</t>
  </si>
  <si>
    <t>Dotace na sociální služby 2019 - Domov pro osoby se ZP Brtníky,p.o.</t>
  </si>
  <si>
    <t>11190001560510101018</t>
  </si>
  <si>
    <t>Dotace na sociální služby 2019 - Domov Severka Jiříkov,p.o.</t>
  </si>
  <si>
    <t>11190001690510101018</t>
  </si>
  <si>
    <t>Dotace na sociální služby 2019 - Domovy pro osoby se ZP Oleška-Kamenice,p.o.</t>
  </si>
  <si>
    <t>11190001730510101018</t>
  </si>
  <si>
    <t>Dotace na sociální služby 2019 - Domovy sociálních služeb Kadaň a Mašťov,p.o.</t>
  </si>
  <si>
    <t>11190001770510101018</t>
  </si>
  <si>
    <t>Dotace na sociální služby 2019 - ÚSP pro těl.postiž.dospělé Snědovice</t>
  </si>
  <si>
    <t>11190002850510101018</t>
  </si>
  <si>
    <t>Dotace na sociální služby 2019 - Centrum sociální pomoci Litoměřice, p.o.</t>
  </si>
  <si>
    <t>11190002980510101018</t>
  </si>
  <si>
    <t>Dotace na sociální služby 2019 - Domov "Bez zámků"  Tuchořice, p.o.</t>
  </si>
  <si>
    <t>11190001500510101018</t>
  </si>
  <si>
    <t>Dotace na sociální služby 2019 - Domov sociálních služeb Meziboří, p.o.</t>
  </si>
  <si>
    <t>11190001700510101018</t>
  </si>
  <si>
    <t>Dotace na sociální služby 2019 - Domovy sociálních služeb Litvínov,p.o.</t>
  </si>
  <si>
    <t>11190001780510101018</t>
  </si>
  <si>
    <t>Dotace na sociální služby 2019 - Podkrušnohorské domovy soc.sl.Dubí-Teplice,p.o.</t>
  </si>
  <si>
    <t>11190002580510101018</t>
  </si>
  <si>
    <t>Dotace na sociální služby 2019 - Domovy soc. služeb Háj a Nová Ves,p.o.</t>
  </si>
  <si>
    <t>11190001760510101018</t>
  </si>
  <si>
    <t>Dotace na sociální služby 2019 - DOZP Ústí nad Labem, p.o.</t>
  </si>
  <si>
    <t>11190001740510101018</t>
  </si>
  <si>
    <t>Dotace na sociální služby 2019 - Hornická nemocnice s polikl. s.r.o.</t>
  </si>
  <si>
    <t>4358</t>
  </si>
  <si>
    <t>11190001910510101018</t>
  </si>
  <si>
    <t>Dotace na sociální služby 2019 - MEDICINA, spol.s.r.o.,Podbořany</t>
  </si>
  <si>
    <t>11190002140510101018</t>
  </si>
  <si>
    <t>Dotace na sociální služby 2019 - Nemocnice Louny,a.s.</t>
  </si>
  <si>
    <t>11190002400510101018</t>
  </si>
  <si>
    <t>Dotace na sociální služby 2019 - Nemocnice Žatec, o.p.s.</t>
  </si>
  <si>
    <t>11190002410510101018</t>
  </si>
  <si>
    <t>11190002100510101018</t>
  </si>
  <si>
    <t>Dotace na sociální služby 2019 - HEZKÉ DOMY s.r.o.</t>
  </si>
  <si>
    <t>11190001900510101018</t>
  </si>
  <si>
    <t>Dotace na sociální služby 2019 - Demosthenes,o.p.s.</t>
  </si>
  <si>
    <t>11190001420510101018</t>
  </si>
  <si>
    <t>Dotace na sociální služby 2019 - Diakonie ČCE-středisko v Praze 5-Stodůlkách</t>
  </si>
  <si>
    <t>11190001450510101018</t>
  </si>
  <si>
    <t>Dotace na sociální služby 2019 - Centrum LIRA, z.ú.</t>
  </si>
  <si>
    <t>11190001300510101018</t>
  </si>
  <si>
    <t>Dotace na sociální služby 2019 - EDA cz,z.ú. -</t>
  </si>
  <si>
    <t>11190001820510101018</t>
  </si>
  <si>
    <t>Dotace na sociální služby 2019 - Poradna pro integraci,z.ú.,Praha</t>
  </si>
  <si>
    <t>11190002600510101018</t>
  </si>
  <si>
    <t>Dotace na sociální služby 2019 - Město Litvínov</t>
  </si>
  <si>
    <t>11190002190510101018</t>
  </si>
  <si>
    <t>Dotace na sociální služby 2019 - SPIRÁLA, Ústecký kraj, z.s.</t>
  </si>
  <si>
    <t>4372</t>
  </si>
  <si>
    <t>11190002750510101018</t>
  </si>
  <si>
    <t>Dotace na sociální služby 2019 - Dětský domov a školní jídelna Most, p.o.</t>
  </si>
  <si>
    <t>4373</t>
  </si>
  <si>
    <t>11190001430510101018</t>
  </si>
  <si>
    <t>Dotace na sociální služby 2019 - Armáda spásy v ČR, z.s.</t>
  </si>
  <si>
    <t>11190001250510101018</t>
  </si>
  <si>
    <t>Dotace na sociální služby 2019 - CEDR, komunitní spolek</t>
  </si>
  <si>
    <t>11190001290510101018</t>
  </si>
  <si>
    <t>Dotace na sociální služby 2019 - Oblastní spolek ČČK Louny</t>
  </si>
  <si>
    <t>Dotace na sociální služby 2019 - Vavřinec,z.s.</t>
  </si>
  <si>
    <t>11190002910510101018</t>
  </si>
  <si>
    <t>Dotace na sociální služby 2019 - Diakonie ČCE - Stř. sociální pomoci v Mostě</t>
  </si>
  <si>
    <t>11190001460510101018</t>
  </si>
  <si>
    <t>Dotace na sociální služby 2019 - Diecézní charita Litoměřice</t>
  </si>
  <si>
    <t>11190001480510101018</t>
  </si>
  <si>
    <t>Dotace na sociální služby 2019 - Farní charita Roudnice n.L.</t>
  </si>
  <si>
    <t>11190001860510101018</t>
  </si>
  <si>
    <t>Dotace na sociální služby 2019 - Oblastní charita Most</t>
  </si>
  <si>
    <t>11190002440510101018</t>
  </si>
  <si>
    <t>Dotace na sociální služby 2019 - Oblastní charita Teplice v Čechách</t>
  </si>
  <si>
    <t>11190002470510101018</t>
  </si>
  <si>
    <t>Dotace na sociální služby 2019 - Domov sv. Vincenta de Paul  z.ú.</t>
  </si>
  <si>
    <t>11190001720510101018</t>
  </si>
  <si>
    <t>Dotace na sociální služby 2019 - "CINKA", z.s.-</t>
  </si>
  <si>
    <t>11190001400510101018</t>
  </si>
  <si>
    <t>Dotace na sociální služby 2019 - Indigo Děčín, z.s.</t>
  </si>
  <si>
    <t>11190001970510101018</t>
  </si>
  <si>
    <t>Dotace na sociální služby 2019 - Květina, z.s.</t>
  </si>
  <si>
    <t>11190002090510101018</t>
  </si>
  <si>
    <t>Dotace na sociální služby 2019 - Romano Jasnica, spolek</t>
  </si>
  <si>
    <t>11190002680510101018</t>
  </si>
  <si>
    <t>Dotace na sociální služby 2019 - Salesiánský klub mládeže,z.s. Rumburk-Jiříkov</t>
  </si>
  <si>
    <t>11190002700510101018</t>
  </si>
  <si>
    <t>Dotace na sociální služby 2019 - Světlo Kadaň,z.s.</t>
  </si>
  <si>
    <t>11190002820510101018</t>
  </si>
  <si>
    <t>Dotace na sociální služby 2019 - YMCA Ústí nad Labem</t>
  </si>
  <si>
    <t>11190002930510101018</t>
  </si>
  <si>
    <t>Dotace na sociální služby 2019 - Oblastní charita Rumburk</t>
  </si>
  <si>
    <t>11190002450510101018</t>
  </si>
  <si>
    <t>Dotace na sociální služby 2019 - Oblastní charita Šluknov</t>
  </si>
  <si>
    <t>11190002460510101018</t>
  </si>
  <si>
    <t>Dotace na sociální služby 2019 - Pobočka Diakonie Církve bratrské v Mostě</t>
  </si>
  <si>
    <t>11190002570510101018</t>
  </si>
  <si>
    <t>Dotace na sociální služby 2019 - Kostka Krásná Lípa,p.o.</t>
  </si>
  <si>
    <t>11190002050510101018</t>
  </si>
  <si>
    <t>Dotace na sociální služby 2019 - STATUTÁRNÍ MĚSTO MOST</t>
  </si>
  <si>
    <t>11190002790510101018</t>
  </si>
  <si>
    <t>Dotace na sociální služby 2019 - Obrnické centrum soc.sl.,p.o., Obrnice</t>
  </si>
  <si>
    <t>11190002530510101018</t>
  </si>
  <si>
    <t>Dotace na sociální služby 2019 - Sales.stř. Štěpána Trochty-dům dětí a mládeže</t>
  </si>
  <si>
    <t>11190002690510101018</t>
  </si>
  <si>
    <t>Dotace na sociální služby 2019 - DRUG-OUT Klub,z.s.</t>
  </si>
  <si>
    <t>4376</t>
  </si>
  <si>
    <t>11190001790510101018</t>
  </si>
  <si>
    <t>Dotace na sociální služby 2019 - Most k naději, z.s.</t>
  </si>
  <si>
    <t>11190002360510101018</t>
  </si>
  <si>
    <t>Dotace na sociální služby 2019 - Oblastní spolek ČČK Litoměřice</t>
  </si>
  <si>
    <t>11190002510510101018</t>
  </si>
  <si>
    <t>Dotace na sociální služby 2019 - WHITE LIGHT I</t>
  </si>
  <si>
    <t>11190002920510101018</t>
  </si>
  <si>
    <t>Dotace na sociální služby 2019 - Jurta, o.p.s.</t>
  </si>
  <si>
    <t>4377</t>
  </si>
  <si>
    <t>11190002000510101018</t>
  </si>
  <si>
    <t>Dotace na sociální služby 2019 - Kormidlo Šluknov o.p.s.</t>
  </si>
  <si>
    <t>11190002040510101018</t>
  </si>
  <si>
    <t>Dotace na sociální služby 2019 - Masopust,z.s.</t>
  </si>
  <si>
    <t>11190002120510101018</t>
  </si>
  <si>
    <t>Dotace na sociální služby 2019 - Uzlík Litvínov,z.ú.</t>
  </si>
  <si>
    <t>11190002870510101018</t>
  </si>
  <si>
    <t>Dotace na sociální služby 2019 - Městská knihovna Louny, p.o.</t>
  </si>
  <si>
    <t>11190002290510101018</t>
  </si>
  <si>
    <t>Dotace na sociální služby 2019 - Člověk v tísni,o.p.s.</t>
  </si>
  <si>
    <t>11190001410510101018</t>
  </si>
  <si>
    <t>Dotace na sociální služby 2019 - Kleja, z.s.</t>
  </si>
  <si>
    <t>11190002030510101018</t>
  </si>
  <si>
    <t>Dotace na sociální služby 2019 - Poradna pro obč.,obč.a lids.práva z.s.,Praha</t>
  </si>
  <si>
    <t>11190002610510101018</t>
  </si>
  <si>
    <t>Dotace na sociální služby 2019 - SPOLEČNÝ ŽIVOT</t>
  </si>
  <si>
    <t>11190002770510101018</t>
  </si>
  <si>
    <t>Dotace na sociální služby 2019 - Město Kadaň</t>
  </si>
  <si>
    <t>11190002160510101018</t>
  </si>
  <si>
    <t>Dotace na sociální služby 2019 - VALDEK,o.p.s.</t>
  </si>
  <si>
    <t>11190002880510101018</t>
  </si>
  <si>
    <t>Dotace na sociální služby 2019 - Asociace pracovní rehabilitace ČR, z.s.</t>
  </si>
  <si>
    <t>11190001260510101018</t>
  </si>
  <si>
    <t>Dotace na sociální služby 2019 - Spolek Kolem dokola</t>
  </si>
  <si>
    <t>11190002780510101018</t>
  </si>
  <si>
    <t>Dotace na sociální služby 2019 - Svaz neslyš.a nedoslých.osob v ČR,z.s.,Kraj.org</t>
  </si>
  <si>
    <t>11190002800510101018</t>
  </si>
  <si>
    <t>Dotace na sociální služby 2019 - Žatecký spolek Handicap z.s.</t>
  </si>
  <si>
    <t>11190002950510101018</t>
  </si>
  <si>
    <t>Transfery na státní příspěvek zřizovatelům zařízení pro děti vyžadující okamžitou pomoc</t>
  </si>
  <si>
    <t>ZDVOP - Élie, o. s., Kovářská</t>
  </si>
  <si>
    <t>ZDVOP - Fond ohrožených dětí, o. s. Praha</t>
  </si>
  <si>
    <t xml:space="preserve"> DD a ŠJ Most - ZDVOP</t>
  </si>
  <si>
    <t>ZDVOP - Kojenecké ústavy Ústeckého kraje</t>
  </si>
  <si>
    <t>5721</t>
  </si>
  <si>
    <t>Odbor zdravotnictví</t>
  </si>
  <si>
    <t>Krajská zdravotní, a. s. - náklady vyplývající z komisionářské smlouvy</t>
  </si>
  <si>
    <t>12</t>
  </si>
  <si>
    <t>3522</t>
  </si>
  <si>
    <t>Úhrada členských příspěvků Světové zdravotnické organizaci</t>
  </si>
  <si>
    <t>3591</t>
  </si>
  <si>
    <t>5541</t>
  </si>
  <si>
    <t>ostatní činnosti ve zdravotnictví</t>
  </si>
  <si>
    <t>3599</t>
  </si>
  <si>
    <t>Zajištění prohlídky těl zemřelých</t>
  </si>
  <si>
    <t>Náhrady za účast odborníků na VŘ</t>
  </si>
  <si>
    <t>Překladatelské služby</t>
  </si>
  <si>
    <t>SOHZ KZ, a. s. zajištění sl.protialkoholní a protitoxikomanické záchytné stanice</t>
  </si>
  <si>
    <t>12190000690120104001</t>
  </si>
  <si>
    <t>KZ, a. s.- vyrovnávací platba plnění závazku veřejné služby (Kardiochirurgie)</t>
  </si>
  <si>
    <t>12190000710120104001</t>
  </si>
  <si>
    <t>Projekt "Časná defibrilace v Ústeckém kraji"</t>
  </si>
  <si>
    <t>Implementace reformy psychiatrické péče v Ústeckém kraji</t>
  </si>
  <si>
    <t>Branná povinnost</t>
  </si>
  <si>
    <t>Kojenecké ústavy Ústeckého kraje</t>
  </si>
  <si>
    <t>3529</t>
  </si>
  <si>
    <t>Zdravotnická záchranná služba Ústeckého kraje</t>
  </si>
  <si>
    <t>3533</t>
  </si>
  <si>
    <t>Psychiatrická léčebna Petrohrad - CDZ Chomutov (neinv.účel.příspěvek)</t>
  </si>
  <si>
    <t>3523</t>
  </si>
  <si>
    <t>Zdravotnická záchranná služba Ústeckého kraje - "Časná defibrilace v Úk"</t>
  </si>
  <si>
    <t>Lékařská pohotovostní služba</t>
  </si>
  <si>
    <t>00400</t>
  </si>
  <si>
    <t>3513</t>
  </si>
  <si>
    <t>LPS - Děčín (VPL) Ordinace Beranová s. r. o.</t>
  </si>
  <si>
    <t>12190000060110638008</t>
  </si>
  <si>
    <t>LPS - Děčín (VPL) MUDr. J.Blažková</t>
  </si>
  <si>
    <t>12190000070110638008</t>
  </si>
  <si>
    <t>LPS - Děčín (VPL) MUDr. K.Egerová</t>
  </si>
  <si>
    <t>12190000080110638008</t>
  </si>
  <si>
    <t>LPS - Děčín (VPL) MUDr. J.Fischerová</t>
  </si>
  <si>
    <t>12190000090110638008</t>
  </si>
  <si>
    <t>LPS - Děčín (VPL) MUDr. D.Herrmannová</t>
  </si>
  <si>
    <t>12190000100110638008</t>
  </si>
  <si>
    <t>LPS - Děčín (VPL) MUDr. H.Chvátalová</t>
  </si>
  <si>
    <t>12190000120110638008</t>
  </si>
  <si>
    <t>LPS - Děčín (VPL) MUDr. P.Kmínková</t>
  </si>
  <si>
    <t>12190000130110638008</t>
  </si>
  <si>
    <t>LPS - Děčín (VPL) MUDr. I.Kubíková</t>
  </si>
  <si>
    <t>12190000140110638008</t>
  </si>
  <si>
    <t>LPS - Děčín (VPL) MUDr. D.Kučerová</t>
  </si>
  <si>
    <t>12190000150110638008</t>
  </si>
  <si>
    <t>LPS - Děčín (VPL) MUDr. M.Kučerová</t>
  </si>
  <si>
    <t>12190000160110638008</t>
  </si>
  <si>
    <t>LPS - Děčín (VPL) Kalixová s. r. o.</t>
  </si>
  <si>
    <t>12190000170110638008</t>
  </si>
  <si>
    <t>LPS - Děčín (VPL) MUDr. T.Milič</t>
  </si>
  <si>
    <t>12190000180110638008</t>
  </si>
  <si>
    <t>LPS - Děčín (VPL) MUDr. H.Moudrá</t>
  </si>
  <si>
    <t>12190000190110638008</t>
  </si>
  <si>
    <t>LPS - Děčín (VPL) MUDr. J.Pavlovičová</t>
  </si>
  <si>
    <t>12190000200110638008</t>
  </si>
  <si>
    <t>LPS - Děčín (VPL) MUDr. J.Pohořelá</t>
  </si>
  <si>
    <t>12190000210110638008</t>
  </si>
  <si>
    <t>LPS - Děčín (VPL) MUDr. M.Pokorná</t>
  </si>
  <si>
    <t>12190000220110638008</t>
  </si>
  <si>
    <t>LPS - Děčín (VPL) MUDr. M.Richer</t>
  </si>
  <si>
    <t>12190000230110638008</t>
  </si>
  <si>
    <t>LPS - Děčín (VPL) MEDICOPRAKTIK s. r. o.</t>
  </si>
  <si>
    <t>12190000240110638008</t>
  </si>
  <si>
    <t>LPS - Děčín (VPL) MUDr. J. Slavík</t>
  </si>
  <si>
    <t>12190000250110638008</t>
  </si>
  <si>
    <t>LPS - Děčín (VPL) MUDr. J. Slavíková</t>
  </si>
  <si>
    <t>12190000260110638008</t>
  </si>
  <si>
    <t>LPS - Děčín (VPL) Pavel Vácha s. r. o.</t>
  </si>
  <si>
    <t>12190000270110638008</t>
  </si>
  <si>
    <t>LPS - Děčín (VPL) MEDIARTES, s. r. o.</t>
  </si>
  <si>
    <t>12190000280110638008</t>
  </si>
  <si>
    <t>LPS - Teplicko (VPL,PED) MUDr. H. Pácaltová</t>
  </si>
  <si>
    <t>12190000290110638008</t>
  </si>
  <si>
    <t>LPS - Litvínov (VPLD) a Most (VPL) Ing. E.Rokytová</t>
  </si>
  <si>
    <t>12190000300110638008</t>
  </si>
  <si>
    <t>LPS - Chomutov,Ústecko,Děčín(VPL);Chomutov,Mostecko,Ústecko a Děčín(PED) KZ, a.s</t>
  </si>
  <si>
    <t>12190000310110638008</t>
  </si>
  <si>
    <t>LPS - Litoměřicko (PED,VPL) Nemocnice Litoměřice, a. s.</t>
  </si>
  <si>
    <t>12190000320110638008</t>
  </si>
  <si>
    <t>LPS - Roudnice nad Labem (VPL) Podřipská nem.s poliklinikou RnL s.r.o.</t>
  </si>
  <si>
    <t>12190000330110638008</t>
  </si>
  <si>
    <t>LPS - Kadaň (VPL) Nemocnice Kadaň,s.r.o.</t>
  </si>
  <si>
    <t>12190000340110638008</t>
  </si>
  <si>
    <t>LPS - Děčín (VPL) MUDr. Kmínková</t>
  </si>
  <si>
    <t>12180000660110638007</t>
  </si>
  <si>
    <t>LPS - Děčín (VPL) MUDr. Hermanová</t>
  </si>
  <si>
    <t>12180000630110638007</t>
  </si>
  <si>
    <t>LPS - Děčín (VPL) MUDr. Pohořelá</t>
  </si>
  <si>
    <t>12180000740110638007</t>
  </si>
  <si>
    <t>LPS - Děčín (VPL) MUDr. Charouzdová</t>
  </si>
  <si>
    <t>12180000640110638007</t>
  </si>
  <si>
    <t>LPS - Děčín (VPL) MUDr. Pokorná</t>
  </si>
  <si>
    <t>12180000750110638007</t>
  </si>
  <si>
    <t>LPS - Děčín (VPL) MUDr. Kubíková</t>
  </si>
  <si>
    <t>12180000670110638007</t>
  </si>
  <si>
    <t>LPS - Děčín (VPL) MUDr. Slavík</t>
  </si>
  <si>
    <t>12180000780110638007</t>
  </si>
  <si>
    <t>LPS - Děčín (VPL) MUDr. Kučerová M.</t>
  </si>
  <si>
    <t>12180000690110638007</t>
  </si>
  <si>
    <t>LPS - Děčín (VPL) MUDr. Slavíková</t>
  </si>
  <si>
    <t>12180000790110638007</t>
  </si>
  <si>
    <t>LPS - Teplicko (VPL) MUDr. Pácaltová</t>
  </si>
  <si>
    <t>12180000130110638007</t>
  </si>
  <si>
    <t>LPS - Teplicko (PED) MUDr. Pácaltová</t>
  </si>
  <si>
    <t>12180000120110638007</t>
  </si>
  <si>
    <t>LPS - Děčín (VPL) MUDr. Blažková</t>
  </si>
  <si>
    <t>12180000600110638007</t>
  </si>
  <si>
    <t>LPS - Litvínov (VPLD) Ing. Rokytová</t>
  </si>
  <si>
    <t>12180000160110638007</t>
  </si>
  <si>
    <t>LPS - Most (VPL) MUDr. Rokytová</t>
  </si>
  <si>
    <t>12180000150110638007</t>
  </si>
  <si>
    <t>LPS - Děčín (VPL)MUDr. Pavlovičová</t>
  </si>
  <si>
    <t>12180000730110638007</t>
  </si>
  <si>
    <t>LPS - Děčín (VPL) MUDr. Chvátalová</t>
  </si>
  <si>
    <t>12180000650110638007</t>
  </si>
  <si>
    <t>LPS - Děčín (VPL) MUDr. Milič</t>
  </si>
  <si>
    <t>12180000710110638007</t>
  </si>
  <si>
    <t>LPS - Most (PED) MUDr. Biolek</t>
  </si>
  <si>
    <t>12180000140110638007</t>
  </si>
  <si>
    <t>LPS - Litoměřicko (VPL)</t>
  </si>
  <si>
    <t>12180000110110638007</t>
  </si>
  <si>
    <t>LPS - Roudnice nad Labem (VPL)</t>
  </si>
  <si>
    <t>12180000460110638007</t>
  </si>
  <si>
    <t>LPS - Děčín (VPL)</t>
  </si>
  <si>
    <t>12180000680110638007</t>
  </si>
  <si>
    <t>LPS - Děčín (VPL )MUDr. Egerová</t>
  </si>
  <si>
    <t>12180000610110638007</t>
  </si>
  <si>
    <t>LPS - Litoměřicko (PED) MUDr. Procházková</t>
  </si>
  <si>
    <t>12190000700110638008</t>
  </si>
  <si>
    <t>0000405</t>
  </si>
  <si>
    <t>0000404</t>
  </si>
  <si>
    <t>LPS - Most (VPL)</t>
  </si>
  <si>
    <t>0000402</t>
  </si>
  <si>
    <t>LPS - Most (PED)</t>
  </si>
  <si>
    <t>0000403</t>
  </si>
  <si>
    <t>Lékařská pohotovostní služba - Rumburk</t>
  </si>
  <si>
    <t>1042</t>
  </si>
  <si>
    <t>12190000030110638008</t>
  </si>
  <si>
    <t>Lékařská pohotovostní služba - Varnsdorf</t>
  </si>
  <si>
    <t>12190000040110638008</t>
  </si>
  <si>
    <t>Lékařská pohotovostní služba - Louny</t>
  </si>
  <si>
    <t>12190000020110638008</t>
  </si>
  <si>
    <t>Lékařská pohotovostní služba - Žatec</t>
  </si>
  <si>
    <t>12190000050110638008</t>
  </si>
  <si>
    <t>Lékařská pohotovostní služba - Bílina</t>
  </si>
  <si>
    <t>12190000010110638008</t>
  </si>
  <si>
    <t>Pl Petrohrad_Vybavení mobilních komunitních týmů (neinv.)</t>
  </si>
  <si>
    <t>36</t>
  </si>
  <si>
    <t>Cíl 2 - přeshraniční spolupráce</t>
  </si>
  <si>
    <t>ZZS ÚK Cíl 2_Podpora přeshraniční spolupráce a vzdělávání (neinv.)</t>
  </si>
  <si>
    <t>MZ ČR - pro ZZS na řešení mimořádných událostí</t>
  </si>
  <si>
    <t>ZZS ÚK - Dotace MZ (připravenost ZZS na řešení mimoř. událostí)</t>
  </si>
  <si>
    <t>Odbor dopravy a silničního hospodářství</t>
  </si>
  <si>
    <t>SÚS ÚK - příspěvek zřizovatele</t>
  </si>
  <si>
    <t>13</t>
  </si>
  <si>
    <t>0801</t>
  </si>
  <si>
    <t>SÚS ÚK - posypový materiál</t>
  </si>
  <si>
    <t>00013</t>
  </si>
  <si>
    <t>SÚS ÚK - velká údržba</t>
  </si>
  <si>
    <t>SÚS - SFDI financování oprav silnic II. a III. tříd</t>
  </si>
  <si>
    <t>91252</t>
  </si>
  <si>
    <t>DSÚK - příspěvek zřizovatele</t>
  </si>
  <si>
    <t>0802</t>
  </si>
  <si>
    <t>2292</t>
  </si>
  <si>
    <t>Odstraňování hlukových zátěží</t>
  </si>
  <si>
    <t>diagnostika silnic II. a III. třídy</t>
  </si>
  <si>
    <t>00080</t>
  </si>
  <si>
    <t>BESIP - materiál</t>
  </si>
  <si>
    <t>bezpečnost silničního provozu</t>
  </si>
  <si>
    <t>Kontrolní vážení vozidel na silnicích I.,II. a III. třídy</t>
  </si>
  <si>
    <t>BESIP - občerstvení</t>
  </si>
  <si>
    <t>provoz vnitrozemské plavby</t>
  </si>
  <si>
    <t>5193</t>
  </si>
  <si>
    <t>Členské příspěvky mezinárodním vládním organizacím</t>
  </si>
  <si>
    <t>Dopravní obslužnost - nájemné</t>
  </si>
  <si>
    <t>Dopravní obslužnost - poskytování IT služeb</t>
  </si>
  <si>
    <t>Dopravní obslužnost - opravy a údržba</t>
  </si>
  <si>
    <t>Zaplacené sankce</t>
  </si>
  <si>
    <t>dopravní územní obslužnost - autobusová</t>
  </si>
  <si>
    <t>Dopravní územní obslužnost - tramvajová a trolejbusová</t>
  </si>
  <si>
    <t>00315</t>
  </si>
  <si>
    <t>dopravní územní obslužnost - drážní</t>
  </si>
  <si>
    <t>dopravní územní obslužnost - drážní - účelová dotace</t>
  </si>
  <si>
    <t>27355</t>
  </si>
  <si>
    <t>Doprava - věcné dary</t>
  </si>
  <si>
    <t>Postoupení pohledávky</t>
  </si>
  <si>
    <t>5199</t>
  </si>
  <si>
    <t>Dopravní obslužnost mimo veřejnou službu</t>
  </si>
  <si>
    <t>2293</t>
  </si>
  <si>
    <t>Ostatní nákupy - fotografie (do 7 tis. Kč)</t>
  </si>
  <si>
    <t>2299</t>
  </si>
  <si>
    <t>Drobný materiál pro DÚK</t>
  </si>
  <si>
    <t>Papírové role na jízdenky DÚK</t>
  </si>
  <si>
    <t>poskytování právních služeb ve věci závazku dopravní obslužnosti ve veřejné link</t>
  </si>
  <si>
    <t>poradenská činnost v oblasti veřejné dopravy</t>
  </si>
  <si>
    <t>Zpracování dat</t>
  </si>
  <si>
    <t>Služby související s inform. a komunik. technologiemi</t>
  </si>
  <si>
    <t>Grafické služby pro DÚK</t>
  </si>
  <si>
    <t>Propagace pro DÚK</t>
  </si>
  <si>
    <t>Služby pro DÚK</t>
  </si>
  <si>
    <t>Tlumočnické služby</t>
  </si>
  <si>
    <t>odbor DS - rezerva</t>
  </si>
  <si>
    <t>vratka minulých let</t>
  </si>
  <si>
    <t>Odbor životního prostředí a zemědělství</t>
  </si>
  <si>
    <t>aktualizace Plánu rozvoje vodovodů a kanalizací ÚK</t>
  </si>
  <si>
    <t>14</t>
  </si>
  <si>
    <t>2399</t>
  </si>
  <si>
    <t>polygrafické služby</t>
  </si>
  <si>
    <t>Průzkumy na významných přírodních lokalitách ÚK</t>
  </si>
  <si>
    <t>péče o zvláště chráněná území a přírodní parky ÚK</t>
  </si>
  <si>
    <t>smluvní ochrana ohrožených biotopů</t>
  </si>
  <si>
    <t>MF ČR - dotace na náhradu škody</t>
  </si>
  <si>
    <t>3749</t>
  </si>
  <si>
    <t>98278</t>
  </si>
  <si>
    <t>naplňování Koncepce EVVO v ÚK</t>
  </si>
  <si>
    <t>3792</t>
  </si>
  <si>
    <t>Krajská komunikační kampaň - finanční příspěvek</t>
  </si>
  <si>
    <t>účelový neinvestiční příspěvek - Vyšší odborná škola obalové techniky a Střední škola, Štětí, p.o.</t>
  </si>
  <si>
    <t>EVVO - Město Louny, Gymnázium Václava Hlavatého, p.o. - "Školní naučná stezka"</t>
  </si>
  <si>
    <t>00079</t>
  </si>
  <si>
    <t>14190000150110665012</t>
  </si>
  <si>
    <t>účelový neinvestiční příspěvek - Střední škola stavební a strojní, Teplice, p.o.</t>
  </si>
  <si>
    <t>účelový neinvestiční příspěvek - Střední průmyslová škola stavební a technická, Ústí nad Labem, p.o.</t>
  </si>
  <si>
    <t>posudky, analýzy</t>
  </si>
  <si>
    <t>3799</t>
  </si>
  <si>
    <t>posudky podle zákona</t>
  </si>
  <si>
    <t>opatření v zónách havarijního plánování</t>
  </si>
  <si>
    <t>Finanční dar - Skleněná popelnice</t>
  </si>
  <si>
    <t>Finanční dar - Skleněná popelnice - Doubice</t>
  </si>
  <si>
    <t>1012</t>
  </si>
  <si>
    <t>Finanční dar - Skleněná popelnice - Lobendava</t>
  </si>
  <si>
    <t>1034</t>
  </si>
  <si>
    <t>Finanční dar - Skleněná popelnice - Staré Křečany</t>
  </si>
  <si>
    <t>1046</t>
  </si>
  <si>
    <t>Finanční dar - Skleněná popelnice - Velký Šenov</t>
  </si>
  <si>
    <t>1054</t>
  </si>
  <si>
    <t>Finanční dar - Skleněná popelnice - Blatno</t>
  </si>
  <si>
    <t>2002</t>
  </si>
  <si>
    <t>Finanční dar - Skleněná popelnice - Chbany</t>
  </si>
  <si>
    <t>2011</t>
  </si>
  <si>
    <t>Finanční dar - Skleněná popelnice - Kadaň</t>
  </si>
  <si>
    <t>Finanční dar - Skleněná popelnice - Kryštofovy Hamry</t>
  </si>
  <si>
    <t>2018</t>
  </si>
  <si>
    <t>Finanční dar - Skleněná popelnice - Loučná pod Klínovcem</t>
  </si>
  <si>
    <t>2022</t>
  </si>
  <si>
    <t>Finanční dar - Skleněná popelnice - Měděnec</t>
  </si>
  <si>
    <t>2025</t>
  </si>
  <si>
    <t>Finanční dar - Skleněná popelnice - Brozany nad Ohří</t>
  </si>
  <si>
    <t>3004</t>
  </si>
  <si>
    <t>Finanční dar - Skleněná popelnice - Libochovice</t>
  </si>
  <si>
    <t>3053</t>
  </si>
  <si>
    <t>Finanční dar - Skleněná popelnice - Lovečkovice</t>
  </si>
  <si>
    <t>3057</t>
  </si>
  <si>
    <t>Finanční dar - Skleněná popelnice - Roudnice nad Labem</t>
  </si>
  <si>
    <t>Finanční dar - Skleněná popelnice - Úštěk</t>
  </si>
  <si>
    <t>3101</t>
  </si>
  <si>
    <t>Finanční dar - Skleněná popelnice - Libčeves</t>
  </si>
  <si>
    <t>4028</t>
  </si>
  <si>
    <t>Finanční dar - Skleněná popelnice - Louny</t>
  </si>
  <si>
    <t>Finanční dar - Skleněná popelnice - Ročov</t>
  </si>
  <si>
    <t>4056</t>
  </si>
  <si>
    <t>Finanční dar - Skleněná popelnice - Český Jiřetín</t>
  </si>
  <si>
    <t>5005</t>
  </si>
  <si>
    <t>Finanční dar - Skleněná popelnice - Dubí</t>
  </si>
  <si>
    <t>6005</t>
  </si>
  <si>
    <t>Fondu vodního hospodářství a životního prostředí Ústeckého kraje</t>
  </si>
  <si>
    <t>FVHŽP - VH zákonná rezerva</t>
  </si>
  <si>
    <t>236150</t>
  </si>
  <si>
    <t>FVHŽP - vratky záloh za odběr podzemních vod</t>
  </si>
  <si>
    <t>FVHŽP - bankovní poplatky</t>
  </si>
  <si>
    <t>236340</t>
  </si>
  <si>
    <t>Program na podporu odpadového hospodářství obcí Ústeckého kraje</t>
  </si>
  <si>
    <t>Město Dolní Poustevna - Kompostéry pro občany POH 2. výzva</t>
  </si>
  <si>
    <t>1011</t>
  </si>
  <si>
    <t>3725</t>
  </si>
  <si>
    <t>00271</t>
  </si>
  <si>
    <t>14180005200111101002</t>
  </si>
  <si>
    <t>Dolní Poustevna - pořízení štěpkovače POH2</t>
  </si>
  <si>
    <t>14180005320111101002</t>
  </si>
  <si>
    <t>Město Jiříkov - Domácí kompostování v Jiříkově POH 2. výzva</t>
  </si>
  <si>
    <t>14180005160111101002</t>
  </si>
  <si>
    <t>Obec Bílence - podpora odděl. sběru BRKO v obci Bí</t>
  </si>
  <si>
    <t>2001</t>
  </si>
  <si>
    <t>14180005360111101002</t>
  </si>
  <si>
    <t>Statutární město Chomutov - ZOOpark Chomutov - Podpora třídění odpadu v Zooparku</t>
  </si>
  <si>
    <t>3722</t>
  </si>
  <si>
    <t>14190002680111101003</t>
  </si>
  <si>
    <t>Město Budyně nad Ohří - domácí kompostéry POH 2. výzva</t>
  </si>
  <si>
    <t>3007</t>
  </si>
  <si>
    <t>14180005170111101002</t>
  </si>
  <si>
    <t>Obec Oleško - kontejnery na bioodpad 1. VÝZVA</t>
  </si>
  <si>
    <t>3071</t>
  </si>
  <si>
    <t>14170005280111101001</t>
  </si>
  <si>
    <t xml:space="preserve">Obec Hříškov - "Kompostéry pro občany" POH 3. výzva </t>
  </si>
  <si>
    <t>4016</t>
  </si>
  <si>
    <t>14190002750111101003</t>
  </si>
  <si>
    <t>Obec Lenešice - pořízení kompostérů pro občany Lenešic POH 2. Výzva</t>
  </si>
  <si>
    <t>4027</t>
  </si>
  <si>
    <t>14180005230111101002</t>
  </si>
  <si>
    <t>Obec Staňkovice POH kompostér pro občany</t>
  </si>
  <si>
    <t>4059</t>
  </si>
  <si>
    <t>14180005220111101002</t>
  </si>
  <si>
    <t>Město Litvínov - kompostéry pro občany 1. VÝZVA</t>
  </si>
  <si>
    <t>14170005340111101001</t>
  </si>
  <si>
    <t>Město Meziboří: Plastové popelnice na bio odpad POH 2. výzva</t>
  </si>
  <si>
    <t>14180005130111101002</t>
  </si>
  <si>
    <t>Statutární město Most - analýza směsného komunálního odpadu 1. VÝZVA</t>
  </si>
  <si>
    <t>14170005430111101001</t>
  </si>
  <si>
    <t>Obec Obrnice - kompostéry pro občany 1. VÝZVA</t>
  </si>
  <si>
    <t>14170005390111101001</t>
  </si>
  <si>
    <t>Obec Přestanov - kompostéry Přestanov POH 2. výzva</t>
  </si>
  <si>
    <t>7013</t>
  </si>
  <si>
    <t>14180005260111101002</t>
  </si>
  <si>
    <t>Město Trmice - Vybavení trmických domácností kompostéry POH 2. výzva</t>
  </si>
  <si>
    <t>7021</t>
  </si>
  <si>
    <t>14190000020111101002</t>
  </si>
  <si>
    <t>St.město Ústí nad Labem - pořízení drtičů zahradního odpadu POH 2. výzva</t>
  </si>
  <si>
    <t>14180005300111101002</t>
  </si>
  <si>
    <t>Odbor investiční - oblast SPZ Triangle</t>
  </si>
  <si>
    <t>SPZ Triangle - zpřístup.Staňkovického rozptylu pro menší investory</t>
  </si>
  <si>
    <t>1516</t>
  </si>
  <si>
    <t>15100467400000000000</t>
  </si>
  <si>
    <t>SPZ Triangle-sanace podloží</t>
  </si>
  <si>
    <t>15190000230120101001</t>
  </si>
  <si>
    <t>Odbor správních činností a krajský živnostenský úřad</t>
  </si>
  <si>
    <t>volby do Evropského parlamentu - mzdové prostředky</t>
  </si>
  <si>
    <t>17</t>
  </si>
  <si>
    <t>6117</t>
  </si>
  <si>
    <t>98348</t>
  </si>
  <si>
    <t>volby do Evropského parlamentu - pojistné na sociálním zabezpečení</t>
  </si>
  <si>
    <t>volby do Evropského parlamentu - pojistné na zdravotním pojištění</t>
  </si>
  <si>
    <t>volby do Evropského parlamentu - pohonné hmoty</t>
  </si>
  <si>
    <t>volby do Evropského parlamentu - dohody a provedení práce</t>
  </si>
  <si>
    <t>volby do zastupitelstev obcí - platy zaměstnanců</t>
  </si>
  <si>
    <t>6112</t>
  </si>
  <si>
    <t>98074</t>
  </si>
  <si>
    <t>volby do zastupitelstev obcí - pojistné na sociálním zabezpečení</t>
  </si>
  <si>
    <t>volby do zastupitelstev obcí - pojistné na zdravotním pojištění</t>
  </si>
  <si>
    <t>volby do zastupitelstev obcí - pohonné hmoty</t>
  </si>
  <si>
    <t>volby do zastupitelstev obcí</t>
  </si>
  <si>
    <t>volby do Evropského parlamentu</t>
  </si>
  <si>
    <t>Odbor strategie, přípravy a realizace projektů</t>
  </si>
  <si>
    <t>Servisní podpora webového portálu www.invest-uk.cz</t>
  </si>
  <si>
    <t>20</t>
  </si>
  <si>
    <t>2123</t>
  </si>
  <si>
    <t>Správa a údržba webového portálu www.icuk.cz</t>
  </si>
  <si>
    <t>2125</t>
  </si>
  <si>
    <t>Inovační centrum Ústeckého kraje</t>
  </si>
  <si>
    <t>Nákup materiálu - desky</t>
  </si>
  <si>
    <t>Větrání do škol v Ústeckém kraji</t>
  </si>
  <si>
    <t>Údržba konektivity Gymnázium Jateční Ústí n.L.</t>
  </si>
  <si>
    <t>Údržba konektivity SŠ řemesel a služeb Děčín</t>
  </si>
  <si>
    <t>Polytechnika pro budoucnost, aneb jak zaujmout a rozvíjet děti a mládež</t>
  </si>
  <si>
    <t>Krušnohorský Byznys Day</t>
  </si>
  <si>
    <t>SPOLEČNĚ NA TRHU PRÁCE - PREZENTAČNÍ FÓRUM OHK UL</t>
  </si>
  <si>
    <t>Burza práce 2019- Louny</t>
  </si>
  <si>
    <t>Organizačně technické zabezpečení setkání T-PROFI</t>
  </si>
  <si>
    <t>Setkání zaměstnavatelů, škol, studentů a žáků  - ŠKOLA DĚČÍN 2019</t>
  </si>
  <si>
    <t>Terezín - město změn, zájmové sdružení právnických osob</t>
  </si>
  <si>
    <t>3322</t>
  </si>
  <si>
    <t>Propagační video</t>
  </si>
  <si>
    <t>Nákup leteckých snímků</t>
  </si>
  <si>
    <t>Ostatní odměny</t>
  </si>
  <si>
    <t>Nákup propagačních předmětů MSV Brno 2019</t>
  </si>
  <si>
    <t>Investiční veletrhy- voda MSV BRNO 2019</t>
  </si>
  <si>
    <t>Investiční veletrhy- voda- FOR ARCH Praha 2020</t>
  </si>
  <si>
    <t>Investiční veletrhy- elektrická energie- MSV BRNO 2019</t>
  </si>
  <si>
    <t>Investiční veletrhy- elektrická energie- FOR ARCH Praha 2020</t>
  </si>
  <si>
    <t>Investiční veletrhy- služby telekomunikací MSV BRNO 2019</t>
  </si>
  <si>
    <t>Investiční veletrhy- služby telekomunikací- FOR ARCH Praha 2020</t>
  </si>
  <si>
    <t>Investiční veletrhy- služby peněžních ústavů- FOR ARCH Praha 2020</t>
  </si>
  <si>
    <t>Investiční veletrhy- pronájem vybavení</t>
  </si>
  <si>
    <t>Investiční veletrhy- nájemné MSV BRNO 2019</t>
  </si>
  <si>
    <t>Investiční veletrhy- nájemné- MIPIM Cannes 2020</t>
  </si>
  <si>
    <t>Investiční veletrhy- nájemné- FOR ARCH Praha 2020</t>
  </si>
  <si>
    <t>Investiční veletrhy- nájemné</t>
  </si>
  <si>
    <t>Expertní poradenství v rámci implementace a rozvoje koncepce Smart Region</t>
  </si>
  <si>
    <t>Zpracování podrobné technické specifikace na elektronickou verzi modelu One Stop Shop</t>
  </si>
  <si>
    <t>Naplňování memoranda o spolupráci "U smart zone"</t>
  </si>
  <si>
    <t>Expertní činnost pro aktivity ÚK v rámci 18 ekomiliard</t>
  </si>
  <si>
    <t>Vyhodnocování dotačních zdrojů a finančních nástrojů pro strategické projekty uhelných regionů</t>
  </si>
  <si>
    <t>Servisní podpora webového portálu www.zazijzmenu.cz</t>
  </si>
  <si>
    <t>Správa a databáze obecních projektů na doméně 15 miliard.cz</t>
  </si>
  <si>
    <t>Zpracování dat a služby související s IT</t>
  </si>
  <si>
    <t>Expertní poradenství v rámci vyhledávání a zajištění projektového partnerství</t>
  </si>
  <si>
    <t>Překlady a tlumočení NJ</t>
  </si>
  <si>
    <t>Překlady a tlumočení AJ</t>
  </si>
  <si>
    <t>Pasportizace obecních a krajských projektů ÚK real. v rámci programu 15 miliard</t>
  </si>
  <si>
    <t>Investiční veletrhy- služby- skladování stánku 2019</t>
  </si>
  <si>
    <t>Investiční veletrhy-  montáž, demontáž</t>
  </si>
  <si>
    <t>Organizačně technické zabezpečení Veletrh firem Teplice 2019</t>
  </si>
  <si>
    <t>Spolupráce mezi ÚK a KHK ÚK</t>
  </si>
  <si>
    <t>Tlumočení v rámci studijní cesty region Lužice Sasko</t>
  </si>
  <si>
    <t>Investiční veletrhy- služby- MSV BRNO 2019</t>
  </si>
  <si>
    <t>Překladatelské služby - AJ</t>
  </si>
  <si>
    <t>Příprava projektu  do Programu na podporu aplikovaného výzkumu, experimentálního vývoje a inovací v oblasti dopravy  - program „Doprava 2020+</t>
  </si>
  <si>
    <t>Zajištění tlumočnických služeb AJ</t>
  </si>
  <si>
    <t>Investiční veletrhy- zajištění dopravy</t>
  </si>
  <si>
    <t>Investiční veletrhy- FOR ARCH 2019 - prezentace výrobků</t>
  </si>
  <si>
    <t>MSDV Brno 2019 - tematické propojení expozic ÚK a MSK</t>
  </si>
  <si>
    <t>Investiční veletrhy- MSV Brno - prezentace reg. výrobků</t>
  </si>
  <si>
    <t>Investiční veletrhy- MSV BRNO - údržba stánku, light boxy</t>
  </si>
  <si>
    <t>Investiční veletrhy- služby- MIPIM Cannes 2020</t>
  </si>
  <si>
    <t>Radiohouse - propagace - mediální spoty</t>
  </si>
  <si>
    <t>Investiční veletrhy- služby- FOR ARCH Praha 2020</t>
  </si>
  <si>
    <t>nákup služeb</t>
  </si>
  <si>
    <t>Investiční veletrhy- služby</t>
  </si>
  <si>
    <t>Euroregion Krušnohoří, příspěvek na činnost</t>
  </si>
  <si>
    <t>Euroregion Labe, příspěvek na činnost</t>
  </si>
  <si>
    <t>7401</t>
  </si>
  <si>
    <t>5329</t>
  </si>
  <si>
    <t>vratky do státního rozpočtu SR podíl - MŠMT</t>
  </si>
  <si>
    <t>33006</t>
  </si>
  <si>
    <t>32</t>
  </si>
  <si>
    <t>vratky do státního rozpočtu EU podíl - PCO</t>
  </si>
  <si>
    <t>Fond Ústeckého kraje</t>
  </si>
  <si>
    <t>bankovní poplatky - Fond Ústeckého kraje</t>
  </si>
  <si>
    <t>236600</t>
  </si>
  <si>
    <t>Individuální dotace</t>
  </si>
  <si>
    <t>00222</t>
  </si>
  <si>
    <t>Rezerva - Individuální dotace (FÚK)</t>
  </si>
  <si>
    <t>1019</t>
  </si>
  <si>
    <t>20190000510110501007</t>
  </si>
  <si>
    <t>Včelařský spolek Litoměřicka, Litoměřice, Podpora zdraví včelstev na Litoměřicku</t>
  </si>
  <si>
    <t>20190002930110501007</t>
  </si>
  <si>
    <t>Společnost pro orbu České republiky, z.s., Praha, 4. ročník krajského mistrovstv</t>
  </si>
  <si>
    <t>20190004440110501007</t>
  </si>
  <si>
    <t>Český um-Artificum Bohemicum, z.s., Doksy- Severočeské farmářské trhy- 1. etapa</t>
  </si>
  <si>
    <t>20190004210110501007</t>
  </si>
  <si>
    <t>Český svaz včelařů, z. s., okresní organizace Litoměřice, Expozice na Zahradě Čech</t>
  </si>
  <si>
    <t>20190004530110501007</t>
  </si>
  <si>
    <t>Spolek Moje Ročovsko, z.s.., Farmářský festival Dolní Ročov</t>
  </si>
  <si>
    <t>20190004770110501007</t>
  </si>
  <si>
    <t>Český um-Artificum Bohemicum, z.s., Doksy- Severočeské farmářské trhy- II. etapa</t>
  </si>
  <si>
    <t>20190005260110501007</t>
  </si>
  <si>
    <t>Krajská agrární komora ÚK, Droužkovice-Prezentace reg. výrobků</t>
  </si>
  <si>
    <t>20190000160110501007</t>
  </si>
  <si>
    <t>BELA MOST, s.r.o., Most, Dny vína 2019- IX. ročník</t>
  </si>
  <si>
    <t>2141</t>
  </si>
  <si>
    <t>20190000590110501007</t>
  </si>
  <si>
    <t>Ortopedické centrum, s.r.o., Ústí n.L., 9. Slavnosti vína a burčáku</t>
  </si>
  <si>
    <t>20190004600110501007</t>
  </si>
  <si>
    <t>Ortopedické centrum, s.r.o., Ústí n.L., Svatomartinské víno 2019</t>
  </si>
  <si>
    <t>20190004730110501007</t>
  </si>
  <si>
    <t>Zahrada Čech s.r.o., Litoměřice, GASTRO FOOD FEST NA ZAHRADĚ ČECH</t>
  </si>
  <si>
    <t>20190005760110501007</t>
  </si>
  <si>
    <t>Sdružení českých spotřebitelů, z.ú, Praha, Udělení cen Spok. zákazník ÚK</t>
  </si>
  <si>
    <t>20190004520110501007</t>
  </si>
  <si>
    <t>Obec Merboltice, Oprava dřevěné rozhledny na Strážném vrchu</t>
  </si>
  <si>
    <t>1039</t>
  </si>
  <si>
    <t>20190002050110501007</t>
  </si>
  <si>
    <t>Svazek obcí v regionu Krušných hor, Litvínov, Naučná turistická stezka SORKH</t>
  </si>
  <si>
    <t>5401</t>
  </si>
  <si>
    <t>20190002700110501007</t>
  </si>
  <si>
    <t>NIPI bezbariérové prostředí, o.p.s,Jihlava, Vyrovnávání příležitostí</t>
  </si>
  <si>
    <t>2199</t>
  </si>
  <si>
    <t>20190002610110501007</t>
  </si>
  <si>
    <t>Obec Lukavec, Rekonstrukce chodníku autobusová zastávka</t>
  </si>
  <si>
    <t>3059</t>
  </si>
  <si>
    <t>20180010890110501006</t>
  </si>
  <si>
    <t>SINNET.EU, s.r.o., Praha, Dětský den Bezpečně na prázdniny!</t>
  </si>
  <si>
    <t>20190001920110501007</t>
  </si>
  <si>
    <t>FYTEA Service s.r.o., Chomutov, Den otevřených dveří aneb bezpečně do školy</t>
  </si>
  <si>
    <t>20190002550110501007</t>
  </si>
  <si>
    <t>Autodrom Most, a.s, Bezpečná cesta do školy v Ústeckém kraji</t>
  </si>
  <si>
    <t>20190004990110501007</t>
  </si>
  <si>
    <t>20190004710110501007</t>
  </si>
  <si>
    <t>Obec Malé Žernoseky, Přívoz Malé Žernoseky</t>
  </si>
  <si>
    <t>3061</t>
  </si>
  <si>
    <t>20190002990110501007</t>
  </si>
  <si>
    <t>KŽC Doprava, s.r.o., Praha, Oprava železničního svršku na sklářské lokálce</t>
  </si>
  <si>
    <t>20190001100110501007</t>
  </si>
  <si>
    <t>KŽC Doprava, s.r.o., Praha,Přejezd v km1, 120 tratě Č. Kamenice- K. Šenov</t>
  </si>
  <si>
    <t>20190002820110501007</t>
  </si>
  <si>
    <t>LOKO-MOTIV, Chomutov, Historické cyklovlaky- VII. ročník</t>
  </si>
  <si>
    <t>20190000090110501007</t>
  </si>
  <si>
    <t>Zubrnická museální železnice, z.s., Velké Březno, Párou do Zubrnic</t>
  </si>
  <si>
    <t>20190002300110501007</t>
  </si>
  <si>
    <t>Svazek obcí Úštěcko, Úštěk, Historická autobusová linka Zubrnice - Úštěk</t>
  </si>
  <si>
    <t>3415</t>
  </si>
  <si>
    <t>20190002190110501007</t>
  </si>
  <si>
    <t>Město Louny, Mateřská škola speciální Louny, Učíme se v zahradě</t>
  </si>
  <si>
    <t>20190009440110501007</t>
  </si>
  <si>
    <t>European Press Holding, a.s., Praha, Středoškolský student národn. menšin</t>
  </si>
  <si>
    <t>20190001710110501007</t>
  </si>
  <si>
    <t>SOU a SOŠ SČMSD, Žatec, s.r.o., Žatecký CUP 2019</t>
  </si>
  <si>
    <t>20190004910110501007</t>
  </si>
  <si>
    <t>Česká hlava PROJEKT,z.ú., Sojovice, Machři roku 2019</t>
  </si>
  <si>
    <t>20190005120010101001</t>
  </si>
  <si>
    <t>Spolek přátel ESOZ Chomutov, Plastování s ESOZ - 3. ročník</t>
  </si>
  <si>
    <t>20190000330110501007</t>
  </si>
  <si>
    <t>NET.W z.s., Dolní Zálezly, Branný závod o pohár hejtmana na zákl. školách</t>
  </si>
  <si>
    <t>20190000730110501007</t>
  </si>
  <si>
    <t>Hospodářská a sociální rada Chomutovska, z.s., Chomutov, Výstava,,Vzdělání 2020"</t>
  </si>
  <si>
    <t>20190000530110501007</t>
  </si>
  <si>
    <t>Nadační fond Gaudeamus, Cheb, XXVIII. ročník Dějepisné soutěže studentů gymnázií</t>
  </si>
  <si>
    <t>20190001290110501007</t>
  </si>
  <si>
    <t>NOVÉ ČESKO, nadační fond, Praha, REVOLUTION TRAIN Tour 2019 v Ústí nad Labem</t>
  </si>
  <si>
    <t>20190001380110501007</t>
  </si>
  <si>
    <t>Okresní hospodářská komora v Chomutově-Veletrh "Technodays 2019"</t>
  </si>
  <si>
    <t>20190000520110501007</t>
  </si>
  <si>
    <t>Mensa ČR, Praha, Logická olympiáda 2019</t>
  </si>
  <si>
    <t>20190002570110501007</t>
  </si>
  <si>
    <t>Okresní hospodářská komora v Litoměřicích,Veletrh Techdays</t>
  </si>
  <si>
    <t>20190004090110501007</t>
  </si>
  <si>
    <t>Dobrovolný svazek obcí Chomutovsko, Chomutov, DSO Chomutovsko- vzdělávací cyklus</t>
  </si>
  <si>
    <t>2406</t>
  </si>
  <si>
    <t>20190000430110501007</t>
  </si>
  <si>
    <t>Český rozhlas, Praha,Divadelní zahrada ČRo Sever</t>
  </si>
  <si>
    <t>20190001780110501007</t>
  </si>
  <si>
    <t>Městské divadlo v Mostě spol. s r.o.-"YOUNG FOR YOUNG 2019"</t>
  </si>
  <si>
    <t>20190005210110501007</t>
  </si>
  <si>
    <t>The F.A.C.T., z.s., Most, Tanečně divadelní projekt "Světy"</t>
  </si>
  <si>
    <t>20190001590110501007</t>
  </si>
  <si>
    <t>Sport a kultura Krupka, z.s., Vystoupení DS DK Krupka v Chorvatsku</t>
  </si>
  <si>
    <t>20190002350110501007</t>
  </si>
  <si>
    <t>Divadelní spolek Scéna Libochovice, Libochovické divadelní léto 2019</t>
  </si>
  <si>
    <t>20190004080110501007</t>
  </si>
  <si>
    <t>20180011250110501006</t>
  </si>
  <si>
    <t>20190000360110501007</t>
  </si>
  <si>
    <t>20190000690110501007</t>
  </si>
  <si>
    <t>20190001830110501007</t>
  </si>
  <si>
    <t>20190004450110501007</t>
  </si>
  <si>
    <t>20190005530010101001</t>
  </si>
  <si>
    <t>20190005940110501007</t>
  </si>
  <si>
    <t>Morpheus Art, s.r.o., Ústí nad Labem, Hudební setkání 8</t>
  </si>
  <si>
    <t>20190000250110501007</t>
  </si>
  <si>
    <t>Morpheus Art, s.r.o.,Ústí nad Labem, Slavnostní pěvecký koncert na zámku Duchcov</t>
  </si>
  <si>
    <t>20190000260110501007</t>
  </si>
  <si>
    <t>ArtCulture, s.r.o., Ústí n.L., Květenles Chomutov 2019</t>
  </si>
  <si>
    <t>20190003410110501007</t>
  </si>
  <si>
    <t>SASME Kultura s.r.o., Kadaň - Vysmáté léto Kadaň 2019</t>
  </si>
  <si>
    <t>20190002280110501007</t>
  </si>
  <si>
    <t>Ústecký dětský sbor, z.s., Ústí n.L. ,VII. benefiční koncert Zpíváme pro tebe</t>
  </si>
  <si>
    <t>20190000140110501007</t>
  </si>
  <si>
    <t>CZECHBLUES z.s., Praha - Malešice, Střekovské hudební léto</t>
  </si>
  <si>
    <t>20190001180110501007</t>
  </si>
  <si>
    <t>HISTORIC Velká Černoc, z.s., Měcholupy, VIII. Kulturní léto na Lounsku</t>
  </si>
  <si>
    <t>20190001420110501007</t>
  </si>
  <si>
    <t>RED HILL PRODUCTION, z.s., Ústí n.L., SklapFest 2019</t>
  </si>
  <si>
    <t>20190002060110501007</t>
  </si>
  <si>
    <t>Spolek Hudební Společnost Úštěk-Musikgesellschaft Auscha, Úštěk,Festival Úštěk</t>
  </si>
  <si>
    <t>20190001800110501007</t>
  </si>
  <si>
    <t>Musica at Education, Litoměřice, 7. Ročník ,, Litoměřické svátky hudby"</t>
  </si>
  <si>
    <t>20190002180110501007</t>
  </si>
  <si>
    <t>Bard klub Praha, z.s., IX. Mezinárodní písničkářský festival "Za mlhou"</t>
  </si>
  <si>
    <t>20190002410110501007</t>
  </si>
  <si>
    <t>Art bambini, Děčín, Mezinárodní festival Cantate Cataluhnya</t>
  </si>
  <si>
    <t>20190004400110501007</t>
  </si>
  <si>
    <t>Svaz Maďarů - CSMMSZ, z.s., p.s., Lovosice, Školní 397/6 Operetní večer 6. ročník</t>
  </si>
  <si>
    <t>20190005300010101001</t>
  </si>
  <si>
    <t>Malá Paříž z.s., Modlany 94 - Malá Paříž, Malý Hamburk, Rodalo DC</t>
  </si>
  <si>
    <t>20190005520110501007</t>
  </si>
  <si>
    <t>Kruh přátel vážné hudby ve Šluknově, z.s., Šluknov, Koncertní sezona 2019/2020</t>
  </si>
  <si>
    <t>20190004950110501007</t>
  </si>
  <si>
    <t>Oblastní charita Ústí nad Labem, Rotahufest XII</t>
  </si>
  <si>
    <t>20190003070110501007</t>
  </si>
  <si>
    <t>Statutární město Most, Folkový Most 2019</t>
  </si>
  <si>
    <t>20190001900110501007</t>
  </si>
  <si>
    <t>St. město Teplice,Severočeská filharmonie Teplice, Orchestrální akademie</t>
  </si>
  <si>
    <t>20190000450110501007</t>
  </si>
  <si>
    <t>Obec Velké Březno, Tivolí hudební léto, 2. ročník</t>
  </si>
  <si>
    <t>7023</t>
  </si>
  <si>
    <t>20190002310110501007</t>
  </si>
  <si>
    <t>20190002880110501007</t>
  </si>
  <si>
    <t>20190000880110501007</t>
  </si>
  <si>
    <t>20190001440110501007</t>
  </si>
  <si>
    <t>20190003420110501007</t>
  </si>
  <si>
    <t>nutprodukce, s.r.o., Praha, Cena Pavla Kouteckého</t>
  </si>
  <si>
    <t>20190000550110501007</t>
  </si>
  <si>
    <t>ROAD MOVIES spol. s.r.o., Lány, FILM "PRAGA PANA PŘÍHODY"</t>
  </si>
  <si>
    <t>20190002130110501007</t>
  </si>
  <si>
    <t>Thun 1794, a.s., Nová Rokle, Rozšíření návštěvnického centra "Holky z porcelánu"</t>
  </si>
  <si>
    <t>20190000040110501007</t>
  </si>
  <si>
    <t>Podkrušnohorské technické muzeum, o.p.s , Most, Tvorba Logo manuálu PTM</t>
  </si>
  <si>
    <t>20190001340110501007</t>
  </si>
  <si>
    <t>TopLife Czech, a.s., Doksy, Obnova švestkové dráhy, vlakem českým středohořím</t>
  </si>
  <si>
    <t>20190002000110501007</t>
  </si>
  <si>
    <t>Media Concept, s.r.o., Ústí n.L., Seniorské listy 2019- Ústecký kraj</t>
  </si>
  <si>
    <t>20190001320110501007</t>
  </si>
  <si>
    <t>Spolek přátel Českého středohoří v Bílce pod Milešovkou, Bořislav, Nezisková</t>
  </si>
  <si>
    <t>20190001430110501007</t>
  </si>
  <si>
    <t>Pro arte Beuronensi, z.s., Teplice, Učebnice dějin Teplického okresu</t>
  </si>
  <si>
    <t>20190001310110501007</t>
  </si>
  <si>
    <t>Českojiřetínský spolek- spolek pro obnovení Krušnohoří, Český Jiřetín, Distribuce filmu o mosteckém kostele v KHN/EZ 2019</t>
  </si>
  <si>
    <t>20190005800110501007</t>
  </si>
  <si>
    <t>Sdružení Čechů z Volyně a jejich přátel, z.s., Praha-Čítanka nejen pro krajany</t>
  </si>
  <si>
    <t>20190005920110501007</t>
  </si>
  <si>
    <t>Město Duchcov, Sondy do dějin horních škol v Duchcově</t>
  </si>
  <si>
    <t>20190001940110501007</t>
  </si>
  <si>
    <t>Spolek Veteráni Litvínov, Most- Provoz expozice veteráni 2019</t>
  </si>
  <si>
    <t>20190002870110501007</t>
  </si>
  <si>
    <t>20190005740110501007</t>
  </si>
  <si>
    <t>20190000620110501007</t>
  </si>
  <si>
    <t>20190001910110501007</t>
  </si>
  <si>
    <t>CRAZY Production s.r.o., Ústí n.L.- 7. Festival dřeva</t>
  </si>
  <si>
    <t>20180011310110501006</t>
  </si>
  <si>
    <t>AGENTURA MODUA, s.r.o., Chomutov,Ulrika von Lewetzow- oblastní muzeum Most</t>
  </si>
  <si>
    <t>20190001000110501007</t>
  </si>
  <si>
    <t>Czech Architecture Week, s.r.o., Praha, Pocta české pamártkové péči</t>
  </si>
  <si>
    <t>20190000640110501007</t>
  </si>
  <si>
    <t>AGENTURA MODUA, s.r.o., Chomutov,Ulrika von Lewetzow- Zámecké vinařství</t>
  </si>
  <si>
    <t>20190000990110501007</t>
  </si>
  <si>
    <t>AGENTURA MODUA, s.r.o., Chomutov,Ulrika von Lewetzow- Švestková dráha</t>
  </si>
  <si>
    <t>20190001010110501007</t>
  </si>
  <si>
    <t>European Press Holding, a.s., Praha, Czech Fashion Week 2019</t>
  </si>
  <si>
    <t>20190001720110501007</t>
  </si>
  <si>
    <t>Svatební salon Delta, s.r.o., Most, Móda a hvězdy, 6. ročník</t>
  </si>
  <si>
    <t>20190004110110501007</t>
  </si>
  <si>
    <t>Svaz Vietnamců v Ústeckém kraji, z.s., Dubí, Vietnamský nový rok v Ústeckém</t>
  </si>
  <si>
    <t>20180011210110501006</t>
  </si>
  <si>
    <t>Občanské sdružení Naše Radonicko, Radonice- "Radonické májové slavnosti"</t>
  </si>
  <si>
    <t>20190000050110501007</t>
  </si>
  <si>
    <t>XIX. župa Teplice se sídlem v Duchcově, 9.MFF Č.středohoří</t>
  </si>
  <si>
    <t>20190001790110501007</t>
  </si>
  <si>
    <t>Přátelé hradu Hasištejna, Chomutov, Procházka středověkem</t>
  </si>
  <si>
    <t>20190005140110501007</t>
  </si>
  <si>
    <t xml:space="preserve">"Proč bychom se netěšili", z.s.,Vrskmaň, Kulturní činnost v období druhého pol. 2019 </t>
  </si>
  <si>
    <t>20190004800110501007</t>
  </si>
  <si>
    <t>Čtvrtlístek, z.s., Praha, Memoriál Rosti Čtvrtlíka- VIII. ročník</t>
  </si>
  <si>
    <t>20190005910110501007</t>
  </si>
  <si>
    <t>Biskupství Litoměřické, Litoměřice - Noc kostelů 2019</t>
  </si>
  <si>
    <t>20190002110110501007</t>
  </si>
  <si>
    <t>Oblastní charita Ústí nad Labem, Zahradní slavnost X.</t>
  </si>
  <si>
    <t>20190005060110501007</t>
  </si>
  <si>
    <t>Město Dolní Poustevna, Slavnosti města Dolní Poustevna 2019</t>
  </si>
  <si>
    <t>20190004250110501007</t>
  </si>
  <si>
    <t>Obec Jiřetín pod Jedlovou, Tolštejnské slavnosti 2019</t>
  </si>
  <si>
    <t>1025</t>
  </si>
  <si>
    <t>20190004670110501007</t>
  </si>
  <si>
    <t>Město Šluknov, Zámecké slavnosti 2019-Šluknov</t>
  </si>
  <si>
    <t>20190001450110501007</t>
  </si>
  <si>
    <t>Obec Strupčice, Slavnosti česneku ve Strupčicích</t>
  </si>
  <si>
    <t>2038</t>
  </si>
  <si>
    <t>20190004960110501007</t>
  </si>
  <si>
    <t>Obec Černčice, Oslavy obce Černčice</t>
  </si>
  <si>
    <t>4011</t>
  </si>
  <si>
    <t>20190004630110501007</t>
  </si>
  <si>
    <t>Město Louny, Letní lounské vábení - 16. ročník</t>
  </si>
  <si>
    <t>20190002210110501007</t>
  </si>
  <si>
    <t>Kulturní zařízení města Postoloprty, Knihovna jako kulturní a vzdělávací centrum obce</t>
  </si>
  <si>
    <t>20190005540010101001</t>
  </si>
  <si>
    <t>Město Chlumec, Bitva u Chlumce 2019</t>
  </si>
  <si>
    <t>20190000410110501007</t>
  </si>
  <si>
    <t>Činoherní studio města Ústí nad Labem, p.o., Překročit hranice-současná německá dramatika</t>
  </si>
  <si>
    <t>20190005510110501007</t>
  </si>
  <si>
    <t>MZ ČR, Psychiatrická nemocnice Horní Beřkovice, Beřkovické jaro 2019</t>
  </si>
  <si>
    <t>20190000400110501007</t>
  </si>
  <si>
    <t>Hrady Českého středohoří, z.s.,Třebenice- Revitalizace Žižkova hradu Kalicha</t>
  </si>
  <si>
    <t>20190000350110501007</t>
  </si>
  <si>
    <t>20190000830110501007</t>
  </si>
  <si>
    <t>20190005810110501007</t>
  </si>
  <si>
    <t>Dream PRO, s.r.o., Praha, Ústecké Vánoce 2018- historické adventy</t>
  </si>
  <si>
    <t>20180011230110501006</t>
  </si>
  <si>
    <t>CRAZY Production s.r.o., Ústí n.L.-"10. Ples severočeských patriotů"</t>
  </si>
  <si>
    <t>20180011300110501006</t>
  </si>
  <si>
    <t>Ciba plus, s.r.o., Ústí n.L., V. Charitativní Romský ples</t>
  </si>
  <si>
    <t>20190000200110501007</t>
  </si>
  <si>
    <t>Lázně Mšené, a.s., Zahájení lázeňské sezony 2019 Lázně Mšené, a.s.</t>
  </si>
  <si>
    <t>20190002500110501007</t>
  </si>
  <si>
    <t>DŽBÁNSKO, o.p.s., Žatec, Svatojánská pouť 2019</t>
  </si>
  <si>
    <t>20190004170110501007</t>
  </si>
  <si>
    <t>Pontanus, z.s., Most, 100 let od otevření Českého gymnázia v Mostě</t>
  </si>
  <si>
    <t>20190000270110501007</t>
  </si>
  <si>
    <t>Sdružená obec Baráčníků Otvice, Oslava 145. výročí založení českého baráčnictva</t>
  </si>
  <si>
    <t>20190000490110501007</t>
  </si>
  <si>
    <t>Sport a Kultura Skupice, z.s., Postoloprty, Pouť Petra a Pavla- Skupice 2018-10.</t>
  </si>
  <si>
    <t>20190001840110501007</t>
  </si>
  <si>
    <t>Hornická spol. podkrušnohorské oblasti, Most, Zachování hornických tradic v ÚK</t>
  </si>
  <si>
    <t>20190001860110501007</t>
  </si>
  <si>
    <t>Cesta k nám, z.s., Ústí nad Labem, Festival Naděje</t>
  </si>
  <si>
    <t>20190005440010101001</t>
  </si>
  <si>
    <t>Obec Lipová, Vyhlášení soutěže "Vesnice roku Ústeckého kraje"</t>
  </si>
  <si>
    <t>20190005420110501007</t>
  </si>
  <si>
    <t>Město Velký Šenov, Slavnosti města Velký Šenov 2019</t>
  </si>
  <si>
    <t>20190004930110501007</t>
  </si>
  <si>
    <t>Obec Křimov, Červnové Křimovské slavnosti</t>
  </si>
  <si>
    <t>2019</t>
  </si>
  <si>
    <t>20190002580110501007</t>
  </si>
  <si>
    <t>Obec Černiv, Sraz rodáků v obci Černiv u příležitosti 875 let</t>
  </si>
  <si>
    <t>3012</t>
  </si>
  <si>
    <t>20190004890110501007</t>
  </si>
  <si>
    <t>Obec Kamýk, 700 let obce a hradu Kamýk</t>
  </si>
  <si>
    <t>3037</t>
  </si>
  <si>
    <t>20190005280110501007</t>
  </si>
  <si>
    <t>Město Litoměřice, Oslavy výročí 800 let založení města Litoměřice</t>
  </si>
  <si>
    <t>20190001660110501007</t>
  </si>
  <si>
    <t>Obec Malíč - Vítání léta 2019</t>
  </si>
  <si>
    <t>3062</t>
  </si>
  <si>
    <t>20190001080110501007</t>
  </si>
  <si>
    <t>Obec Ploskovice, Oslavy 100. výročí vzniku ZŠ</t>
  </si>
  <si>
    <t>3073</t>
  </si>
  <si>
    <t>20190002830110501007</t>
  </si>
  <si>
    <t>Obec Třebušín, Husitské slavnosti Třebušín</t>
  </si>
  <si>
    <t>3098</t>
  </si>
  <si>
    <t>20190002620110501007</t>
  </si>
  <si>
    <t>Obec Vrbice, Oslavy 700 let založení obce Vrbice a sraz Vrbic</t>
  </si>
  <si>
    <t>3108</t>
  </si>
  <si>
    <t>20190000210110501007</t>
  </si>
  <si>
    <t>Město Kryry - Svátek dobré nálady</t>
  </si>
  <si>
    <t>4026</t>
  </si>
  <si>
    <t>20190000600110501007</t>
  </si>
  <si>
    <t xml:space="preserve">Obec Nové Sedlo, Novosedelské výročí - 770 let od první zmínky </t>
  </si>
  <si>
    <t>20190005160110501007</t>
  </si>
  <si>
    <t>Obec Počedělice, 800 let výročí obce Počedělice</t>
  </si>
  <si>
    <t>4051</t>
  </si>
  <si>
    <t>20190000650110501007</t>
  </si>
  <si>
    <t>Statutární město Most, Den Magistra E. Kellyho 2019</t>
  </si>
  <si>
    <t>20190001890110501007</t>
  </si>
  <si>
    <t>Stat. město Most - Mostecké slavnosti 2019</t>
  </si>
  <si>
    <t>20190003150110501007</t>
  </si>
  <si>
    <t>Statutární město Ústí nad Labem, Oslavy 770 let královského města Ústí nad Labem</t>
  </si>
  <si>
    <t>20190002150110501007</t>
  </si>
  <si>
    <t>Dobrovolný svazek obcí Chomutovsko, Chomutov, Cesta za poznáním - útlum hornictví Příbramsko</t>
  </si>
  <si>
    <t>20190005380010101001</t>
  </si>
  <si>
    <t>3411</t>
  </si>
  <si>
    <t>20190004920110501007</t>
  </si>
  <si>
    <t>20190000540110501007</t>
  </si>
  <si>
    <t>Xterra squadra, s.r.o., Ústí n.L., Miladatlon 2019</t>
  </si>
  <si>
    <t>20190000120110501007</t>
  </si>
  <si>
    <t>FINCORP s.r.o.,Praha-Mistrovství ČRv kombinaci 10 tanců</t>
  </si>
  <si>
    <t>20190000130110501007</t>
  </si>
  <si>
    <t>Sport Action s.r.o., Chomutov, Nejúspěšnější sportovec roku 2018 Ústeckého kraje</t>
  </si>
  <si>
    <t>20190000740110501007</t>
  </si>
  <si>
    <t>Házená Lovosice, s.r.o., Lovosice, 15. ročník turnaje O pohár Františka Arnošta</t>
  </si>
  <si>
    <t>20190001970110501007</t>
  </si>
  <si>
    <t>BK Ústí n.L., Alpe Adria cup - Evropský pohár v basketbale</t>
  </si>
  <si>
    <t>20190002370110501007</t>
  </si>
  <si>
    <t>BK Děčín, s.r.o.,Alpe Adria cup - Evropský pohár v basketbale mužů</t>
  </si>
  <si>
    <t>20190002760110501007</t>
  </si>
  <si>
    <t>FK Teplice, a.s, Sklář roku 2019</t>
  </si>
  <si>
    <t>20190003250110501007</t>
  </si>
  <si>
    <t>MAS CÍNOVECKO o.p.s., Dubí, Zajištění provozu Krušnohorské magistrály 2018-2019</t>
  </si>
  <si>
    <t>20180011190110501006</t>
  </si>
  <si>
    <t>EQUIPARK, o.p.s., Lužice, Sportovní den s EQUI Park Svinčice, o.p.s.</t>
  </si>
  <si>
    <t>20190004810110501007</t>
  </si>
  <si>
    <t>Nadační fond RFA Ústeckého kraje, Podpora tréninkových jednotek RFA ÚK</t>
  </si>
  <si>
    <t>20190005890110501007</t>
  </si>
  <si>
    <t>HKC Akademie motorsportu, z.s., Most, Akademie motorsportu juniorů</t>
  </si>
  <si>
    <t>20180011180110501006</t>
  </si>
  <si>
    <t>Okresní sdružení ČUS Litoměřice, z.s. - činnost Servisního centra sportu</t>
  </si>
  <si>
    <t>20180011320110501007</t>
  </si>
  <si>
    <t>SK Kadaň-hokej, z.s., Činnost hokej, oddílu SK Kadaň mládež. sezona 2018</t>
  </si>
  <si>
    <t>20180011330110501007</t>
  </si>
  <si>
    <t>ŠK Teplice, Mezinárodní šachový turnaj Teplice Open 2019</t>
  </si>
  <si>
    <t>20190000850110501007</t>
  </si>
  <si>
    <t>Česká unie boxerů profesionálů, z.s. Ústí nad Labem - Severní Terasa, Galavečer</t>
  </si>
  <si>
    <t>20190000810110501007</t>
  </si>
  <si>
    <t>Šachový klub Spartak Ústí nad Labem, Velká cena Euroregionu Labe 2019</t>
  </si>
  <si>
    <t>20190000940110501007</t>
  </si>
  <si>
    <t>PARAHELP, z.s., Ústí n. L., Hranice handicapu 3</t>
  </si>
  <si>
    <t>20190001210110501007</t>
  </si>
  <si>
    <t>Ústecká krajská organizace ČUS, Ústí n.L., Mezinárodní hokejový turnaj</t>
  </si>
  <si>
    <t>20190000870110501007</t>
  </si>
  <si>
    <t>TJ Lokomotiva Teplice, z.s., Mistrovství Evropy v kategorii kadetek</t>
  </si>
  <si>
    <t>20190001220110501007</t>
  </si>
  <si>
    <t>Events 4 you, z.s., Praha, Barvám neutečeš</t>
  </si>
  <si>
    <t>20190001230110501007</t>
  </si>
  <si>
    <t>Inline Skating Club Praha, z.s..- MOST 42 INLINE</t>
  </si>
  <si>
    <t>20190001250110501007</t>
  </si>
  <si>
    <t>HC TS Varnsdorf, z.s., Udržení hokeje na Šluknovsku</t>
  </si>
  <si>
    <t>20190001050110501007</t>
  </si>
  <si>
    <t>HC Teplice Huskies, z.s., Teplice, Mistrovství ČR krajů 2019 - Dívky Lední hokej</t>
  </si>
  <si>
    <t>20190001260110501007</t>
  </si>
  <si>
    <t>TJ Kuželkářský klub Louny -"56. Pohár osvobození Pod záštitou ÚK"</t>
  </si>
  <si>
    <t>20190001370110501007</t>
  </si>
  <si>
    <t>Emilova sportovní, z.s., Brno, 8. Evropské hry handicapované mládeže Emil Open</t>
  </si>
  <si>
    <t>20190000770110501007</t>
  </si>
  <si>
    <t>Trampolíny Litomněřice, z.s., Reprezentace ÚK na LODM: SKOKY NA TRAMPOLÍNĚ</t>
  </si>
  <si>
    <t>20190000720110501007</t>
  </si>
  <si>
    <t>Ústecký krajský svaz ČSOS, Teplice, Reprezentace ÚK -OB- na IX. LODM ČR 2019</t>
  </si>
  <si>
    <t>20190000800110501007</t>
  </si>
  <si>
    <t>Ústecká krajská organizace ČUS,Ústí n.L., Reprezentace ÚK - sportovní gymnastika</t>
  </si>
  <si>
    <t>20190000950110501007</t>
  </si>
  <si>
    <t>TJ Stadion Louny, z.s. Louny, Reprezentace Ústeckého kraje - cyklistika</t>
  </si>
  <si>
    <t>20190000760110501007</t>
  </si>
  <si>
    <t>Krajský svaz juda ÚK, pob. spolek Českého svazu juda, Ústí n.L., Reprezentace ÚK</t>
  </si>
  <si>
    <t>20190001200110501007</t>
  </si>
  <si>
    <t>Ústecký krajský fotbalový svaz, Ústí n.L., Přípravný kemp krajského výběru před</t>
  </si>
  <si>
    <t>20190000930110501007</t>
  </si>
  <si>
    <t>Ústecký krajský volejbalový svaz, Ústí n.L., Reprezentace ÚK volejbal - LODM 201</t>
  </si>
  <si>
    <t>20190000920110501007</t>
  </si>
  <si>
    <t>Ústecký krajský volejbalový svaz, Ústí n.L., Reprezentace ÚK Beachvolejbal</t>
  </si>
  <si>
    <t>20190000890110501007</t>
  </si>
  <si>
    <t>Český florbal, Praha, Reprez. ÚK - florbal na IX. LODM ČR 2019</t>
  </si>
  <si>
    <t>20190001040110501007</t>
  </si>
  <si>
    <t>Ústecký krajský atletický svaz, Ústí nad Labem, Reprezentace ÚK LODM 2019</t>
  </si>
  <si>
    <t>20190000970110501007</t>
  </si>
  <si>
    <t>Český horolezecký svaz, Praha, Reprezentace ÚK Sportovní lezení IX. LODM ČR 2019</t>
  </si>
  <si>
    <t>20190001400110501007</t>
  </si>
  <si>
    <t>Klub biatlonu Jílové, z.s., Jílové u Děčína, Reprezentace ÚK v letním biatlonu</t>
  </si>
  <si>
    <t>20190001140110501007</t>
  </si>
  <si>
    <t>Krušnoman thriathlon team Litvínov, z.ú., Litvínov, Reprezentace ÚK - triatlon-</t>
  </si>
  <si>
    <t>20190001090110501007</t>
  </si>
  <si>
    <t>Krajský svaz stolního tenisu Ústeckého kraje, z.s.,Reprezentace ÚK- stolní tenis</t>
  </si>
  <si>
    <t>20190001390110501007</t>
  </si>
  <si>
    <t>ČBF- Oblast Severrní Čechy, ev.č. ČBF 06,Ústí n. L.,Reprezentace ÚK v basketbale</t>
  </si>
  <si>
    <t>20190001120110501007</t>
  </si>
  <si>
    <t>ČSS, z.s.- Ústecké krajské sdružení,Louny, Reprezentace ÚK ve sportovní střelbě</t>
  </si>
  <si>
    <t>20190001110110501007</t>
  </si>
  <si>
    <t>Severočeský tenisový svaz, Most, Reprezen. ÚK na LODM ČR 2019 tenis</t>
  </si>
  <si>
    <t>20190001980110501007</t>
  </si>
  <si>
    <t>SK PRO SPORT Teplice, spolek, Teplice, Evropský pohár v judo kadetů Teplice 2019</t>
  </si>
  <si>
    <t>20190001530110501007</t>
  </si>
  <si>
    <t>Ústecká freeridová organizace, z.s., Ústí n.L., UL-LET 2019</t>
  </si>
  <si>
    <t>20190001500110501007</t>
  </si>
  <si>
    <t>Mandavan, z.s., Varnsdorf, Tour de Zeleňák 2019, 35. ročník</t>
  </si>
  <si>
    <t>20190001630110501007</t>
  </si>
  <si>
    <t>Pony liga, z.s., Nebužely - PONY LIGA 2019</t>
  </si>
  <si>
    <t>20190001690110501007</t>
  </si>
  <si>
    <t>Ústecká freeridová organizace, z.s., Ústí nad Labem, Pohyb dětem 2019</t>
  </si>
  <si>
    <t>20190001510110501007</t>
  </si>
  <si>
    <t>Sportovní klub policie Sever Ústí nad Labem,z.s.-50. ročník GRAND PRIX</t>
  </si>
  <si>
    <t>20190001730110501007</t>
  </si>
  <si>
    <t>TJ Hvězda Trnovany, Teplice, 100 let od založení fotbalového klubu</t>
  </si>
  <si>
    <t>20190001850110501007</t>
  </si>
  <si>
    <t>Cesta za snem, z.s., Praha , Handy cyklo maraton 2019</t>
  </si>
  <si>
    <t>20190001950110501007</t>
  </si>
  <si>
    <t>Lyžařský klub Jirkov, z.s., Závody Světového a českého poháru v inline slalomu</t>
  </si>
  <si>
    <t>20190002010110501007</t>
  </si>
  <si>
    <t>FK Ústí nad Labem-mládež, z.s., ALBIM CUP 2019</t>
  </si>
  <si>
    <t>20190002030110501007</t>
  </si>
  <si>
    <t>Krajský svaz ČSPS- Ústecký kraj, Reprezentace Ústeckého kraje- plavání na LODM</t>
  </si>
  <si>
    <t>20190001170110501007</t>
  </si>
  <si>
    <t>Baník Most NH, z.s., Most, Podpora národní házené v Mostě 2019</t>
  </si>
  <si>
    <t>20190000180110501007</t>
  </si>
  <si>
    <t>Slavoj Basketbalový klub Litoměřice, z.s., Sport. příprava a soutěžní činnost</t>
  </si>
  <si>
    <t>20190001270110501007</t>
  </si>
  <si>
    <t>Slavoj Litoměřice, z.s., Zvyšování fyzické aktivity sportujících dětí</t>
  </si>
  <si>
    <t>20190001680110501007</t>
  </si>
  <si>
    <t>Dámský házenkářský klub Baník Most, z.s., Most, Evropské poháry družstva žen</t>
  </si>
  <si>
    <t>20190002070110501007</t>
  </si>
  <si>
    <t>Asociace sportovních klubů Lovosice, z.s., Házenkářský festival Lovosice 2019</t>
  </si>
  <si>
    <t>20190002230110501007</t>
  </si>
  <si>
    <t>TJ Povrly, z.s., O pohár TJ Povrly 2019</t>
  </si>
  <si>
    <t>20190002260110501007</t>
  </si>
  <si>
    <t>Klub národní házené Chomutov, z.s., FINAL FOUR 45. ročníku Českého poháru v NH</t>
  </si>
  <si>
    <t>20190002390110501007</t>
  </si>
  <si>
    <t>FK Teplice, a.s, Memoriál Františka Hrdličky</t>
  </si>
  <si>
    <t>20190002640110501007</t>
  </si>
  <si>
    <t>Street Hard Workers, z.s., Březno, Street Hard Workout Battle 2019</t>
  </si>
  <si>
    <t>20190002650110501007</t>
  </si>
  <si>
    <t>JUNIOR CHOMUTOV, z.s., Ondrášovka CUP 2019</t>
  </si>
  <si>
    <t>20190002670110501007</t>
  </si>
  <si>
    <t>Asociace amatérských sportů ČR, z.s., Hejtmanův pohár (5. ročník)</t>
  </si>
  <si>
    <t>20190002380110501007</t>
  </si>
  <si>
    <t>Tenisový klub Most, z.s., European Summer cups 2019</t>
  </si>
  <si>
    <t>20190002900110501007</t>
  </si>
  <si>
    <t>SK Nephilim, z.s., Štětí, Francie 2019</t>
  </si>
  <si>
    <t>20190002890110501007</t>
  </si>
  <si>
    <t>Okresní fotbalový svaz Louny, Letní kemp talentované mládeže</t>
  </si>
  <si>
    <t>20190003310110501007</t>
  </si>
  <si>
    <t>Tenisový klub Most, z.s., Mistrovství Evropy Juniorů a Juniorek do 14 let</t>
  </si>
  <si>
    <t>20190002910110501007</t>
  </si>
  <si>
    <t>Česká federace Spactic Handicap, z.s., Teplice, XXV. Vyhlášení nejlepších</t>
  </si>
  <si>
    <t>20190004120110501007</t>
  </si>
  <si>
    <t>Klub národní házené Chomutov, z.s., Mistrovství ČR v národní házené- starší žáci</t>
  </si>
  <si>
    <t>20190004150110501007</t>
  </si>
  <si>
    <t>TJ Lovečkovice, z.s., Oslavy 70. let kopané v Lovečkovicích</t>
  </si>
  <si>
    <t>20190004420110501007</t>
  </si>
  <si>
    <t>TJ SOKOL Nová Ves v Horách, z.s., Sportem ku zdraví</t>
  </si>
  <si>
    <t>20190004270110501007</t>
  </si>
  <si>
    <t>Ústecká akademie plaveckých sportů, z.s., Ústí n.L., Nadregionální reprezentace Ústeckého kraje</t>
  </si>
  <si>
    <t>20190004410110501007</t>
  </si>
  <si>
    <t>Athletic Club Ústí n.L., z.s., Grand Prix Ústí  n. L. v atletice 2019</t>
  </si>
  <si>
    <t>20190004390110501007</t>
  </si>
  <si>
    <t>Šachový klub Most, z.s., Mistrovství Čech v šachu do 10 a 8 let</t>
  </si>
  <si>
    <t>20190004780110501007</t>
  </si>
  <si>
    <t>Sportovní klub stolního tenisu Baník Most, z.s., Rozvoj talentované mládeže</t>
  </si>
  <si>
    <t>20190004870110501007</t>
  </si>
  <si>
    <t>SK Sokol Brozany, Brozany nad Ohří, Rekonstrukce sociálního zařízení - Muži</t>
  </si>
  <si>
    <t>20190005030110501007</t>
  </si>
  <si>
    <t>Sportovní klub Děčín,z.s.,Obnovatravnaté plochy na atletickém stadionu</t>
  </si>
  <si>
    <t>20190005340010101001</t>
  </si>
  <si>
    <t>Asociace sportu dětí a mládeže z.s.,Chomutov,Sport a pohyb dětem v ÚK-aktivity 2019</t>
  </si>
  <si>
    <t>20190005000110501007</t>
  </si>
  <si>
    <t>Juniorský Fitness Klub,Louny,z.s.,MS ve Sportovním Aerobiku a Fitness</t>
  </si>
  <si>
    <t>20190004640110501007</t>
  </si>
  <si>
    <t>Spolek přátel aktivních záloh, z.s., Hrobčice, Hvězda 2019</t>
  </si>
  <si>
    <t>SK DNF, z.s.,Praha, ICT triatlon 209 a Tradiční dětský triatlon 2019</t>
  </si>
  <si>
    <t>20190004900110501007</t>
  </si>
  <si>
    <t>Krajský svaz lyžařů ÚK, z.s., Teplice, Příprava krajských družstev lyžařů na ZODM 2020</t>
  </si>
  <si>
    <t>20190005470010101001</t>
  </si>
  <si>
    <t>FK Baník Souš, z.s., Most, Oslava 100 let vzniku FK Baník Souš</t>
  </si>
  <si>
    <t>20190005330010101001</t>
  </si>
  <si>
    <t>Ústecký krajský šachový svaz, Ústí nad Labem, Reprezentace kraje na ME v šachu mládeže 2019</t>
  </si>
  <si>
    <t>20190005270010101001</t>
  </si>
  <si>
    <t>Sportovní klub policie Most, z.s., Most, Policejní mistrovství zásahových jednotek 2019</t>
  </si>
  <si>
    <t>20190005450010101001</t>
  </si>
  <si>
    <t>Juniorský Fitness Klub Louny, z.s., Open International Championship Moskva</t>
  </si>
  <si>
    <t>20190004840110501007</t>
  </si>
  <si>
    <t>Florbal Teplice, Nový klubový textil pro členy Florbal Teplice</t>
  </si>
  <si>
    <t>20190005400010101001</t>
  </si>
  <si>
    <t>Karatedó Steklý, z.s., Děčín, Podpora sportovní a organizační činnosti KDS</t>
  </si>
  <si>
    <t>20190005560010101001</t>
  </si>
  <si>
    <t>Krušnohorská bílá stopa, z.s., Nová Ves v Horách - Krušnohor. magistrála- pokalamitní opatření</t>
  </si>
  <si>
    <t>20190005410110501007</t>
  </si>
  <si>
    <t>Český florbal, Praha, Kemp  talentované mládeže starších žáků a dorostu</t>
  </si>
  <si>
    <t>20190005610110501007</t>
  </si>
  <si>
    <t>Klub cyklistů - KUR SPORT, z.s., Benešov nad Ploučnicí, Reprezentace na Mistrovství světa Enduro</t>
  </si>
  <si>
    <t>20190005850110501007</t>
  </si>
  <si>
    <t>Ústecký krajský svaz ČSOS, Teplice, Reprezentace ÚK -LOB-na IX. ZODM ČR 2020</t>
  </si>
  <si>
    <t>20190005820110501007</t>
  </si>
  <si>
    <t>Ústecký krajský šachový svaz, Ústí nad Labem, Olympiáda- příprava krajské reprezenzace v šachu</t>
  </si>
  <si>
    <t>20190005950110501007</t>
  </si>
  <si>
    <t>Trial klub Děčín, z.s., Mistrovství světa v cyklotrialu 2019-Čína</t>
  </si>
  <si>
    <t>20190009460110501007</t>
  </si>
  <si>
    <t>BOGI SPORT klub, z.s., Lovosice, Školní turnaj dětí BOGI CUP</t>
  </si>
  <si>
    <t>20190009500110501007</t>
  </si>
  <si>
    <t>VEKI Boxerský klub Chomutov, z.s., Dokoupení sportovního vybavení po vykradení</t>
  </si>
  <si>
    <t>20190009560110501007</t>
  </si>
  <si>
    <t>Klub biatlonu Jílové, z.s., Jílové u Děčína, Reprezentace Ústeckého kraje na ZODM 2020 - biatlon</t>
  </si>
  <si>
    <t>20190009540110501007</t>
  </si>
  <si>
    <t>Obec Janov, Cyklistický závod Janovský trhák 2019</t>
  </si>
  <si>
    <t>1021</t>
  </si>
  <si>
    <t>20190000840110501007</t>
  </si>
  <si>
    <t>Město Varnsdorf, Lední školička bruslení 2019</t>
  </si>
  <si>
    <t>20190005190110501007</t>
  </si>
  <si>
    <t>Město Louny, Správa sport. zařízení města Loun, p.o., Sportovní dny pro žáky</t>
  </si>
  <si>
    <t>20190001490110501007</t>
  </si>
  <si>
    <t>Obec Smolnice, Olympiáda Mikroregionu Perucko</t>
  </si>
  <si>
    <t>4058</t>
  </si>
  <si>
    <t>20190001060110501007</t>
  </si>
  <si>
    <t>St. město Ústí n.L., Kulturní středisko města Ústí n.L., p.o., Grand Prix 2019</t>
  </si>
  <si>
    <t>20190005790110501007</t>
  </si>
  <si>
    <t>Svazek obcí Sever, Lipová, Olympiáda Svazku obcí Sever DSO 2019</t>
  </si>
  <si>
    <t>1403</t>
  </si>
  <si>
    <t>20190004360110501007</t>
  </si>
  <si>
    <t>MŠMT ČR, Výchovný ústav, DD se školou, SVP, ZŠ , SŠ a ŠJ, Děčín XXXII, Letní</t>
  </si>
  <si>
    <t>20190002170110501007</t>
  </si>
  <si>
    <t>20190000630110501007</t>
  </si>
  <si>
    <t>20190001190110501007</t>
  </si>
  <si>
    <t>20190002970110501007</t>
  </si>
  <si>
    <t>20190004060110501007</t>
  </si>
  <si>
    <t>20190005590110501007</t>
  </si>
  <si>
    <t>20190005720110501007</t>
  </si>
  <si>
    <t>20190001640110501007</t>
  </si>
  <si>
    <t>EQUIPARK, o.p.s., Svinčice, 6. letní tábor v sedle</t>
  </si>
  <si>
    <t>20190001470110501007</t>
  </si>
  <si>
    <t>Junák-český skaut, středisko Oheň Most, z.s.,Tepelný komfort v nových klubovnách</t>
  </si>
  <si>
    <t>20180011220110501006</t>
  </si>
  <si>
    <t>Rodinné centrum Na konci světa, z.s., Kovářská, Z konce světa do světa</t>
  </si>
  <si>
    <t>20190000070110501007</t>
  </si>
  <si>
    <t>Pionýr, z.s., Ústecká krajská organizace Pionýra, Ústí n.L., Dětská porta</t>
  </si>
  <si>
    <t>20190000390110501007</t>
  </si>
  <si>
    <t>Via Europa, z.s., Ústí n.L., Koně jsou naši kamarádi</t>
  </si>
  <si>
    <t>20190000910110501007</t>
  </si>
  <si>
    <t>Student Cyber Games, z.s.,Brno , Prezentiáda 2019</t>
  </si>
  <si>
    <t>20190001820110501007</t>
  </si>
  <si>
    <t>Krajská organizace ČSŽ Ústecký kraj, Ústí n.L., Letní dětský tábor Beruška</t>
  </si>
  <si>
    <t>20190002120110501007</t>
  </si>
  <si>
    <t>Student Cyber Games, z.s.,Brno , PIšQworky 2019</t>
  </si>
  <si>
    <t>20190001810110501007</t>
  </si>
  <si>
    <t>Český rybářský svaz, z.s., MO Duchcov, Zajištění učebně-výchovných pomůcek</t>
  </si>
  <si>
    <t>20190002660110501007</t>
  </si>
  <si>
    <t>Český rybářský svaz, MO Most, 9. Rybí slavnosti</t>
  </si>
  <si>
    <t>20190003330110501007</t>
  </si>
  <si>
    <t>Aeroklub Chomutov z.s., Otvice, Gen. pořízení záhranných prostředků do kluzáků</t>
  </si>
  <si>
    <t>20190005350010101001</t>
  </si>
  <si>
    <t>Občanské sdružení přátelé Račetic a okolí, z.s., Račetice, Pořízení vybavení pro kulturní a sportovní akce</t>
  </si>
  <si>
    <t>20190006100110501007</t>
  </si>
  <si>
    <t>Hasičský záchranný sbor ÚK -  Mladý záchranář 2019</t>
  </si>
  <si>
    <t>5319</t>
  </si>
  <si>
    <t>20190000150110501007</t>
  </si>
  <si>
    <t>St. město Děčín, Zoologická zahrada pastýřská stěna, p.o., Noc snů</t>
  </si>
  <si>
    <t>20190002100110501007</t>
  </si>
  <si>
    <t>Město Krupka, Dům dětí a mládeže Cvrček Krupka, Hurá na prázdniny V. aneb létem</t>
  </si>
  <si>
    <t>20190002720110501007</t>
  </si>
  <si>
    <t>Město Ústí n.L., ZOO Ústí n. L., Noc snů pro postižené děti 2019</t>
  </si>
  <si>
    <t>20190002530110501007</t>
  </si>
  <si>
    <t>Mikroregion Radonicko, Podpora života na venkově</t>
  </si>
  <si>
    <t>2402</t>
  </si>
  <si>
    <t>20190000060110501007</t>
  </si>
  <si>
    <t>20190000280110501007</t>
  </si>
  <si>
    <t>Český rozhlas, Praha, Den otevřených dveří ČRo Sever</t>
  </si>
  <si>
    <t>20190001770110501007</t>
  </si>
  <si>
    <t>Český rybářský svaz, z.s., MO Teplice, Nákup výkonného čerp., vaniček a prac.</t>
  </si>
  <si>
    <t>20180011200110501006</t>
  </si>
  <si>
    <t>Klub žen Radonice nad Ohří, z.s., Vesnice žije</t>
  </si>
  <si>
    <t>20190000080110501007</t>
  </si>
  <si>
    <t>Svaz neslyšících a nedoslýchavých v ČR ZO Most - Dračí lodě - Matylda Most</t>
  </si>
  <si>
    <t>20190000190110501007</t>
  </si>
  <si>
    <t>Krajská rada seniorů Ústeckého kraje, p.s., Ústí n.L., Činnost Krajské rady</t>
  </si>
  <si>
    <t>20180011340110501007</t>
  </si>
  <si>
    <t>Okresní organizace ČSŽ Most, Tradice Krušných hor</t>
  </si>
  <si>
    <t>20190000290110501007</t>
  </si>
  <si>
    <t>Svaz neslyšících a nedoslýchavých v ČR ZO Most - Celodenní zájezd Kuks a pevnost</t>
  </si>
  <si>
    <t>20190000370110501007</t>
  </si>
  <si>
    <t>MANIC DOGS, z.s., Chlumec,Turnaj MANIC CUP 2019, soustředění, dovybavení</t>
  </si>
  <si>
    <t>20190001300110501007</t>
  </si>
  <si>
    <t>AMK Česká brána v ÚAMK, Ústí n.L. - Veterán relly</t>
  </si>
  <si>
    <t>20190001350110501007</t>
  </si>
  <si>
    <t>GEO o.s., Kladno - Terezínské hry 2019</t>
  </si>
  <si>
    <t>20190000670110501007</t>
  </si>
  <si>
    <t>Cesta za snem, z.s., Praha, Škoda HANDY TOUR- Autodrom Mosrt, 6.4.2019</t>
  </si>
  <si>
    <t>20190000750110501007</t>
  </si>
  <si>
    <t>Aeroklub Ústí nad Labem, z.s., Ústí n.L., Ústecké nebe plné letadel 2019</t>
  </si>
  <si>
    <t>20190002320110501007</t>
  </si>
  <si>
    <t>Českomoravská myslivecká jednota z.s. - Okr. mysl. spolek Litoměřice, Memoriál</t>
  </si>
  <si>
    <t>20190002800110501007</t>
  </si>
  <si>
    <t>Spolek přátel modelové železnice Bílina, Rozvoj volnočasových aktivit ve městě</t>
  </si>
  <si>
    <t>20190002480110501007</t>
  </si>
  <si>
    <t>MATYLDA, spolek pro vzdělání, kulturu a sport, Most, 8. závod dračích lodí</t>
  </si>
  <si>
    <t>20190002980110501007</t>
  </si>
  <si>
    <t>Sdružené obranné prapory ČR, z.s., Chlumec, Branné dny po rodiny s dětmi III</t>
  </si>
  <si>
    <t>20190004280110501007</t>
  </si>
  <si>
    <t>Český rybářský svaz, z. s., MO Bílina, Rybářský den v Bílině</t>
  </si>
  <si>
    <t>20190004500110501007</t>
  </si>
  <si>
    <t>Rybička Teplice, z. s., Chabařovice, Den pro neziskovky aneb den pro celou rodinu 2019</t>
  </si>
  <si>
    <t>20190004540110501007</t>
  </si>
  <si>
    <t>Český svaz chovatelů, z.s., ZO Vroutek, Soutěžní výstava králíků O pohár hejtmana ÚK</t>
  </si>
  <si>
    <t>20190002140110501007</t>
  </si>
  <si>
    <t>Spolek přátel Meziboří, Meziboří - MEZIBOŘSKÝ GULÁŠFEST 2019</t>
  </si>
  <si>
    <t>20190004700110501007</t>
  </si>
  <si>
    <t>SNN V ČR, z.s., Základní organizace neslyšících Most, p.s. - Podpora na provoz ZON Most</t>
  </si>
  <si>
    <t>20190005240010101001</t>
  </si>
  <si>
    <t>Jezdecká stáj U ryzáčka, z.s., Straškov-Vodochody, 1. česká výstava connemara a sportovní akce</t>
  </si>
  <si>
    <t>20190005550010101001</t>
  </si>
  <si>
    <t>Obec Lenešice, Hry bez plotů</t>
  </si>
  <si>
    <t>20190002710110501007</t>
  </si>
  <si>
    <t>HEALTHCARE INSTITUTE, o.p.s., Ostrava, Odborná konference Efektivní nemocnice</t>
  </si>
  <si>
    <t>3592</t>
  </si>
  <si>
    <t>20190001650110501007</t>
  </si>
  <si>
    <t>DIApozitiv, z.s., Osek, Diavíkend Kersko 2019</t>
  </si>
  <si>
    <t>20190000310110501007</t>
  </si>
  <si>
    <t>Diahelp o.s. Most - Edukační centrum Diahelp</t>
  </si>
  <si>
    <t>20190000820110501007</t>
  </si>
  <si>
    <t>Diahelp o.s. Most - Edukační centrum Kožlany</t>
  </si>
  <si>
    <t>20190002560110501007</t>
  </si>
  <si>
    <t>DIApozitiv, z.s., Osek, Centrum pro pomoc diabetikům</t>
  </si>
  <si>
    <t>20190003170110501007</t>
  </si>
  <si>
    <t>Svaz tělesně postižených v ČR, z.s., okr. org. Ústí n.L..,Rehabilitační cvičení</t>
  </si>
  <si>
    <t>20190005090010101001</t>
  </si>
  <si>
    <t>DIApozitiv, z.s., Osek, Edukační odpoledne- Cukrovky a čertů se nebojíme</t>
  </si>
  <si>
    <t>20190005710110501007</t>
  </si>
  <si>
    <t>Městys Slavětín, Oprava střechy úřadu městyse ve Slavětíně</t>
  </si>
  <si>
    <t>3613</t>
  </si>
  <si>
    <t>20180010860110501006</t>
  </si>
  <si>
    <t>MAS Sdružení Západní Krušnohoří, z.s., Droužkovice- Krušnohorský Regiofest 2019</t>
  </si>
  <si>
    <t>20190000170110501007</t>
  </si>
  <si>
    <t>BRU&amp;KILS, s.r.o., Praha, Stavba čtvrtstoletí</t>
  </si>
  <si>
    <t>20190006140110501007</t>
  </si>
  <si>
    <t>Severočeské sdružení obcí, Ústí n.L.- Monitoring vodních toků v ÚK</t>
  </si>
  <si>
    <t>3744</t>
  </si>
  <si>
    <t>20180011060110501006</t>
  </si>
  <si>
    <t>Severočeské sdružení obcí, Monitoring drobných vodních toků v Ústeckém kraji</t>
  </si>
  <si>
    <t>Lutomeric, z.s., Litoměřice, Změna klimatu v Ústeckém kraji a co bude dál</t>
  </si>
  <si>
    <t>20190005650110501007</t>
  </si>
  <si>
    <t>St. město Chomutov,Den země v Zooparku Chomutov 2019</t>
  </si>
  <si>
    <t>20190000790110501007</t>
  </si>
  <si>
    <t>Obec Raná, 8. SLAVNOSTI STEPÍ</t>
  </si>
  <si>
    <t>4055</t>
  </si>
  <si>
    <t>20190001280110501007</t>
  </si>
  <si>
    <t>Severočeský Metropol a.s.-"Osobnost roku Ústeckého kraje 2018"</t>
  </si>
  <si>
    <t>20190000860110501007</t>
  </si>
  <si>
    <t>Prime Communications, s.r.o., Praha, Žena regionu</t>
  </si>
  <si>
    <t>20190003430110501007</t>
  </si>
  <si>
    <t>Svaz neslyšících a nedoslýchavých v ČR ZO Most - Týdenní a víkendový ozdravný</t>
  </si>
  <si>
    <t>20190001990110501007</t>
  </si>
  <si>
    <t>Krajské sdružení NS MAS ČR Ústeckého kraje, z.s., Varnsdorf, Podpora celostátní</t>
  </si>
  <si>
    <t>20190002730110501007</t>
  </si>
  <si>
    <t>Sport a kultura Krupka, z.s., Setkání s českou menšinou v Černé hoře</t>
  </si>
  <si>
    <t>20190002360110501007</t>
  </si>
  <si>
    <t>Nadační fond Veroniky Kašákové, Most - RESTART</t>
  </si>
  <si>
    <t>20190000100110501007</t>
  </si>
  <si>
    <t>20190005250110501007</t>
  </si>
  <si>
    <t>Bateau, z.s, Ústí nad Labem, Abychom pomohli, musíme vědět</t>
  </si>
  <si>
    <t>4329</t>
  </si>
  <si>
    <t>20190004940110501007</t>
  </si>
  <si>
    <t>ADRA, o.p.s., Praha, Nábytková banka a soc. šatník v Chomutově</t>
  </si>
  <si>
    <t>20190005390010101001</t>
  </si>
  <si>
    <t>Dobrovolnické centrum, Ústí n.L., Klub pro mladé COOLna</t>
  </si>
  <si>
    <t>20190005460010101001</t>
  </si>
  <si>
    <t>SH ČMS - Krajské sdružení hasičů Ústeckého kraje - STIMAX</t>
  </si>
  <si>
    <t>20190001960110501007</t>
  </si>
  <si>
    <t>Hasičský záchranný sbor Ústeckého kraje - Výcvik leteckých záchranářů HZS Ústeckého kraje</t>
  </si>
  <si>
    <t>5519</t>
  </si>
  <si>
    <t>20190005070010101001</t>
  </si>
  <si>
    <t>Obec Tuchořice, Tuchořice- oprava požární nádrže</t>
  </si>
  <si>
    <t>4062</t>
  </si>
  <si>
    <t>20190001160110501007</t>
  </si>
  <si>
    <t>Obec Obrnice, Oprava zpevněných ploch kolem požární nádrže</t>
  </si>
  <si>
    <t>20190001570110501007</t>
  </si>
  <si>
    <t>Via Europa, z.s., Ústí nad Labem- "Rescue aktivity 2019"</t>
  </si>
  <si>
    <t>20190002540110501007</t>
  </si>
  <si>
    <t>20190002770110501007</t>
  </si>
  <si>
    <t>20190002780110501007</t>
  </si>
  <si>
    <t>20190002790110501007</t>
  </si>
  <si>
    <t>20190002810110501007</t>
  </si>
  <si>
    <t>rezerva - Podpora nejvýznamnějších kulturních tradic Ústeckého kraje</t>
  </si>
  <si>
    <t>ARBOR, spolek, Česká Lípa - Mez.hudební festival Lipa Musica 2019</t>
  </si>
  <si>
    <t>01190000170110501007</t>
  </si>
  <si>
    <t>INTERPORTA z.s., Ústí n. L. - International Music Competition 2019</t>
  </si>
  <si>
    <t>01190000180110501007</t>
  </si>
  <si>
    <t>Dům kultury Česká Kamenice, p.o. - Mez. hudební festival Česká Kamenice 2019</t>
  </si>
  <si>
    <t>01190000140110501007</t>
  </si>
  <si>
    <t>Zámek Klášterec n. Ohří, p.o. - Klášterecké hudební prameny 2019</t>
  </si>
  <si>
    <t>01190000080110501007</t>
  </si>
  <si>
    <t>01190000070110501007</t>
  </si>
  <si>
    <t>FINCORP s.r.o., Praha - 50. mez. taneční festival 2019</t>
  </si>
  <si>
    <t>01190000130110501007</t>
  </si>
  <si>
    <t>Zahrada Čech, s.r.o., LT - Zahrada Čech 2019</t>
  </si>
  <si>
    <t>01190000200110501007</t>
  </si>
  <si>
    <t>Terezín-město změny, zájm. sdr. pr.osob - Josefínské slavnosti 2019</t>
  </si>
  <si>
    <t>01190000110110501007</t>
  </si>
  <si>
    <t>Krajská agrární komora ÚK, zájm. sdr. pr.osob - Setkání u památníku Přemysla orá</t>
  </si>
  <si>
    <t>01190000120110501007</t>
  </si>
  <si>
    <t>městys Peruc - XII. Krajské dožínky ÚK 2019</t>
  </si>
  <si>
    <t>4047</t>
  </si>
  <si>
    <t>01190000090110501007</t>
  </si>
  <si>
    <t>městské divadlo Žatec, p.o - Žatecká Dočesná 2019</t>
  </si>
  <si>
    <t>01190000270110501007</t>
  </si>
  <si>
    <t>Památník Terezín, p.o. - Terezínská tryzna 2019</t>
  </si>
  <si>
    <t>3326</t>
  </si>
  <si>
    <t>01190000100110501007</t>
  </si>
  <si>
    <t>město Kadaň - Císařský den 2019</t>
  </si>
  <si>
    <t>01190000240110501007</t>
  </si>
  <si>
    <t>Tempo Team Prague - DM rodinný běh ÚL- Fond Ústeckého kraje- individuální dotace</t>
  </si>
  <si>
    <t>01190000190110501007</t>
  </si>
  <si>
    <t>Hipodrom Most a.s., Most - Velká letní cena Ústeckého kraje 2019</t>
  </si>
  <si>
    <t>01190000260110501007</t>
  </si>
  <si>
    <t>Cykl. kub Slavoj Terezín - Závod míru juniorů 2019</t>
  </si>
  <si>
    <t>01190000230110501007</t>
  </si>
  <si>
    <t>Klub cykl. Krásná Lípa, z.s. - Tour de Feminin 2019</t>
  </si>
  <si>
    <t>01190000060110501007</t>
  </si>
  <si>
    <t>Labe aréna, z.s., Štětí - Česko vesluje and MSJ ve veslování 2019</t>
  </si>
  <si>
    <t>01190000220110501007</t>
  </si>
  <si>
    <t>Krušnoh.bílá stopa z.s., Nová Ves v Horách-údržba Krušnohorské magistrály ÚK</t>
  </si>
  <si>
    <t>01190000250110501007</t>
  </si>
  <si>
    <t>Aeroklub memorial Air Show Roudnice - Memorial Air Show 2019</t>
  </si>
  <si>
    <t>01190001710110501007</t>
  </si>
  <si>
    <t>Autodrom Most a.s., Most - Czech Truck Prix 2019</t>
  </si>
  <si>
    <t>01190000150110501007</t>
  </si>
  <si>
    <t>Ortopedické centrum s.r.o., ÚL - 17. Vinařské Litoměřice 2019</t>
  </si>
  <si>
    <t>01190000160110501007</t>
  </si>
  <si>
    <t>Klub českých turistů, p.spolek, ÚL - Značení a turistické aktivity 2019</t>
  </si>
  <si>
    <t>01190000280110501007</t>
  </si>
  <si>
    <t>Okresní agr. komora Most - Reg. potravina a potr. výrobek ÚK 2019</t>
  </si>
  <si>
    <t>01190000210110501007</t>
  </si>
  <si>
    <t>Podpora a vzdělávání UJEP ÚL</t>
  </si>
  <si>
    <t>00059</t>
  </si>
  <si>
    <t>rezerva - Podpora a vzdělávání UJEP ÚL</t>
  </si>
  <si>
    <t>Universita J. E. Purkyně, ÚL - Podpora studentů komb.studia na FF UJEP</t>
  </si>
  <si>
    <t>01190000330110501007</t>
  </si>
  <si>
    <t>Universita J. E. Purkyně, ÚL - výuka NJ v rámci CEPRONIV</t>
  </si>
  <si>
    <t>01190000340110501007</t>
  </si>
  <si>
    <t>Universita J. E. Purkyně, ÚL - Cestou přírodovědných a techn. oborů SČ</t>
  </si>
  <si>
    <t>01190000380110501007</t>
  </si>
  <si>
    <t>Universita J. E. Purkyně, ÚL - Praxe studentů, dokumentace památek</t>
  </si>
  <si>
    <t>01190000390110501007</t>
  </si>
  <si>
    <t>Universita J. E. Purkyně, ÚL - Týden FŽP v Hraničáři</t>
  </si>
  <si>
    <t>01190000400110501007</t>
  </si>
  <si>
    <t>Universita J. E. Purkyně, ÚL - přínos pro Alma mater a region II</t>
  </si>
  <si>
    <t>01190000430110501007</t>
  </si>
  <si>
    <t>Universita J. E. Purkyně, ÚL - spolupráce UJEP s Užhorodskou národní univerzitou</t>
  </si>
  <si>
    <t>01190000440110501007</t>
  </si>
  <si>
    <t>Universita J. E. Purkyně, ÚL - Historie podnikání v Ústeckém kraji</t>
  </si>
  <si>
    <t>01190000450110501007</t>
  </si>
  <si>
    <t>Universita J. E. Purkyně, ÚL - Desing a umění pro každého</t>
  </si>
  <si>
    <t>01190000460110501007</t>
  </si>
  <si>
    <t>Universita J. E. Purkyně, ÚL - Letní škola historie a Dějepisná soutěž</t>
  </si>
  <si>
    <t>01190000470110501007</t>
  </si>
  <si>
    <t>Universita J. E. Purkyně, ÚL - Podpora expozice v Rumburku</t>
  </si>
  <si>
    <t>01190000480110501007</t>
  </si>
  <si>
    <t>Universita J. E. Purkyně, ÚL - Příprava výročí 1420 v Ústeckém kraji</t>
  </si>
  <si>
    <t>01190000490110501007</t>
  </si>
  <si>
    <t>Universita J. E. Purkyně, ÚL - Rozvojový potenciál ÚK III</t>
  </si>
  <si>
    <t>01190000500110501007</t>
  </si>
  <si>
    <t>Universita J. E. Purkyně, ÚL - Podpora studentů Fakulty zdr. studií</t>
  </si>
  <si>
    <t>01190000290110501007</t>
  </si>
  <si>
    <t>Universita J. E. Purkyně, ÚL - podpora mladých doktorandů</t>
  </si>
  <si>
    <t>01190000300110501007</t>
  </si>
  <si>
    <t>Universita J. E. Purkyně, ÚL - Edukace jako nástroj prevece a sociální exkluze</t>
  </si>
  <si>
    <t>01190000310110501007</t>
  </si>
  <si>
    <t>Universita J. E. Purkyně, ÚL - Podpora rozvoje CŽV v ústeckém regionu 2019</t>
  </si>
  <si>
    <t>01190000320110501007</t>
  </si>
  <si>
    <t>Universita J. E. Purkyně, ÚL - podpora mladých vědců na UJEP 2019</t>
  </si>
  <si>
    <t>01190000350110501007</t>
  </si>
  <si>
    <t>Universita J. E. Purkyně, ÚL - internacionalize vědy a výzkumu na UJEP 2019</t>
  </si>
  <si>
    <t>01190000360110501007</t>
  </si>
  <si>
    <t>Universita J. E. Purkyně, ÚL - učebna prům. automatizace - neinv</t>
  </si>
  <si>
    <t>01190000370110501007</t>
  </si>
  <si>
    <t>Universita J. E. Purkyně, ÚL - Gaudeamus 2019</t>
  </si>
  <si>
    <t>01190000410110501007</t>
  </si>
  <si>
    <t>Universita J. E. Purkyně, ÚL - Dny vědy a umění 2019</t>
  </si>
  <si>
    <t>01190000420110501007</t>
  </si>
  <si>
    <t>Policie ČR</t>
  </si>
  <si>
    <t>00217</t>
  </si>
  <si>
    <t>finanční dar Policii ČR</t>
  </si>
  <si>
    <t>rezerva - finanční dar Policii ČR</t>
  </si>
  <si>
    <t>Hasičský záchranný sbor ÚK</t>
  </si>
  <si>
    <t>00218</t>
  </si>
  <si>
    <t>finanční dar Hasičskému záchrannému sboru ÚK</t>
  </si>
  <si>
    <t>rezerva - finanční dar Hasičskému záchrannému sboru ÚK</t>
  </si>
  <si>
    <t>Podpora činnosti destinačních managementů</t>
  </si>
  <si>
    <t>00219</t>
  </si>
  <si>
    <t>Rezerva - Podpora činnosti destinačních managementů NEINV</t>
  </si>
  <si>
    <t>2007</t>
  </si>
  <si>
    <t>DA Krušné hory, o.p.s. - Dotace na činnost 2019</t>
  </si>
  <si>
    <t>07190000050110501007</t>
  </si>
  <si>
    <t>DA České středohoří, o.p.s. - Dotace na činnost 2019</t>
  </si>
  <si>
    <t>07190000060110501007</t>
  </si>
  <si>
    <t>České Švýcarsko, o.p.s. - Dotace na činnost 2019</t>
  </si>
  <si>
    <t>07190000070110501007</t>
  </si>
  <si>
    <t>DA Dolní Poohří, o.p.s. - Dotace na činnost 2019</t>
  </si>
  <si>
    <t>07190000080110501007</t>
  </si>
  <si>
    <t>Podpora sportu s širokou mládežnickou základnou</t>
  </si>
  <si>
    <t>00207</t>
  </si>
  <si>
    <t>Rezerva -Koncepce financování sportů s širokou mládežnickou základnou v ÚK</t>
  </si>
  <si>
    <t>2009</t>
  </si>
  <si>
    <t>FK Teplice a.s. - podpora sportu s šir.mládež.základnou</t>
  </si>
  <si>
    <t>09190000030110619001</t>
  </si>
  <si>
    <t>Piráti Chomutov a.s. - podpora sportu s šir.mládež.základnou</t>
  </si>
  <si>
    <t>09190000070110619001</t>
  </si>
  <si>
    <t>Dámský házenkářský klub Baník Most - podpora sportu s šir.mládež.základnou</t>
  </si>
  <si>
    <t>09190000010110619001</t>
  </si>
  <si>
    <t>Asociace sportovních klubů Lovosice - podpora sportu s šir.mládež.základnou</t>
  </si>
  <si>
    <t>09190000020110619001</t>
  </si>
  <si>
    <t>Basketbalový klub Ústí n.L. - podpora sportu s šir.mládež.základnou</t>
  </si>
  <si>
    <t>09190000040110619001</t>
  </si>
  <si>
    <t>SK VOLEJBAL Ústí n.L.- podpora sportu s šir.mládež.základnou</t>
  </si>
  <si>
    <t>09190000050110619001</t>
  </si>
  <si>
    <t>Basketbalový klub Děčín, z.s. - podpora sportu s šir.mládež.základnou</t>
  </si>
  <si>
    <t>09190000060110619001</t>
  </si>
  <si>
    <t>HC Litvínov, sportovní spolek - podpora sportu s šir.mládež.základnou</t>
  </si>
  <si>
    <t>09190000080110619001</t>
  </si>
  <si>
    <t>Atletika pro děti</t>
  </si>
  <si>
    <t>00220</t>
  </si>
  <si>
    <t>Rezerva - Atletika pro děti</t>
  </si>
  <si>
    <t>Český atletický svaz - Atletika pro děti I. - Jezero Milada</t>
  </si>
  <si>
    <t>Český atletický svaz - Atletika pro děti II. - Žatec</t>
  </si>
  <si>
    <t>Český atletický svaz-Prezentace atletiky pro děti v ZOO parku Chomutov</t>
  </si>
  <si>
    <t>09190006130110619001</t>
  </si>
  <si>
    <t>Český atletický svaz-Atletika pro děti a pohybová gramotnost v Teplicích</t>
  </si>
  <si>
    <t>09190006140110619001</t>
  </si>
  <si>
    <t>Český atletický svaz-Děčín-představení atletiky pro děti 5-11 let</t>
  </si>
  <si>
    <t>09190006150110619001</t>
  </si>
  <si>
    <t>Podpora hokeje a fotbalu</t>
  </si>
  <si>
    <t>00228</t>
  </si>
  <si>
    <t>FK Ústí n.L.-mládež - Podpora hokeje a fotbalu</t>
  </si>
  <si>
    <t>09190000090110619001</t>
  </si>
  <si>
    <t>FK Varnsdorf - Podpora hokeje a fotbalu</t>
  </si>
  <si>
    <t>09190000100110619001</t>
  </si>
  <si>
    <t>HC Stadion Litoměřice - Podpora hokeje a fotbalu</t>
  </si>
  <si>
    <t>09190000110110619001</t>
  </si>
  <si>
    <t>Výkonnostní sport</t>
  </si>
  <si>
    <t>00235</t>
  </si>
  <si>
    <t>Sportovní klub Děčín,z.s.-Příprava dorostenců v běžeckém lyžování</t>
  </si>
  <si>
    <t>09190005320110671001</t>
  </si>
  <si>
    <t>Sportovní klub Děčín,z.s.-Příprava dorostenců v běžeckém lyžován</t>
  </si>
  <si>
    <t>09190005330110671001</t>
  </si>
  <si>
    <t>TJ Kajak Děčín,z.s.-Příprava závodníka na MČR v Rychlostní kanoistice</t>
  </si>
  <si>
    <t>09190005340110671001</t>
  </si>
  <si>
    <t>Klub vodních motoristů Děčín,z.s.-PHM pro trénování a dopravu člunu na závody</t>
  </si>
  <si>
    <t>09190005350110671001</t>
  </si>
  <si>
    <t>Krasobruslařský klub Chomutov, z.s.-Podpora a rozvoj talentované závodnice</t>
  </si>
  <si>
    <t>09190005360110671001</t>
  </si>
  <si>
    <t>Lyžařský klub Jirkov,z.s.-Příprava Tomáše Matouška na ZODM 2020</t>
  </si>
  <si>
    <t>09190005370110671001</t>
  </si>
  <si>
    <t>Lyžařský klub Jirkov,z.s.-Účast na závodech ME a World roller game</t>
  </si>
  <si>
    <t>09190005380110671001</t>
  </si>
  <si>
    <t>CZECH WRESTLING Chomutov,z.s.-Chomutovský zápasník</t>
  </si>
  <si>
    <t>09190005390110671001</t>
  </si>
  <si>
    <t>TJ VTŽ CHOMUTOV,z.s.-Atlet Handicap</t>
  </si>
  <si>
    <t>09190005400110671001</t>
  </si>
  <si>
    <t>Jezdecká stáj U ryzáčka,z.s.-ME Itále a mezinárodní závody drezura-kateg.děti</t>
  </si>
  <si>
    <t>09190005410110671001</t>
  </si>
  <si>
    <t>SK Nephilim,z.s.-Twirling</t>
  </si>
  <si>
    <t>09190005420110671001</t>
  </si>
  <si>
    <t>Sport judo Litoměřice,z.s.-Reprezentace Judo-Jan Svoboda</t>
  </si>
  <si>
    <t>09190005430110671001</t>
  </si>
  <si>
    <t>Sport judo Litoměřice,z.s.-Reprezentace Judo-Václav Nováček</t>
  </si>
  <si>
    <t>09190005440110671001</t>
  </si>
  <si>
    <t>TJ KVS Štětí,z.s.-TJ KVS Štětí - Nicolas Redondo</t>
  </si>
  <si>
    <t>09190005450110671001</t>
  </si>
  <si>
    <t>TJ KVS Štětí,z.s.-TJ KVS Štětí - Karin Huhuková</t>
  </si>
  <si>
    <t>09190005460110671001</t>
  </si>
  <si>
    <t>TJ KVS Štětí,z.s.-TJ KVS Štětí - Michal Holoubek</t>
  </si>
  <si>
    <t>09190005470110671001</t>
  </si>
  <si>
    <t>TJ KVS Štětí,z.s.-TJ KVS Štětí - Terezie Janštová</t>
  </si>
  <si>
    <t>09190005480110671001</t>
  </si>
  <si>
    <t>SK Štětí,z.s.-Příprava Zuzany Tlapákové na ME ve Francii, MČR..</t>
  </si>
  <si>
    <t>09190005490110671001</t>
  </si>
  <si>
    <t>SK Štětí,z.s.-Příprava Vojtěcha Tlapáka na ME ve Francii, MČR..</t>
  </si>
  <si>
    <t>09190005500110671001</t>
  </si>
  <si>
    <t>SK Štětí,z.s.-Příprava Ondřeje Müllera na MS mládeže v jachtingu</t>
  </si>
  <si>
    <t>09190005510110671001</t>
  </si>
  <si>
    <t>TJ Stadion Louny,z.s.-Pavel Jindřich-naše naděje</t>
  </si>
  <si>
    <t>09190005520110671001</t>
  </si>
  <si>
    <t>TJ Lokomotiva Žatec,z.s.-zajištění reprezentačních akcí Lucie Nesnídalové</t>
  </si>
  <si>
    <t>09190005530110671001</t>
  </si>
  <si>
    <t>Klub sportovní gymnastiky Litvínov,z.s.-Patricie-tři kroky na vrchol</t>
  </si>
  <si>
    <t>09190005540110671001</t>
  </si>
  <si>
    <t>Klub sportovní gymnastiky Litvínov,z.s.-Agáta-tři kroky na vrchol</t>
  </si>
  <si>
    <t>09190005550110671001</t>
  </si>
  <si>
    <t>Klub sportovní gymnastiky Litvínov,z.s.-Denisa-tři kroky na vrchol</t>
  </si>
  <si>
    <t>09190005560110671001</t>
  </si>
  <si>
    <t>M-ALGO team,z.s.-Podpora MM</t>
  </si>
  <si>
    <t>09190005570110671001</t>
  </si>
  <si>
    <t>SH ČMS-Sbor dobrovolných hasičů Duchcov-SDH Duchcov-podpora talentů 2019</t>
  </si>
  <si>
    <t>09190005580110671001</t>
  </si>
  <si>
    <t>TJ Lokomotiva Teplice,z.s.-Gabriela Aigermanová-TJ Lokomotiva Teplice-šerm</t>
  </si>
  <si>
    <t>09190005590110671001</t>
  </si>
  <si>
    <t>TJ Lokomotiva Teplice,z.s.-Josef Balcar-TJ Lokomotiva Teplice-šerm</t>
  </si>
  <si>
    <t>09190005600110671001</t>
  </si>
  <si>
    <t>TJ Lokomotiva Teplice,z.s.-Podpora talentů -Václav Vágner</t>
  </si>
  <si>
    <t>09190005610110671001</t>
  </si>
  <si>
    <t>TJ Lokomotiva Teplice,z.s.-Podpora talentů - Viktorie Vágnerová</t>
  </si>
  <si>
    <t>09190005620110671001</t>
  </si>
  <si>
    <t>VIVAjump, z.s.-Podpora talentu v tanci (battle1)</t>
  </si>
  <si>
    <t>09190005630110671001</t>
  </si>
  <si>
    <t>VIVAjump, z.s.-Podpora talentu v tanci (battle2)</t>
  </si>
  <si>
    <t>09190005640110671001</t>
  </si>
  <si>
    <t>Taejang Dojang,z.s.-Příprava na ME U21 a ME OH</t>
  </si>
  <si>
    <t>09190005650110671001</t>
  </si>
  <si>
    <t>TJ Chemička Ústí nad Labem-oddíl badminton,p.s.-Podpora talentovaných mladých badmintonistů</t>
  </si>
  <si>
    <t>09190005660110671001</t>
  </si>
  <si>
    <t>Atlhletic club Ústí nad Labem,z.s.-ATLETIKA MATĚJ ŠČERBA</t>
  </si>
  <si>
    <t>09190005680110671001</t>
  </si>
  <si>
    <t>TJ Chemička Ústí nad Labem-oddíl rychlostní kanoistika,p.s.-Podpora talentovaného rychlostního kajakáře</t>
  </si>
  <si>
    <t>09190005690110671001</t>
  </si>
  <si>
    <t>USK PROVOD,z.s.-Ústecké sprinty</t>
  </si>
  <si>
    <t>09190005670110671001</t>
  </si>
  <si>
    <t>TJ Saně Ústí,z.s.-Podpora talentovaného sportovce-Lucie Jansová</t>
  </si>
  <si>
    <t>09190005700110671001</t>
  </si>
  <si>
    <t>TJ Saně Ústí,z.s.-Podpora talentovaného sportovce-Jakub Vepřovský</t>
  </si>
  <si>
    <t>09190005710110671001</t>
  </si>
  <si>
    <t>TJ Saně Ústí,z.s.-Podpora talentovaného sportovce-Jan Čežík</t>
  </si>
  <si>
    <t>09190005720110671001</t>
  </si>
  <si>
    <t>TJ Saně Ústí,z.s.-Podpora talentovaného sportovce-Anna Čežíková</t>
  </si>
  <si>
    <t>09190006600110671001</t>
  </si>
  <si>
    <t>Podpora Sokolských žup</t>
  </si>
  <si>
    <t>00264</t>
  </si>
  <si>
    <t>Sokolská župa Podřipská-Sport.činnost u Sokol.župy Podřipské</t>
  </si>
  <si>
    <t>09190000120110619001</t>
  </si>
  <si>
    <t>Sokolská župa Severočeská-Novákova-Sportem ku zdraví</t>
  </si>
  <si>
    <t>09190000130110619001</t>
  </si>
  <si>
    <t>Sokolská župa Sladkovského-120 let Sokolské župy</t>
  </si>
  <si>
    <t>09190000140110619001</t>
  </si>
  <si>
    <t>Sokolská župa Krušnohorská-Kukaňova-Podpora sportovní činnosti župy</t>
  </si>
  <si>
    <t>09190000150110619001</t>
  </si>
  <si>
    <t>Severočeské divadlo, s.r.o.</t>
  </si>
  <si>
    <t>00010</t>
  </si>
  <si>
    <t>Severočeské divadlo, s.r.o.- individuální dotace</t>
  </si>
  <si>
    <t>2010</t>
  </si>
  <si>
    <t>10190003240110501007</t>
  </si>
  <si>
    <t>Zajištění regionálních funkcí knihoven</t>
  </si>
  <si>
    <t>"Rezerva-Zajištění reg. funkcí knihoven"</t>
  </si>
  <si>
    <t>Statutár. město Děčín - Městská knihovna Děčín, p.o.</t>
  </si>
  <si>
    <t>10190000100110610010</t>
  </si>
  <si>
    <t>Statutár. město Chomutov-Chomutovská knihovna, p.o.</t>
  </si>
  <si>
    <t>10190000110110610010</t>
  </si>
  <si>
    <t>Město Litoměřice- Knihovna K.H.Máchy v LT, p.o.</t>
  </si>
  <si>
    <t>10190000120110610010</t>
  </si>
  <si>
    <t>Město Louny-Městská knihovna Louny p.o.</t>
  </si>
  <si>
    <t>10190000130110610010</t>
  </si>
  <si>
    <t>Město Žatec - Městská knihovna Žatec</t>
  </si>
  <si>
    <t>10190000140110610010</t>
  </si>
  <si>
    <t>Statutár. město Most - Městská knihovna Most, p.o.</t>
  </si>
  <si>
    <t>10190000150110610010</t>
  </si>
  <si>
    <t>Statutár. město Teplice - Regionální knihovna Teplice p.o.</t>
  </si>
  <si>
    <t>10190000160110610010</t>
  </si>
  <si>
    <t xml:space="preserve">Plnění základních úkolů obce – rozvoj zdraví </t>
  </si>
  <si>
    <t>00265</t>
  </si>
  <si>
    <t xml:space="preserve">Město Rumburk-Plnění základních úkolů obce – rozvoj zdraví </t>
  </si>
  <si>
    <t>12190001030110502001</t>
  </si>
  <si>
    <t>Regionální podpůrný fondu Ústeckého kraje</t>
  </si>
  <si>
    <t>Regionální podpůrný fond ČNB- bankovní poplatky</t>
  </si>
  <si>
    <t>236651</t>
  </si>
  <si>
    <t>Vratka MŽP - kotlíková dotace - 1.výzva</t>
  </si>
  <si>
    <t>15974</t>
  </si>
  <si>
    <t>KD I - vratka nevyčerpaných fin.prostředků - investice</t>
  </si>
  <si>
    <t>236652</t>
  </si>
  <si>
    <t>KD I - vratka nevyčerpaných fin.prostředků - neinv</t>
  </si>
  <si>
    <t>Podpora začínajících podnikatelů</t>
  </si>
  <si>
    <t>00333</t>
  </si>
  <si>
    <t>Rezerva - Podpora začínajících podnikatelů v ÚK</t>
  </si>
  <si>
    <t>236650</t>
  </si>
  <si>
    <t>20190003660111001004</t>
  </si>
  <si>
    <t>20190003320111001004</t>
  </si>
  <si>
    <t>20190003050111001004</t>
  </si>
  <si>
    <t>20190003030111001004</t>
  </si>
  <si>
    <t>20190003060111001004</t>
  </si>
  <si>
    <t>20190003860111001004</t>
  </si>
  <si>
    <t>20190003960111001004</t>
  </si>
  <si>
    <t>20190003440111001004</t>
  </si>
  <si>
    <t>20190003460111001004</t>
  </si>
  <si>
    <t>20190003190111001004</t>
  </si>
  <si>
    <t>20190003230111001004</t>
  </si>
  <si>
    <t>20190003300111001004</t>
  </si>
  <si>
    <t>20190003490111001004</t>
  </si>
  <si>
    <t>20190003000111001004</t>
  </si>
  <si>
    <t>20190003710111001004</t>
  </si>
  <si>
    <t>20190003640111001004</t>
  </si>
  <si>
    <t>20190003220111001004</t>
  </si>
  <si>
    <t>20190003670111001004</t>
  </si>
  <si>
    <t>20190003560111001004</t>
  </si>
  <si>
    <t>20190003180111001004</t>
  </si>
  <si>
    <t>20190004030111001004</t>
  </si>
  <si>
    <t>20190003580111001004</t>
  </si>
  <si>
    <t>20190003550111001004</t>
  </si>
  <si>
    <t>PZP- D-ALKER, s.r.o., Most, Vybudování nové stomatologické ordinace</t>
  </si>
  <si>
    <t>20190003920111001004</t>
  </si>
  <si>
    <t>PZP-Mamavis healing care, s.r.o., Miřetice, Startup výrobní firmy na zdravotní</t>
  </si>
  <si>
    <t>20190003940111001004</t>
  </si>
  <si>
    <t>PZP- J&amp;D Holiday, s.r.o., Klíny, Zahájení provozu rodinného penzionu a školícího</t>
  </si>
  <si>
    <t>20190003350111001004</t>
  </si>
  <si>
    <t>PZP- Travon, s.r.o., Jirkov, TRAVON</t>
  </si>
  <si>
    <t>20190003700111001004</t>
  </si>
  <si>
    <t>PZP- ProPackCZ, s.r.o., Malé Březno, Výroba a opravy sekacích nožů</t>
  </si>
  <si>
    <t>20190003390111001004</t>
  </si>
  <si>
    <t>PZP- CRAFTMADE, s.r.o., Děčín, Umělecko-řemeslné zpracování přerostlého dřeva</t>
  </si>
  <si>
    <t>20190003630111001004</t>
  </si>
  <si>
    <t>Program podpory JSDHO a IZS</t>
  </si>
  <si>
    <t>00022</t>
  </si>
  <si>
    <t>Program podpory JSDHO a IZS- Benešov n.Ploučnicí - inform. software pro MP</t>
  </si>
  <si>
    <t>1002</t>
  </si>
  <si>
    <t>01190001280111002002</t>
  </si>
  <si>
    <t>Program podpory JSDHO a IZS- Varnsdorf - obnova os. ochranných prostř. strážníků</t>
  </si>
  <si>
    <t>01190001160111002002</t>
  </si>
  <si>
    <t>Program podpory JSDHO a IZS- Litoměřice - policejní kamery AXON</t>
  </si>
  <si>
    <t>01190001230111002002</t>
  </si>
  <si>
    <t>Program podpory JSDHO a IZS- Lovosice - výstroj a balistické ochr. prostředky</t>
  </si>
  <si>
    <t>01190001250111002002</t>
  </si>
  <si>
    <t>Program podpory JSDHO a IZS- Stětí - vybavení strážníků MP</t>
  </si>
  <si>
    <t>01190001200111002002</t>
  </si>
  <si>
    <t>Program podpory JSDHO a IZS- Postoloprty - vybavení strážníků MP</t>
  </si>
  <si>
    <t>01190001210111002002</t>
  </si>
  <si>
    <t>Program podpory JSDHO a IZS- Žatec - vybavení stářníků MP</t>
  </si>
  <si>
    <t>01190001180111002002</t>
  </si>
  <si>
    <t>Program podpory JSDHO a IZS- Most - vybavení jednotky MP protiúder. bal. přilbam</t>
  </si>
  <si>
    <t>01190001220111002002</t>
  </si>
  <si>
    <t>Program podpory JSDHO a IZS- Benešov n.Ploučnicí - ochranné prostředky PO</t>
  </si>
  <si>
    <t>01190001660111002002</t>
  </si>
  <si>
    <t>Program podpory JSDHO a IZS- Dolní Habartice - bezpečné přilby pro hasiče</t>
  </si>
  <si>
    <t>1008</t>
  </si>
  <si>
    <t>01190001330111002002</t>
  </si>
  <si>
    <t>Program podpory JSDHO a IZS- Rybniště - vybavení SDH</t>
  </si>
  <si>
    <t>1044</t>
  </si>
  <si>
    <t>01190001830111002002</t>
  </si>
  <si>
    <t>Program podpory JSDHO a IZS- Varnsdorf - osobní ochranné prostředky členů JSDHO</t>
  </si>
  <si>
    <t>01190001310111002002</t>
  </si>
  <si>
    <t>Program podpory JSDHO a IZS-Droužkovice - oprava CAS SDH</t>
  </si>
  <si>
    <t>01190000820111002002</t>
  </si>
  <si>
    <t>Program podpory JSDHO a IZS- Kalek - vybavení jednotky SDH</t>
  </si>
  <si>
    <t>2015</t>
  </si>
  <si>
    <t>01190001590111002002</t>
  </si>
  <si>
    <t>Program podpory JSDHO a IZS- Málkov - vybavení klubovny SDH</t>
  </si>
  <si>
    <t>2023</t>
  </si>
  <si>
    <t>01190001140111002002</t>
  </si>
  <si>
    <t>Program podpory JSDHO a IZS- Málkov - ochranné prostředky pro JSDHO</t>
  </si>
  <si>
    <t>01190001460111002002</t>
  </si>
  <si>
    <t>Program podpory JSDHO a IZS- Vejprty - vybavení JSDH ochr. prostředky</t>
  </si>
  <si>
    <t>01190001390111002002</t>
  </si>
  <si>
    <t>Program podpory JSDHO a IZS-Hlinná - oprava CAS Škoda RTHP</t>
  </si>
  <si>
    <t>3024</t>
  </si>
  <si>
    <t>01190000860111002002</t>
  </si>
  <si>
    <t>Program podpory JSDHO a IZS- Hlinná - osobní ochranné prostředky</t>
  </si>
  <si>
    <t>01190001690111002002</t>
  </si>
  <si>
    <t>Program podpory JSDHO a IZS- Hrobce - vybavení JSDH</t>
  </si>
  <si>
    <t>3028</t>
  </si>
  <si>
    <t>01190001500111002002</t>
  </si>
  <si>
    <t>Program podpory JSDHO a IZS- Chudoslavice -  vybavení členů JSDHO</t>
  </si>
  <si>
    <t>3035</t>
  </si>
  <si>
    <t>01190001450111002002</t>
  </si>
  <si>
    <t>Program podpory JSDHO a IZS- Lkáň - vybavení jednotky SDH</t>
  </si>
  <si>
    <t>3056</t>
  </si>
  <si>
    <t>01190001550111002002</t>
  </si>
  <si>
    <t>Program podpory JSDHO a IZS- Lovečkovice - vybavení jednotky SDH</t>
  </si>
  <si>
    <t>01190001480111002002</t>
  </si>
  <si>
    <t>Program podpory JSDHO a IZS-Oleško - oprava CAS 25 RTHP</t>
  </si>
  <si>
    <t>01190000800111002002</t>
  </si>
  <si>
    <t>Program podpory JSDHO a IZS- Podsedice - technické prostředky pro hasiče</t>
  </si>
  <si>
    <t>3074</t>
  </si>
  <si>
    <t>01190001370111002002</t>
  </si>
  <si>
    <t>Program podpory JSDHO a IZS-Prackovice n.Labem - reko CAS Tatra 815</t>
  </si>
  <si>
    <t>3076</t>
  </si>
  <si>
    <t>01190000810111002002</t>
  </si>
  <si>
    <t>Program podpory JSDHO a IZS- Vrbice - vybavení JSDHO</t>
  </si>
  <si>
    <t>01190001350111002002</t>
  </si>
  <si>
    <t>Program podpory JSDHO a IZS- Černčice - osobní ochranné prostředky JSDHO</t>
  </si>
  <si>
    <t>01190001470111002002</t>
  </si>
  <si>
    <t>Program podpory JSDHO a IZS- Koštice - vybavení jednotky SDH</t>
  </si>
  <si>
    <t>4023</t>
  </si>
  <si>
    <t>01190001570111002002</t>
  </si>
  <si>
    <t>Program podpory JSDHO a IZS- Lenešice - osobní ochranné prostředky</t>
  </si>
  <si>
    <t>01190001670111002002</t>
  </si>
  <si>
    <t>Program podpory JSDHO a IZS- Líšťany - os. ochranné prostředky pro JSDHO</t>
  </si>
  <si>
    <t>4035</t>
  </si>
  <si>
    <t>01190001410111002002</t>
  </si>
  <si>
    <t>Program podpory JSDHO a IZS- Očihov - osobní ochranné prostředky</t>
  </si>
  <si>
    <t>4044</t>
  </si>
  <si>
    <t>01190001680111002002</t>
  </si>
  <si>
    <t>Program podpory JSDHO a IZS-Panenský Týnec - oprava motoru CAS</t>
  </si>
  <si>
    <t>01190000840111002002</t>
  </si>
  <si>
    <t>Program podpory JSDHO a IZS- Počedělice - 10. letní setkání ml. hasičů</t>
  </si>
  <si>
    <t>01190001150111002002</t>
  </si>
  <si>
    <t>Program podpory JSDHO a IZS- Postolopry - vybavení techn. prostředky</t>
  </si>
  <si>
    <t>01190001530111002002</t>
  </si>
  <si>
    <t>Program podpory JSDHO a IZS- Žatec - dovyb. dýchacích přístrojů s přísl.</t>
  </si>
  <si>
    <t>01190001360111002002</t>
  </si>
  <si>
    <t>Program podpory JSDHO a IZS- Braňany - dovyb. členů výjezdové jednostky hasičů,</t>
  </si>
  <si>
    <t>5003</t>
  </si>
  <si>
    <t>01190001320111002002</t>
  </si>
  <si>
    <t>Program podpory JSDHO a IZS- Hora Sv. Kateřiny - os. ochranné prostředky</t>
  </si>
  <si>
    <t>5007</t>
  </si>
  <si>
    <t>01190001630111002002</t>
  </si>
  <si>
    <t>Program podpory JSDHO a IZS- Litvínov - os. ochranné prostředky pro JSDHO</t>
  </si>
  <si>
    <t>01190001420111002002</t>
  </si>
  <si>
    <t>Program podpory JSDHO a IZS- Mezboří - termokamera, přetl. ventilátor</t>
  </si>
  <si>
    <t>01190001610111002002</t>
  </si>
  <si>
    <t>Program podpory JSDHO a IZS- Obrnice - pracovní stejnokroje PSII</t>
  </si>
  <si>
    <t>01190001510111002002</t>
  </si>
  <si>
    <t>Program podpory JSDHO a IZS- Jeníkov - aplikace GINA pro JSDHO</t>
  </si>
  <si>
    <t>6012</t>
  </si>
  <si>
    <t>01190001540111002002</t>
  </si>
  <si>
    <t>Program podpory JSDHO a IZS- Košťany - vybavení pro JSDHO</t>
  </si>
  <si>
    <t>6015</t>
  </si>
  <si>
    <t>01190001700111002002</t>
  </si>
  <si>
    <t>Program podpory JSDHO a IZS- Malé Březno - vybavení jednotky SDH</t>
  </si>
  <si>
    <t>7008</t>
  </si>
  <si>
    <t>01190001600111002002</t>
  </si>
  <si>
    <t>Program podpory JSDHO a IZS-Malečov - oprava CAS</t>
  </si>
  <si>
    <t>7009</t>
  </si>
  <si>
    <t>01190000850111002002</t>
  </si>
  <si>
    <t>Program podpory JSDHO a IZS- Řehlovice - vybavení jednotky SDH</t>
  </si>
  <si>
    <t>7015</t>
  </si>
  <si>
    <t>01190001560111002002</t>
  </si>
  <si>
    <t>Program podpory JSDHO a IZS- Stebno - ochranné pomůcky pro hasiče</t>
  </si>
  <si>
    <t>7016</t>
  </si>
  <si>
    <t>01190001340111002002</t>
  </si>
  <si>
    <t>Program podpory JSDHO a IZS- Ústí n.Labem, město - dovybavení JSDHO</t>
  </si>
  <si>
    <t>01190001380111002002</t>
  </si>
  <si>
    <t>Program podpory JSDHO a IZS- Ústí n. Labem, Střekov - vybavení JSDH</t>
  </si>
  <si>
    <t>01190001650111002002</t>
  </si>
  <si>
    <t>Program podpory JSDHO a IZS- Velké Březno - os. ochranné prostředky</t>
  </si>
  <si>
    <t>01190001620111002002</t>
  </si>
  <si>
    <t>Program podpory JSDHO a IZS- Velké Chvojno - vybavení jednotky SDH</t>
  </si>
  <si>
    <t>7024</t>
  </si>
  <si>
    <t>01190001440111002002</t>
  </si>
  <si>
    <t>dotační program na činnost ostatních složek IZS - dle zák. č. 239/2000 Sb.</t>
  </si>
  <si>
    <t>00024</t>
  </si>
  <si>
    <t>rezerva - Dotační program pro činnost ostatních složek IZS</t>
  </si>
  <si>
    <t>5529</t>
  </si>
  <si>
    <t>Program na podporu ostatních složek IZS- Via Europa, z.s. - výuka první pomoci</t>
  </si>
  <si>
    <t>01190000590111002002</t>
  </si>
  <si>
    <t>Program na podporu ostatních složek IZS- Obl. spolek ČČK LT - vybavení hum. jedn</t>
  </si>
  <si>
    <t>01190000710111002002</t>
  </si>
  <si>
    <t>Program na podporu ostatních složek IZS- Spirála ÚK, z.s. - terénní krizový tým</t>
  </si>
  <si>
    <t>01190000650111002002</t>
  </si>
  <si>
    <t>Program na podporu ostatních složek IZS- ADRA, o.p.s. - podpora připravenosti</t>
  </si>
  <si>
    <t>01190000580111002002</t>
  </si>
  <si>
    <t>Program na podporu ostatních složek IZS- Akademie dobr. záchranářů ČR - Alert</t>
  </si>
  <si>
    <t>01190000550111002002</t>
  </si>
  <si>
    <t>Program na podporu ostatních složek IZS- Diakonie ČCE - podpora připravenosti</t>
  </si>
  <si>
    <t>01190000640111002002</t>
  </si>
  <si>
    <t>Program na podporu ostatních složek IZS- SH ČMS Dolní Habartice - soustředění</t>
  </si>
  <si>
    <t>01190000530111002002</t>
  </si>
  <si>
    <t>Program na podporu ostatních složek IZS- SH ČMS o.s. ÚL, vybavení pro soutěže ml</t>
  </si>
  <si>
    <t>01190000540111002002</t>
  </si>
  <si>
    <t>Program na podporu ostatních složek IZS- SH ČMS Stebno, vybavení pro výcvik ml.</t>
  </si>
  <si>
    <t>01190000600111002002</t>
  </si>
  <si>
    <t>Program na podporu ostatních složek IZS- SH ČMS Chrášťany-požární sport pro děti</t>
  </si>
  <si>
    <t>01190000560111002002</t>
  </si>
  <si>
    <t>Program na podporu ostatních složek IZS- SH ČMS o.s. Most - rozvíjení fyz. zdatn</t>
  </si>
  <si>
    <t>01190000610111002002</t>
  </si>
  <si>
    <t>Program na podporu ostatních složek IZS- SH ČMS Staré Město - nafukovací stan</t>
  </si>
  <si>
    <t>01190000620111002002</t>
  </si>
  <si>
    <t>Program na podporu ostatních složek IZS- SH ČMS Vejprty - podpora mladých hasičů</t>
  </si>
  <si>
    <t>01190000630111002002</t>
  </si>
  <si>
    <t>Program na podporu ostatních složek IZS- SH ČMS Domoušice - zlepšení podmínek</t>
  </si>
  <si>
    <t>01190000660111002002</t>
  </si>
  <si>
    <t>Program na podporu ostatních složek IZS- SH ČMS Malé Březno - vybavení mládeže</t>
  </si>
  <si>
    <t>01190000670111002002</t>
  </si>
  <si>
    <t>Program na podporu ostatních složek IZS- SH ČMS o.s. Chomutov - celoroční činnos</t>
  </si>
  <si>
    <t>01190000750111002002</t>
  </si>
  <si>
    <t>Program na podporu ostatních složek IZS- SH ČMS Telnice - vybavení vzděl. prosto</t>
  </si>
  <si>
    <t>01190000760111002002</t>
  </si>
  <si>
    <t>Program na podporu ostatních složek IZS- SH ČMS Chlumec - prostř. pro výuku a šk</t>
  </si>
  <si>
    <t>01190000780111002002</t>
  </si>
  <si>
    <t>Program na podporu ostatních složek IZS- SH ČMS Velké Chvojno, půl rok ml. hasič</t>
  </si>
  <si>
    <t>01190000680111002002</t>
  </si>
  <si>
    <t>Program na podporu ostatních složek IZS- SH ČMS Koštice - vybavení klubovny</t>
  </si>
  <si>
    <t>01190000690111002002</t>
  </si>
  <si>
    <t>Program na podporu ostatních složek IZS- SH ČMS Smolnice - podpora mladých hasič</t>
  </si>
  <si>
    <t>01190000790111002002</t>
  </si>
  <si>
    <t>Program na podporu ostatních složek IZS- SH ČMS Lkáň - podporujeme mladé hasiče</t>
  </si>
  <si>
    <t>01190000720111002002</t>
  </si>
  <si>
    <t>Program na podporu ostatních složek IZS- SH ČMS Hrobce - podp. a výchova ml. has</t>
  </si>
  <si>
    <t>01190000730111002002</t>
  </si>
  <si>
    <t>Program na podporu ostatních složek IZS- SH ČMS Obrnice - sport. vybavení pro ml</t>
  </si>
  <si>
    <t>01190000740111002002</t>
  </si>
  <si>
    <t>Program na podporu ostatních složek IZS- SH ČMS o.s. Louny - nová časomíra</t>
  </si>
  <si>
    <t>01190000770111002002</t>
  </si>
  <si>
    <t>Program na podporu ostatních složek IZS- Horská služba ČR, o.p.s. - Horská služb</t>
  </si>
  <si>
    <t>01190000700111002002</t>
  </si>
  <si>
    <t>Program obnovy venkova 2019</t>
  </si>
  <si>
    <t>Rezerva - Program obnovy venkova Ústeckého kraje NEINV</t>
  </si>
  <si>
    <t>POV 2019 Obec Huntířov_oprava místní komunikace 17c</t>
  </si>
  <si>
    <t>1018</t>
  </si>
  <si>
    <t>07190001490111010001</t>
  </si>
  <si>
    <t>POV 2019 Obec Jetřichovice_místní komunikace_dopravní obslužnost_NEIN</t>
  </si>
  <si>
    <t>1023</t>
  </si>
  <si>
    <t>07190001560111010001</t>
  </si>
  <si>
    <t>POV 2019 Obec Jiřetín pod Jedlovou_dláždění obecní komunikace</t>
  </si>
  <si>
    <t>07190001090111010001</t>
  </si>
  <si>
    <t>POV 2018 Obec Labská Stráň_Oprava komunikací</t>
  </si>
  <si>
    <t>1032</t>
  </si>
  <si>
    <t>07180001950110101019</t>
  </si>
  <si>
    <t>POV 2018 Obec Lobendava_Lobendava - Oprava MK Brynda</t>
  </si>
  <si>
    <t>07180001830110101019</t>
  </si>
  <si>
    <t>POV 2018 Obec Malšovice_Oprava místních komunikací - Stará Bohyně</t>
  </si>
  <si>
    <t>1037</t>
  </si>
  <si>
    <t>07180001890110101019</t>
  </si>
  <si>
    <t>POV 2018 Obec Rybniště Oprava komunikace k nádraží</t>
  </si>
  <si>
    <t>07180000300110101019</t>
  </si>
  <si>
    <t>POV 2019 Obec Rybniště_oprava MK "U pomníku"</t>
  </si>
  <si>
    <t>07190001300111010001</t>
  </si>
  <si>
    <t>POV 2019 Obec Velká Bukovina_Oprava místní komunikace</t>
  </si>
  <si>
    <t>1053</t>
  </si>
  <si>
    <t>07190000860111010001</t>
  </si>
  <si>
    <t>POV 2019 Obec Veselé_oprava místní komunikace</t>
  </si>
  <si>
    <t>1056</t>
  </si>
  <si>
    <t>07190001180111010001</t>
  </si>
  <si>
    <t>POV 2018 Obec Kryštofovy Hamry Oprava místní komunikace - Křížová</t>
  </si>
  <si>
    <t>07180000850110101019</t>
  </si>
  <si>
    <t>POV 2019 Obec Kryštofovy Hamry_oprava MK "Ke Hřbitovu"</t>
  </si>
  <si>
    <t>07190001360111010001</t>
  </si>
  <si>
    <t>POV 2019 Obec Vrskmaň_oprava místní komunikace Vrskmaň 1</t>
  </si>
  <si>
    <t>2044</t>
  </si>
  <si>
    <t>07190001320111010001</t>
  </si>
  <si>
    <t>POV 2018 Obec Všestudy Obnova části místní komunikace 1c</t>
  </si>
  <si>
    <t>2046</t>
  </si>
  <si>
    <t>07180000840110101019</t>
  </si>
  <si>
    <t>POV 2018 Obec Býčkovice_Oprava místní komunikace</t>
  </si>
  <si>
    <t>3008</t>
  </si>
  <si>
    <t>07180001960110101019</t>
  </si>
  <si>
    <t>POV 2019 Obec Ctiněves - Oprava komunikace - Ctiněves</t>
  </si>
  <si>
    <t>3009</t>
  </si>
  <si>
    <t>07190000830111010001</t>
  </si>
  <si>
    <t>POV 2018 Obec Černouček_Oprava komunikace</t>
  </si>
  <si>
    <t>3013</t>
  </si>
  <si>
    <t>07180001970110101019</t>
  </si>
  <si>
    <t>POV 2018 Obec Drahobuz_oprava místní komunikace</t>
  </si>
  <si>
    <t>3021</t>
  </si>
  <si>
    <t>07180001980110101019</t>
  </si>
  <si>
    <t>POV 2019 Obec Jenčice_Místní komunikace Jenčice</t>
  </si>
  <si>
    <t>3036</t>
  </si>
  <si>
    <t>07190001050111010001</t>
  </si>
  <si>
    <t>POV 2018 Obec Kamýk Místní komunikace Kamýk</t>
  </si>
  <si>
    <t>07180001240110101019</t>
  </si>
  <si>
    <t>POV 2019 Obec Travčice_místní komunikace</t>
  </si>
  <si>
    <t>3094</t>
  </si>
  <si>
    <t>07190001080111010001</t>
  </si>
  <si>
    <t>POV 2018 Obec Žabovřesky nad Ohří Místní komunikace</t>
  </si>
  <si>
    <t>07180000600110101019</t>
  </si>
  <si>
    <t>POV 2018 Obec Blažim_Obnova místní komunikace Blažim MK 10</t>
  </si>
  <si>
    <t>4003</t>
  </si>
  <si>
    <t>07180001930110101019</t>
  </si>
  <si>
    <t>POV 2018 Obec Domoušice Obnova místní komunikace</t>
  </si>
  <si>
    <t>POV 2019 Obec Jimlín_místní komunikace</t>
  </si>
  <si>
    <t>4022</t>
  </si>
  <si>
    <t>07190001310111010001</t>
  </si>
  <si>
    <t>POV 2018 Město Kryry_Kryry - oprava místních komunikací</t>
  </si>
  <si>
    <t>07180001940110101019</t>
  </si>
  <si>
    <t>POV 2018 Obec Lenešice Stavební úpravy místní komunikace</t>
  </si>
  <si>
    <t>07180001440110101019</t>
  </si>
  <si>
    <t>POV 2019 Obec Lubenec_místní komunikace</t>
  </si>
  <si>
    <t>4037</t>
  </si>
  <si>
    <t>07190001590111010001</t>
  </si>
  <si>
    <t>POV 2019 Obec Nová Ves_oprava komunikace</t>
  </si>
  <si>
    <t>4041</t>
  </si>
  <si>
    <t>07190001030111010001</t>
  </si>
  <si>
    <t>POV 2019 Obec Pnětluky_oprava komunikace na Křapalce</t>
  </si>
  <si>
    <t>4049</t>
  </si>
  <si>
    <t>07190001410111010001</t>
  </si>
  <si>
    <t>POV 2018 Obec Úherce Oprava komunikace</t>
  </si>
  <si>
    <t>4063</t>
  </si>
  <si>
    <t>07180000860110101019</t>
  </si>
  <si>
    <t>POV 2018 Obec Vršovice_Oprava povrchů  místních komunikací Vršovice</t>
  </si>
  <si>
    <t>4069</t>
  </si>
  <si>
    <t>07180001790110101019</t>
  </si>
  <si>
    <t>POV 2019 Obec Bečov_oprava místní komunikace</t>
  </si>
  <si>
    <t>5001</t>
  </si>
  <si>
    <t>07190001240111010001</t>
  </si>
  <si>
    <t>POV 2018 Obec Korozluky_oprava místní komunikace Sedlec</t>
  </si>
  <si>
    <t>07180001910110101019</t>
  </si>
  <si>
    <t>POV 2018 Obec Želenice_Oprava místních komunikací</t>
  </si>
  <si>
    <t>5028</t>
  </si>
  <si>
    <t>07180001800110101019</t>
  </si>
  <si>
    <t>POV 2019 Obec Bystřany_dostavba zpevněné plochy v ulici Havlíčkova,Bystřany</t>
  </si>
  <si>
    <t>07190001600111010001</t>
  </si>
  <si>
    <t>POV 2019 Obec Bžany_Rekonstrukce MK Bžany SO 03 Obecní úřad</t>
  </si>
  <si>
    <t>6004</t>
  </si>
  <si>
    <t>07190001110111010001</t>
  </si>
  <si>
    <t>POV 2018 Obec Hrobčice Obnova krytu komunikace - Hrobčice u bytových domů</t>
  </si>
  <si>
    <t>6011</t>
  </si>
  <si>
    <t>07180000780110101019</t>
  </si>
  <si>
    <t>POV 2019 Obec Modlany_oprava spojovací komunikace Věšťany_Kvítkov</t>
  </si>
  <si>
    <t>6023</t>
  </si>
  <si>
    <t>07190001390111010001</t>
  </si>
  <si>
    <t>POV 2019 Obec Homole u Panny_oprava obecní komunikace Liškov</t>
  </si>
  <si>
    <t>7003</t>
  </si>
  <si>
    <t>07190001430111010001</t>
  </si>
  <si>
    <t>POV 2018 Obec Chuderov_Oprava místních komunikací Chuderov</t>
  </si>
  <si>
    <t>7006</t>
  </si>
  <si>
    <t>07180001920110101019</t>
  </si>
  <si>
    <t>POV 2018 Obec Velké Chvojno Oprava komunikace Luční Chvojno</t>
  </si>
  <si>
    <t>07180001780110101019</t>
  </si>
  <si>
    <t>POV 2019 Obec Zubrnice_oprava místních komunikací</t>
  </si>
  <si>
    <t>7025</t>
  </si>
  <si>
    <t>07190001250111010001</t>
  </si>
  <si>
    <t>POV 2018 Obec Doksany Chodníky v obci Doksany</t>
  </si>
  <si>
    <t>3018</t>
  </si>
  <si>
    <t>07180001490110101019</t>
  </si>
  <si>
    <t>POV 2019 Obec Dolánky nad Ohří_chodník u autobusové zastávky</t>
  </si>
  <si>
    <t>3019</t>
  </si>
  <si>
    <t>07190001470111010001</t>
  </si>
  <si>
    <t>POV 2018 Obec Křesín_Chodník Křesín - oprava</t>
  </si>
  <si>
    <t>3044</t>
  </si>
  <si>
    <t>07180001030110101019</t>
  </si>
  <si>
    <t>POV 2019  Obec Křešice_oprava chodníku Křešice</t>
  </si>
  <si>
    <t>3045</t>
  </si>
  <si>
    <t>07190001260111010001</t>
  </si>
  <si>
    <t>POV 2019 Městys Cítoliby_Oprava chodníku – ul. Máchova – Cítoliby</t>
  </si>
  <si>
    <t>07190001020111010001</t>
  </si>
  <si>
    <t>POV 2018 Obec Hřivice Touchovice - chodníky</t>
  </si>
  <si>
    <t>4017</t>
  </si>
  <si>
    <t>07180000830110101019</t>
  </si>
  <si>
    <t>POV 2019 Obec Liběšice_Chodník u fary</t>
  </si>
  <si>
    <t>4029</t>
  </si>
  <si>
    <t>07190001200111010001</t>
  </si>
  <si>
    <t>POV 2018 Městys Měcholupy Oprava chodníku u peč. domu</t>
  </si>
  <si>
    <t>4038</t>
  </si>
  <si>
    <t>07180000950110101019</t>
  </si>
  <si>
    <t>POV 2019 Obec Smolnice_oprava chodníku ve Smolnici</t>
  </si>
  <si>
    <t>07190001120111010001</t>
  </si>
  <si>
    <t>POV 2018 Obec Veltěže Chodníky</t>
  </si>
  <si>
    <t>4065</t>
  </si>
  <si>
    <t>07180001470110101019</t>
  </si>
  <si>
    <t>POV 2019 Obec Zbrašín_chodník Zbrašín u autobusové zastávky</t>
  </si>
  <si>
    <t>4073</t>
  </si>
  <si>
    <t>07190001330111010001</t>
  </si>
  <si>
    <t>POV 2019 Obec Louka u Litvínova_oprava a výstavba chodníku a komunikace_NEIN</t>
  </si>
  <si>
    <t>5015</t>
  </si>
  <si>
    <t>07190001130111010001</t>
  </si>
  <si>
    <t>POV 2019 Obec Srbská Kamenice_Autobusové zastávky_NEIN</t>
  </si>
  <si>
    <t>1045</t>
  </si>
  <si>
    <t>2221</t>
  </si>
  <si>
    <t>07190000460111010001</t>
  </si>
  <si>
    <t>POV 2019 Obec Horní Habartice_Mateřská školka - jídelna_NEIN</t>
  </si>
  <si>
    <t>1015</t>
  </si>
  <si>
    <t>07190000620111010001</t>
  </si>
  <si>
    <t>POV 2019 Obec Vilémov_Úprava kuchyně ZŠ a MŠ_NEIN</t>
  </si>
  <si>
    <t>1057</t>
  </si>
  <si>
    <t>07190000430111010001</t>
  </si>
  <si>
    <t>VR 2018 Obec Liběšice_oprava podlahy v MŠ Liběšice</t>
  </si>
  <si>
    <t>3049</t>
  </si>
  <si>
    <t>07180001730110101020</t>
  </si>
  <si>
    <t>POV 2019 Obec Libkovice pod Řípem_Připojení a výměna kuchyně MŠ</t>
  </si>
  <si>
    <t>3051</t>
  </si>
  <si>
    <t>07190000560111010001</t>
  </si>
  <si>
    <t>POV 2019 Město Dolní Poustevna - Obnova vybavení školní jídelny NEINV</t>
  </si>
  <si>
    <t>07190000340111010001</t>
  </si>
  <si>
    <t>POV 2019 Městys Kovářská_školní jídelna</t>
  </si>
  <si>
    <t>07190000570111010001</t>
  </si>
  <si>
    <t>POV 2018 Obec Hlinná Kulturní zařízení Hlinná</t>
  </si>
  <si>
    <t>07180001530110101019</t>
  </si>
  <si>
    <t>POV 2019 Obec Hlinná_kulturní zař. Hlinná úpravy</t>
  </si>
  <si>
    <t>07190000480111010001</t>
  </si>
  <si>
    <t>POV 2019 Obec Třebívlice_oprava výklenkové kaple v Třebívlicích</t>
  </si>
  <si>
    <t>3097</t>
  </si>
  <si>
    <t>07190000390111010001</t>
  </si>
  <si>
    <t>POV 2019 Obec Hřensko - Sanace objektu čp.97</t>
  </si>
  <si>
    <t>1017</t>
  </si>
  <si>
    <t>07190000470111010001</t>
  </si>
  <si>
    <t>POV 2018 Obec Koštice Kulturní dům v Košticích</t>
  </si>
  <si>
    <t>07180000980110101019</t>
  </si>
  <si>
    <t>VR 2018 Obec Lipová_Vybavení na kulturní akce</t>
  </si>
  <si>
    <t>07180001690110101020</t>
  </si>
  <si>
    <t>POV 2018 Obec Židovice Oprava a vybavení kulturního domu</t>
  </si>
  <si>
    <t>3115</t>
  </si>
  <si>
    <t>07180000710110101019</t>
  </si>
  <si>
    <t>VR 2018 Obec Přestanov Mikulášská nadílka</t>
  </si>
  <si>
    <t>07180001710110101020</t>
  </si>
  <si>
    <t>VR 2018 Obec Vrbice Oprava v tělocvičně Vetlá</t>
  </si>
  <si>
    <t>3412</t>
  </si>
  <si>
    <t>07180001670110101020</t>
  </si>
  <si>
    <t>POV 2019 Obec Dobříň_modernizace a dovybavení kabin v obci Dobříň_NEIN</t>
  </si>
  <si>
    <t>3017</t>
  </si>
  <si>
    <t>07190000550111010001</t>
  </si>
  <si>
    <t>POV 2019  Obec Mšené-Lázně_Vybavení střediska volného času</t>
  </si>
  <si>
    <t>3068</t>
  </si>
  <si>
    <t>07190000490111010001</t>
  </si>
  <si>
    <t>POV 2019 Obec Račiněves_modernizace a dovybavení kabin</t>
  </si>
  <si>
    <t>3079</t>
  </si>
  <si>
    <t>07190000420111010001</t>
  </si>
  <si>
    <t>VR 2018 Obec Kytlice_Okna v budově občanské vybavenosti</t>
  </si>
  <si>
    <t>1031</t>
  </si>
  <si>
    <t>07180001630110101020</t>
  </si>
  <si>
    <t>VR 2018 Obec Líšťany Vánoční osvětlení</t>
  </si>
  <si>
    <t>3631</t>
  </si>
  <si>
    <t>07180001660110101020</t>
  </si>
  <si>
    <t>VR 2018 Obec Lukavec Inventář - zóna u rybníka</t>
  </si>
  <si>
    <t>07180001680110101020</t>
  </si>
  <si>
    <t>POV 2019 Obec Žim_Oprava márnice hřbitova Žim</t>
  </si>
  <si>
    <t>6037</t>
  </si>
  <si>
    <t>07190000540111010001</t>
  </si>
  <si>
    <t>POV 2019 Obec Bílence_pořízení techniky 2019 _NEIN</t>
  </si>
  <si>
    <t>07190000670111010001</t>
  </si>
  <si>
    <t>POV 2018 Obec Březno_Vesnice roku 2018</t>
  </si>
  <si>
    <t>2004</t>
  </si>
  <si>
    <t>07180001750110101020</t>
  </si>
  <si>
    <t>POV 2018 Obec Račetice Vybavení pro údržbu zeleně</t>
  </si>
  <si>
    <t>2034</t>
  </si>
  <si>
    <t>07180000260110101019</t>
  </si>
  <si>
    <t>POV 2018 Obec Brzánky Technika na údržbu zeleně</t>
  </si>
  <si>
    <t>3005</t>
  </si>
  <si>
    <t>07180001510110101019</t>
  </si>
  <si>
    <t>POV 2019 Obec Ctiněves_Technika na údržbu zeleně - Ctiněves</t>
  </si>
  <si>
    <t>07190000820111010001</t>
  </si>
  <si>
    <t>POV 2019 Obec Dolánky nad Ohří_technika veřejné zeleně</t>
  </si>
  <si>
    <t>07190000930111010001</t>
  </si>
  <si>
    <t>POV 2019 Obec Keblice_technika na údržbu zeleně_NEIN</t>
  </si>
  <si>
    <t>3038</t>
  </si>
  <si>
    <t>07190000960111010001</t>
  </si>
  <si>
    <t>POV 2018 Obec Libotenice Pořízení techniky pro údržbu zeleně</t>
  </si>
  <si>
    <t>3054</t>
  </si>
  <si>
    <t>07180000480110101019</t>
  </si>
  <si>
    <t>POV 2019 Obec Lukavec_Technika na údržbu zeleně</t>
  </si>
  <si>
    <t>07190000870111010001</t>
  </si>
  <si>
    <t>POV 2019 Obec Michalovice_pořízení techniky na údržbu zeleně</t>
  </si>
  <si>
    <t>3064</t>
  </si>
  <si>
    <t>07190000640111010001</t>
  </si>
  <si>
    <t>VR 2018 Obec Radovesice Předzahrádka u fotbalového hřiště</t>
  </si>
  <si>
    <t>3081</t>
  </si>
  <si>
    <t>07180001720110101020</t>
  </si>
  <si>
    <t>POV 2019 Obec Třebušín_Technika na údržbu zeleně</t>
  </si>
  <si>
    <t>07190000330111010001</t>
  </si>
  <si>
    <t>POV 2019 Obec Vražkov_Technika na údržbu zeleně</t>
  </si>
  <si>
    <t>3107</t>
  </si>
  <si>
    <t>07190000850111010001</t>
  </si>
  <si>
    <t>POV 2019 Obec Brodec_technika pro obec</t>
  </si>
  <si>
    <t>4006</t>
  </si>
  <si>
    <t>07190000770111010001</t>
  </si>
  <si>
    <t>POV 2019  Obec Čeradice_Pořízení zahradní techniky</t>
  </si>
  <si>
    <t>4009</t>
  </si>
  <si>
    <t>07190000800111010001</t>
  </si>
  <si>
    <t>POV 2019 Obec Domoušice_stroj na údržbu zeleně 2019</t>
  </si>
  <si>
    <t>07190001380111010001</t>
  </si>
  <si>
    <t>POV 2019 Obec Hříškov_Technika pro obec</t>
  </si>
  <si>
    <t>07190000890111010001</t>
  </si>
  <si>
    <t>POV 2019 Obec Koštice_vybavení pro údržbu obce Koštice_NEIN</t>
  </si>
  <si>
    <t>07190001550111010001</t>
  </si>
  <si>
    <t>POV 2018 Obec Pnětluky Pořízení techniky 2018</t>
  </si>
  <si>
    <t>07180001350110101019</t>
  </si>
  <si>
    <t>POV 2018 Obec Vinařice Technika pro údržbu zeleně</t>
  </si>
  <si>
    <t>4066</t>
  </si>
  <si>
    <t>07180001090110101019</t>
  </si>
  <si>
    <t>POV 2018 Obec Bynovec Oprava fasáda OU</t>
  </si>
  <si>
    <t>1003</t>
  </si>
  <si>
    <t>6171</t>
  </si>
  <si>
    <t>07180001150110101019</t>
  </si>
  <si>
    <t>POV 2018 Obec Otvice, Oprava střechy OÚ</t>
  </si>
  <si>
    <t>2029</t>
  </si>
  <si>
    <t>07180000690110101019</t>
  </si>
  <si>
    <t>VR 2018 Obec Libkovice p.Řípem_oprava OÚ</t>
  </si>
  <si>
    <t>07180001700110101020</t>
  </si>
  <si>
    <t>VR 2018 Obec Mnětěš_potřeby pro obec</t>
  </si>
  <si>
    <t>07180001820110101020</t>
  </si>
  <si>
    <t>POV 2018 Obec Sedlec_Střecha OÚ Sedlec</t>
  </si>
  <si>
    <t>3084</t>
  </si>
  <si>
    <t>07180001130110101019</t>
  </si>
  <si>
    <t>POV 2019 Obec Hříškov_Okna čp.16</t>
  </si>
  <si>
    <t>07190000590111010001</t>
  </si>
  <si>
    <t>VR 2018 Obec Brandov_dřevěné posezení</t>
  </si>
  <si>
    <t>07180001620110101020</t>
  </si>
  <si>
    <t>VR 2018 Obec Nová Ves v Horách_výměna kotle v budově OÚ</t>
  </si>
  <si>
    <t>5022</t>
  </si>
  <si>
    <t>07180001850110101020</t>
  </si>
  <si>
    <t>VR 2018 Obec Ohníč_vybavení kanceláře</t>
  </si>
  <si>
    <t>07180001990110101020</t>
  </si>
  <si>
    <t xml:space="preserve">Program inovační vouchery </t>
  </si>
  <si>
    <t>00103</t>
  </si>
  <si>
    <t>Rezerva - Program inovační vouchery NEINV</t>
  </si>
  <si>
    <t>2510</t>
  </si>
  <si>
    <t>PIV 2018 Unipetrol RPA, s.r.o.</t>
  </si>
  <si>
    <t>07180000160110102003</t>
  </si>
  <si>
    <t>PIV 2018 ELISA development, s.r.o.</t>
  </si>
  <si>
    <t>07180000220110102003</t>
  </si>
  <si>
    <t>PIV 2018 BENZ - HMB CZECH a.s.</t>
  </si>
  <si>
    <t>07180000150110102003</t>
  </si>
  <si>
    <t>PIV 2018 Nobilis Tillia s.r.o.</t>
  </si>
  <si>
    <t>07180000140110102003</t>
  </si>
  <si>
    <t>PIV 2018 Glanzstoff-Bohemia s.r.o., Lovosice</t>
  </si>
  <si>
    <t>07180000130110102003</t>
  </si>
  <si>
    <t>PIV 2018 Constellium Extrusions Děčín s.r.o.</t>
  </si>
  <si>
    <t>07180000110110102003</t>
  </si>
  <si>
    <t>PIV 2018 AZ textil výrobní družstvo, Česká Kamenice</t>
  </si>
  <si>
    <t>07180000190110102003</t>
  </si>
  <si>
    <t>PIV 2018 GRID ICT s.r.o., Most</t>
  </si>
  <si>
    <t>07180000210110102003</t>
  </si>
  <si>
    <t>PIV 2018 The ChilliDoctor s.r.o., Ústí nad Labem</t>
  </si>
  <si>
    <t>07180000120110102003</t>
  </si>
  <si>
    <t>PIV 2018 Glencore Agriculture Czech s.r.o., Ústí n.Labem</t>
  </si>
  <si>
    <t>07180000170110102003</t>
  </si>
  <si>
    <t>PIV 2018 ADLER International, a.s., Ústí nad Labem</t>
  </si>
  <si>
    <t>07180000180110102003</t>
  </si>
  <si>
    <t>PIV 2018 Flexfill s.r.o., Praha</t>
  </si>
  <si>
    <t>07180000200110102003</t>
  </si>
  <si>
    <t>PIV 2019 Unipetrol RPA, s.r.o.</t>
  </si>
  <si>
    <t>07190000280111011001</t>
  </si>
  <si>
    <t>PIV 2019 PULS Investiční s. r.o.</t>
  </si>
  <si>
    <t>07190000240111011001</t>
  </si>
  <si>
    <t>PIV 2019 Schiedel, s. r. o.</t>
  </si>
  <si>
    <t>07190000200111011001</t>
  </si>
  <si>
    <t xml:space="preserve"> Podpora komunitního života v obcích na venkově </t>
  </si>
  <si>
    <t>00237</t>
  </si>
  <si>
    <t>Rezerva - Podpora komunitního života v obcích na venkově  NEINV</t>
  </si>
  <si>
    <t>PKŽV_2019_SERVISO_Podpora komunitního života na venkově_2019</t>
  </si>
  <si>
    <t>07190000100111009001</t>
  </si>
  <si>
    <t>PKŽV_2019_MAS Vladař_Podpora komunitního života na venkově_2019</t>
  </si>
  <si>
    <t>07190000290111009001</t>
  </si>
  <si>
    <t>PKŽV_2019_MAS Cínovecko_Podpora komunitního života na venkově_2019</t>
  </si>
  <si>
    <t>07190000300111009001</t>
  </si>
  <si>
    <t>PKŽV_2019_MAS Labské skály_Podpora komunitního života na venkově_2019</t>
  </si>
  <si>
    <t>07190000110111009001</t>
  </si>
  <si>
    <t>PKŽV_2019_MAS Podřipsko_Podpora komunitního života na venkově_2019</t>
  </si>
  <si>
    <t>07190000140111009001</t>
  </si>
  <si>
    <t>PKŽV_2019_MAS Naděje_Podpora komunitního života na venkově_2019</t>
  </si>
  <si>
    <t>07190000120111009001</t>
  </si>
  <si>
    <t>PKŽV_2019_MAS Český sever_Podpora komunitního života na venkově_2019</t>
  </si>
  <si>
    <t>07190000310111009001</t>
  </si>
  <si>
    <t>PKŽV_2019_MAS SZ Krušnohoří_Podpora komunitního života na venkově_2019</t>
  </si>
  <si>
    <t>07190000130111009001</t>
  </si>
  <si>
    <t>Stipendium ve vybraných oborech</t>
  </si>
  <si>
    <t>00038</t>
  </si>
  <si>
    <t>Rezerva-MP pro střední školství v ÚK - Stipendium ve vybraných oborech</t>
  </si>
  <si>
    <t>SZŠ a OA Rumburk - MP Stipendium</t>
  </si>
  <si>
    <t>09190003520110604016</t>
  </si>
  <si>
    <t>09190007400110604016</t>
  </si>
  <si>
    <t>SZŠ Děčín - MP Stipendium</t>
  </si>
  <si>
    <t>09190003530110604016</t>
  </si>
  <si>
    <t>09190007410110604016</t>
  </si>
  <si>
    <t>SŠ lod.dopr.a techn.řem.Děčín - MP Stipendium</t>
  </si>
  <si>
    <t>09190003540110604016</t>
  </si>
  <si>
    <t>09190007420110604016</t>
  </si>
  <si>
    <t>VOŠ,SPŠ a SOŠ sl.a cest.ruchu Varnsdorf - MP Stipendium</t>
  </si>
  <si>
    <t>09190003550110604016</t>
  </si>
  <si>
    <t>09190007430110604016</t>
  </si>
  <si>
    <t>SŠ techn.gastr.a aut.Chomutov - MP Stipendium</t>
  </si>
  <si>
    <t>09190003560110604016</t>
  </si>
  <si>
    <t>09190007440110604016</t>
  </si>
  <si>
    <t>SOŠ energ.a st.,OA a SZŠ Chomutov - MP Stipendium</t>
  </si>
  <si>
    <t>09190003570110604016</t>
  </si>
  <si>
    <t>09190007450110604016</t>
  </si>
  <si>
    <t>SOŠ techn.a zahr.Lovosice - MP Stipendium</t>
  </si>
  <si>
    <t>09190003580110604016</t>
  </si>
  <si>
    <t>09190007460110604016</t>
  </si>
  <si>
    <t>SŠ pedag.,hotel.a sl.Litoměřice - MP Stipendium</t>
  </si>
  <si>
    <t>09190003590110604016</t>
  </si>
  <si>
    <t>09190007470110604016</t>
  </si>
  <si>
    <t>VOŠ obal.techn.a SŠ Štětí - MP Stipendium</t>
  </si>
  <si>
    <t>09190003600110604016</t>
  </si>
  <si>
    <t>09190007480110604016</t>
  </si>
  <si>
    <t>SOŠ a SOU Roudnice n.L. - MP Stipendium</t>
  </si>
  <si>
    <t>09190003610110604016</t>
  </si>
  <si>
    <t>09190007490110604016</t>
  </si>
  <si>
    <t>OA a SOŠ gen.FF Louny - MP Stipendium</t>
  </si>
  <si>
    <t>09190003620110604016</t>
  </si>
  <si>
    <t>09190007500110604016</t>
  </si>
  <si>
    <t>Gymnázium a SOŠ Podbořany - MP Stipendium</t>
  </si>
  <si>
    <t>09190003630110604016</t>
  </si>
  <si>
    <t>09190007510110604016</t>
  </si>
  <si>
    <t>OA a SOŠ zem.a ek.Žatec - MP Stipendium</t>
  </si>
  <si>
    <t>09190003640110604016</t>
  </si>
  <si>
    <t>09190007520110604016</t>
  </si>
  <si>
    <t>SŠ technická Most - MP Stipendium</t>
  </si>
  <si>
    <t>09190003650110604016</t>
  </si>
  <si>
    <t>09190007530110604016</t>
  </si>
  <si>
    <t>SOŠ Litvínov-Hamr - MP Stipendium</t>
  </si>
  <si>
    <t>09190003660110604016</t>
  </si>
  <si>
    <t>09190007540110604016</t>
  </si>
  <si>
    <t>VOŠ ek.,soc.a zdr.OA,SPgŠ a SZŠ Most - MP Stipendium</t>
  </si>
  <si>
    <t>09190003670110604016</t>
  </si>
  <si>
    <t>09190007550110604016</t>
  </si>
  <si>
    <t>SŠ stavební a strojní Teplice - MP Stipendium</t>
  </si>
  <si>
    <t>09190003680110604016</t>
  </si>
  <si>
    <t>09190007560110604016</t>
  </si>
  <si>
    <t>SPŠ Ústí nad Labem - MP Stipendium</t>
  </si>
  <si>
    <t>09190003690110604016</t>
  </si>
  <si>
    <t>09190007570110604016</t>
  </si>
  <si>
    <t>SŠ obch.,řem.a sl. a ZŠ Ústí n.L. - MP Stipendium</t>
  </si>
  <si>
    <t>09190003700110604016</t>
  </si>
  <si>
    <t>VOŠ zdr.a SŠ zdr.Ústí n.L. - MP Stipendium</t>
  </si>
  <si>
    <t>09190003710110604016</t>
  </si>
  <si>
    <t>09190007580110604016</t>
  </si>
  <si>
    <t>SPŠ st.a SOŠ st.a techn.Ústí n.L. - MP Stipendium</t>
  </si>
  <si>
    <t>09190003720110604016</t>
  </si>
  <si>
    <t>09190007590110604016</t>
  </si>
  <si>
    <t>Gymnázium a SOŠ dr. VŠ Ústí n.L. - MP Stipendium</t>
  </si>
  <si>
    <t>09190003730110604016</t>
  </si>
  <si>
    <t>09190007600110604016</t>
  </si>
  <si>
    <t>Příspěvek na dojíždění</t>
  </si>
  <si>
    <t>00039</t>
  </si>
  <si>
    <t>Rezerva-MP pro střední školství v ÚK - Příspěvek na dojíždění</t>
  </si>
  <si>
    <t>SOŠ med.gr.a polygr.Rumburk-MP dojíždění pro SŠ v ÚK</t>
  </si>
  <si>
    <t>09190003740110604017</t>
  </si>
  <si>
    <t>09190007020110604017</t>
  </si>
  <si>
    <t>SŠ řemesel a sl.Děčín-MP dojíždění pro SŠ v ÚK</t>
  </si>
  <si>
    <t>09190003750110604017</t>
  </si>
  <si>
    <t>09190007030110604017</t>
  </si>
  <si>
    <t>SZŠ Děčín-MP dojíždění</t>
  </si>
  <si>
    <t>09190003760110604017</t>
  </si>
  <si>
    <t>09190007040110604017</t>
  </si>
  <si>
    <t>SŠ lodní dopr.a techn.řem.Děčín-MP dojíždění pro SŠ v ÚK</t>
  </si>
  <si>
    <t>09190003770110604017</t>
  </si>
  <si>
    <t>09190007050110604017</t>
  </si>
  <si>
    <t>VOŠ,SPŠ a SOŠ sl.a cest.r.Varnsdorf-MP dojíždění pro SŠ v ÚK</t>
  </si>
  <si>
    <t>09190003780110604017</t>
  </si>
  <si>
    <t>09190007060110604017</t>
  </si>
  <si>
    <t>Evropská obch.akademie Děčín-MP dojíždění pro SŠ v ÚK</t>
  </si>
  <si>
    <t>09190003790110604017</t>
  </si>
  <si>
    <t>09190007070110604017</t>
  </si>
  <si>
    <t>SŠ zahr.a zem.AEK Děčín-MP dojíždění pro SŠ v ÚK</t>
  </si>
  <si>
    <t>09190003800110604017</t>
  </si>
  <si>
    <t>09190007080110604017</t>
  </si>
  <si>
    <t>VOŠ a SPŠ str.,stav.a dopr.Děčín-MP dojíždění pro SŠ v ÚK</t>
  </si>
  <si>
    <t>09190003810110604017</t>
  </si>
  <si>
    <t>09190007090110604017</t>
  </si>
  <si>
    <t>Střední lesn.škola a SOŠ Šluknov-MP dojíždění pro SŠ v ÚK</t>
  </si>
  <si>
    <t>09190003820110604017</t>
  </si>
  <si>
    <t>09190007100110604017</t>
  </si>
  <si>
    <t>SŠ techn.,gastr.a autom.Chomutov -MP dojíždění pro SŠ v ÚK</t>
  </si>
  <si>
    <t>09190003830110604017</t>
  </si>
  <si>
    <t>09190007110110604017</t>
  </si>
  <si>
    <t>SOŠ en.a st.,OA a SZŠ Chomutov -MP dojíždění pro SŠ v ÚK</t>
  </si>
  <si>
    <t>09190003840110604017</t>
  </si>
  <si>
    <t>09190007120110604017</t>
  </si>
  <si>
    <t>SPŠ a VOŠ Chomutov -MP dojíždění pro SŠ v ÚK</t>
  </si>
  <si>
    <t>09190003850110604017</t>
  </si>
  <si>
    <t>09190007130110604017</t>
  </si>
  <si>
    <t>SPŠ stav.a OA Kadaň - MP dojíždění pro SŠ v ÚK</t>
  </si>
  <si>
    <t>09190003860110604017</t>
  </si>
  <si>
    <t>09190007140110604017</t>
  </si>
  <si>
    <t>Gymnázium Chomutov - MP dojíždění pro SŠ v ÚK</t>
  </si>
  <si>
    <t>09190003870110604017</t>
  </si>
  <si>
    <t>Gymnázium Kadaň - MP dojíždění pro SŠ v ÚK</t>
  </si>
  <si>
    <t>09190003880110604017</t>
  </si>
  <si>
    <t>09190007150110604017</t>
  </si>
  <si>
    <t>SOŠ techn.a zahr.Lovosice - MP dojíždění pro SŠ v ÚK</t>
  </si>
  <si>
    <t>09190003890110604017</t>
  </si>
  <si>
    <t>09190007160110604017</t>
  </si>
  <si>
    <t>SŠ pedag.,hotel.a služeb Litoměřice - MP dojíždění pro SŠ v ÚK</t>
  </si>
  <si>
    <t>09190003900110604017</t>
  </si>
  <si>
    <t>09190007170110604017</t>
  </si>
  <si>
    <t>VOŠ obal.techn.a SŠ Štětí - MP dojíždění pro SŠ v ÚK</t>
  </si>
  <si>
    <t>09190003910110604017</t>
  </si>
  <si>
    <t>09190007180110604017</t>
  </si>
  <si>
    <t>Gymnázium JJ Litoměřice - MP dojíždění pro SŠ v ÚK</t>
  </si>
  <si>
    <t>09190003920110604017</t>
  </si>
  <si>
    <t>09190007190110604017</t>
  </si>
  <si>
    <t>SOŠ a SOU Roudnice n.L. - MP dojíždění pro SŠ v ÚK</t>
  </si>
  <si>
    <t>09190003930110604017</t>
  </si>
  <si>
    <t>09190007200110604017</t>
  </si>
  <si>
    <t>OA a SOŠ gn. FF Louny - MP dojíždění pro SŠ v ÚK</t>
  </si>
  <si>
    <t>09190003940110604017</t>
  </si>
  <si>
    <t>09190007210110604017</t>
  </si>
  <si>
    <t>Gymnázium a SOŠ Podbořany - MP dojíždění pro SŠ v ÚK</t>
  </si>
  <si>
    <t>09190003950110604017</t>
  </si>
  <si>
    <t>09190007220110604017</t>
  </si>
  <si>
    <t>OA a SOŠ zem.a ek.Žatec - MP dojíždění pro SŠ v ÚK</t>
  </si>
  <si>
    <t>09190003960110604017</t>
  </si>
  <si>
    <t>SŠ technická Most - MP dojíždění pro SŠ v ÚK</t>
  </si>
  <si>
    <t>09190003970110604017</t>
  </si>
  <si>
    <t>09190007230110604017</t>
  </si>
  <si>
    <t>SPŠ a SOŠ gastr.a sl. Most - MP dojíždění pro SŠ v ÚK</t>
  </si>
  <si>
    <t>09190003980110604017</t>
  </si>
  <si>
    <t>09190007240110604017</t>
  </si>
  <si>
    <t>SOŠ Litvínov-Hamr - MP dojíždění pro SŠ v ÚK</t>
  </si>
  <si>
    <t>09190003990110604017</t>
  </si>
  <si>
    <t>09190007250110604017</t>
  </si>
  <si>
    <t>VOŠESaZ,OA,SpgŠ a SZŠ Most - MP dojíždění pro SŠ v ÚK</t>
  </si>
  <si>
    <t>09190004000110604017</t>
  </si>
  <si>
    <t>09190007260110604017</t>
  </si>
  <si>
    <t>Podkrušnohorské gymnázium Most - MP dojíždění pro SŠ v ÚK</t>
  </si>
  <si>
    <t>09190004010110604017</t>
  </si>
  <si>
    <t>09190007270110604017</t>
  </si>
  <si>
    <t>SŠ stav.a strojní Teplice - MP dojíždění pro SŠ v ÚK</t>
  </si>
  <si>
    <t>09190004020110604017</t>
  </si>
  <si>
    <t>09190007280110604017</t>
  </si>
  <si>
    <t>SŠ obchodu a služeb Teplice - MP dojíždění pro SŠ v ÚK</t>
  </si>
  <si>
    <t>09190004030110604017</t>
  </si>
  <si>
    <t>09190007290110604017</t>
  </si>
  <si>
    <t>Hotel.škola,OA a SPŠ Teplice - MP dojíždění pro SŠ v ÚK</t>
  </si>
  <si>
    <t>09190004040110604017</t>
  </si>
  <si>
    <t>09190007300110604017</t>
  </si>
  <si>
    <t>Gymnázium Teplice - MP dojíždění pro SŠ v ÚK</t>
  </si>
  <si>
    <t>09190004050110604017</t>
  </si>
  <si>
    <t>09190007310110604017</t>
  </si>
  <si>
    <t>Gymnázium a SPŠ Duchcov - MP dojíždění pro SŠ v ÚK</t>
  </si>
  <si>
    <t>09190004060110604017</t>
  </si>
  <si>
    <t>09190007320110604017</t>
  </si>
  <si>
    <t>Konzervatoř Teplice - MP dojíždění pro SŠ v ÚK</t>
  </si>
  <si>
    <t>09190004070110604017</t>
  </si>
  <si>
    <t>09190007330110604017</t>
  </si>
  <si>
    <t>SPŠ Ústí n.L. - MP dojíždění pro SŠ v ÚK</t>
  </si>
  <si>
    <t>09190004080110604017</t>
  </si>
  <si>
    <t>09190007340110604017</t>
  </si>
  <si>
    <t>SŠ obch.,řem.a sl.a ZŠ Ústí n.L. - MP dojíždění pro SŠ v ÚK</t>
  </si>
  <si>
    <t>09190004090110604017</t>
  </si>
  <si>
    <t>09190007350110604017</t>
  </si>
  <si>
    <t>VOŠ zdr. a SŠ zdr. Ústí n.L. - MP dojíždění pro SŠ v ÚK</t>
  </si>
  <si>
    <t>09190004100110604017</t>
  </si>
  <si>
    <t>09190007360110604017</t>
  </si>
  <si>
    <t>SPŠ st.a SOŠ st.a tech. Ústí n.L. - MP dojíždění pro SŠ v ÚK</t>
  </si>
  <si>
    <t>09190004110110604017</t>
  </si>
  <si>
    <t>09190007370110604017</t>
  </si>
  <si>
    <t>Gymnázium Ústí n.L.,Jateční- MP dojíždění pro SŠ v ÚK</t>
  </si>
  <si>
    <t>09190004120110604017</t>
  </si>
  <si>
    <t>Gymnázium a SOŠ dr. V.Š. Ústí n.L. - MP dojíždění pro SŠ v ÚK</t>
  </si>
  <si>
    <t>09190004130110604017</t>
  </si>
  <si>
    <t>09190007380110604017</t>
  </si>
  <si>
    <t>OA a JŠ s právem SJZ Ústí n.L. - MP dojíždění pro SŠ v ÚK</t>
  </si>
  <si>
    <t>09190004140110604017</t>
  </si>
  <si>
    <t>09190007390110604017</t>
  </si>
  <si>
    <t>Sport</t>
  </si>
  <si>
    <t>00091</t>
  </si>
  <si>
    <t>Rezerva - Sport</t>
  </si>
  <si>
    <t>BK Levharti Chomutov s.r.o.- Sportovní vybavení mládeže</t>
  </si>
  <si>
    <t>09190000590110641009</t>
  </si>
  <si>
    <t>Mostecký fotbalový klub o.p.s.- Zimní soustředění</t>
  </si>
  <si>
    <t>09190001960110641009</t>
  </si>
  <si>
    <t>Volejbalový klub Jirkov,z.s.-Soustředění mládeže 2019</t>
  </si>
  <si>
    <t>09190000310110641009</t>
  </si>
  <si>
    <t>Tenisový klub KADAŇ,z.s.-Podpora mládeže</t>
  </si>
  <si>
    <t>09190000320110641009</t>
  </si>
  <si>
    <t>Sportovní klub HOCKEY CLUB Kadaň, z.s.- HC Kadaň - sport 2019</t>
  </si>
  <si>
    <t>09190000330110641009</t>
  </si>
  <si>
    <t>Krasobluslařský klub Chomutov, z.s.- Krasobruslařské soustředění</t>
  </si>
  <si>
    <t>09190000360110641009</t>
  </si>
  <si>
    <t>JUDO KADAŇ,z.s.- Letní soustředění 2019</t>
  </si>
  <si>
    <t>09190000370110641009</t>
  </si>
  <si>
    <t>Spolek Hokejový klub Klášterec n.Ohří - Hokejové dresy s novým logem</t>
  </si>
  <si>
    <t>09190000380110641009</t>
  </si>
  <si>
    <t>Tiger Fight Club, z.s.- Mistrovství světa Jiu Jutsu</t>
  </si>
  <si>
    <t>09190000390110641009</t>
  </si>
  <si>
    <t>Klub národní házené Chomutov, z.s.- KNH Chomutov-Nové branky</t>
  </si>
  <si>
    <t>09190000400110641009</t>
  </si>
  <si>
    <t>TJ VTŽ CHOMUTOV, z.s.- Soustředění mládeže judo</t>
  </si>
  <si>
    <t>09190000420110641009</t>
  </si>
  <si>
    <t>SK Kosagym Kadaň, z.s.- Reprezantace mládeže na MS2019</t>
  </si>
  <si>
    <t>09190000430110641009</t>
  </si>
  <si>
    <t>BK Chomutov, z.s.- Basketbal na ZŠ Chomutovska</t>
  </si>
  <si>
    <t>09190000440110641009</t>
  </si>
  <si>
    <t>JUNIOR CHOMUTOV, z.s.- Fotbalové prázdniny 2019</t>
  </si>
  <si>
    <t>09190000450110641009</t>
  </si>
  <si>
    <t>CZECH WRESTLING Chomutov, z.s.- GRAND PRIX turnaj mládeže</t>
  </si>
  <si>
    <t>09190000460110641009</t>
  </si>
  <si>
    <t>Fotbalov klub Rašovice, spolek - Tréningové vybavení pro děti</t>
  </si>
  <si>
    <t>09190000470110641009</t>
  </si>
  <si>
    <t>TJ DNT Kadaň z.s.- Reprezentace a sport.vybavení</t>
  </si>
  <si>
    <t>09190000480110641009</t>
  </si>
  <si>
    <t>Florbal Jirkov z.s.- Letní soustředění</t>
  </si>
  <si>
    <t>09190000490110641009</t>
  </si>
  <si>
    <t>SK Ervěnice - Jirkov z.s.- Letní soustředění přípravek SK</t>
  </si>
  <si>
    <t>09190000500110641009</t>
  </si>
  <si>
    <t>Lyžařský klub Jirkov, z.s.- Soustředění a nákup materiálu</t>
  </si>
  <si>
    <t>09190000510110641009</t>
  </si>
  <si>
    <t>Handball klub Chomutov, z.s.- Soustředění 2019</t>
  </si>
  <si>
    <t>09190000520110641009</t>
  </si>
  <si>
    <t>TJ Pohyb a my Kadaň, z.s.- Podpora gymnastického oddílu</t>
  </si>
  <si>
    <t>09190000530110641009</t>
  </si>
  <si>
    <t>Škola bojových umění Most, o.s.- WSJO JIUJUTS MISTROVSTVÍ SVĚTA</t>
  </si>
  <si>
    <t>09190000550110641009</t>
  </si>
  <si>
    <t>Okresní fotbalový svaz Chomutov - Soustředění výběru žáků</t>
  </si>
  <si>
    <t>09190000580110641009</t>
  </si>
  <si>
    <t>TJ MEZIHOŘÍ z.s. - Skiškola Mezihoří</t>
  </si>
  <si>
    <t>09190000600110641009</t>
  </si>
  <si>
    <t>FAKER BIKE team, z.s.- Více úspěchů v BMX na Ústecku</t>
  </si>
  <si>
    <t>09190000630110641009</t>
  </si>
  <si>
    <t>TJ Slavoj Děčín, z.s.- Házenkářské soustředění</t>
  </si>
  <si>
    <t>09190000650110641009</t>
  </si>
  <si>
    <t>FK Varnsdorf, z.s. - Soustředění družstev mládeže</t>
  </si>
  <si>
    <t>09190000670110641009</t>
  </si>
  <si>
    <t>TJ Slovan Varnsdorf, z.s.- Podpora technického vybavení</t>
  </si>
  <si>
    <t>09190000700110641009</t>
  </si>
  <si>
    <t>Fotbalový klub Česká Kamenice, z.s.- Fotbalové kempy mládeže 2019</t>
  </si>
  <si>
    <t>09190000740110641009</t>
  </si>
  <si>
    <t>HC TS Varnsdorf, z.s.- Rozvoj mládeže HC TS Varnsdorf</t>
  </si>
  <si>
    <t>09190000770110641009</t>
  </si>
  <si>
    <t>Junák - český skaut, středisko Úsvit Děčín, z.s.- Skautská pramice P550</t>
  </si>
  <si>
    <t>09190000780110641009</t>
  </si>
  <si>
    <t>FK Jílové z.s.- FK Jílové - přípravka 2019</t>
  </si>
  <si>
    <t>09190000790110641009</t>
  </si>
  <si>
    <t>FK JUNIOR Děčín z.s.- PODPORA MLADÝCH FOTBALISTŮ</t>
  </si>
  <si>
    <t>09190003430110641009</t>
  </si>
  <si>
    <t>HC Děčín z.s.- Žákovská liga a Liga MD 2019</t>
  </si>
  <si>
    <t>09190000800110641009</t>
  </si>
  <si>
    <t>Spolek Fight Boxing Club Mikulášovice - Box - zájmová činnost mládeže</t>
  </si>
  <si>
    <t>09190000820110641009</t>
  </si>
  <si>
    <t>Mandavan, z.s. - Kids Team</t>
  </si>
  <si>
    <t>09190000830110641009</t>
  </si>
  <si>
    <t>KARATE SPORT RELAX Děčín z.s.- Soustředění karate mládeže</t>
  </si>
  <si>
    <t>09190000870110641009</t>
  </si>
  <si>
    <t>Plavecký klub Děčín z.s.- Plavecký klub Děčín</t>
  </si>
  <si>
    <t>09190003440110641009</t>
  </si>
  <si>
    <t>Fotbalový klub Jiskra Modrá, z.s.-Sportovní vybavení 2019</t>
  </si>
  <si>
    <t>09190000890110641009</t>
  </si>
  <si>
    <t>Klub vodních motoristů Děčin, z.s.-Formula Future Děčín-podpora</t>
  </si>
  <si>
    <t>09190000900110641009</t>
  </si>
  <si>
    <t>Junák - český skatu, středisko Sojčáci Děčín, z.s.-Okres.kolo Svojsíkova závodu</t>
  </si>
  <si>
    <t>09190003100110641009</t>
  </si>
  <si>
    <t>Veslařský klub Slavia Děčín z.s.-Materiálně technické vybavení</t>
  </si>
  <si>
    <t>09190000920110641009</t>
  </si>
  <si>
    <t>TJ Gymnastika Děčín, z.s.-O Pohár Věry Čáslavské</t>
  </si>
  <si>
    <t>09190000950110641009</t>
  </si>
  <si>
    <t>Fotbalový klub Rumburk,z.s.-Letní fotbal kemp pro mládež</t>
  </si>
  <si>
    <t>09190000970110641009</t>
  </si>
  <si>
    <t>FaJJn aerobik Děčín, z.s.-Sportovní aerobik Děčín</t>
  </si>
  <si>
    <t>09190000980110641009</t>
  </si>
  <si>
    <t>Okresní fotbalový svaz DĚČÍN-Výběry OFS Děčín U11,U12</t>
  </si>
  <si>
    <t>09190003450110641009</t>
  </si>
  <si>
    <t>Sportovní klub Děčín, z.s.-Turnaj mládeže U15-LABE Děčín</t>
  </si>
  <si>
    <t>09190000990110641009</t>
  </si>
  <si>
    <t>Veslařský klub Slavoj Litoměřice, z.s. - 65. Ročník litoměřické regaty</t>
  </si>
  <si>
    <t>09190001010110641009</t>
  </si>
  <si>
    <t>Potápěčský klub Kraken Litoměřice p.s. - Handicap Sportovní víkend</t>
  </si>
  <si>
    <t>09190001020110641009</t>
  </si>
  <si>
    <t>Okresní fotbalový svaz Litoměřice-O pohár předsedy OFS 2019</t>
  </si>
  <si>
    <t>09190001030110641009</t>
  </si>
  <si>
    <t>SH ČMS - Sbor dobrovolných hasičů Křešice-Hasičské soutěže dětí 2019</t>
  </si>
  <si>
    <t>09190001040110641009</t>
  </si>
  <si>
    <t>Fotbalový klub Vchynice, z.s.-Vybavení fotbalové přípravky</t>
  </si>
  <si>
    <t>09190001060110641009</t>
  </si>
  <si>
    <t>SK Štětí,z.s.-Soustředění mládeže ASPV 2019</t>
  </si>
  <si>
    <t>09190001070110641009</t>
  </si>
  <si>
    <t>SK Štětí,z.s.-Soustředění mládeže fotbal</t>
  </si>
  <si>
    <t>09190001080110641009</t>
  </si>
  <si>
    <t>SK Štětí,z.s.-Soustředění mládeže jachting 2</t>
  </si>
  <si>
    <t>09190001090110641009</t>
  </si>
  <si>
    <t>TJ KVS Štětí, z.s.- Sportovní akce TJ KVS Štětí</t>
  </si>
  <si>
    <t>09190001100110641009</t>
  </si>
  <si>
    <t>TJ KVS Štětí, z.s.- Vybavení pro TJ KVS Štětí 2019</t>
  </si>
  <si>
    <t>09190001110110641009</t>
  </si>
  <si>
    <t>Slavoj Litoměřice, z.s.-Soustředění oddílu šermu</t>
  </si>
  <si>
    <t>09190001120110641009</t>
  </si>
  <si>
    <t>Plavecký klub Litoměřice, z.s.- Pohyb je hra</t>
  </si>
  <si>
    <t>09190001130110641009</t>
  </si>
  <si>
    <t>TJ Žitenice, z.s.- Fotbalové soustředění</t>
  </si>
  <si>
    <t>09190001140110641009</t>
  </si>
  <si>
    <t>CYKLISTICKÝ KLUB SLAVOJ TEREZÍN z.s.-Prázdninové soustředění bmx</t>
  </si>
  <si>
    <t>09190001150110641009</t>
  </si>
  <si>
    <t>TJ Sokol Libochovany, z.s.-SPORT pro děti 2019</t>
  </si>
  <si>
    <t>09190001160110641009</t>
  </si>
  <si>
    <t>Sport team Brozany,z.s.-Sport pro děti a mládež</t>
  </si>
  <si>
    <t>09190001170110641009</t>
  </si>
  <si>
    <t>SK Lukavec z.s.- 6. letní fotbalový kemp - děti</t>
  </si>
  <si>
    <t>09190001190110641009</t>
  </si>
  <si>
    <t>SK SOKOL Malé Žernoseky z.s.- Dokonalé sportoviště</t>
  </si>
  <si>
    <t>09190001200110641009</t>
  </si>
  <si>
    <t>Taneční škola Funky Dangers z.s.-Taneční a pohybové soustředění</t>
  </si>
  <si>
    <t>09190001220110641009</t>
  </si>
  <si>
    <t>Tělovýchovná jednota Sokol Prackovice nad Labem,z.s.-Děti a mládež TJ Prackovice</t>
  </si>
  <si>
    <t>09190001230110641009</t>
  </si>
  <si>
    <t>Asociace sportovních klubů Lovosice, z.s.-Rotační tréninkové systémy</t>
  </si>
  <si>
    <t>09190001240110641009</t>
  </si>
  <si>
    <t>Trampolíny Litoměřice, z.s.-Soustředění 2019</t>
  </si>
  <si>
    <t>09190001580110641009</t>
  </si>
  <si>
    <t>Table Tennis Club Litoměřice, z.s.-Mládež TTC na turnaje ČR a EU</t>
  </si>
  <si>
    <t>09190001590110641009</t>
  </si>
  <si>
    <t>FK Litoměřicko,z.s.-Můžeme být ještě lepší</t>
  </si>
  <si>
    <t>09190001600110641009</t>
  </si>
  <si>
    <t>TK Amálka,z.s.-TK Amálka soustředění dětí</t>
  </si>
  <si>
    <t>09190001620110641009</t>
  </si>
  <si>
    <t>Sport judo Litoměřice,z.s.-Příprava sport JUDO 2019</t>
  </si>
  <si>
    <t>09190001630110641009</t>
  </si>
  <si>
    <t>SK Parta Litoměřicko z.s.-Přebory zdravotně znevýhodněných</t>
  </si>
  <si>
    <t>09190001670110641009</t>
  </si>
  <si>
    <t>Asociace sportovních klubů Lovosice z.s.-VYBAVENÍ PRO MLÁDEŽ</t>
  </si>
  <si>
    <t>09190001680110641009</t>
  </si>
  <si>
    <t>DMC REVOLUTION, z.s.-Léto s tancem 2019</t>
  </si>
  <si>
    <t>09190001690110641009</t>
  </si>
  <si>
    <t>Jezdecká stáj U ryzáčka, z.s.-Tréningový materiál pro mládež</t>
  </si>
  <si>
    <t>09190001700110641009</t>
  </si>
  <si>
    <t>VK Sever Žatec,z.s.-Zimní a letní soustředění</t>
  </si>
  <si>
    <t>09190001710110641009</t>
  </si>
  <si>
    <t>ČAM AMK Krásný Dvůr-MX závody pro děti a mládeže</t>
  </si>
  <si>
    <t>09190001720110641009</t>
  </si>
  <si>
    <t>FbC Jazzmani Žatec, z.s.-Podpora činnosti mládeže</t>
  </si>
  <si>
    <t>09190001730110641009</t>
  </si>
  <si>
    <t>Škola v pohybu, z.s.-Zimní kemp dětí a mládeže</t>
  </si>
  <si>
    <t>09190001750110641009</t>
  </si>
  <si>
    <t>TJ SOKOL Tuchořice, z.s.-Tuchořice-soustředění mládeže</t>
  </si>
  <si>
    <t>09190001760110641009</t>
  </si>
  <si>
    <t>TJ Sokol Domoušice-Rozvoj zdatnosti dětí</t>
  </si>
  <si>
    <t>09190001770110641009</t>
  </si>
  <si>
    <t>Veslařský klub Ohře Louny-VK Ohře Louny mládež 2019</t>
  </si>
  <si>
    <t>09190001780110641009</t>
  </si>
  <si>
    <t>Plavecký klub PROSEN Louny, z.s.-Plavecké závody II.</t>
  </si>
  <si>
    <t>09190001800110641009</t>
  </si>
  <si>
    <t>Jezdecký klub BON EQUI CLUB Louny, z.s.-Jezdecké závody a soustředění</t>
  </si>
  <si>
    <t>09190001810110641009</t>
  </si>
  <si>
    <t>SH ČMS - Sbor dobrovolných hasičů Obora-Vybavení pro mládé hasiče</t>
  </si>
  <si>
    <t>09190001820110641009</t>
  </si>
  <si>
    <t>FK Dobroměřice z.s.- Rozvoj mládeže FK Dobroměřice</t>
  </si>
  <si>
    <t>09190001830110641009</t>
  </si>
  <si>
    <t>HC Slovan louny, z.s.-Soustředění dětí 2019</t>
  </si>
  <si>
    <t>09190001860110641009</t>
  </si>
  <si>
    <t>Shotokan karate club Louny,z.s.-Shotokan soustředění III.</t>
  </si>
  <si>
    <t>09190001870110641009</t>
  </si>
  <si>
    <t>TJ Lokomotiva Žatec z.s.-Mládež na divoké vodě</t>
  </si>
  <si>
    <t>09190001900110641009</t>
  </si>
  <si>
    <t>TJ Stadion Louny,z.s.-Toi Toi CUP mládeže 2019</t>
  </si>
  <si>
    <t>09190001910110641009</t>
  </si>
  <si>
    <t>Basket Academy Louny z.s.-Letní basketbalové soustředění</t>
  </si>
  <si>
    <t>09190001930110641009</t>
  </si>
  <si>
    <t>Klub sportovní gymnastiky Litvínov,z.s.-Gymnastická bradla-žerdě</t>
  </si>
  <si>
    <t>09190001950110641009</t>
  </si>
  <si>
    <t>FŠ Litvínov z.s.-Soustředění - léto 2019</t>
  </si>
  <si>
    <t>09190001990110641009</t>
  </si>
  <si>
    <t>Atletika Litvínov,z.s.-Podpora soustředění dětí</t>
  </si>
  <si>
    <t>09190002000110641009</t>
  </si>
  <si>
    <t>TJ Baník Most z.s.- Volejbal 2019</t>
  </si>
  <si>
    <t>09190002010110641009</t>
  </si>
  <si>
    <t>FK Baník Souš z.s.- Podpora, rozvoj dětí a mládeže</t>
  </si>
  <si>
    <t>09190002020110641009</t>
  </si>
  <si>
    <t>ČSS,z.s.-sportovně středlecký klub Meziboří-Vybavení střeleckého kroužku</t>
  </si>
  <si>
    <t>09190003120110641009</t>
  </si>
  <si>
    <t>M-ALGO team z.s.- M-ALGO team - soustředění 2019</t>
  </si>
  <si>
    <t>09190003130110641009</t>
  </si>
  <si>
    <t>Plavecký klub Most,z.s.- Plavecké soustředění Litomyšl</t>
  </si>
  <si>
    <t>09190002030110641009</t>
  </si>
  <si>
    <t>Jezdecká společnost Hipodrom Most-Severočeské OM PONY 2019</t>
  </si>
  <si>
    <t>09190002040110641009</t>
  </si>
  <si>
    <t>Potápěči UHLOMOST sport,p.s.- Severočeské OM PONY 2019</t>
  </si>
  <si>
    <t>09190002050110641009</t>
  </si>
  <si>
    <t>Sportovní fotbalový klub Meziboří, z.s.-Soustředění pro mládež</t>
  </si>
  <si>
    <t>09190002060110641009</t>
  </si>
  <si>
    <t>FBC Vipers Most z.s.- FLORBAL PRO RADOST!</t>
  </si>
  <si>
    <t>09190002080110641009</t>
  </si>
  <si>
    <t>Sportovní klub stolního tenisu Baník Most z.s.-Zkvalitnění podmínek klubu</t>
  </si>
  <si>
    <t>09190002090110641009</t>
  </si>
  <si>
    <t>TJ Sokol Horní Jiřetín,z.s.-" Gymnastika-radost!"</t>
  </si>
  <si>
    <t>09190002100110641009</t>
  </si>
  <si>
    <t>HK Baník Most z.s.- Sportovní příprava mládeže</t>
  </si>
  <si>
    <t>09190002120110641009</t>
  </si>
  <si>
    <t>KOB Litvínov, z.s.-Poslův Mlýn 2019</t>
  </si>
  <si>
    <t>09190002140110641009</t>
  </si>
  <si>
    <t>TJ Baník Meziboří - Podpora dětí TJ Baník Meziboří</t>
  </si>
  <si>
    <t>09190002150110641009</t>
  </si>
  <si>
    <t>Plavecký klub Litvínov, z.s.- Sportovní soustředění pro děti</t>
  </si>
  <si>
    <t>09190002170110641009</t>
  </si>
  <si>
    <t>TJ Hvězda Trnovany,z.s.- Sportovní soustředění pro děti</t>
  </si>
  <si>
    <t>09190002200110641009</t>
  </si>
  <si>
    <t>Krajský svaz lyžařů Ústeckého kraje z.s.-Srazy talentované mládeže</t>
  </si>
  <si>
    <t>09190002220110641009</t>
  </si>
  <si>
    <t>RAKETOMODELÁŘSKÝ KLUB KRUPKA p.s.- MS,SP,MČR 2019</t>
  </si>
  <si>
    <t>09190002240110641009</t>
  </si>
  <si>
    <t>Atletický klub Krupka,z.s.- Sportovní soustředění atletů</t>
  </si>
  <si>
    <t>09190003150110641009</t>
  </si>
  <si>
    <t>TJ Krupka,z.s.-Vybavení mládeže TJ Krupka</t>
  </si>
  <si>
    <t>09190002440110641009</t>
  </si>
  <si>
    <t>Fotbalový klub Hostomice,z.s.-Zabav se sportem</t>
  </si>
  <si>
    <t>09190002460110641009</t>
  </si>
  <si>
    <t>Volejbalový klub Teplice z.s.- Snadný sport</t>
  </si>
  <si>
    <t>09190002490110641009</t>
  </si>
  <si>
    <t>SHOTOKAN KARATE-DO MASOPUST BÍLINA,z.s.-Soustředění pro děti a soutěže</t>
  </si>
  <si>
    <t>09190002500110641009</t>
  </si>
  <si>
    <t>Plavecký oddíl Krupka, z.s.-Plavecký kemp</t>
  </si>
  <si>
    <t>09190003160110641009</t>
  </si>
  <si>
    <t>TJ Baník Osek, z.s.- BAOS soustředění 2019</t>
  </si>
  <si>
    <t>09190002520110641009</t>
  </si>
  <si>
    <t>Florbal Teplice z.s.- Soustředění pro mládež</t>
  </si>
  <si>
    <t>09190002530110641009</t>
  </si>
  <si>
    <t>1FC Dubí - Soustředění dětí 2019</t>
  </si>
  <si>
    <t>09190002540110641009</t>
  </si>
  <si>
    <t>SK Junior Teplice z.s.- Soustředění dětí 2019</t>
  </si>
  <si>
    <t>09190002550110641009</t>
  </si>
  <si>
    <t>Fotbalový klub Bílina z.s.- Soustředění žáků 2019</t>
  </si>
  <si>
    <t>09190002560110641009</t>
  </si>
  <si>
    <t>Sport.klub KRASO Bílina-Radost z krasobruslení</t>
  </si>
  <si>
    <t>09190002570110641009</t>
  </si>
  <si>
    <t>MK SEVERKA MODELPARK SUCHÉ-Soustředění mladých modelářů</t>
  </si>
  <si>
    <t>09190002590110641009</t>
  </si>
  <si>
    <t>TJ Sokol Srbice - Jarní turnaj přípravek 2019</t>
  </si>
  <si>
    <t>09190002600110641009</t>
  </si>
  <si>
    <t>TJ Sokol Košťany-SOUSTŘEDĚNÍ TJ SOKOL KOŠŤANY</t>
  </si>
  <si>
    <t>09190002610110641009</t>
  </si>
  <si>
    <t>SK Judo Teplice-Judistické soustředění 2019</t>
  </si>
  <si>
    <t>09190002620110641009</t>
  </si>
  <si>
    <t>FK Novosedlice - Sportovní předměty pro FK Novosedlice</t>
  </si>
  <si>
    <t>09190002630110641009</t>
  </si>
  <si>
    <t>LAWEN TENIS KLUB Bílina-Tenisové příměstské kempy</t>
  </si>
  <si>
    <t>09190002640110641009</t>
  </si>
  <si>
    <t>TJ Oldřichov-Sport 2019</t>
  </si>
  <si>
    <t>09190003170110641009</t>
  </si>
  <si>
    <t>LTC Panorama Teplice-Tenisové turnaje 13.ročník</t>
  </si>
  <si>
    <t>09190002650110641009</t>
  </si>
  <si>
    <t>Sportovní stáj Svobodová z.s. - Materiální vybavení</t>
  </si>
  <si>
    <t>09190002660110641009</t>
  </si>
  <si>
    <t>Spolek Leonidas Gym Muay Thai Dubí-Sport dětí 2019</t>
  </si>
  <si>
    <t>09190002670110641009</t>
  </si>
  <si>
    <t>Jezdecký spolek Rtyně-Tréninkový areál Mladý worker</t>
  </si>
  <si>
    <t>09190002680110641009</t>
  </si>
  <si>
    <t>TKX TENNIS TEAM KRUPKA - Nákup tenisových míčů</t>
  </si>
  <si>
    <t>09190003180110641009</t>
  </si>
  <si>
    <t>HC Teplice Huskies - Hokejová výstroj dětem</t>
  </si>
  <si>
    <t>09190002690110641009</t>
  </si>
  <si>
    <t>Vodní sporty Duchcov - Jachting - mládež 2019</t>
  </si>
  <si>
    <t>09190002700110641009</t>
  </si>
  <si>
    <t>Jezdecký klub PEDRA - Materiálně technické vybavení</t>
  </si>
  <si>
    <t>09190002710110641009</t>
  </si>
  <si>
    <t>SK KAMURA RYU SHOTOKAN - 32.CZECH OPEN KARATE CUP 2019</t>
  </si>
  <si>
    <t>09190002720110641009</t>
  </si>
  <si>
    <t>TJ Saně Ústí n.L.-Účast na mezinárodních závodech</t>
  </si>
  <si>
    <t>09190002730110641009</t>
  </si>
  <si>
    <t>TJ Chemička Ústí n.L.-oddíl rychlostní kanoistika-Materiální vybavení mladých ka</t>
  </si>
  <si>
    <t>09190002750110641009</t>
  </si>
  <si>
    <t>Ústecká krajská asociace Sport pro všechny-Podpora pohyb.aktivit</t>
  </si>
  <si>
    <t>09190002760110641009</t>
  </si>
  <si>
    <t>Florbal Ústí n.L.- Letní soustředění mládeže FBÚ</t>
  </si>
  <si>
    <t>09190002780110641009</t>
  </si>
  <si>
    <t>TJ Povrly - TJ Povrly-Turnaje mládeže</t>
  </si>
  <si>
    <t>09190002800110641009</t>
  </si>
  <si>
    <t>Gymnastický sport.klub Ústí n.L.-Letní soustředění GSK ÚL</t>
  </si>
  <si>
    <t>09190003200110641009</t>
  </si>
  <si>
    <t>Ústecká krajská organizace ČUS-Reprezentace Ústeckého kraje</t>
  </si>
  <si>
    <t>09190002810110641009</t>
  </si>
  <si>
    <t>TJ Chemička Ústí n.L.-oddíl veslování-Veslování mládeže v Ústí n.L.</t>
  </si>
  <si>
    <t>09190002840110641009</t>
  </si>
  <si>
    <t>FC Rapid Ústí n.L.-Tréninkové pomůcky pro mládež</t>
  </si>
  <si>
    <t>09190002860110641009</t>
  </si>
  <si>
    <t>Ústecký krajský svaz karate ČSKe-Sport pro region 2019</t>
  </si>
  <si>
    <t>09190002880110641009</t>
  </si>
  <si>
    <t>SPORT UNION z.s.- 51.GRAND PRIX NORTHBOHEMIA</t>
  </si>
  <si>
    <t>09190002890110641009</t>
  </si>
  <si>
    <t>FK Slovan Chabařovice - FOTBALOVÉ SOUSTŘEDĚNÍ MLÁDEŽE</t>
  </si>
  <si>
    <t>09190002900110641009</t>
  </si>
  <si>
    <t>TJ Svádov-Olšinky - Přenosné bezpečné branky</t>
  </si>
  <si>
    <t>09190002910110641009</t>
  </si>
  <si>
    <t>Taneční skupina Freedom - Dancemanina cup 2019</t>
  </si>
  <si>
    <t>09190002920110641009</t>
  </si>
  <si>
    <t>USK PROVOD - Atletika-Poslův Mlýn</t>
  </si>
  <si>
    <t>09190002930110641009</t>
  </si>
  <si>
    <t>BLADES Ústí n.L.-Pořízení zápasového vybavení</t>
  </si>
  <si>
    <t>09190002940110641009</t>
  </si>
  <si>
    <t>Volejbal Ústí n.L.-MEZINÁRODNÍ TURNAJ-PVG 2019</t>
  </si>
  <si>
    <t>09190002950110641009</t>
  </si>
  <si>
    <t>Athletic Club Ústí n.L.-Atletika mládeže AC Ústí 2019</t>
  </si>
  <si>
    <t>09190002970110641009</t>
  </si>
  <si>
    <t>Škoda TAEKWON-DO I.T.F. GE-BAEK HOSIN SOOL-Soustředění a sport.výbava</t>
  </si>
  <si>
    <t>09190002990110641009</t>
  </si>
  <si>
    <t>FK Ústí n.L.-mládež - Mládežnické turnaje 2019</t>
  </si>
  <si>
    <t>09190003000110641009</t>
  </si>
  <si>
    <t>SKI klub Telnice-Soustředění na ledovci</t>
  </si>
  <si>
    <t>09190003020110641009</t>
  </si>
  <si>
    <t>Klub orientačního běhu Ústí n.L.-Soustředění a okresní přebor</t>
  </si>
  <si>
    <t>09190003060110641009</t>
  </si>
  <si>
    <t>St.město Děčín, Děčínská sportovní p.o.- Sportovní olympiáda ZŠ</t>
  </si>
  <si>
    <t>09190000720110641009</t>
  </si>
  <si>
    <t>St.město Děčín-DDM Děčín IV,Teplická 344/38-Letní tábor na tatami</t>
  </si>
  <si>
    <t>09190000840110641009</t>
  </si>
  <si>
    <t>St.město Děčín-DDM Děčín IV,Teplická 344/38-Podpora požárního sportu</t>
  </si>
  <si>
    <t>09190000850110641009</t>
  </si>
  <si>
    <t>St.město Děčín-DDM Děčín IV,Teplická 344/38-DC Open</t>
  </si>
  <si>
    <t>09190000860110641009</t>
  </si>
  <si>
    <t>Prevence rizikového chování v ÚK</t>
  </si>
  <si>
    <t>00092</t>
  </si>
  <si>
    <t>Rezerva - Prevence rizikového chování v ÚK</t>
  </si>
  <si>
    <t>LINGUA UNIVERSAL soukr.ZŠ a MŠ s.r.o.-Kolektiv je důležitý</t>
  </si>
  <si>
    <t>09190001520110642009</t>
  </si>
  <si>
    <t>Centrum podpory zdraví z.ú.-Cepík-zdravý životní styl předškolních dětí</t>
  </si>
  <si>
    <t>09190001550110642009</t>
  </si>
  <si>
    <t>WHITE LIGHT I. z.ú.-Všeho (jenom) s (M) mírou</t>
  </si>
  <si>
    <t>09190001560110642009</t>
  </si>
  <si>
    <t>Světlo Kadaň z.s.- Světlem k prevenci</t>
  </si>
  <si>
    <t>09190001530110642009</t>
  </si>
  <si>
    <t>Oblastní spolek Českého červeného kříže Litoměřice-Program dlouhodobé školské pr</t>
  </si>
  <si>
    <t>09190001540110642009</t>
  </si>
  <si>
    <t>Město Mikulášovice-ZŠ Mikulášovice-Ve škole jsme kamarádi</t>
  </si>
  <si>
    <t>1041</t>
  </si>
  <si>
    <t>09190001250110642009</t>
  </si>
  <si>
    <t>Město Varnsdorf-ZŠ a MŠ Varnsdorf,Bratislavská-Etické dílny</t>
  </si>
  <si>
    <t>09190001260110642009</t>
  </si>
  <si>
    <t>Město Varnsdorf-ZŠ a MŠ Varnsdorf,Bratislavská-Zdravý životní styl</t>
  </si>
  <si>
    <t>09160001270110641006</t>
  </si>
  <si>
    <t>Město Varnsdorf-ZŠ Varnsdorf,Východní-Společně to dáme...</t>
  </si>
  <si>
    <t>09190001280110642009</t>
  </si>
  <si>
    <t>Obec Březno-ZŠ a MŠ Březno-Adaptační kurz pro žáky 6.ročníku</t>
  </si>
  <si>
    <t>09190001290110642009</t>
  </si>
  <si>
    <t>St.město Chomutov-ZŠ Chomutov,Zahradní-Řešíme problémy,přijímáme výzvy</t>
  </si>
  <si>
    <t>09190001300110642009</t>
  </si>
  <si>
    <t>St.město Chomutov-ZŠ a MŠ Chomutov,17.listopadu-PODPORA PREVENT.TÝMŮ NA ŠKOLE</t>
  </si>
  <si>
    <t>09190001310110642009</t>
  </si>
  <si>
    <t>Město Jirkov-ZŠ Jirkov-Prevence hrou</t>
  </si>
  <si>
    <t>09190001320110642009</t>
  </si>
  <si>
    <t>Město Klášterec n.O.-ZŠ Klášterec n.O.-Život bez rizik</t>
  </si>
  <si>
    <t>09190001330110642009</t>
  </si>
  <si>
    <t>Obec Strupčice-ZŠ a MŠ Strupčice-Pojďme o tom mluvit</t>
  </si>
  <si>
    <t>09190001340110642009</t>
  </si>
  <si>
    <t>Obec Vilémov-ZŠ a MŠ Vilémov-"Spolu a dobře"</t>
  </si>
  <si>
    <t>2043</t>
  </si>
  <si>
    <t>09190001350110642009</t>
  </si>
  <si>
    <t>Město Lovosice-ZŠ A.Baráka,Lovosice-Stmelujeme zdravě 2019</t>
  </si>
  <si>
    <t>09190001360110642009</t>
  </si>
  <si>
    <t>Město Lovosice-ZŠ Lovosice,Sady pionýrů-Třída a třídní-jeden tým</t>
  </si>
  <si>
    <t>09190001370110642009</t>
  </si>
  <si>
    <t>St.město Louny-ZŠ J.A.K.Louny-Adaptační pobyt pro žáky 6.ročníků</t>
  </si>
  <si>
    <t>09190001380110642009</t>
  </si>
  <si>
    <t>Obec Nové Sedlo-ZŠ a MŠ Nové Sedlo-Bezpečná škola</t>
  </si>
  <si>
    <t>09190001390110642009</t>
  </si>
  <si>
    <t>Obec Petrohrad-ZŠ a MŠ Petrohrad-Já a ty jsme kamarádi, máme se tu všichni rádi</t>
  </si>
  <si>
    <t>4048</t>
  </si>
  <si>
    <t>09190001400110642009</t>
  </si>
  <si>
    <t>Obec Postoloprty-ZŠ Postoloprty- Adapťák 2019</t>
  </si>
  <si>
    <t>09190001410110642009</t>
  </si>
  <si>
    <t>Město Litvínov-ZŠ Litvínov-Studium k výkonu specializovaných činností</t>
  </si>
  <si>
    <t>09190001420110642009</t>
  </si>
  <si>
    <t>Město Litvínov-ZŠ Litvínov-Buď v bezpečí v kyberprostoru</t>
  </si>
  <si>
    <t>09190001430110642009</t>
  </si>
  <si>
    <t>Město Bílina-ZŠ Bílina,Lidická-Stop závislostem 2019</t>
  </si>
  <si>
    <t>09190001440110642009</t>
  </si>
  <si>
    <t>Město Bílina-ZŠ Bílina,Za Chlumem-Studium k výkonu specializovaných činností</t>
  </si>
  <si>
    <t>09190001450110642009</t>
  </si>
  <si>
    <t>Město Bílina-ZŠ Bílina,Za Chlumem-Začít spolu</t>
  </si>
  <si>
    <t>09190001460110642009</t>
  </si>
  <si>
    <t>Město Duchcov-ZŠ A.S.Duchcov-Nebojíme se toho</t>
  </si>
  <si>
    <t>09190001470110642009</t>
  </si>
  <si>
    <t>Město Hrob-ZŠ Hrob-CESTA K BEZPEČÍ</t>
  </si>
  <si>
    <t>6009</t>
  </si>
  <si>
    <t>09190001480110642009</t>
  </si>
  <si>
    <t>St.město Ústí n.L.-ZŠ Ústí n.L.,Pod Vodojemem-Hravě o prevenci Pod Vodojemem</t>
  </si>
  <si>
    <t>09190001490110642009</t>
  </si>
  <si>
    <t>St.město Ústí n.L.-ZŠ Ústí n.L.,Pod Vodojemem-Adaptační kurz žáků 6.tříd</t>
  </si>
  <si>
    <t>09190001500110642009</t>
  </si>
  <si>
    <t>SOŠ med.grafiky a polygr.Rumburk-Komunikace se žáky při problémech</t>
  </si>
  <si>
    <t>09190002250110668001</t>
  </si>
  <si>
    <t>Sp.ZŠ,Sp.MŠ a Pr.Š.,Děčín- Podpora dobré atmosféry ve třidě a prevence šikany</t>
  </si>
  <si>
    <t>09190002270110668002</t>
  </si>
  <si>
    <t>Spec. ZŠ a Pr.Š.Šluknov-Vstupujeme do života</t>
  </si>
  <si>
    <t>09190002260110668002</t>
  </si>
  <si>
    <t>SOŠ en.,stav.,OA a SZŠ Chomutov-Jedeme dál - peeři a bezpečná škola</t>
  </si>
  <si>
    <t>09190002290110668002</t>
  </si>
  <si>
    <t>SOŠ en.,stav.,OA a SZŠ Chomutov- SPOLEČNĚ 2019</t>
  </si>
  <si>
    <t>09190002300110668002</t>
  </si>
  <si>
    <t>Gymnázium a SOŠ Klášterec n.O.- Cesta</t>
  </si>
  <si>
    <t>09190002280110668002</t>
  </si>
  <si>
    <t>Gymnázium Lovosice - Opárenským údolím za seznámením 2019</t>
  </si>
  <si>
    <t>09190002310110668002</t>
  </si>
  <si>
    <t>Gymnázium Lovosice - Na Gymlovo všeho jenom s Mírou 2019</t>
  </si>
  <si>
    <t>09190002320110668002</t>
  </si>
  <si>
    <t>Speciální ZŠ Louny - Financování akreditovaného spec.studia pro ŠMP</t>
  </si>
  <si>
    <t>09190002330110668002</t>
  </si>
  <si>
    <t>SPŠ a SOŠ gastr.a služeb Most-Nenech se zahnat do kouta</t>
  </si>
  <si>
    <t>09190002370110668002</t>
  </si>
  <si>
    <t>SOŠ Litvínov-Hamr-Cyberstalking-virtuální šikana</t>
  </si>
  <si>
    <t>09190002350110668002</t>
  </si>
  <si>
    <t>VOŠESZ,OA,SPGŠ a SZŠ Most-Naše třída-bezpečný tým pro tebe!</t>
  </si>
  <si>
    <t>09190002340110668002</t>
  </si>
  <si>
    <t>Podkrušnohorské gymnázium Most-Dobrý start ke společnému cíli</t>
  </si>
  <si>
    <t>09190002360110668002</t>
  </si>
  <si>
    <t>ZŠ praktická Bílina-Specializační studium ŠMP</t>
  </si>
  <si>
    <t>09190002400110668002</t>
  </si>
  <si>
    <t>Konzervatoř Teplice-Adaptační program pro studenty 1.ročníku konzervatoře</t>
  </si>
  <si>
    <t>09190002390110668002</t>
  </si>
  <si>
    <t>PPP ÚK a ZDVPP Teplice - Zvyšování odborných kompetencí metodické prevence</t>
  </si>
  <si>
    <t>09190002380110668002</t>
  </si>
  <si>
    <t>SPŠ Ústí n.L.-Adaptační kurz "Naučme se toleranci"</t>
  </si>
  <si>
    <t>09190002420110668002</t>
  </si>
  <si>
    <t>SŠ obchodu,řem.,sl.a ZŠ Ústí n.L.-Nebuď oběť</t>
  </si>
  <si>
    <t>09190002430110668002</t>
  </si>
  <si>
    <t>OA a JŠ s PSJZ Ústí n.L.-Bez obav na střední školu</t>
  </si>
  <si>
    <t>09190002410110668002</t>
  </si>
  <si>
    <t>Volný čas</t>
  </si>
  <si>
    <t>00096</t>
  </si>
  <si>
    <t>Rezerva - Volný čas</t>
  </si>
  <si>
    <t>09190004940110637009</t>
  </si>
  <si>
    <t>09190004950110637009</t>
  </si>
  <si>
    <t>Středisko ekologické výchovy SEVER Litoměřice,o.p.s.-MÁME ZDE KRÁSNĚ</t>
  </si>
  <si>
    <t>09190004600110637009</t>
  </si>
  <si>
    <t>ZŠ a PrŠ Arkádie, o.p.s.-Letní integrovaný tábor 2019</t>
  </si>
  <si>
    <t>09190004790110637009</t>
  </si>
  <si>
    <t>Mateřské centrum Bělásek z.s.-S Běláskem se nenudíme IV</t>
  </si>
  <si>
    <t>09190004350110637009</t>
  </si>
  <si>
    <t>ASOCIACE TOM ČR,TOM 1027 STOPAŘI-Poznej svoji vlast aktivně</t>
  </si>
  <si>
    <t>09190004390110637009</t>
  </si>
  <si>
    <t>Rákosníček Děčín,z.s.-Hvězdné léto 2019</t>
  </si>
  <si>
    <t>09190004400110637009</t>
  </si>
  <si>
    <t>SVĚT NADĚJE z.s.- Náš svět</t>
  </si>
  <si>
    <t>09190004440110637009</t>
  </si>
  <si>
    <t>Mlýnský spolek z.s.-Aby řemesla nebolela</t>
  </si>
  <si>
    <t>09190004450110637009</t>
  </si>
  <si>
    <t>Jezdecký klub DOMINIKA, z.s.-Podpora činnosti JK DOMINIKA</t>
  </si>
  <si>
    <t>09190004460110637009</t>
  </si>
  <si>
    <t>Školní spolek Strupčice-Zapojíme rodiče</t>
  </si>
  <si>
    <t>09190004470110637009</t>
  </si>
  <si>
    <t>Školní spolek Strupčice-Aktivní volný čas</t>
  </si>
  <si>
    <t>09190004480110637009</t>
  </si>
  <si>
    <t>Radka z.s.-Děti v pohybu 2019</t>
  </si>
  <si>
    <t>09190004490110637009</t>
  </si>
  <si>
    <t>Na louce, z.s.- Léto s Kolibříkem</t>
  </si>
  <si>
    <t>09190004500110637009</t>
  </si>
  <si>
    <t>Na louce, z.s.- Rodinné centrum Kolibřík</t>
  </si>
  <si>
    <t>09190004510110637009</t>
  </si>
  <si>
    <t>Český svaz chovatelů,z.s.- Děti a zvířata Litoměřice 2019</t>
  </si>
  <si>
    <t>09190004530110637009</t>
  </si>
  <si>
    <t>MARSTAFIT CLUB, z.s.-Pohybově poznávací tábor</t>
  </si>
  <si>
    <t>09190004580110637009</t>
  </si>
  <si>
    <t>Český kynologický svaz Ústecká krajská org.-Sportovní kynologie a mládež</t>
  </si>
  <si>
    <t>09190004620110637009</t>
  </si>
  <si>
    <t>VEEV, z.s.- Volný čas na venkově</t>
  </si>
  <si>
    <t>09190004650110637009</t>
  </si>
  <si>
    <t>SPMP ČR pob.spolek Louny-Taneční pro lidi s postižením</t>
  </si>
  <si>
    <t>09190004690110637009</t>
  </si>
  <si>
    <t>Spolek Moje Ročovsko, z.s.-Pohybem proti nudě 2</t>
  </si>
  <si>
    <t>09190004700110637009</t>
  </si>
  <si>
    <t>Archa Noemova z.s.-JÁ CHCI KONĚ</t>
  </si>
  <si>
    <t>09190004720110637009</t>
  </si>
  <si>
    <t>Zámecký spolek Krásný Dvůr,z.s.-Krásnodvorské výtvarné dny</t>
  </si>
  <si>
    <t>09190004730110637009</t>
  </si>
  <si>
    <t>SPMP ČR pob.spolek Most-Klubová odpoledne Oáza 2019</t>
  </si>
  <si>
    <t>09190004750110637009</t>
  </si>
  <si>
    <t>Dubíčko, z.s.-Jedeme dál!</t>
  </si>
  <si>
    <t>09190004780110637009</t>
  </si>
  <si>
    <t>AVZO TSČ ČR Střelci Teplice-Střelecká příprava dětí</t>
  </si>
  <si>
    <t>09190004810110637009</t>
  </si>
  <si>
    <t>AVZO TSČ ČR TEPLICE hrad DOUBRAVKA,p.s.-činnost technických kroužků</t>
  </si>
  <si>
    <t>09190004830110637009</t>
  </si>
  <si>
    <t>Svobodná Kopřivka, z.s.-I DĚTI MOHOU PROGRAMOVAT</t>
  </si>
  <si>
    <t>09190005280110637009</t>
  </si>
  <si>
    <t>K-Garten z.s.-Weltreise-Cesta kolem světa</t>
  </si>
  <si>
    <t>09190004840110637009</t>
  </si>
  <si>
    <t>Junák-český skaut, Ústecký kraj, z.s.-Výprava skautů na jamboree</t>
  </si>
  <si>
    <t>09190004870110637009</t>
  </si>
  <si>
    <t>Rodinné centrum Slunečník, z.s.-LÉTO SE SLUNEČNÍKEM</t>
  </si>
  <si>
    <t>09190004880110637009</t>
  </si>
  <si>
    <t>Asociace středošk.klubů ČR z.s.-Středoškoláci a volný čas</t>
  </si>
  <si>
    <t>09190004900110637009</t>
  </si>
  <si>
    <t>YMCA Ústí nad Labem-Volnočas v YMCA</t>
  </si>
  <si>
    <t>09190004920110637009</t>
  </si>
  <si>
    <t>Schrödingerův institut Varnsdorf-stř.volného času-BHCO-43.ročník</t>
  </si>
  <si>
    <t>09190004420110637009</t>
  </si>
  <si>
    <t>Křesťanská základní škola Nativity-Keramická kroužek KZŠ Nativity</t>
  </si>
  <si>
    <t>09190004430110637009</t>
  </si>
  <si>
    <t>Farní charita Lovosice-Aktivně proti nudě</t>
  </si>
  <si>
    <t>09190004590110637009</t>
  </si>
  <si>
    <t>Římskokatolická farnost Liběšice u Žatce-Letní tábor 2019</t>
  </si>
  <si>
    <t>09190004740110637009</t>
  </si>
  <si>
    <t>Oblastní charita Most-Příměstský tábor Duchcováček</t>
  </si>
  <si>
    <t>09190004760110637009</t>
  </si>
  <si>
    <t>Oblastní charita Most-Hracholusky pod stanem!</t>
  </si>
  <si>
    <t>09190004770110637009</t>
  </si>
  <si>
    <t>Biskupské gymnázium, ZŠ a MŠ Bohosudov-LÉČÍME POHÁDKOU III</t>
  </si>
  <si>
    <t>09190004800110637009</t>
  </si>
  <si>
    <t>St.město Děčín-DDM Děčín IV,Teplická 344/38-Dance Děčín 2019</t>
  </si>
  <si>
    <t>09190004330110637009</t>
  </si>
  <si>
    <t>Město Dolní Poustevna - S knihou do života</t>
  </si>
  <si>
    <t>09190006520110637009</t>
  </si>
  <si>
    <t>Město Krásná Lípa-Kostka Krásná Lípa-Šijeme s babičkou</t>
  </si>
  <si>
    <t>09190004380110637009</t>
  </si>
  <si>
    <t>Město Mikulášovice-ZŠ Mikulášovice-Zájmové činnosti pro školáky</t>
  </si>
  <si>
    <t>09190004360110637009</t>
  </si>
  <si>
    <t>Město Varnsdorf-ZŠ nám.E.Beneše 469-Polem nepolem</t>
  </si>
  <si>
    <t>09190004320110637009</t>
  </si>
  <si>
    <t>Obec Spořice - Letní příměstské tábory 2019</t>
  </si>
  <si>
    <t>2037</t>
  </si>
  <si>
    <t>09190006530110637009</t>
  </si>
  <si>
    <t>Obec Liběšice-ZŠ a MŠ Liběšice-VOLNÝ ČAS-TRADIČNĚ I MODERNĚ</t>
  </si>
  <si>
    <t>09190004610110637009</t>
  </si>
  <si>
    <t>Obec Libotenice - Podpora Sportovek a Pastelky</t>
  </si>
  <si>
    <t>09190006570110637009</t>
  </si>
  <si>
    <t>Město Lovosice-ZŠ Ant.Baráka,Sady pionýrů 361/4 - Poznáváme nejen Ústecký kraj</t>
  </si>
  <si>
    <t>09190004520110637009</t>
  </si>
  <si>
    <t>Město Lovosice-ZŠ Lovosice,Sady pionýrů 355/2-Cesty toulavý...</t>
  </si>
  <si>
    <t>09190004560110637009</t>
  </si>
  <si>
    <t>Obec Malé Žernoseky - Kroužek stolního tenisu v obci</t>
  </si>
  <si>
    <t>09190006560110637009</t>
  </si>
  <si>
    <t>Obec Martiněves - Ukaž mi jak, dokážu to sám</t>
  </si>
  <si>
    <t>3063</t>
  </si>
  <si>
    <t>09190006540110637009</t>
  </si>
  <si>
    <t>Obec Siřejovice - INDIÁNSKÉ LÉTO</t>
  </si>
  <si>
    <t>3085</t>
  </si>
  <si>
    <t>09190006550110637009</t>
  </si>
  <si>
    <t>Město Štětí-ZŠ T.G.Masaryka,9.května 444-NESEĎ A POJĎ SE HÝBAT</t>
  </si>
  <si>
    <t>09190004550110637009</t>
  </si>
  <si>
    <t>Obec Líšťany - Antinuda v Líšťanech</t>
  </si>
  <si>
    <t>09190006580110637009</t>
  </si>
  <si>
    <t>Město Louny-ZUŠ Louny,Poděbradova 610-Soustředění 2018</t>
  </si>
  <si>
    <t>09190004630110637009</t>
  </si>
  <si>
    <t>Město Postoloprty-DDM Postoloprty-Být spolu</t>
  </si>
  <si>
    <t>09190004670110637009</t>
  </si>
  <si>
    <t>Obec Obrnice - Letní aktivity v Obrnicích</t>
  </si>
  <si>
    <t>09190006590110637009</t>
  </si>
  <si>
    <t>Město Krupka-DDM Cvrček-Výlety na příměstských táborech</t>
  </si>
  <si>
    <t>09190004850110637009</t>
  </si>
  <si>
    <t>Obec Novosedlice-ZŠ Novosedlice-Poznáváme Ústecký kraj</t>
  </si>
  <si>
    <t>6025</t>
  </si>
  <si>
    <t>09190004820110637009</t>
  </si>
  <si>
    <t>PAŽIT</t>
  </si>
  <si>
    <t>00216</t>
  </si>
  <si>
    <t>Rezerva-Mimoškolní výchova žáků zaměřená na jejich všestranný rozvoj PAŽIT</t>
  </si>
  <si>
    <t>ZŠ SMART, Neklanova - PAŽIT 2019</t>
  </si>
  <si>
    <t>09190006970110630001</t>
  </si>
  <si>
    <t>Soukromá podřipská SOŠ a SOU o.p.s. -PAŽIT 2019</t>
  </si>
  <si>
    <t>09190007630110630001</t>
  </si>
  <si>
    <t>Obec Huntířov-ZŠ a MŠ Huntířov-PAŽIT 2019</t>
  </si>
  <si>
    <t>09190007640110630001</t>
  </si>
  <si>
    <t>Město Terezín-ZŠ a MŠ České Kopisty - PAŽIT 2019</t>
  </si>
  <si>
    <t>09190006930110630001</t>
  </si>
  <si>
    <t>Statut.město Teplice-ZŠ Teplice,U Nových lázní-PAŽIT 2019</t>
  </si>
  <si>
    <t>09190006950110630001</t>
  </si>
  <si>
    <t>Statut.město Ústí nad Labem-ZŠ Vinařská, Klíše-PAŽIT 2019</t>
  </si>
  <si>
    <t>09190006940110630001</t>
  </si>
  <si>
    <t>Statut.město Ústí nad Labem-ZŠ Neštěmická -PAŽIT 2019</t>
  </si>
  <si>
    <t>09190006960110630001</t>
  </si>
  <si>
    <t>Stipendijní program ÚK pro vysokoškoláky</t>
  </si>
  <si>
    <t>00223</t>
  </si>
  <si>
    <t>Rezerva - Stipendijní program ÚK pro vysokoškoláky</t>
  </si>
  <si>
    <t>5491</t>
  </si>
  <si>
    <t>Stipendium pro žáky SŠ nezřizovaných ÚK</t>
  </si>
  <si>
    <t>00224</t>
  </si>
  <si>
    <t>Rezerva - DP Stipendium pro žáky SŠ nezřizovaných ÚK</t>
  </si>
  <si>
    <t>SPŠ TOS VARNSDORF sro-DP Stipendium</t>
  </si>
  <si>
    <t>09190003470111004002</t>
  </si>
  <si>
    <t>09190007010111004002</t>
  </si>
  <si>
    <t>SŠ EDUCHEM a.s.-DP Stipendium</t>
  </si>
  <si>
    <t>09190003460111004002</t>
  </si>
  <si>
    <t>09190007610111004002</t>
  </si>
  <si>
    <t>Příspěvek na dojíždění pro školy nezřizované ÚK</t>
  </si>
  <si>
    <t>00225</t>
  </si>
  <si>
    <t>Rezerva - DP Příspěvek na dojíždění pro školy nezřizované ÚK</t>
  </si>
  <si>
    <t>SPŠ TOS VARNSDORF sro-DP Dojíždění</t>
  </si>
  <si>
    <t>09190003510111003002</t>
  </si>
  <si>
    <t>09190007000111003002</t>
  </si>
  <si>
    <t>SOU a SOŠ SČMSD,Žatec - DP Dojíždění</t>
  </si>
  <si>
    <t>09190003480111003002</t>
  </si>
  <si>
    <t>09190006980111003002</t>
  </si>
  <si>
    <t>SŠ EDUCHEM a.s.-DP Dojíždění</t>
  </si>
  <si>
    <t>09190003490111003002</t>
  </si>
  <si>
    <t>09190007620111003002</t>
  </si>
  <si>
    <t>Soukromá SŠ pro mark.a ekonomiku podnikání sro-DP Dojíždění</t>
  </si>
  <si>
    <t>09190003500111003002</t>
  </si>
  <si>
    <t>09190006990111003002</t>
  </si>
  <si>
    <t>Dobrá škola v ÚK pro školy nezřizované ÚK</t>
  </si>
  <si>
    <t>00226</t>
  </si>
  <si>
    <t>Rezerva - DP Dobrá škola v ÚK pro školy nezřizované ÚK</t>
  </si>
  <si>
    <t>SPŠ TOS VARNSDORF sro-Dobrá škola - Moderní škola</t>
  </si>
  <si>
    <t>09190007670111008002</t>
  </si>
  <si>
    <t>SPŠ elektrotechnická a ZPDVPP Žatec-Dobrá škola-Moderní škola</t>
  </si>
  <si>
    <t>09190007660111008002</t>
  </si>
  <si>
    <t>SŠ EDUCHEM as - Dobrá škola - Moderní škola</t>
  </si>
  <si>
    <t>09190007680111008002</t>
  </si>
  <si>
    <t>Program podpory aktivit stálých profesionálních divadelních souborů a hudebních těles</t>
  </si>
  <si>
    <t>00093</t>
  </si>
  <si>
    <t>"Rezerva-Program podpory akt. stálých profes. divadel. souborů a hudeb. těles"</t>
  </si>
  <si>
    <t>Městské divadlo v Mostě, spol. s r.o."Podpora zájezd. a svozové činnosti Měst. d</t>
  </si>
  <si>
    <t>10190000050110609010</t>
  </si>
  <si>
    <t>Docela velké divadlo, o.p.s."Docela velké divadlo 2019"</t>
  </si>
  <si>
    <t>10190000070110609010</t>
  </si>
  <si>
    <t>Činoherní studio města Ústí n/L, p.o. "Činoherní studio pro ÚK 2019"</t>
  </si>
  <si>
    <t>10190000080110609010</t>
  </si>
  <si>
    <t>Severočeská filharmonie Teplice, p.o. "Koncertní činnost Svč. filhar. 2019 v ÚK"</t>
  </si>
  <si>
    <t>10190000060110609010</t>
  </si>
  <si>
    <t>Program podpory regionální kulturní činnosti</t>
  </si>
  <si>
    <t>00095</t>
  </si>
  <si>
    <t>"Rezerva-Program podpory reg. kulturní činnosti"</t>
  </si>
  <si>
    <t>Taneční akademie Scenic, s. r. o., Ústí n/L-Premiéra taneční pohádky</t>
  </si>
  <si>
    <t>10190002020110617010</t>
  </si>
  <si>
    <t>Svaz českých divadelních ochotníků, z. s., Praha - Děčínská brána 2019 - 27.roč.</t>
  </si>
  <si>
    <t>10190000040110617010</t>
  </si>
  <si>
    <t>S-HLE-DÁVÁNÍ, z. s., 400 03 Ústí nad Labem - Tanec, tanec ...2019</t>
  </si>
  <si>
    <t>10190001810110617010</t>
  </si>
  <si>
    <t>Divadelní spolek ODEVŠAD, 270 04 Hořesedly - Divadelní festival PřeMostění</t>
  </si>
  <si>
    <t>10190000770110617010</t>
  </si>
  <si>
    <t>Divadelní spolek Klas, 431 51 Klášterec nad Ohří - Klášterecké divadelní žně</t>
  </si>
  <si>
    <t>10190000540110617010</t>
  </si>
  <si>
    <t>KULT spolek, 400 11 Ústí n/L - Divadelní festival KULT 22. ročník</t>
  </si>
  <si>
    <t>10190001910110617010</t>
  </si>
  <si>
    <t>Zámecký spolek Krásný Dvůr, z. s., Nepomyšl - Jablečný den 2019</t>
  </si>
  <si>
    <t>10190000400110617010</t>
  </si>
  <si>
    <t>Tělocvičná jednota Sokol Roudnice n/L-Pořádání divadelních představení</t>
  </si>
  <si>
    <t>10190002240110617010</t>
  </si>
  <si>
    <t>Měst.Děčín-Dům dětí a mládeže Děčín IV. Teplická 344/38,p.o.-Kdo si tančí,nezlob</t>
  </si>
  <si>
    <t>10190000800110617010</t>
  </si>
  <si>
    <t>Město Dolní Poustevna - 21. Loutkový festival v Dolní Poustevně</t>
  </si>
  <si>
    <t>10190000190110617010</t>
  </si>
  <si>
    <t>Městské divadlo Varnsdorf,p. o.-Divadelní festival Vítr z hor</t>
  </si>
  <si>
    <t>10190001450110617010</t>
  </si>
  <si>
    <t>Město Klášterec nad Ohří Zákl. uměl. škola Klášterec n/O - SIRAEX 2019</t>
  </si>
  <si>
    <t>10190001660110617010</t>
  </si>
  <si>
    <t>Měs.Litoměřice-Městská kulturní zařízení v Litoměřicích-16.Litom. loutkový fest.</t>
  </si>
  <si>
    <t>10190000230110617010</t>
  </si>
  <si>
    <t>Vrchlického divadlo, p. o.,Osvoboditelů 411,Louny 440 01, LOUNSKÉ DIVADLENÍ 2019</t>
  </si>
  <si>
    <t>10190000240110617010</t>
  </si>
  <si>
    <t>Město Meziboří - Náměstí 8. května 341/206, 435 13 Meziboří- Kultura pro všechny</t>
  </si>
  <si>
    <t>10190000250110617010</t>
  </si>
  <si>
    <t>Město Krupka - Mariánské náměstí 32/13, 417 42 Krupka - Léto s divadlem v Krupce</t>
  </si>
  <si>
    <t>10190001950110617010</t>
  </si>
  <si>
    <t>Dům kultury Teplice, Mírové náměstí 2950 - DIVADLO NA ZÁMKU 2019</t>
  </si>
  <si>
    <t>10190001900110617010</t>
  </si>
  <si>
    <t>10190003230110617010</t>
  </si>
  <si>
    <t>10190001720110617010</t>
  </si>
  <si>
    <t>10190000780110617010</t>
  </si>
  <si>
    <t>10190002030110617010</t>
  </si>
  <si>
    <t>MISTRAL TV produkce, s. r. o.,Most- Festklip - Fest. videoklipů amat. reg. kapel</t>
  </si>
  <si>
    <t>10190000290110617010</t>
  </si>
  <si>
    <t>AMBOR Consulting, s. r. o.,Praha 8 -Dva klavírní koncerty na Státním zámku</t>
  </si>
  <si>
    <t>10190002010110617010</t>
  </si>
  <si>
    <t>OBEX Most, s. r. o. - Jazz blues do regionu 2019</t>
  </si>
  <si>
    <t>10190002180110617010</t>
  </si>
  <si>
    <t>Útulek fest, z. s., Jana Zajíce 2872/20,400 11 Ústí nad Labem - ÚTULEK FEST 2019</t>
  </si>
  <si>
    <t>10190001840110617010</t>
  </si>
  <si>
    <t>Spolek sv. Bartoloměje ve Smolnici, 439 14 Smolnice - Klasická hudba v kostele</t>
  </si>
  <si>
    <t>10190001830110617010</t>
  </si>
  <si>
    <t>"Trautzlova umělecká společnost, z. s.", Teplice - Podkušnohorské premiéry</t>
  </si>
  <si>
    <t>10190001850110617010</t>
  </si>
  <si>
    <t>Jazz Club Teplice, z. s. - Škroupova 2058/1, 415 01 Teplice - Podzimní koncerty v zámeckém klubu</t>
  </si>
  <si>
    <t>10190001550110617010</t>
  </si>
  <si>
    <t>S radostí, z. s., Plzeňská 1261, 407 47 Varnsdorf - Mandava Jazz 2019</t>
  </si>
  <si>
    <t>10190001440110617010</t>
  </si>
  <si>
    <t>Spolek pro obnovu památek Úštěcka - 15. ročník hudebně divadelního festivalu</t>
  </si>
  <si>
    <t>10190002140110617010</t>
  </si>
  <si>
    <t>Svaz Maďarů - CSMMSZ, z.s., p.s. Lovosice - 9. festival folklórních souborů</t>
  </si>
  <si>
    <t>10190002130110617010</t>
  </si>
  <si>
    <t>Dům kultury Česká kamenice, p.o. - Letní hudební slavnosti Antonína Dvořáka</t>
  </si>
  <si>
    <t>10190000520110617010</t>
  </si>
  <si>
    <t>Městské divadlo Varnsdorf, p.o. - Hudební putování</t>
  </si>
  <si>
    <t>10190001430110617010</t>
  </si>
  <si>
    <t>Obec Droužkovice - Rudé Armády 80, 431 44 Droužkovice - Fesťáček u vody 2019</t>
  </si>
  <si>
    <t>10190003280110617010</t>
  </si>
  <si>
    <t>Obec Místo - Místo 81, 431 58 Místo - X. Fesťáček pod hradbami</t>
  </si>
  <si>
    <t>2026</t>
  </si>
  <si>
    <t>10190000210110617010</t>
  </si>
  <si>
    <t>Obec Spořice - Lipová 201, 431 01 Spořice - Multižánrový festival Spořice 2019</t>
  </si>
  <si>
    <t>10190002000110617010</t>
  </si>
  <si>
    <t>Měst.Louny-Základ.uměl.škola Louny, Poděbradova 610,p.o. - Hrajeme s Orffem 2019</t>
  </si>
  <si>
    <t>10190000280110617010</t>
  </si>
  <si>
    <t>Statut. město Most - Radniční 1/2, 434 01 Most - Adventní koncert 2019</t>
  </si>
  <si>
    <t>10190000740110617010</t>
  </si>
  <si>
    <t>Kulturní středisko města Ústí n/L,p.o.-23. Mezinárodní jazz a blues</t>
  </si>
  <si>
    <t>10190001870110617010</t>
  </si>
  <si>
    <t>Člověk v tísni, o.p.s., Praha - Jeden svět 2019 v Ústeckém kraji - mez. fest.</t>
  </si>
  <si>
    <t>10190001990110617010</t>
  </si>
  <si>
    <t>St. Město Ústí n/L-Kulturní středisko města Ústí n/L, p. o. -52. Střek. kamera</t>
  </si>
  <si>
    <t>10190001880110617010</t>
  </si>
  <si>
    <t>Spolek přátel Gymnázia Kadaň - Přísečnice žije (Setkávání)</t>
  </si>
  <si>
    <t>10190000500110617010</t>
  </si>
  <si>
    <t>VisitTeplice, s. r. o. - č.p. 113, 415 01 Bořislav - Robert Vano v Teplicích</t>
  </si>
  <si>
    <t>10190001480110617010</t>
  </si>
  <si>
    <t>Spol. pro podporu lidí s mentál. postiž. ČR pobočný spolek Louny-Dílny pro lidi</t>
  </si>
  <si>
    <t>10190001800110617010</t>
  </si>
  <si>
    <t>"Ulpan Teplice" z. s. , 415 01 Teplice - DNY ŽIDOVSKÉ KULTURY - Teplický cimes</t>
  </si>
  <si>
    <t>10190001390110617010</t>
  </si>
  <si>
    <t>Historické rudné doly Mědík, z. s., Měděnec - 7. Měděnecké Krušení 2019</t>
  </si>
  <si>
    <t>10190000790110617010</t>
  </si>
  <si>
    <t>LOKO-MOTIV, Chomutov - Historický vlak - 25 let LOKO-MOTIV</t>
  </si>
  <si>
    <t>10190001780110617010</t>
  </si>
  <si>
    <t>Kulturní centrum Řehlovice, z. s. - Česko-německé výtvarné sympozium Proudění</t>
  </si>
  <si>
    <t>10190002090110617010</t>
  </si>
  <si>
    <t>Svaz Maďarů - CSMMSZ, z. s., p. s. Teplice - Maďarské kulturně-společenské jaro</t>
  </si>
  <si>
    <t>10190001730110617010</t>
  </si>
  <si>
    <t>Šance Lovosice, z. s. - Podpora lidových tradic na Ústecku</t>
  </si>
  <si>
    <t>10190002080110617010</t>
  </si>
  <si>
    <t>Poradna pro integraci z. ú. - Opletalova 921/6, Nové Město - Praha 1 - Barevná p</t>
  </si>
  <si>
    <t>10190001040110617010</t>
  </si>
  <si>
    <t>Město Libochovice-nám. 5. května 48, 411 17 Libochovice - Umíme se bavit-9. roč.</t>
  </si>
  <si>
    <t>10190003250110617010</t>
  </si>
  <si>
    <t>Obec Počedělice - Počedělice 11, 440 01 Počedělice - Sýkorovy Počedělice 2019</t>
  </si>
  <si>
    <t>10190001490110617010</t>
  </si>
  <si>
    <t>Statutární město Most - Radniční 1/2, 434 01 Most - Silvestr 2019</t>
  </si>
  <si>
    <t>10190000760110617010</t>
  </si>
  <si>
    <t>Obec Patokryje - Patokryje 35, 434 01 - Patokryjská vlna- odpoledne plné zábavy</t>
  </si>
  <si>
    <t>10190000260110617010</t>
  </si>
  <si>
    <t>Město Krupka - Mariánské náměstí 32/13, 417 42 Krupka -  Den seniorů v Krupce</t>
  </si>
  <si>
    <t>10190001960110617010</t>
  </si>
  <si>
    <t>Statut. město Teplice-nám. Svobody 2/2, 415 95 Teplice - Slavnost. zaháj. 865. l</t>
  </si>
  <si>
    <t>10190001820110617010</t>
  </si>
  <si>
    <t>Mikroregion Lounské Podlesí, Domoušice - Hry Mikroregionu Lounské Podlesí 2019</t>
  </si>
  <si>
    <t>4402</t>
  </si>
  <si>
    <t>10190002200110617010</t>
  </si>
  <si>
    <t>Sdružení Tadeáše Haenkeho, zapsaný spolek, Chřibská -CHŘIBSKÉ KULTURNÍ LÉTO 2019</t>
  </si>
  <si>
    <t>10190002120110617010</t>
  </si>
  <si>
    <t>Obec Františkov nad Ploučnicí - Výročí 150 let založení Terezínského údolí</t>
  </si>
  <si>
    <t>1013</t>
  </si>
  <si>
    <t>10190000610110617010</t>
  </si>
  <si>
    <t>Město Verneřice - Mírové nám. 138, 407 25 Verneřice - Svatoanenská pouť 2019</t>
  </si>
  <si>
    <t>1055</t>
  </si>
  <si>
    <t>10190001500110617010</t>
  </si>
  <si>
    <t>Obec Bílence - Bílence 45, 430 01 Bílence - Okresní dožínky na Chomutovsku</t>
  </si>
  <si>
    <t>10190001590110617010</t>
  </si>
  <si>
    <t>Obec Veliká Ves - Podlesice 53, 441 01 Veliká Ves - Svatovavřinecká pouť 2019</t>
  </si>
  <si>
    <t>2042</t>
  </si>
  <si>
    <t>10190000180110617010</t>
  </si>
  <si>
    <t>Město Výsluní - Výsluní 14, 431 83 Výsluní - XVIII. Svatováclavská pouť</t>
  </si>
  <si>
    <t>2047</t>
  </si>
  <si>
    <t>10190000380110617010</t>
  </si>
  <si>
    <t>Obec Líšťany - U Svatého Jána 100, 440 01 Líšťany - Oslavy 140 let SDH Líšťany</t>
  </si>
  <si>
    <t>10190001650110617010</t>
  </si>
  <si>
    <t>Městys Slavětín - Na Městečku 50, 439 09- Tradiční lidový Masopust Slavětín 2019</t>
  </si>
  <si>
    <t>10190000310110617010</t>
  </si>
  <si>
    <t>Město Horní Jiřetín - Městské slavnosti a pouť v Horním Jiřetíně</t>
  </si>
  <si>
    <t>5008</t>
  </si>
  <si>
    <t>10190001740110617010</t>
  </si>
  <si>
    <t>Statutární město Most - Radniční 1/2, 434 01 Most - Farmářské slavnosti 2019</t>
  </si>
  <si>
    <t>10190000750110617010</t>
  </si>
  <si>
    <t>Obec Obrnice - Mírová 70, 435 21 Obrnice - Obrnické slavnosti 2019</t>
  </si>
  <si>
    <t>10190000510110617010</t>
  </si>
  <si>
    <t>Město Duchcov- náměstí Republiky 20/5, 419 01 Duchcov- Casanovské slavnosti 2019</t>
  </si>
  <si>
    <t>10190001410110617010</t>
  </si>
  <si>
    <t>Program na záchranu a obnovu kulturních památek ÚK</t>
  </si>
  <si>
    <t>00102</t>
  </si>
  <si>
    <t>"Rezerva-Program na záchranu a obnovu kulturních památek"</t>
  </si>
  <si>
    <t>Spolek na záchranu kostela sv. Jakuba v Mrzlicích, Hrobčice-Rekonstrukce dřev. p</t>
  </si>
  <si>
    <t>10190000350110103010</t>
  </si>
  <si>
    <t>Spolek pro záchranu kostela v Trmicích - FIAT VOLUNTAS TUA,Trmice,Obnova balkónů</t>
  </si>
  <si>
    <t>10190002590110103010</t>
  </si>
  <si>
    <t>AVZO TSČ ČR Teplice hrad Doubravka, p. s., Teplice-Venkovní zábradlí na nádvoří</t>
  </si>
  <si>
    <t>10190002710110103010</t>
  </si>
  <si>
    <t>Via Levamente, z. s.-U Andělky 1016/1, Praha 6-Dokončení střechy, kleneb, stropů</t>
  </si>
  <si>
    <t>10190000830110103010</t>
  </si>
  <si>
    <t>Římskokatolická farnost Vinařice, Louny - Dokon. obnovy fasády kostela sv. Jiljí</t>
  </si>
  <si>
    <t>10190000450110103010</t>
  </si>
  <si>
    <t>Cisterciácké opatství Osek, Osek - Restaur. vitráží v kostele Bolestné Panny</t>
  </si>
  <si>
    <t>10190000870110103010</t>
  </si>
  <si>
    <t>Římskokatolická farnost - děkanství Litvínov, Litvínov - Obnova střechy</t>
  </si>
  <si>
    <t>10190002600110103010</t>
  </si>
  <si>
    <t>Římskokatolická farnost-děkanství Duchcov-Mariánské Radčice 435 32- Obn. kostela</t>
  </si>
  <si>
    <t>10190000860110103010</t>
  </si>
  <si>
    <t>Římskokatolická farnost Bořislav-Na Zámku 95, Bílina 418 01-Obnova střechy</t>
  </si>
  <si>
    <t>10190000880110103010</t>
  </si>
  <si>
    <t>Česká dominikánská provincie - Praha 1 - Záchrana sochařské výzdoby a portálu</t>
  </si>
  <si>
    <t>10190001050110103010</t>
  </si>
  <si>
    <t>Římskokatolická farnost Zahořany u Křešic - Udržovací práce na stavbách v areálu</t>
  </si>
  <si>
    <t>10190001370110103010</t>
  </si>
  <si>
    <t>Cisterciácké opatství Osek - Revitalizace kláštera Osek - Obnova ovčína</t>
  </si>
  <si>
    <t>10190002720110103010</t>
  </si>
  <si>
    <t>Obec Hřensko - Kostel sv. Jana Nepomuckého na Hřensku - oprava fasády</t>
  </si>
  <si>
    <t>10190001110110103010</t>
  </si>
  <si>
    <t>Město Jílové - Oprava fasády budovy Jílovského zámku</t>
  </si>
  <si>
    <t>1024</t>
  </si>
  <si>
    <t>10190002670110103010</t>
  </si>
  <si>
    <t>Město Šluknov - náměstí Míru 1, Šluknov 407 77 - Sladovna - oprava a obnova krovu střechy sladovny č.p. 645</t>
  </si>
  <si>
    <t>10190003270110103010</t>
  </si>
  <si>
    <t>Město Varnsdorf - Oprava dřevěných ochozů evangelického kostela ve Varnsdorfu</t>
  </si>
  <si>
    <t>10190001200110103010</t>
  </si>
  <si>
    <t>Město Kadaň - Mírové nám. 1, Kadaň 432 01 -Restaur. sochy sv. Jana Nepomuckého</t>
  </si>
  <si>
    <t>10190001080110103010</t>
  </si>
  <si>
    <t>Obec Libědice - Restaurování sloupu se sochou Panny Marie v Čejkovicích</t>
  </si>
  <si>
    <t>2021</t>
  </si>
  <si>
    <t>10190002490110103010</t>
  </si>
  <si>
    <t>Obec Místo - Zajištění severozápadního nároží parkánové hradby hradu Hasištejn</t>
  </si>
  <si>
    <t>10190002500110103010</t>
  </si>
  <si>
    <t>Obec Liběšice - Obnova hřbitovní kaple sv. Františka Xaverského v Liběšicích</t>
  </si>
  <si>
    <t>10190002890110103010</t>
  </si>
  <si>
    <t>Obec Chlumčany-Chlumčany 154, Chlumčany 439 03-Opr. Sochy sv. Jana Nepomuckého</t>
  </si>
  <si>
    <t>4018</t>
  </si>
  <si>
    <t>10190000840110103010</t>
  </si>
  <si>
    <t>Obec Jimlín - Restaurování sochy sv. Jana Nepomuckého</t>
  </si>
  <si>
    <t>10190002740110103010</t>
  </si>
  <si>
    <t>Město Podbořany-Mírová 615, Podbořany 441 01-Restaur. sochy sv. Floriána</t>
  </si>
  <si>
    <t>10190000850110103010</t>
  </si>
  <si>
    <t>Obec Kostomlaty pod Milešovkou - Hrad Kostomlaty - konzervace a opr. stěn paláce</t>
  </si>
  <si>
    <t>6014</t>
  </si>
  <si>
    <t>10190000930110103010</t>
  </si>
  <si>
    <t>Město Krupka - Oprava válcové věže na hradě Krupka</t>
  </si>
  <si>
    <t>10190002660110103010</t>
  </si>
  <si>
    <t>Obec Petrovice - Kostel sv. Mikuláše v Petrovicích - V. etapa</t>
  </si>
  <si>
    <t>7011</t>
  </si>
  <si>
    <t>10190001120110103010</t>
  </si>
  <si>
    <t>Obec Ryjice-Ryjice 14, 403 31 Ryjice-III. et. obn., opr. části kor. sev. hradby</t>
  </si>
  <si>
    <t>7014</t>
  </si>
  <si>
    <t>10190003220110103010</t>
  </si>
  <si>
    <t>10190000340110103010</t>
  </si>
  <si>
    <t>10190000460110103010</t>
  </si>
  <si>
    <t>10190001240110103010</t>
  </si>
  <si>
    <t>10190001150110103010</t>
  </si>
  <si>
    <t>10190001160110103010</t>
  </si>
  <si>
    <t>10190001220110103010</t>
  </si>
  <si>
    <t>10190001350110103010</t>
  </si>
  <si>
    <t>10190001380110103010</t>
  </si>
  <si>
    <t>10190002750110103010</t>
  </si>
  <si>
    <t>10190002900110103010</t>
  </si>
  <si>
    <t>10190003160110103010</t>
  </si>
  <si>
    <t>Program na záchranu a obnovu drobných památek a architektury</t>
  </si>
  <si>
    <t>00163</t>
  </si>
  <si>
    <t>"Rezerva-Program na záchranu a obnovu drobných památek a architektury"</t>
  </si>
  <si>
    <t>Okrašlovací spol. STEBNO, Stebno 116 Kryry 441 01-komp. restaur. práce na soše</t>
  </si>
  <si>
    <t>10190000220110634009</t>
  </si>
  <si>
    <t>Spol. pro obnovu kaple Botschen-Libouchec 233, Libouchec 403 35-Obnova kaple</t>
  </si>
  <si>
    <t>10190002940110634009</t>
  </si>
  <si>
    <t>Město Šluknov- nám. Míru 1, Šluknov 407 77- Obnova křížku "U Posedělové", Rožany</t>
  </si>
  <si>
    <t>10190000700110634009</t>
  </si>
  <si>
    <t>Obec Blatno - Blatno 1, Blatno 430 01 - Restaur. památky "Mariánský sloup"</t>
  </si>
  <si>
    <t>10190003210110634009</t>
  </si>
  <si>
    <t>Obec Otvice - Školní 95, Otvice 431 11 - Obnova kamenného kříže</t>
  </si>
  <si>
    <t>10190000030110634009</t>
  </si>
  <si>
    <t>Obec Radonice - Radonice 1, Radonice 431 55 - Oprava zchátralé kaple u Miřetic</t>
  </si>
  <si>
    <t>2035</t>
  </si>
  <si>
    <t>10190000730110634009</t>
  </si>
  <si>
    <t>Město Budyně nad Ohří - Mírové nám. 65, Budyně n/O 411 18 - Boží muka v k.ú.</t>
  </si>
  <si>
    <t>10190000420110634009</t>
  </si>
  <si>
    <t>Obec Lovečkovice - Lovečkovice 40, Úštěk 411 45 - Oprava křížku Hradiště</t>
  </si>
  <si>
    <t>10190000650110634009</t>
  </si>
  <si>
    <t>Obec Lukavec - Lukavec 43, Lovosice 410 02 - Obnova křížku u Hlaváčkova statku</t>
  </si>
  <si>
    <t>10190000690110634009</t>
  </si>
  <si>
    <t>Město Štětí - Mírové nám. 163, Štětí 411 08 - Obnova zvoničky ve Veselí</t>
  </si>
  <si>
    <t>10190000710110634009</t>
  </si>
  <si>
    <t>Město Štětí - Mírové nám. 163, Štětí 411 08 - Obnova sloupu v Rampuši u Radouně</t>
  </si>
  <si>
    <t>10190000720110634009</t>
  </si>
  <si>
    <t>Město Úštěk- Mírové nám. 83, Úštěk 411 45 - Obnova božích muk na morovém pohřeb.</t>
  </si>
  <si>
    <t>10190002990110634009</t>
  </si>
  <si>
    <t>Město Podbořany - Mírová 615, Podbořany 441 01 - Restaurování podstavce kříže</t>
  </si>
  <si>
    <t>10190002970110634009</t>
  </si>
  <si>
    <t>10190003030110634009</t>
  </si>
  <si>
    <t>Podpora ÚK v oblasti prorodinných aktivit</t>
  </si>
  <si>
    <t>00192</t>
  </si>
  <si>
    <t>Rezerva - Podpora ÚK v oblasti prorodinných aktivit</t>
  </si>
  <si>
    <t>Podpora ÚK na sociální služby - malý dotační program</t>
  </si>
  <si>
    <t>00193</t>
  </si>
  <si>
    <t>Rezerva - Podpora ÚK na sociální služby - malý dotační program</t>
  </si>
  <si>
    <t>Podpora ÚK na sociální služby 2020-MD-Centrum pro zdrav.postižené ÚK, o.p.s., ÚL</t>
  </si>
  <si>
    <t>11200000260111005002</t>
  </si>
  <si>
    <t>Podpora ÚK na sociální služby 2020-MD-CESPO, o.p.s. Ústí n.L.</t>
  </si>
  <si>
    <t>11200000310111005002</t>
  </si>
  <si>
    <t>Podpora ÚK na sociální služby 2020-MD-Por.pro rod.a mezilid.vzt.o.p.s.,ÚL</t>
  </si>
  <si>
    <t>11200000890111005002</t>
  </si>
  <si>
    <t>Podpora ÚK na sociální služby 2020-MD-Soc.agentura,o.p.s.ÚL</t>
  </si>
  <si>
    <t>11200000960111005002</t>
  </si>
  <si>
    <t>Podpora ÚK na sociální služby 2020-MD-ASOC.VOZÍČK.A ZDR.I MEN.POSTIŽ.z.s.DC-OSP</t>
  </si>
  <si>
    <t>11200000170111005002</t>
  </si>
  <si>
    <t>Podpora ÚK na sociální služby 2020-MD-Bateau z.s., ÚL- odborné soc.poradenství</t>
  </si>
  <si>
    <t>11200000180111005002</t>
  </si>
  <si>
    <t>Podpora ÚK na sociální služby 2020-MD-Mozaika z.s.</t>
  </si>
  <si>
    <t>11200000770111005002</t>
  </si>
  <si>
    <t>Podpora ÚK na sociální služby 2020-MD-Programy obč.pom a soc.interv.z.s.,DC</t>
  </si>
  <si>
    <t>11200000900111005002</t>
  </si>
  <si>
    <t>Podpora ÚK na sociální služby 2020-MD-Centrum ucelené rehabilitace, z.ú., Chomutov</t>
  </si>
  <si>
    <t>11200000300111005002</t>
  </si>
  <si>
    <t>Podpora ÚK na sociální služby 2020-MD-Agentura Osmý den,o.p.s.,DC-soc.rehabilit.</t>
  </si>
  <si>
    <t>11200000120111005002</t>
  </si>
  <si>
    <t>Podpora ÚK na sociální služby 2020-MD-AGENTURA PONDĚLÍ,z.s.Rumburk-podp.s.bydl.</t>
  </si>
  <si>
    <t>11200000130111005002</t>
  </si>
  <si>
    <t>Podpora ÚK na sociální služby 2020-MD-Masopust,z.s.Chomutov</t>
  </si>
  <si>
    <t>11200000700111005002</t>
  </si>
  <si>
    <t>Podpora ÚK na sociální služby 2020-MD-Fokus Labe, z.ú.ÚL-sociální rehabilitace</t>
  </si>
  <si>
    <t>11200000510111005002</t>
  </si>
  <si>
    <t xml:space="preserve">Podpora ÚK na sociální služby 2020-MD-Medicína Litvínov, spol. s.r.o. </t>
  </si>
  <si>
    <t>11200000710111005002</t>
  </si>
  <si>
    <t xml:space="preserve">Podpora ÚK na sociální služby 2020-MD-Valerie-Homecare, spol. s.r.o. </t>
  </si>
  <si>
    <t>11200001040111005002</t>
  </si>
  <si>
    <t>Podpora ÚK na sociální služby 2020-MD-Soc.služby Chomutov,p.o.</t>
  </si>
  <si>
    <t>11200000970111005002</t>
  </si>
  <si>
    <t>Podpora ÚK na sociální služby 2020-MD-MSSS Kadaň, p.o.,Kadaň</t>
  </si>
  <si>
    <t>11200000730111005002</t>
  </si>
  <si>
    <t>Podpora ÚK na sociální služby 2020-MD-DD Dobětice,p.o.</t>
  </si>
  <si>
    <t>11200000450111005002</t>
  </si>
  <si>
    <t>11200000600111005002</t>
  </si>
  <si>
    <t xml:space="preserve">Podpora ÚK na sociální služby 2020-MD-Krušnohorská poliklinika, spol. s.r.o. </t>
  </si>
  <si>
    <t>11200000660111005002</t>
  </si>
  <si>
    <t xml:space="preserve">Podpora ÚK na sociální služby 2020-MD-Zdravotní sestry a pečovatelky, spol. s.r.o. </t>
  </si>
  <si>
    <t>11200001060111005002</t>
  </si>
  <si>
    <t>Podpora ÚK na sociální služby 2020-MD-Centr.pomoci pro ZP  a seniory, o.p.s.,Chomutov -os.asist.</t>
  </si>
  <si>
    <t>11200000220111005002</t>
  </si>
  <si>
    <t>Podpora ÚK na sociální služby 2020-MD-Centrum sl.pro ZP Louny o.p.s.</t>
  </si>
  <si>
    <t>11200000270111005002</t>
  </si>
  <si>
    <t>Podpora ÚK na sociální služby 2020-MD-Centr.služeb pro ZP o.p.s.,Most-os.asist.</t>
  </si>
  <si>
    <t>11200000280111005002</t>
  </si>
  <si>
    <t>Podpora ÚK na sociální služby 2020-MD-Maltézská pomoc,o.p.s.Praha</t>
  </si>
  <si>
    <t>11200000690111005002</t>
  </si>
  <si>
    <t>Podpora ÚK na sociální služby 2020-MD-HEWER z.s.Praha - osobní asistence</t>
  </si>
  <si>
    <t>11200000530111005002</t>
  </si>
  <si>
    <t>Podpora ÚK na sociální služby 2020-MD-Obl.spolek ČČK Děčín</t>
  </si>
  <si>
    <t>11200000830111005002</t>
  </si>
  <si>
    <t>Podpora ÚK na sociální služby 2020-MD-Farní charita Litoměřice</t>
  </si>
  <si>
    <t>11200000490111005002</t>
  </si>
  <si>
    <t>Podpora ÚK na sociální služby 2020-MD-Sociální služby města Lovosice, p.o.</t>
  </si>
  <si>
    <t>11200000980111005002</t>
  </si>
  <si>
    <t>Podpora ÚK na sociální služby 2020-MD-Pečovatelská služba Ústí n.L.,p.o.</t>
  </si>
  <si>
    <t>11200000860111005002</t>
  </si>
  <si>
    <t>Podpora ÚK na sociální služby 2020-MD-ENERGIE o.p.s., Meziboří</t>
  </si>
  <si>
    <t>11200000480111005002</t>
  </si>
  <si>
    <t>Podpora ÚK na sociální služby 2020-MD-JURTA,o.p.s.,Děčín</t>
  </si>
  <si>
    <t>11200000610111005002</t>
  </si>
  <si>
    <t>Podpora ÚK na sociální služby 2020-MD-Camphill na sout.,z.s.,Terezín</t>
  </si>
  <si>
    <t>11200000190111005002</t>
  </si>
  <si>
    <t>Podpora ÚK na sociální služby 2020-MD-NADĚJE, Praha</t>
  </si>
  <si>
    <t>11200000780111005002</t>
  </si>
  <si>
    <t xml:space="preserve">Podpora ÚK na sociální služby 2020-MD-Oblastní charita Č.Kamenice </t>
  </si>
  <si>
    <t>11200000790111005002</t>
  </si>
  <si>
    <t>Podpora ÚK na sociální služby 2020-MD-CSS Děčín, p. o. DC</t>
  </si>
  <si>
    <t>11200000290111005002</t>
  </si>
  <si>
    <t xml:space="preserve">Podpora ÚK na sociální služby 2020-MD-Kamarád-LORM,p.o.,Žatec </t>
  </si>
  <si>
    <t>11200000630111005002</t>
  </si>
  <si>
    <t>Podpora ÚK na sociální služby 2020-MD-Arkadie,o.p.s.,Teplice- denní stac.</t>
  </si>
  <si>
    <t>11200000140111005002</t>
  </si>
  <si>
    <t>Podpora ÚK na sociální služby 2020-MD-Helias Ústí n.L., o.p.s.</t>
  </si>
  <si>
    <t>11200000520111005002</t>
  </si>
  <si>
    <t>Podpora ÚK na sociální služby 2020-MD-Prosapia,z.ú.,spol.pro rod.,DC</t>
  </si>
  <si>
    <t>11200000920111005002</t>
  </si>
  <si>
    <t>Podpora ÚK na sociální služby 2020-MD-Centr.pro ZP děti a ml.-SRDÍČKO,p.o.,Litoměřice</t>
  </si>
  <si>
    <t>11200000250111005002</t>
  </si>
  <si>
    <t>Podpora ÚK na sociální služby 2020-MD-Diakonie ČCE-Stř.v Krabč.-dom.se zvl.rež.</t>
  </si>
  <si>
    <t>11200000400111005002</t>
  </si>
  <si>
    <t>Podpora ÚK na sociální služby 2020-MD-MÚSS Jirkov,p.o.</t>
  </si>
  <si>
    <t>11200000750111005002</t>
  </si>
  <si>
    <t>Podpora ÚK na sociální služby 2020-MD-MSSS Vejprty, p.o., Vejprty</t>
  </si>
  <si>
    <t>11200000740111005002</t>
  </si>
  <si>
    <t>Podpora ÚK na sociální služby 2020-MD-DD Roudnice n.L. p.o.-domovy se zvl.rež.</t>
  </si>
  <si>
    <t>11200000430111005002</t>
  </si>
  <si>
    <t>Podpora ÚK na sociální služby 2020-MD-DPS Vroutek, p.o.</t>
  </si>
  <si>
    <t>11200000460111005002</t>
  </si>
  <si>
    <t>Podpora ÚK na sociální služby 2020-MD-DPS a peč.sl.v Žatci-DPS</t>
  </si>
  <si>
    <t>11200000440111005002</t>
  </si>
  <si>
    <t>Podpora ÚK na sociální služby 2020-MD-DD Bystřany,p.o.-domovy se zvl.rež.</t>
  </si>
  <si>
    <t>11200000420111005002</t>
  </si>
  <si>
    <t xml:space="preserve">Podpora ÚK na sociální služby 2020-MD-Hornická nemocnice s poliklinikou, spol. s.r.o. </t>
  </si>
  <si>
    <t>11200000540111005002</t>
  </si>
  <si>
    <t>Podpora ÚK na sociální služby 2020-MD-HOSPIC v MOSTĚ,o.p.s.Most.</t>
  </si>
  <si>
    <t>11200000560111005002</t>
  </si>
  <si>
    <t>Podpora ÚK na sociální služby 2020-MD-Hospic sv.Štěpána,z.s., Litoměřice</t>
  </si>
  <si>
    <t>11200000550111005002</t>
  </si>
  <si>
    <t>Podpora ÚK na sociální služby 2020-MD-Centr.pro d.sl.Tamtam,o.p.s.-raná péče</t>
  </si>
  <si>
    <t>11200000240111005002</t>
  </si>
  <si>
    <t>Podpora ÚK na sociální služby 2020-MD-Centrum pro NRP, o.p.s., Terezín</t>
  </si>
  <si>
    <t>11200000230111005002</t>
  </si>
  <si>
    <t>Podpora ÚK na sociální služby 2020-MD-Demosthenes,o.p.s.,ÚL-raná péče</t>
  </si>
  <si>
    <t>11200000360111005002</t>
  </si>
  <si>
    <t xml:space="preserve">Podpora ÚK na sociální služby 2020-MD-Charitní sdruž.Děčín,z.s.Děčín </t>
  </si>
  <si>
    <t>11200000580111005002</t>
  </si>
  <si>
    <t>Podpora ÚK na sociální služby 2020-MD-Květina,z.s.Děčín</t>
  </si>
  <si>
    <t>11200000680111005002</t>
  </si>
  <si>
    <t>Podpora ÚK na sociální služby 2020-MD-Por.pro obč.,obč. a lids.pr.z.s.Praha</t>
  </si>
  <si>
    <t>11200000880111005002</t>
  </si>
  <si>
    <t>Podpora ÚK na sociální služby 2020-MD-RADKA,z.s.</t>
  </si>
  <si>
    <t>11200000910111005002</t>
  </si>
  <si>
    <t>Podpora ÚK na sociální služby 2020-MD-Vavřinec,z.s.Tuchořice</t>
  </si>
  <si>
    <t>11200001050111005002</t>
  </si>
  <si>
    <t>Podpora ÚK na sociální služby 2020-MD-Diakonie ČCE-stř.v Praze 5-raná péče</t>
  </si>
  <si>
    <t>11200000380111005002</t>
  </si>
  <si>
    <t>Podpora ÚK na sociální služby 2020-MD-Salesi.stř.Šť.Tr.-dům dětí a ml.Teplice</t>
  </si>
  <si>
    <t>11200000940111005002</t>
  </si>
  <si>
    <t>Podpora ÚK na sociální služby 2020-MD-Centrum LIRA, z.ú.</t>
  </si>
  <si>
    <t>11200000210111005002</t>
  </si>
  <si>
    <t>Podpora ÚK na sociální služby 2020-MD-EDA cz,z.ú.,Praha - raná péče</t>
  </si>
  <si>
    <t>11200000470111005002</t>
  </si>
  <si>
    <t>Podpora ÚK na sociální služby 2020-MD-Poradana pro integraci, z.ú.</t>
  </si>
  <si>
    <t>11200000870111005002</t>
  </si>
  <si>
    <t>Podpora ÚK na sociální služby 2020-MD-Kostka Krásná Lípa,p.o.</t>
  </si>
  <si>
    <t>11200000650111005002</t>
  </si>
  <si>
    <t>Podpora ÚK na sociální služby 2020-MD-Obrnické centr.soc.sl.,p.o.Obrnice</t>
  </si>
  <si>
    <t>11200000850111005002</t>
  </si>
  <si>
    <t>Podpora ÚK na sociální služby 2020-MD-SPIRÁLA,ÚK z.s.,ÚL- krizová pomoc</t>
  </si>
  <si>
    <t>11200000990111005002</t>
  </si>
  <si>
    <t>Podpora ÚK na sociální služby 2020-MD-K srdci klíč,o.p.s.,H.Jiřetín</t>
  </si>
  <si>
    <t>11200000620111005002</t>
  </si>
  <si>
    <t>Podpora ÚK na sociální služby 2020-MD-Armáda spásy v ČR z.s. Praha</t>
  </si>
  <si>
    <t>11200000150111005002</t>
  </si>
  <si>
    <t>Podpora ÚK na sociální služby 2020-MD-CEDR kom.spolek, Kr.Lípa</t>
  </si>
  <si>
    <t>11200000200111005002</t>
  </si>
  <si>
    <t xml:space="preserve">Podpora ÚK na sociální služby 2020-MD-Křesťanské společenství Jonáš, z.s. </t>
  </si>
  <si>
    <t>11200000670111005002</t>
  </si>
  <si>
    <t>Podpora ÚK na sociální služby 2020-MD-Obl.spolek ČČK Louny</t>
  </si>
  <si>
    <t>11200000840111005002</t>
  </si>
  <si>
    <t>Podpora ÚK na sociální služby 2020-MD-Diakonie ČCE-stř.kř.pom. v LTM-azyl.domy</t>
  </si>
  <si>
    <t>11200000370111005002</t>
  </si>
  <si>
    <t>Podpora ÚK na sociální služby 2020-MD-Diakonie ČCE-stř.soc. pom. v Mostě</t>
  </si>
  <si>
    <t>11200000390111005002</t>
  </si>
  <si>
    <t>Podpora ÚK na sociální služby 2020-MD-Diecézní charita Litoměřice-azyl.domy</t>
  </si>
  <si>
    <t>11200000410111005002</t>
  </si>
  <si>
    <t>Podpora ÚK na sociální služby 2020-MD-Farní charita Lovosice</t>
  </si>
  <si>
    <t>11200000500111005002</t>
  </si>
  <si>
    <t xml:space="preserve">Podpora ÚK na sociální služby 2020-MD-Charita Roudnice n.L. </t>
  </si>
  <si>
    <t>11200000570111005002</t>
  </si>
  <si>
    <t>Podpora ÚK na sociální služby 2020-MD-Obl.charita Teplice</t>
  </si>
  <si>
    <t>11200000810111005002</t>
  </si>
  <si>
    <t>Podpora ÚK na sociální služby 2020-MD-Člověk v tísni o.p.s.Praha- nízkoprah.zař.</t>
  </si>
  <si>
    <t>11200000340111005002</t>
  </si>
  <si>
    <t xml:space="preserve">Podpora ÚK na sociální služby 2020-MD-Cinka,z.s., Děčín </t>
  </si>
  <si>
    <t>11200000330111005002</t>
  </si>
  <si>
    <t>Podpora ÚK na sociální služby 2020-MD-Indigo Děčín,z.s.</t>
  </si>
  <si>
    <t>11200000590111005002</t>
  </si>
  <si>
    <t>Podpora ÚK na sociální služby 2020-MD-Romano Jasnica,spolek,Trmice</t>
  </si>
  <si>
    <t>11200000930111005002</t>
  </si>
  <si>
    <t>Podpora ÚK na sociální služby 2020-MD-Salesiánský klub ml.,z.s. Rumburk</t>
  </si>
  <si>
    <t>11200000950111005002</t>
  </si>
  <si>
    <t>Podpora ÚK na sociální služby 2020-MD-Světlo Kadaň,z.s., Kadaň</t>
  </si>
  <si>
    <t>11200001020111005002</t>
  </si>
  <si>
    <t>Podpora ÚK na sociální služby 2020-MD-ŠANCE Lovosice, z.s.</t>
  </si>
  <si>
    <t>11200001030111005002</t>
  </si>
  <si>
    <t>Podpora ÚK na sociální služby 2020-MD-Obl.charita Most</t>
  </si>
  <si>
    <t>11200000800111005002</t>
  </si>
  <si>
    <t>Podpora ÚK na sociální služby 2020-MD-Obl.charita Ústí n.L.-nízkopr.zaříz.</t>
  </si>
  <si>
    <t>11200000820111005002</t>
  </si>
  <si>
    <t>Podpora ÚK na sociální služby 2020-MD-Cesta do sv.,pob.sp.Sluneč.,z.s.DC</t>
  </si>
  <si>
    <t>11200000320111005002</t>
  </si>
  <si>
    <t>Podpora ÚK na sociální služby 2020-MD-Městs.knihovna Louny,p.o.</t>
  </si>
  <si>
    <t>11200000720111005002</t>
  </si>
  <si>
    <t>Podpora ÚK na sociální služby 2020-MD-Kleja,z.s.</t>
  </si>
  <si>
    <t>11200000640111005002</t>
  </si>
  <si>
    <t>Podpora ÚK na sociální služby 2020-MD-SPOLEČNÝ ŽIVOT,Meziboří</t>
  </si>
  <si>
    <t>11200001000111005002</t>
  </si>
  <si>
    <t>Podpora ÚK na sociální služby 2020-MD-Asoc.prac.reh.z.s.Chomutov-SAS pro seniory</t>
  </si>
  <si>
    <t>11200000160111005002</t>
  </si>
  <si>
    <t>Podpora ÚK na sociální služby 2020-MD-Most k naději z.s.,Most</t>
  </si>
  <si>
    <t>11200000760111005002</t>
  </si>
  <si>
    <t>Podpora ÚK na sociální služby 2020-MD-Svaz neslyš.a nedoslých,Kr.org.ÚK,Most</t>
  </si>
  <si>
    <t>11200001010111005002</t>
  </si>
  <si>
    <t>Podpora ÚK na sociální služby 2020-MD-Česká unie neslyš., z.ú.Praha- tlumoč.sl.</t>
  </si>
  <si>
    <t>11200000350111005002</t>
  </si>
  <si>
    <t xml:space="preserve">Podpora Ústeckého kraje na sociální služby protidrogové politiky </t>
  </si>
  <si>
    <t>00194</t>
  </si>
  <si>
    <t>Rezerva - Podpora ÚK na sociální služby protidrogové politiky</t>
  </si>
  <si>
    <t>Podpora ÚK na sociální služby protidrog.pol.- DRUG-OUT Klub,z.s.UL-kontakt.centr</t>
  </si>
  <si>
    <t>11200000070111007002</t>
  </si>
  <si>
    <t>Podpora ÚK na sociální služby protidrog.pol-Most k naději z.s.Most-kontakt.centr</t>
  </si>
  <si>
    <t>11200000080111007002</t>
  </si>
  <si>
    <t>Podpora ÚK na sociální služby protidrog.pol.-Obl.spolek ČČK LTM-kontaktní centr</t>
  </si>
  <si>
    <t>11200000090111007002</t>
  </si>
  <si>
    <t>Podpora ÚK na sociální služby protidrog.pol.-Světlo Kadaň, z.s.-kontaktní centra</t>
  </si>
  <si>
    <t>11200000100111007002</t>
  </si>
  <si>
    <t>Podpora ÚK na sociální služby protidrog.pol.-WHITE LIGHT I.,z.ú.UL-kontakt.centr</t>
  </si>
  <si>
    <t>11200000110111007002</t>
  </si>
  <si>
    <t>Podpora ÚK na sociální služby protidrog.pol.-CSS Děčín, p.o.- kontaktní centra</t>
  </si>
  <si>
    <t>11200000060111007002</t>
  </si>
  <si>
    <t>Certifikace primární prevence pro poskytování sociálních služeb protidrogové politiky</t>
  </si>
  <si>
    <t>00232</t>
  </si>
  <si>
    <t>Dotační program "Certifikace prim.prev.pro poskyt.soc.sl.protidrog.politiky"</t>
  </si>
  <si>
    <t xml:space="preserve">Certifikace primární prevence - Most k naději, z.s.- </t>
  </si>
  <si>
    <t>11190003210120102003</t>
  </si>
  <si>
    <t xml:space="preserve">Certifikace primární prevence - Světlo Kadaň, z.s. </t>
  </si>
  <si>
    <t>11190003220120102003</t>
  </si>
  <si>
    <t xml:space="preserve">Certifikace primární prevence - WHITE LIGHT I.,z.ú.- </t>
  </si>
  <si>
    <t>11190003230120102003</t>
  </si>
  <si>
    <t xml:space="preserve"> Strategie podpory rozvoje dobrovolnictví</t>
  </si>
  <si>
    <t>00238</t>
  </si>
  <si>
    <t>Rezerva - Strategie podpory rozvoje dobrovolnictví</t>
  </si>
  <si>
    <t>Strategie podpory rozvoje dobrovolnictví - ADRA,o.p.s., Praha</t>
  </si>
  <si>
    <t>11190003180111012001</t>
  </si>
  <si>
    <t>Strategie podpory rozvoje dobrovolnictví - Slunečnice, z.s., Děčín</t>
  </si>
  <si>
    <t>11190003190111012001</t>
  </si>
  <si>
    <t>Strategie podpory rozvoje dobrovolnictví - RADKA z.s., Kadaň</t>
  </si>
  <si>
    <t>11190003160111012001</t>
  </si>
  <si>
    <t xml:space="preserve">Strategie podpory rozvoje dobrovolnictví - Dobrovolnické centrum z.s., Ústí nad Labem </t>
  </si>
  <si>
    <t>11190003170111012001</t>
  </si>
  <si>
    <t>Strategie podpory rozvoje dobrovolnictví - Diakonie ČCE - Stř.soc.pom. v Mostě</t>
  </si>
  <si>
    <t>11190003150111012001</t>
  </si>
  <si>
    <t>Program Podpora vybraných služeb zdravotní péče</t>
  </si>
  <si>
    <t>00098</t>
  </si>
  <si>
    <t>3549</t>
  </si>
  <si>
    <t>REHABILITACE KLUBÍČKO s. r. o.,V Lukách 18, ÚL-  zdravot. a soc. rehabilitace</t>
  </si>
  <si>
    <t>12190000350110614009</t>
  </si>
  <si>
    <t>PÉXIS-centrum psychosom.péče,s.r.o,Šrámkova 3062/38, ÚL (rehab.handicap.dětí)</t>
  </si>
  <si>
    <t>12190000360110614009</t>
  </si>
  <si>
    <t>Zdravotní sestry a pečovatelky, s. r. o., Kochova 1185, Chomutov</t>
  </si>
  <si>
    <t>12190000400110614009</t>
  </si>
  <si>
    <t>Krajská zdravotní, a. s., Sociální péče 12a, Úl - (zdravot. rehab.handic.dětí)</t>
  </si>
  <si>
    <t>12190000390110614009</t>
  </si>
  <si>
    <t>Hospic v Mostě, o. p. s.,Svážná 1528, Most - (hospicová péče)</t>
  </si>
  <si>
    <t>3525</t>
  </si>
  <si>
    <t>12190000410110614009</t>
  </si>
  <si>
    <t>Hospic sv. Štěpána, z. s., Rybářské nám. 662/4, Litoměřice - (hospicová péče)</t>
  </si>
  <si>
    <t>12190000370110614009</t>
  </si>
  <si>
    <t>DRUG-OUT Klub, z. s., Velká Hradební, Úl -(ambul.a poradna pro děti a dorost)</t>
  </si>
  <si>
    <t>3515</t>
  </si>
  <si>
    <t>12190000380110614009</t>
  </si>
  <si>
    <t>program Stabilizace nelékařských zdravotnických pracovníků</t>
  </si>
  <si>
    <t>00227</t>
  </si>
  <si>
    <t>Dot.program"Stabilizace nelékařských zdravotnických pracovníků"</t>
  </si>
  <si>
    <t>Podpora lékařských a zdravotnických vzdělávacích akcí</t>
  </si>
  <si>
    <t>00403</t>
  </si>
  <si>
    <t>Program "Podpora lékařských a zdravotnických vzdělávacích akcí"</t>
  </si>
  <si>
    <t>DTO CZ, s. r. o., Mariánské nám 480/5, Ostrava - Podpora lékař. a vzděl. akcí</t>
  </si>
  <si>
    <t>12190000730110660004</t>
  </si>
  <si>
    <t>BOS org. s. r. o.,Kekulova 615/38, ÚL - podpor. lékař. a zdrav.vzděl.akcí</t>
  </si>
  <si>
    <t>12190000760110660004</t>
  </si>
  <si>
    <t>ALWAC, a. s. Bílinská 3159/10, Teplice -podpor.lékař.a zdrav.vzděl.akcí</t>
  </si>
  <si>
    <t>12190000960110660004</t>
  </si>
  <si>
    <t>12190000970110660004</t>
  </si>
  <si>
    <t>Krajská zdravotní,a.s. Sociální péče 3316/12A,ÚL-podpor.lékař.a zdrav.vzděl.akcí</t>
  </si>
  <si>
    <t>12190000740110660004</t>
  </si>
  <si>
    <t>Hospic sv. Štěpána, z. s., Litoměřice "podpor lékař. a vzděl. akcíl"</t>
  </si>
  <si>
    <t>12190000770110660004</t>
  </si>
  <si>
    <t>Dětská psychiatrická nem.Louny, Rybalkova 1400, Louny-podpora lékař.a vzděl.akcí</t>
  </si>
  <si>
    <t>12190000750110660004</t>
  </si>
  <si>
    <t>Dotační program "Podpora vzdělávání lékařů, zubních lékařů a farmaceutů - stipendijní program"</t>
  </si>
  <si>
    <t>00411</t>
  </si>
  <si>
    <t>Dot.program "Stabilizace lékařů,zub.lékařů a farmaceutů v Úk"</t>
  </si>
  <si>
    <t>Plnění cílů "Strategie podpory zdraví a rozvoje zdravotnických služeb v ÚK" - podpora priorit</t>
  </si>
  <si>
    <t>00432</t>
  </si>
  <si>
    <t>Dot. program "Podpora aktivit zaměřených na zlepšení zdravot.stavu obyvatel Úk"</t>
  </si>
  <si>
    <t>PÉXIS-centrum psychosom.péče,s.r.o,Šrámkova 3062/38, ÚL "zlepš.zdr.stavu obyv."</t>
  </si>
  <si>
    <t>12190000630110661004</t>
  </si>
  <si>
    <t>REHABILITACE KLUBÍČKO s. r. o.,V Lukách 18, ÚL-  "zlepšení zdr. stavu obyvatel"</t>
  </si>
  <si>
    <t>12190000640110661004</t>
  </si>
  <si>
    <t>12190000610110661004</t>
  </si>
  <si>
    <t>12190000620110661004</t>
  </si>
  <si>
    <t>Adra, o. p. s., Markova 600, Praha - "zlepš.zdr.stavu obyv."</t>
  </si>
  <si>
    <t>12190000440110661004</t>
  </si>
  <si>
    <t>POZDRAVÍ -pohyb,zdraví,vitalita,z.s,Drážďanská 173,DC "zlepš.zdr.stavu obyv."</t>
  </si>
  <si>
    <t>12190000570110661004</t>
  </si>
  <si>
    <t>Spolek InlineSkating.cz.,Koněvova 1697/18, ÚnL-  "zlepš.zdr.stavu obyv."</t>
  </si>
  <si>
    <t>12190000480110661004</t>
  </si>
  <si>
    <t>ROZKOŠ bez RIZIKA,z.s.,Vlhká 10, Brno "zlepš.zdr.stavu obyv."</t>
  </si>
  <si>
    <t>12190000420110661004</t>
  </si>
  <si>
    <t>Diahelp-svaz diabetiků,z.s., Báňská 287, Most -  "zlepš.zdr.stavu obyv."</t>
  </si>
  <si>
    <t>12190000590110661004</t>
  </si>
  <si>
    <t>12190000580110661004</t>
  </si>
  <si>
    <t>Bez Problémů,z.s., Sady pionýrů 894/41, Lovosice -  "zlepš.zdr.stavu obyv."</t>
  </si>
  <si>
    <t>12190000450110661004</t>
  </si>
  <si>
    <t>Centrum podpory zdraví, z.ú.Veleslavínova 3108/14, ÚL - "zlepš.zdr.stavu obyv."</t>
  </si>
  <si>
    <t>12190000560110661004</t>
  </si>
  <si>
    <t>12190000550110661004</t>
  </si>
  <si>
    <t>Základní škola,Bílina,příspěv.org. Lidická 31/18,TP - "zlepš.zdr.stavu obyv."</t>
  </si>
  <si>
    <t>12190000600110661004</t>
  </si>
  <si>
    <t>Zdr.ústav se sídlem v Ústí n./L.Moskevská 1531/15, ÚL-"zlepš.zdr.stavu obyv."</t>
  </si>
  <si>
    <t>12190000540110661004</t>
  </si>
  <si>
    <t>12190000520110661004</t>
  </si>
  <si>
    <t>12190000530110661004</t>
  </si>
  <si>
    <t>12190000510110661004</t>
  </si>
  <si>
    <t>12190000660110661004</t>
  </si>
  <si>
    <t>12190000650110661004</t>
  </si>
  <si>
    <t>12190000670110661004</t>
  </si>
  <si>
    <t>12190000680110661004</t>
  </si>
  <si>
    <t>Dotační program "Podpora regionálního zdravotnictví"</t>
  </si>
  <si>
    <t>00464</t>
  </si>
  <si>
    <t>VITA, s. r. o.-(akutní lůžková péče)</t>
  </si>
  <si>
    <t>12190000880110655007</t>
  </si>
  <si>
    <t>Nemocnice Litoměřice, a. s.- (akutní lůžková péče)</t>
  </si>
  <si>
    <t>12190000870110655007</t>
  </si>
  <si>
    <t>Nemocnice Kadaň, s. r. o.- (akutní lůžková péče)</t>
  </si>
  <si>
    <t>12190000900110655007</t>
  </si>
  <si>
    <t>Krajská zdravotní, a.s.- (akutní lůžkové péče)</t>
  </si>
  <si>
    <t>12190000890110655007</t>
  </si>
  <si>
    <t>Nemocnice Žatec,o.p.s.- (akutní lůžková péče)</t>
  </si>
  <si>
    <t>12190000850110655007</t>
  </si>
  <si>
    <t>Podpora kvalitních pracovních podmínek zdravotního personálu u poskytovatelů lůžkové péče</t>
  </si>
  <si>
    <t>00470</t>
  </si>
  <si>
    <t>Dot.program"Podpora kval.prac.podmínek zdravotního personálu u poskyt.lůžk.péče"</t>
  </si>
  <si>
    <t>Podřip.nem.s polik.Roudnice nad Labem, s.r.o.- (podpor.kval.pracov.podmín.zdr.personálu)</t>
  </si>
  <si>
    <t>12190000810110670001</t>
  </si>
  <si>
    <t>VITA, s. r. o.-(Podpor.kvalit.pracovn.podmín.zdr.personálu)</t>
  </si>
  <si>
    <t>12190000840110670001</t>
  </si>
  <si>
    <t>Nemocnice Litoměřice, a. s.- (podpor.kval.pracov.podmín.zdr.personálu)</t>
  </si>
  <si>
    <t>12190000790110670001</t>
  </si>
  <si>
    <t>Nemocnice Kadaň, s. r. o.- (podpor.kval.pracov.podmín.zdr.personálu)</t>
  </si>
  <si>
    <t>12190000780110670001</t>
  </si>
  <si>
    <t>Krajská zdravotní, a.s.- (podpor.kval.pracov.podmín.zdr.personálu)</t>
  </si>
  <si>
    <t>12190000800110670001</t>
  </si>
  <si>
    <t>Nemocnice Žatec,o.p.s.- (podpor.kval.pracov.podmín.zdr.personálu)</t>
  </si>
  <si>
    <t>12190000820110670001</t>
  </si>
  <si>
    <t>Program poskytování podpor na hospodaření v lesích v ÚK</t>
  </si>
  <si>
    <t>00028</t>
  </si>
  <si>
    <t>Rezerva - Program poskytování podpor na hospodaření v lesích v ÚK</t>
  </si>
  <si>
    <t>Oblast podpory EVVO - Program pro rozvoj eko-agro oblastí v ÚK</t>
  </si>
  <si>
    <t>Rezerva - Rozvoj EVVO - Program pro rozvoj eko-agro oblastí v ÚK</t>
  </si>
  <si>
    <t>EVVO - Výzkumný ústav pro hnědé uhlí a.s. - "Jak se stát EKOHRDINOU?"</t>
  </si>
  <si>
    <t>14190000070110665012</t>
  </si>
  <si>
    <t>EVVO - Vzdělávací a rekreační centrum Lesná, o.p.s. - "Obnova Krušnohorského arboreta"</t>
  </si>
  <si>
    <t>14190000200110665012</t>
  </si>
  <si>
    <t>EVVO - Via Europa, z.s. - "Společně pro přírodu"</t>
  </si>
  <si>
    <t>14190000040110665012</t>
  </si>
  <si>
    <t>EVVO - 4. ZO ČSOP TILIA - "Tradiční ekosoutěže v přírodě pro děti a mládež"</t>
  </si>
  <si>
    <t>14190000080110665012</t>
  </si>
  <si>
    <t>EVVO - ZO ČSOP 39/02 Klíny - "Voda-kde se bere,kam odchází a jak se vrací"</t>
  </si>
  <si>
    <t>14190000100110665012</t>
  </si>
  <si>
    <t xml:space="preserve">EVVO - Klub rybolovné techniky Bílina z.s. - "Rybářské kroužky vedené formou praktických pomůcek" </t>
  </si>
  <si>
    <t>14190000110110665012</t>
  </si>
  <si>
    <t>EVVO - Český rybářský svaz, z.s. Most - "Vybavení učebny pro rybářský kroužek"</t>
  </si>
  <si>
    <t>14190000130110665012</t>
  </si>
  <si>
    <t>EVVO - Asociace Brontosaura - "Environmentálně osvětová databáze Archiv starých odrůd slivoní"</t>
  </si>
  <si>
    <t>14190000170110665012</t>
  </si>
  <si>
    <t>EVVO - Pionýr, z.s. - Pionýrská skupina Dravci - "Ekologický tábor - Na vlnách ekologie"</t>
  </si>
  <si>
    <t>14190000180110665012</t>
  </si>
  <si>
    <t>EVVO - Hnutí DUHA Olomouc - "Kurz ochrany velkých šelem v Ústeckém kraji"</t>
  </si>
  <si>
    <t>14190000190110665012</t>
  </si>
  <si>
    <t xml:space="preserve">EVVO - Biskupství litoměřické - Biskupské gymnázium - "Bezpečně a udržitelně v ÚK" </t>
  </si>
  <si>
    <t>14190000090110665012</t>
  </si>
  <si>
    <t>Město Litvínov - SOŠ pro ochranu a obnovu ŽP - Schola Humanitas - expedice</t>
  </si>
  <si>
    <t>14180000450110665007</t>
  </si>
  <si>
    <t xml:space="preserve">EVVO - Město Litvínov, Schola Humanitas - "BOVyUK 2019" </t>
  </si>
  <si>
    <t>14190000120110665012</t>
  </si>
  <si>
    <t>EVVO - ZŠ Bílina, Lidická 18 - "Letokruhy"</t>
  </si>
  <si>
    <t>14190000050110665012</t>
  </si>
  <si>
    <t>EVVO - obec Novosedlice - "Zbudování ekovýchovné komunitní zahrady s odpočinkovým koutem pro seniory"</t>
  </si>
  <si>
    <t>14190000820110665012</t>
  </si>
  <si>
    <t>EVVO - Město Ústí n.L. - Zoologická zahrada - "Obohacení výukových programů v ZOO ÚL"</t>
  </si>
  <si>
    <t>14190000160110665012</t>
  </si>
  <si>
    <t>Program pro podporu obnovy krajiny a biodiverzity na území ÚK</t>
  </si>
  <si>
    <t>00201</t>
  </si>
  <si>
    <t>Rezerva - Podpora obnovy krajiny a biodiverzity-Program pro rozvoj eko-agro obl.</t>
  </si>
  <si>
    <t>14190000300110665014</t>
  </si>
  <si>
    <t>14190000310110665014</t>
  </si>
  <si>
    <t>14190000320110665014</t>
  </si>
  <si>
    <t>14190000330110665014</t>
  </si>
  <si>
    <t>14190000340110665014</t>
  </si>
  <si>
    <t xml:space="preserve">Biodiverzita - Libkovice, s.r.o. - "Vyčištění části pozemnku a vytvoření lučního pásu" </t>
  </si>
  <si>
    <t>14190000260110665014</t>
  </si>
  <si>
    <t xml:space="preserve">Biodiverzita - Schäfer a Sýkora, s.r.o. - "Výsadba dubové aleje 1. etapa" </t>
  </si>
  <si>
    <t>14190000270110665014</t>
  </si>
  <si>
    <t>Biodiverzita - Byblos - "Vyčištění zámecké zahrady Encovany"</t>
  </si>
  <si>
    <t>14190000290110665014</t>
  </si>
  <si>
    <t>Biodiverzita - Ekologické centrum Meluzína - "Záchrana ovocných stromů, mapování, péče o lokalitu a podpora biodiverzity"</t>
  </si>
  <si>
    <t>14190000230110665014</t>
  </si>
  <si>
    <t>Biodiverzita - ZO ČSOP 39/02 Klíny - "Společně pečujeme o motýlí a čmeláččí pastviny v Krušných horách"</t>
  </si>
  <si>
    <t>14190000240110665014</t>
  </si>
  <si>
    <t>Biodiverzita - Zámek Krásný Les, z.s. - "Obnova zámeckého parku v Krásném lese"</t>
  </si>
  <si>
    <t>14190000250110665014</t>
  </si>
  <si>
    <t xml:space="preserve">Biodiverzita - Beleco, z.s. - "Obnova stepí v PP a EVL Blšanský chlum" </t>
  </si>
  <si>
    <t>14190000280110665014</t>
  </si>
  <si>
    <t>Biodiverzita - obec Pětipsy - "Biokoridor zeleně podél hřbitova"</t>
  </si>
  <si>
    <t>2033</t>
  </si>
  <si>
    <t>14190000800110665014</t>
  </si>
  <si>
    <t>Biodiverzita - obec Všestudy - "Revitalizace obecního parku"</t>
  </si>
  <si>
    <t>14190000780110665014</t>
  </si>
  <si>
    <t>Biodiverzita - obec Hrobce - "Biodiverzita Rohatce 2019"</t>
  </si>
  <si>
    <t>14190000810110665014</t>
  </si>
  <si>
    <t>Biodiverzita - obec Domoušice - "Úprava zeleně na hřbitově v Domoušicích"</t>
  </si>
  <si>
    <t>14190000790110665014</t>
  </si>
  <si>
    <t>Program na podporu včelařů</t>
  </si>
  <si>
    <t>00202</t>
  </si>
  <si>
    <t>Rezerva - Podpora včelařství - Program pro rozvoj eko-agro oblastí</t>
  </si>
  <si>
    <t>14180003350110665009</t>
  </si>
  <si>
    <t>Oblast podpory záchranných stanic - Program pro rozvoj eko-agro oblastí v ÚK</t>
  </si>
  <si>
    <t>00210</t>
  </si>
  <si>
    <t>Rezerva - Podpora záchranných stanic - Program pro rozvoj eko-agro oblastí v ÚK</t>
  </si>
  <si>
    <t>Záchranné stanice - ZS Falco - "Provoz ZS Falco 2019"</t>
  </si>
  <si>
    <t>14190000210110665013</t>
  </si>
  <si>
    <t>Kotlíková dotace</t>
  </si>
  <si>
    <t>rezerva neinvestice - kotlíková dotace</t>
  </si>
  <si>
    <t>236653</t>
  </si>
  <si>
    <t>3713</t>
  </si>
  <si>
    <t>236654</t>
  </si>
  <si>
    <t>20190004750110901004</t>
  </si>
  <si>
    <t>mzdy</t>
  </si>
  <si>
    <t>sociální zabezpečení</t>
  </si>
  <si>
    <t>zdravotní pojištění</t>
  </si>
  <si>
    <t>náhrady mezd v době nemoci</t>
  </si>
  <si>
    <t>mzdy - výdaj minulého roku</t>
  </si>
  <si>
    <t>20170008790520301003</t>
  </si>
  <si>
    <t>Fond investic a oprav Ústeckého kraje</t>
  </si>
  <si>
    <t>odbor kancelář ředitele</t>
  </si>
  <si>
    <t>KÚÚK - oprava sociálního zařízení v budově A Krajského úřadu Ústeckého kraje</t>
  </si>
  <si>
    <t>236500</t>
  </si>
  <si>
    <t>1502</t>
  </si>
  <si>
    <t>15190000190110801001</t>
  </si>
  <si>
    <t>oblast školství, mládeže a tělovýchovy</t>
  </si>
  <si>
    <t>Speciální základní škola a Praktická škola, Rumburk - oprava fasády</t>
  </si>
  <si>
    <t>1509</t>
  </si>
  <si>
    <t>15170000310110801001</t>
  </si>
  <si>
    <t>Speciální základní škola, Mateřská škola a Praktická škola,Ústí nad Labem - oprava venkovních ploch a oplocení</t>
  </si>
  <si>
    <t>15170000450110801001</t>
  </si>
  <si>
    <t>Spec. ZŠ, MŠ a PrŠ,ÚL - oprava tělocvičen</t>
  </si>
  <si>
    <t>15170000440110801001</t>
  </si>
  <si>
    <t>Gymnázium, Kadaň - oprava velké tělocvičny (5.května)</t>
  </si>
  <si>
    <t>15190000200110801001</t>
  </si>
  <si>
    <t>Podkrušnohorské gymnázium Most - Oprava střechy + malování, Čs. armády</t>
  </si>
  <si>
    <t>15130561210000000000</t>
  </si>
  <si>
    <t>Vyšší odborná škola, Střední průmyslová škola a Střední odborná škola služeb a cestovního ruchu, Varnsdorf, p. o. - výměna oken, dveří, sanace suterénu, zateplení fasády a střech (Mariánská 1100)</t>
  </si>
  <si>
    <t>15160000660110801001</t>
  </si>
  <si>
    <t>00152</t>
  </si>
  <si>
    <t>SŠ zahr. a zem. A.E.Komerse, Děčín-Libverda - celková reko areálu prakt. vyuč.</t>
  </si>
  <si>
    <t>15170000270110801001</t>
  </si>
  <si>
    <t>SŠZaZ A.E.Komerse, Děčín - Libverda - celková rekonstrukce objektu auly</t>
  </si>
  <si>
    <t>15180000090110801001</t>
  </si>
  <si>
    <t>SŠ pedagog., hoteln. a služeb, Litoměřice- oprava střechy na objektu DD</t>
  </si>
  <si>
    <t>15190000150110801001</t>
  </si>
  <si>
    <t>SŠ pedagog., hoteln. a služeb, Litoměřice- oprava střechy objektu DD</t>
  </si>
  <si>
    <t>VOŠ,OA,SPgŠ a SZŠ,Most-modern.sport.víceúčel.areálu(Zd.Fibicha 2778)</t>
  </si>
  <si>
    <t>15160000710110801001</t>
  </si>
  <si>
    <t>Střední průmyslová škola, Resslova 5, Ústí nad Labem- odvlhčení zdiva a oprava fasády budovy dílen</t>
  </si>
  <si>
    <t>15170000480110801001</t>
  </si>
  <si>
    <t>Vyšší odborná škola zdravotnická a Střední škola zdravotnická Ústí nad Labem, Palachova - oprava střechy a výměna oken</t>
  </si>
  <si>
    <t>15130593460000000000</t>
  </si>
  <si>
    <t>Střední škola řemesel a služeb, Děčín - oprava střechy</t>
  </si>
  <si>
    <t>15170000260110801001</t>
  </si>
  <si>
    <t>SŠ lodní dopravy a technických řemesel, Děčín VI - zpracování znaleckých posudků ap. - měření obšívky lodi</t>
  </si>
  <si>
    <t>15190000100110801001</t>
  </si>
  <si>
    <t>Střední lesnická škola a Střední odborná škola sociální Šluknov - oprava střechy budovy (T.G.Masaryka)</t>
  </si>
  <si>
    <t>15170000490110801001</t>
  </si>
  <si>
    <t>Střední škola technická, gastronomická a automobilní, Chomutov, p. o. - zateplení a výměna oken na domově mládeže (Fibichova, Kadaň)</t>
  </si>
  <si>
    <t>15170000500120101001</t>
  </si>
  <si>
    <t>SOŠ tech. a zahr., Lovosice-výměna oken a celková oprava školy, obv.ohr.zeď</t>
  </si>
  <si>
    <t>15190000090110801001</t>
  </si>
  <si>
    <t>SOŠ a SOU Roudnice n.L. - výměna oken a zateplení budov areálu školy</t>
  </si>
  <si>
    <t>15180000060110801001</t>
  </si>
  <si>
    <t>SŠT Most - opravy sociálních zařízení v budově teor. vyuč.</t>
  </si>
  <si>
    <t>15190000120110801001</t>
  </si>
  <si>
    <t>SŠ obch., řem., sl. a ZŠ, ÚL - výměna vnitřních instalací</t>
  </si>
  <si>
    <t>15180000260110801001</t>
  </si>
  <si>
    <t>SPŠ stavební a SOŠ stav.a tech.,ÚL-výměna a st.úpr.vnitř.rozvodů budovy S</t>
  </si>
  <si>
    <t>15180000270110801001</t>
  </si>
  <si>
    <t>Gymnázium a SOŠ, Podbořany - reko kuchyně a  reko cvič.kuchyně (Kpt.Jaroše 862)</t>
  </si>
  <si>
    <t>15160000730110801001</t>
  </si>
  <si>
    <t>Gymnázium a Střední průmyslová škola,Masarykova 12 Duchcov - oprava kanalizace a statických poruch na pozemkové parcele č. 104</t>
  </si>
  <si>
    <t>15180000300110801001</t>
  </si>
  <si>
    <t>Gymnázium a SPŠ, Duchcov - výměna stávajících oken a dveří</t>
  </si>
  <si>
    <t>15190000080110801001</t>
  </si>
  <si>
    <t>DD Země dětí a ŠJ Česká Kamenice - rekonstrukce kotelny</t>
  </si>
  <si>
    <t>15180000070110801001</t>
  </si>
  <si>
    <t>Dětský domov a Školní jídelna, Krásná Lípa, Smetanova 12 - výměna odpadů (odloučené pracoviště domeček), sanace vlhkosti a oprava stropů v suterénu</t>
  </si>
  <si>
    <t>15170000510110801001</t>
  </si>
  <si>
    <t>Dětský domov a Školní jídelna, Lipová u Šluknova -oprava střech, izolace tělocvičny a rekonstrukce sociálního zařízení - II.etapa (zádržné)</t>
  </si>
  <si>
    <t>15140640900000000000</t>
  </si>
  <si>
    <t>DD a ŠJ, Lipová u Šluknova-výměna střešní krytiny (Lipová u Šluknova 413)</t>
  </si>
  <si>
    <t>15180000200110801001</t>
  </si>
  <si>
    <t>Dětský domov, Základní škola praktická, Praktická škola a Školní jídelna, Dlažkovice, p. o. - oprava fasády a balustrády, rekonstrukce příjezdové cesty a chodníků</t>
  </si>
  <si>
    <t>15160000610110801001</t>
  </si>
  <si>
    <t>Dětský domov a Školní jídelna, Litoměřice, p. o. - oprava vodovodního řádu a odpadů (Čelakovského 8)</t>
  </si>
  <si>
    <t>15180000160110801001</t>
  </si>
  <si>
    <t>Základní umělecká škola, Teplice - oprava střechy a venkovních opěrních zdí (Chelčického)</t>
  </si>
  <si>
    <t>15200000020110801001</t>
  </si>
  <si>
    <t>oblast kultury a památkové péče</t>
  </si>
  <si>
    <t>Oblastní muzeum v Děčíně - oprava okapů, střechy na budově muzea, oprava fasády a nátěry</t>
  </si>
  <si>
    <t>15170000320110801001</t>
  </si>
  <si>
    <t>Oblastní muzeum v Lounech, p. o. - výměna střešní krytiny (Na Valích č. p. 5)</t>
  </si>
  <si>
    <t>15180000020110801001</t>
  </si>
  <si>
    <t>Zámek Nový Hrad - oprava interiéru a vyhlídkového ochozu zámecké věže</t>
  </si>
  <si>
    <t>15130615850000000000</t>
  </si>
  <si>
    <t>Zámek Nový Hrad - oprava omítek, štítů a komínů</t>
  </si>
  <si>
    <t>15130615860000000000</t>
  </si>
  <si>
    <t>Zámek Nový Hrad - restaurování a oprava ostění dveří, topných otvorů, finální úprava omítek východního a jižního křídla, výměna oken v arkádové chodbě</t>
  </si>
  <si>
    <t>15160000240010101001</t>
  </si>
  <si>
    <t>Zámek Nový Hrad, p. o. -opravy prostor zámku včetně restaurátorských prací</t>
  </si>
  <si>
    <t>15190000240110801001</t>
  </si>
  <si>
    <t>Zámek Nový Hrad - opravy prostor zámku včetně restaurátorských prací</t>
  </si>
  <si>
    <t>Regionální muzeum v Teplicích - oprava střechy na budově č.p. 517/4</t>
  </si>
  <si>
    <t>15160000440110801001</t>
  </si>
  <si>
    <t>Regionální muzeum Teplice, p. o. -modernizace laboratoře na speciální pracoviště na konzervaci kovů a archeologického skla- vybavení</t>
  </si>
  <si>
    <t>15160000860110801001</t>
  </si>
  <si>
    <t>Severočeská hvězdárna v Teplicích - rekonstrukce objektu</t>
  </si>
  <si>
    <t>15150682460120101001</t>
  </si>
  <si>
    <t>Severočeská vědecká knihovna-rekonstrukce objektu Velká Hradební 49, Ústí nad Labem - dodávky</t>
  </si>
  <si>
    <t>15140641580000000000</t>
  </si>
  <si>
    <t>Severočeská vědecká knihovna-rekonstrukce objektu Velká Hradební 49, ÚL</t>
  </si>
  <si>
    <t>Severočeská vědecká knihovna-rekonstrukce objektu Velká Hradební 49, Ústí nad Labem - stavba - neuznatelné výdaje</t>
  </si>
  <si>
    <t>Severočeská vědecká knihovna v Ústí nad Labem - rekonstrukce objektu Velká Hradební 49, Ústí nad Labem - stavba - podíl ÚK</t>
  </si>
  <si>
    <t>Severočeská vědecká knihovna v Ústí nad Labem - rekonstrukce objektu Velká Hradební 49, Ústí nad Labem - stavba - podíl SR</t>
  </si>
  <si>
    <t>Severočeská vědecká knihovna v Ústí nad Labem - rekonstrukce objektu Velká Hradební 49, Ústí nad Labem - stavba - podíl EU</t>
  </si>
  <si>
    <t>oblast sociálních věcí</t>
  </si>
  <si>
    <t>Domov Brtníky-oprava dešťové kanalizace v areálu</t>
  </si>
  <si>
    <t>1511</t>
  </si>
  <si>
    <t>15190000370110801001</t>
  </si>
  <si>
    <t>Domovy sociálních služeb Háj a Nová Ves-Domovy pro seniory Háj u Duchcova-výměna střešní krytiny na budovách č.2 a 3, včetně Domečků</t>
  </si>
  <si>
    <t>15180000290110801001</t>
  </si>
  <si>
    <t>Domovy pro osoby se zdravotním postižením Ústí nad Labem-Domovy pro osoby se zdravotním postižením Severní Terasa -oprava a rekonstrukce pavilonů B a H</t>
  </si>
  <si>
    <t>15150682870120101001</t>
  </si>
  <si>
    <t xml:space="preserve">oblast dopravy </t>
  </si>
  <si>
    <t>úhrady za přeložky distribučního zařízení</t>
  </si>
  <si>
    <t>1513</t>
  </si>
  <si>
    <t>SÚS ÚK-oprava a reko budovy skladu a venkovního osvětlení v areálu Kovářská,Chomutov</t>
  </si>
  <si>
    <t>15180000240110801001</t>
  </si>
  <si>
    <t>oblast investiční</t>
  </si>
  <si>
    <t>Poplatky na účtu Fondu investic a oprav</t>
  </si>
  <si>
    <t>15</t>
  </si>
  <si>
    <t>schválený rozpočet 2019</t>
  </si>
  <si>
    <t>upravený rozpočet k 31. 12. 2019</t>
  </si>
  <si>
    <t xml:space="preserve">skutečnost k 31. 12. 2019
</t>
  </si>
  <si>
    <t>% plnění k upravené-mu rozpočtu</t>
  </si>
  <si>
    <t>v tis. Kč</t>
  </si>
  <si>
    <t>x</t>
  </si>
  <si>
    <t xml:space="preserve">Gymnázium Ústí n. L., Jateční </t>
  </si>
  <si>
    <t>Inovační firma ÚK 2019 - fyzická osoba - finanční dar</t>
  </si>
  <si>
    <t>Cena hejtmana ÚK za rok 2018 - fyzické osoby</t>
  </si>
  <si>
    <t>fyzická osoba - Příprava na OH 2020</t>
  </si>
  <si>
    <t>OPZ - TRANSFER - fyzická osoba, Povrly - PN (ÚK)</t>
  </si>
  <si>
    <t>OPZ - TRANSFER - fyzická osoba, Povrly - PN (SR)</t>
  </si>
  <si>
    <t>OPZ - TRANSFER - fyzická osoba, Povrly - PN (EU)</t>
  </si>
  <si>
    <t>OPZ - TRANSFER - fyzická osoba, Litoměřice - PN (ÚK)</t>
  </si>
  <si>
    <t>OPZ - TRANSFER - fyzická osoba, Litoměřice PN (SR)</t>
  </si>
  <si>
    <t>OPZ - TRANSFER - fyzická osoba, Litoměřice PN (EU)</t>
  </si>
  <si>
    <t>OPZ - TRANSFER - fyzická osoba, Teplice- PN (ÚK)</t>
  </si>
  <si>
    <t>OPZ - TRANSFER - fyzická osoba, Teplice- PN (SR)</t>
  </si>
  <si>
    <t>OPZ - TRANSFER - fyzická osoba, Teplice - PN (EU)</t>
  </si>
  <si>
    <t>OPZ - TRANSFER - fyzická osoba, Kocourov PN (ÚK)</t>
  </si>
  <si>
    <t>OPZ - TRANSFER - fyzická osoba, Kocourov PN (SR)</t>
  </si>
  <si>
    <t>OPZ - TRANSFER - fyzická osoba, Kocourov PN (EU)</t>
  </si>
  <si>
    <t>OPZ - TRANSFER - fyzická osoba, Litoměřice PN (ÚK)</t>
  </si>
  <si>
    <t>OPZ - CESTA -fyzická osoba, DĚČÍN PN (ÚK)</t>
  </si>
  <si>
    <t>OPZ - CESTA -fyzická osoba, DĚČÍN PN (SR)</t>
  </si>
  <si>
    <t>OPZ - CESTA - fyzická osoba, DĚČÍN PN (EU)</t>
  </si>
  <si>
    <t>OPZ - ZMĚNA JE CESTA: fyzická osoba, Děčín: PN/ÚK</t>
  </si>
  <si>
    <t>OPZ - ZMĚNA JE CESTA: fyzická osoba, Děčín: PN/SR</t>
  </si>
  <si>
    <t>OPZ - ZMĚNA JE CESTA: fyzická osoba, Děčín: PN/EU</t>
  </si>
  <si>
    <t>OPZ - ZMĚNA JE CESTA: fyzická osoba, Obrnice: PN/ÚK</t>
  </si>
  <si>
    <t>OPZ - ZMĚNA JE CESTA: fyzická osoba, Obrnice: PN/SR</t>
  </si>
  <si>
    <t>OPZ - ZMĚNA JE CESTA: fyzická osoba, Obrnice: PN/EU</t>
  </si>
  <si>
    <t>OPZ - ZMĚNA JE CESTA: fyzická osoba, Litvínov: PN/ÚK</t>
  </si>
  <si>
    <t>OPZ - ZMĚNA JE CESTA:fyzická osoba, Litvínov: PN/SR</t>
  </si>
  <si>
    <t>OPZ - ZMĚNA JE CESTA: fyzická osoba, Litvínov: PN/EU</t>
  </si>
  <si>
    <t>OPZ - ZMĚNA JE CESTA: fyzická osoba, Dubí: PN/ÚK</t>
  </si>
  <si>
    <t>OPZ - ZMĚNA JE CESTA: fyzická osoba, Dubí: PN/SR</t>
  </si>
  <si>
    <t>OPZ - ZMĚNA JE CESTA: fyzická osoba, Dubí: PN/EU</t>
  </si>
  <si>
    <t>OPZ - ZMĚNA JE CESTA: fyzická osoba, Huntířov: PN/ÚK</t>
  </si>
  <si>
    <t>OPZ - ZMĚNA JE CESTA: fyzická osoba, Huntířov : PN/SR</t>
  </si>
  <si>
    <t>OPZ - ZMĚNA JE CESTA: fyzická osoba, Huntířov: PN/EU</t>
  </si>
  <si>
    <t>OPZ - ZMĚNA JE CESTA: fyzická osoba, Ústí nad Labem: PN/ÚK</t>
  </si>
  <si>
    <t>OPZ - ZMĚNA JE CESTA: fyzická osoba, Ústí nad Labem : PN/SR</t>
  </si>
  <si>
    <t>OPZ - ZMĚNA JE CESTA: fyzická osoba, Ústí nad Labem: PN/EU</t>
  </si>
  <si>
    <t>OPZ - ZMĚNA JE CESTA: fyzická osoba, Horní Litvínov: PN/ÚK</t>
  </si>
  <si>
    <t>OPZ - ZMĚNA JE CESTA: fyzická osoba, Horní Litvínov : PN/SR</t>
  </si>
  <si>
    <t>OPZ - ZMĚNA JE CESTA:fyzická osoba, Horní Litvínov: PN/EU</t>
  </si>
  <si>
    <t>OPZ - ZMĚNA JE CESTA: fyzická osoba, Děčín : PN/ÚK</t>
  </si>
  <si>
    <t>OPZ - ZMĚNA JE CESTA: fyzická osoba, Srbská Kamenice: PN/SR</t>
  </si>
  <si>
    <t>OPZ - ZMĚNA JE CESTA: fyzická osoba, Srbská Kamenice : PN/ÚK</t>
  </si>
  <si>
    <t>OPZ - ZMĚNA JE CESTA: fyzická osoba, Srbská Kamenice: PN/EU</t>
  </si>
  <si>
    <t>OPZ - Kompet: fyzická osoba, Saběnice: PN/ÚK</t>
  </si>
  <si>
    <t>OPZ - Kompet: fyzická osoba, Saběnice: PN/SR</t>
  </si>
  <si>
    <t>OPZ - Kompet: fyzická osoba, Saběnice: PN/EU</t>
  </si>
  <si>
    <t>OPZ - INNOSTART: fyzická osoba, Most - PN/ÚK</t>
  </si>
  <si>
    <t>OPZ - INNOSTART: fyzická osoba, Most - PN/SR</t>
  </si>
  <si>
    <t>OPZ - INNOSTART: fyzická osoba, Most - PN/EU</t>
  </si>
  <si>
    <t>OPZ - INNOSTART: fyzická osoba, Vrbičany - PN/ÚK</t>
  </si>
  <si>
    <t>OPZ - INNOSTART: fyzická osoba, Vrbičany - PN/SR</t>
  </si>
  <si>
    <t>OPZ - INNOSTART: fyzická osoba, Vrbičany - PN/EU</t>
  </si>
  <si>
    <t>Finanční ocenění Knihovník ÚK - fyzická osoba</t>
  </si>
  <si>
    <t>Finanční ocenění-finanční dar (soutěž Knihovník Ústeckého kraje)-fyzická osoba</t>
  </si>
  <si>
    <t>Ocenění -Zlatý džbánek 2019-fyzická osoba</t>
  </si>
  <si>
    <t>Dotace na sociální služby 2019 - fyzická osoba - komplexní domácí péče</t>
  </si>
  <si>
    <t>Dotace na sociální služby 2019 - fyzická osoba</t>
  </si>
  <si>
    <t>fyzická osoba, Ústí n.L., Ústecké slavnosti 2019</t>
  </si>
  <si>
    <t>fyzická osoba, Lovosice, Provoz přívozu Lovosice- Píšťany v roce 2019</t>
  </si>
  <si>
    <t>fyzická osobai, Ústí n.L. - Mládí s filharmoniky 2019</t>
  </si>
  <si>
    <t>fyzická osoba, Most, Jarní festival krásné hudby</t>
  </si>
  <si>
    <t>fyzická osoba, Teplice, Beethovenovy Teplice 2019</t>
  </si>
  <si>
    <t>fyzická osoba, Most, Koncerty klasické hudby 2019 - jarní část</t>
  </si>
  <si>
    <t>fyzická osoba, Hradec Králové, Pocta profesorce Jitce Švábové, 5. ročník</t>
  </si>
  <si>
    <t>fyzická osoba, Most, Podzimní a Vánoční festival krásné hudby</t>
  </si>
  <si>
    <t>fyzická osoba, Most, Adventní a vánoční koncerty</t>
  </si>
  <si>
    <t>fyzická osoba, Chomutov, Půjčovné za mistrovské housle</t>
  </si>
  <si>
    <t>fyzická osoba, Praha - 70mm Weekend-Centrum Panaroma Varnsdorf</t>
  </si>
  <si>
    <t>fyzická osoba,Nesovice, Kinematograf 100</t>
  </si>
  <si>
    <t>fyzická osoba, Praha, Casanova</t>
  </si>
  <si>
    <t>fyzická osoba, Most, Můj svět 2</t>
  </si>
  <si>
    <t>fyzická osoba, Ústí n.L.,Cesta k nám-  15. ročník</t>
  </si>
  <si>
    <t>fyzická osoba, Velikonoční pouť- Zimní stadion Varnsdorf</t>
  </si>
  <si>
    <t>fyzická osoba, Jiřetín pod Jedlovou, Zpravodaj Šluknovského výběžku</t>
  </si>
  <si>
    <t>fyzická osoba, Chomutov, Staročeské vánoce</t>
  </si>
  <si>
    <t>fyzická osoba, Ústí nad Labem, Ústecké Vánoce 2019</t>
  </si>
  <si>
    <t>fyzická osoba, Chomutov - OH Tokio 2020</t>
  </si>
  <si>
    <t>fyzická osoba, Pchery-Humny, Milada Tour 2019</t>
  </si>
  <si>
    <t>fyzická osoba, Most, Mistrovství světa WPA v para-atletice</t>
  </si>
  <si>
    <t>fyzická osoba, Ústí nad Labem, 15. jub. ročník volejbalového turnaje pro pamět.</t>
  </si>
  <si>
    <t>fyzická osoba, Děčín, Příprava a účast na ME a MS v judu 2019</t>
  </si>
  <si>
    <t>fyzická osoba, Ústí n. Labem, MS plavání 2019</t>
  </si>
  <si>
    <t>fyzická osoba, Ústí n.L., SwimRun Challenge Düsseldorf 2019</t>
  </si>
  <si>
    <t xml:space="preserve">fyzická osoba, Ústí nad Labem, CZECH PARA SKI TEAM 2019 </t>
  </si>
  <si>
    <t>fyzická osoba, Praha, Letní škola Šluknov- hudba slouží přírodě</t>
  </si>
  <si>
    <t>fyzická osoba, Ústí n. L., Krása pomáhá dětem 14</t>
  </si>
  <si>
    <t>fyzická osoba, Varnsdorf, Světové policejní a hasičské Hry- Čína Chengdu</t>
  </si>
  <si>
    <t>fyzická osoba, Varnsdorf, Světové policejní a hasičské hry- Čína Chengdu</t>
  </si>
  <si>
    <t>fyzická osoba, Chabařovice, Světové policejní a hasičské hry- Chendu 2019</t>
  </si>
  <si>
    <t>fyzická osoba, Varnsdorf, Světové policejní a hasičské hry- 2019 Chengdu</t>
  </si>
  <si>
    <t>PZP- fyzická osoba, Bohušovice n.O., Vodoinstalatér- Topenář se svařováním v ÚK</t>
  </si>
  <si>
    <t>PZP- fyzická osoba, Most, Pořízení nářadí pro instalace alternativních zdrojů</t>
  </si>
  <si>
    <t>PZP- fyzická osoba, Malíč, Vinařství Malíč</t>
  </si>
  <si>
    <t>PZP- fyzická osoba, Roudnice n.L., Rozšíření nabídky služeb v oblasti</t>
  </si>
  <si>
    <t>PZP- fyzická osoba, Praha, Zřízení a vybavení projekční a stavebně architektonické</t>
  </si>
  <si>
    <t>PZP -fyzická osoba, Ústí n.L., Café House</t>
  </si>
  <si>
    <t>PZP - fyzická osoba, Vilémov, Projekční a inženýrská činnost ve Šluknovském výběžku</t>
  </si>
  <si>
    <t>PZP- fyzická osoba, Ústí n.L., Zvýšení konkurenceschopnosti</t>
  </si>
  <si>
    <t>PZP- fyzická osoba, Teplice, Řemeslník- nákup nářadí a strojů</t>
  </si>
  <si>
    <t>PZP- fyzická osoba, Ústí n.L., ManuČoko</t>
  </si>
  <si>
    <t>PZP-fyzická osoba, Kryry, Zahájení provozu truhlářské dílny v Kryrech</t>
  </si>
  <si>
    <t>PZP- fyzická osoba, Varnsdorf, Servis obráběcích strojů se specializací</t>
  </si>
  <si>
    <t>PZP- fyzická osoba, Litoměřice, Rozšíření restaurátorského ateliéru</t>
  </si>
  <si>
    <t>PZP- fyzická osoba, Slavětín, Sart kanceláře pro projekční a inženýrskou činnost</t>
  </si>
  <si>
    <t>PZP- fyzická osoba, Most, Recyklovatelné designové BIO tašky</t>
  </si>
  <si>
    <t>PZP-fyzická osoba, Dolní Podluží, Povrchová úprava a svařování kovů a dalších</t>
  </si>
  <si>
    <t>PZP-fyzická osoba, Liběšice, Modernizace projekčního místa</t>
  </si>
  <si>
    <t>PZP- fyzická osoba, Úštěk, HUŤ Robert Douša a syn, Výrobky z lesního skla</t>
  </si>
  <si>
    <t>PZP- fyzická osoba, Chomutov, Zahájení provozu kadeřnictví HAIR-O-NIKA</t>
  </si>
  <si>
    <t>PZP- fyzická osoba,Radonice, Otevření a provoz kanceláře zapsaného mediátora</t>
  </si>
  <si>
    <t>PZP- fyzická osoba, Děčín, Procházky s oslíky</t>
  </si>
  <si>
    <t xml:space="preserve">PZP- fyzická osoba, Ústí n.L., Vybudování nové kavárny </t>
  </si>
  <si>
    <t>PZP- fyzická osoba, Most, Kavárna bez minulosti</t>
  </si>
  <si>
    <t>fyzická osoba-Letní tábory na Výsluní 2019</t>
  </si>
  <si>
    <t>fyzická osoba-Kryty třikrát jinak 2019</t>
  </si>
  <si>
    <t xml:space="preserve">stipendia pro vysokoškoláky </t>
  </si>
  <si>
    <t>fyzická osoba - Letňák 2019, Den hudby</t>
  </si>
  <si>
    <t>fyzická osoba - 13. ročník hudebního festivalu "Most for Music 2019"</t>
  </si>
  <si>
    <t>fyzická osoba - Lounská křídlovka</t>
  </si>
  <si>
    <t>fyzická osoba- Pokořen-komorní festival na břehu Labe</t>
  </si>
  <si>
    <t>fyzická osoba, Velké Meziříčí - Statické zajištění brány a přilehlé zdi hradu</t>
  </si>
  <si>
    <t>fyzická osoba - Postřižín 250 70 - Obnova krovu a střechy na zámku</t>
  </si>
  <si>
    <t>fyzická osoba - Praha 10 - Kompletní výměna všech oken na objektu</t>
  </si>
  <si>
    <t>fyzická osoba - Havraň 435 01 - IV. etapa fasády, jižní strana bez přístavku</t>
  </si>
  <si>
    <t>fyzická osoba-Lipno 440 01-Rekonstrukce střechy histor. budovy č.p. 114 a 113</t>
  </si>
  <si>
    <t>fyzická osoba - Žatec 438 01 - Restaurování barokních omítek a maleb domu č. 108</t>
  </si>
  <si>
    <t>fyzická osoba - Velké Losiny 788 15 - Oprava krovu a statické zajiš. usedlosti</t>
  </si>
  <si>
    <t>fyzická osoba - Praha 7 170 00 - 1. etapa obnovy krovu, střešní krytiny</t>
  </si>
  <si>
    <t>fyzická osoba - Křešice 441 48 - Stavební úpravy domu č.p. 44, Křešice</t>
  </si>
  <si>
    <t>fyzická osoba - Oprava střechy a souvisejících konstrukcí barokní sýpky u č.p. 61</t>
  </si>
  <si>
    <t>fyzická osoba - Oprava krovu a střesního pláště na objektu</t>
  </si>
  <si>
    <t>fyzická osoba - Obnova kapličky u silnice z Úštěku do Starého Týna</t>
  </si>
  <si>
    <t>Podpora ÚK na sociální služby 2020-MD-fyzická osoba,Klučov</t>
  </si>
  <si>
    <t>fyzické osoby (stipendijní program)</t>
  </si>
  <si>
    <t>fyzická osoba, Litoměřice- "zlepšení zdr. stavu obyvatel"</t>
  </si>
  <si>
    <t>fyzická osoba,Ústí n./L.- "zlepšení zdr. stavu obyvatel"</t>
  </si>
  <si>
    <t>fyzická osoba, Hlinná- "zlepšení zdr. stavu obyvatel"</t>
  </si>
  <si>
    <t>fyzická osoba, Chlumec- "zlepšení zdr. stavu obyvatel"</t>
  </si>
  <si>
    <t>Biodiverzita - fyzická osoba - "Obnova biodiverzity"</t>
  </si>
  <si>
    <t>Biodiverzita - fyzická osoba - "Oživení remízu"</t>
  </si>
  <si>
    <t>Biodiverzita - fyzická osoba - "Obnova doprovodné zeleně na pastvinách III"</t>
  </si>
  <si>
    <t>Biodiverzita - fyzická osoba - "Květní louka Polerady 1. etapa"</t>
  </si>
  <si>
    <t>Biodiverzita - fyzická osoba - "Obnova a rozšíření starého ovocného sadu"</t>
  </si>
  <si>
    <t>fyzické osoby - podpora včelařů</t>
  </si>
  <si>
    <t>rozdíl skutečnost         -       upravený rozpočet</t>
  </si>
  <si>
    <t>V Ústí nad Labem dne 29. 4. 2020</t>
  </si>
  <si>
    <t>zpracoval ekonomický odbor</t>
  </si>
  <si>
    <t xml:space="preserve">OPZ - Podpora sociálních služeb Ústeckého kraje II. </t>
  </si>
  <si>
    <t>OPZ - Podpora sociálních služeb Ústeckého kraje 3. a 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</si>
</sst>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.00;\-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FF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FF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rgb="FF0000FF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indexed="12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1"/>
      <color rgb="FF008080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indexed="2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i/>
      <sz val="11"/>
      <color rgb="FF0000FF"/>
      <name val="Arial"/>
      <family val="2"/>
      <charset val="238"/>
    </font>
    <font>
      <i/>
      <sz val="11"/>
      <name val="Arial"/>
      <family val="2"/>
      <charset val="238"/>
    </font>
    <font>
      <b/>
      <sz val="18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6795556505021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250">
    <xf numFmtId="0" fontId="0" fillId="0" borderId="0" xfId="0"/>
    <xf numFmtId="0" fontId="3" fillId="0" borderId="0" xfId="1" applyFont="1" applyAlignment="1">
      <alignment horizontal="left" readingOrder="1"/>
    </xf>
    <xf numFmtId="0" fontId="3" fillId="0" borderId="0" xfId="1" applyFont="1" applyAlignment="1">
      <alignment horizontal="center" readingOrder="1"/>
    </xf>
    <xf numFmtId="0" fontId="5" fillId="0" borderId="0" xfId="1" applyFont="1" applyAlignment="1">
      <alignment horizontal="right" readingOrder="1"/>
    </xf>
    <xf numFmtId="0" fontId="6" fillId="0" borderId="0" xfId="2" applyFont="1" applyAlignment="1">
      <alignment horizontal="center" wrapText="1" readingOrder="1"/>
    </xf>
    <xf numFmtId="0" fontId="6" fillId="0" borderId="0" xfId="2" applyFont="1" applyAlignment="1">
      <alignment horizontal="left" wrapText="1" readingOrder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textRotation="90" wrapText="1"/>
    </xf>
    <xf numFmtId="3" fontId="9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readingOrder="1"/>
    </xf>
    <xf numFmtId="49" fontId="10" fillId="4" borderId="1" xfId="1" applyNumberFormat="1" applyFont="1" applyFill="1" applyBorder="1" applyAlignment="1">
      <alignment horizontal="left" wrapText="1"/>
    </xf>
    <xf numFmtId="0" fontId="11" fillId="4" borderId="1" xfId="1" applyFont="1" applyFill="1" applyBorder="1" applyAlignment="1">
      <alignment horizontal="center"/>
    </xf>
    <xf numFmtId="0" fontId="11" fillId="4" borderId="1" xfId="1" applyFont="1" applyFill="1" applyBorder="1"/>
    <xf numFmtId="4" fontId="8" fillId="4" borderId="1" xfId="1" applyNumberFormat="1" applyFont="1" applyFill="1" applyBorder="1"/>
    <xf numFmtId="0" fontId="12" fillId="5" borderId="1" xfId="1" applyFont="1" applyFill="1" applyBorder="1" applyAlignment="1">
      <alignment horizontal="left" wrapText="1" indent="1"/>
    </xf>
    <xf numFmtId="0" fontId="12" fillId="6" borderId="1" xfId="1" applyFont="1" applyFill="1" applyBorder="1" applyAlignment="1">
      <alignment horizontal="center"/>
    </xf>
    <xf numFmtId="0" fontId="12" fillId="6" borderId="1" xfId="1" applyFont="1" applyFill="1" applyBorder="1"/>
    <xf numFmtId="4" fontId="12" fillId="6" borderId="1" xfId="1" applyNumberFormat="1" applyFont="1" applyFill="1" applyBorder="1"/>
    <xf numFmtId="0" fontId="12" fillId="7" borderId="1" xfId="1" applyFont="1" applyFill="1" applyBorder="1" applyAlignment="1">
      <alignment horizontal="left" wrapText="1" indent="1"/>
    </xf>
    <xf numFmtId="0" fontId="12" fillId="3" borderId="1" xfId="1" applyFont="1" applyFill="1" applyBorder="1" applyAlignment="1">
      <alignment horizontal="center"/>
    </xf>
    <xf numFmtId="0" fontId="12" fillId="3" borderId="1" xfId="1" applyFont="1" applyFill="1" applyBorder="1"/>
    <xf numFmtId="4" fontId="12" fillId="3" borderId="1" xfId="1" applyNumberFormat="1" applyFont="1" applyFill="1" applyBorder="1"/>
    <xf numFmtId="0" fontId="14" fillId="8" borderId="1" xfId="1" applyFont="1" applyFill="1" applyBorder="1" applyAlignment="1">
      <alignment horizontal="left" wrapText="1" indent="1"/>
    </xf>
    <xf numFmtId="0" fontId="12" fillId="8" borderId="1" xfId="1" applyFont="1" applyFill="1" applyBorder="1" applyAlignment="1">
      <alignment horizontal="center"/>
    </xf>
    <xf numFmtId="0" fontId="12" fillId="8" borderId="1" xfId="1" applyFont="1" applyFill="1" applyBorder="1"/>
    <xf numFmtId="4" fontId="12" fillId="8" borderId="1" xfId="1" applyNumberFormat="1" applyFont="1" applyFill="1" applyBorder="1"/>
    <xf numFmtId="0" fontId="12" fillId="9" borderId="1" xfId="1" applyFont="1" applyFill="1" applyBorder="1" applyAlignment="1">
      <alignment horizontal="left" wrapText="1" indent="1"/>
    </xf>
    <xf numFmtId="0" fontId="12" fillId="9" borderId="1" xfId="1" applyFont="1" applyFill="1" applyBorder="1" applyAlignment="1">
      <alignment horizontal="center"/>
    </xf>
    <xf numFmtId="0" fontId="12" fillId="9" borderId="1" xfId="1" applyFont="1" applyFill="1" applyBorder="1"/>
    <xf numFmtId="4" fontId="12" fillId="9" borderId="1" xfId="1" applyNumberFormat="1" applyFont="1" applyFill="1" applyBorder="1"/>
    <xf numFmtId="0" fontId="12" fillId="10" borderId="1" xfId="1" applyFont="1" applyFill="1" applyBorder="1" applyAlignment="1">
      <alignment horizontal="left" wrapText="1" indent="1"/>
    </xf>
    <xf numFmtId="0" fontId="12" fillId="10" borderId="1" xfId="1" applyFont="1" applyFill="1" applyBorder="1" applyAlignment="1">
      <alignment horizontal="center"/>
    </xf>
    <xf numFmtId="0" fontId="12" fillId="10" borderId="1" xfId="1" applyFont="1" applyFill="1" applyBorder="1"/>
    <xf numFmtId="4" fontId="12" fillId="10" borderId="1" xfId="1" applyNumberFormat="1" applyFont="1" applyFill="1" applyBorder="1"/>
    <xf numFmtId="0" fontId="14" fillId="11" borderId="1" xfId="1" applyFont="1" applyFill="1" applyBorder="1" applyAlignment="1">
      <alignment horizontal="left" wrapText="1" indent="1"/>
    </xf>
    <xf numFmtId="0" fontId="12" fillId="11" borderId="1" xfId="1" applyFont="1" applyFill="1" applyBorder="1" applyAlignment="1">
      <alignment horizontal="center"/>
    </xf>
    <xf numFmtId="0" fontId="12" fillId="11" borderId="1" xfId="1" applyFont="1" applyFill="1" applyBorder="1"/>
    <xf numFmtId="4" fontId="12" fillId="11" borderId="1" xfId="1" applyNumberFormat="1" applyFont="1" applyFill="1" applyBorder="1"/>
    <xf numFmtId="0" fontId="12" fillId="12" borderId="1" xfId="1" applyFont="1" applyFill="1" applyBorder="1" applyAlignment="1">
      <alignment horizontal="left" wrapText="1" indent="1"/>
    </xf>
    <xf numFmtId="0" fontId="12" fillId="12" borderId="1" xfId="1" applyFont="1" applyFill="1" applyBorder="1" applyAlignment="1">
      <alignment horizontal="center"/>
    </xf>
    <xf numFmtId="0" fontId="12" fillId="12" borderId="1" xfId="1" applyFont="1" applyFill="1" applyBorder="1"/>
    <xf numFmtId="4" fontId="12" fillId="12" borderId="1" xfId="1" applyNumberFormat="1" applyFont="1" applyFill="1" applyBorder="1"/>
    <xf numFmtId="0" fontId="12" fillId="13" borderId="1" xfId="1" applyFont="1" applyFill="1" applyBorder="1" applyAlignment="1">
      <alignment horizontal="left" wrapText="1" indent="1"/>
    </xf>
    <xf numFmtId="0" fontId="12" fillId="13" borderId="1" xfId="1" applyFont="1" applyFill="1" applyBorder="1" applyAlignment="1">
      <alignment horizontal="center"/>
    </xf>
    <xf numFmtId="0" fontId="12" fillId="13" borderId="1" xfId="1" applyFont="1" applyFill="1" applyBorder="1"/>
    <xf numFmtId="4" fontId="12" fillId="13" borderId="1" xfId="1" applyNumberFormat="1" applyFont="1" applyFill="1" applyBorder="1"/>
    <xf numFmtId="0" fontId="12" fillId="14" borderId="1" xfId="1" applyFont="1" applyFill="1" applyBorder="1" applyAlignment="1">
      <alignment horizontal="left" wrapText="1" indent="1"/>
    </xf>
    <xf numFmtId="0" fontId="12" fillId="14" borderId="1" xfId="1" applyFont="1" applyFill="1" applyBorder="1" applyAlignment="1">
      <alignment horizontal="center"/>
    </xf>
    <xf numFmtId="0" fontId="12" fillId="14" borderId="1" xfId="1" applyFont="1" applyFill="1" applyBorder="1"/>
    <xf numFmtId="4" fontId="12" fillId="14" borderId="1" xfId="1" applyNumberFormat="1" applyFont="1" applyFill="1" applyBorder="1"/>
    <xf numFmtId="0" fontId="9" fillId="15" borderId="1" xfId="1" applyFont="1" applyFill="1" applyBorder="1" applyAlignment="1">
      <alignment wrapText="1"/>
    </xf>
    <xf numFmtId="0" fontId="11" fillId="15" borderId="1" xfId="1" applyFont="1" applyFill="1" applyBorder="1" applyAlignment="1">
      <alignment horizontal="center"/>
    </xf>
    <xf numFmtId="0" fontId="11" fillId="15" borderId="1" xfId="1" applyFont="1" applyFill="1" applyBorder="1"/>
    <xf numFmtId="4" fontId="8" fillId="15" borderId="1" xfId="1" applyNumberFormat="1" applyFont="1" applyFill="1" applyBorder="1"/>
    <xf numFmtId="0" fontId="12" fillId="6" borderId="1" xfId="1" applyFont="1" applyFill="1" applyBorder="1" applyAlignment="1">
      <alignment horizontal="left" wrapText="1" indent="1"/>
    </xf>
    <xf numFmtId="0" fontId="15" fillId="0" borderId="0" xfId="2" applyFont="1" applyAlignment="1">
      <alignment horizontal="center" wrapText="1" readingOrder="1"/>
    </xf>
    <xf numFmtId="0" fontId="15" fillId="0" borderId="1" xfId="2" applyFont="1" applyBorder="1" applyAlignment="1">
      <alignment horizontal="left" wrapText="1" readingOrder="1"/>
    </xf>
    <xf numFmtId="0" fontId="15" fillId="0" borderId="1" xfId="2" applyFont="1" applyBorder="1" applyAlignment="1">
      <alignment horizontal="center" wrapText="1" readingOrder="1"/>
    </xf>
    <xf numFmtId="164" fontId="5" fillId="0" borderId="1" xfId="2" applyNumberFormat="1" applyFont="1" applyBorder="1" applyAlignment="1">
      <alignment horizontal="right" wrapText="1" readingOrder="1"/>
    </xf>
    <xf numFmtId="0" fontId="16" fillId="6" borderId="1" xfId="1" applyFont="1" applyFill="1" applyBorder="1" applyAlignment="1">
      <alignment wrapText="1"/>
    </xf>
    <xf numFmtId="0" fontId="16" fillId="6" borderId="1" xfId="1" applyFont="1" applyFill="1" applyBorder="1" applyAlignment="1">
      <alignment horizontal="center"/>
    </xf>
    <xf numFmtId="49" fontId="16" fillId="6" borderId="1" xfId="1" applyNumberFormat="1" applyFont="1" applyFill="1" applyBorder="1" applyAlignment="1">
      <alignment horizontal="center"/>
    </xf>
    <xf numFmtId="0" fontId="16" fillId="6" borderId="1" xfId="1" applyFont="1" applyFill="1" applyBorder="1"/>
    <xf numFmtId="0" fontId="15" fillId="0" borderId="1" xfId="2" applyFont="1" applyBorder="1" applyAlignment="1">
      <alignment horizontal="left" wrapText="1" indent="1" readingOrder="1"/>
    </xf>
    <xf numFmtId="3" fontId="16" fillId="6" borderId="1" xfId="1" applyNumberFormat="1" applyFont="1" applyFill="1" applyBorder="1"/>
    <xf numFmtId="3" fontId="13" fillId="6" borderId="1" xfId="1" applyNumberFormat="1" applyFont="1" applyFill="1" applyBorder="1"/>
    <xf numFmtId="0" fontId="14" fillId="8" borderId="1" xfId="1" applyFont="1" applyFill="1" applyBorder="1" applyAlignment="1">
      <alignment horizontal="left" wrapText="1"/>
    </xf>
    <xf numFmtId="3" fontId="13" fillId="8" borderId="1" xfId="1" applyNumberFormat="1" applyFont="1" applyFill="1" applyBorder="1"/>
    <xf numFmtId="0" fontId="17" fillId="0" borderId="1" xfId="1" applyFont="1" applyBorder="1" applyAlignment="1">
      <alignment horizontal="left" indent="1"/>
    </xf>
    <xf numFmtId="0" fontId="17" fillId="0" borderId="1" xfId="0" applyFont="1" applyBorder="1" applyAlignment="1">
      <alignment horizontal="left" indent="1"/>
    </xf>
    <xf numFmtId="0" fontId="14" fillId="11" borderId="1" xfId="1" applyFont="1" applyFill="1" applyBorder="1" applyAlignment="1">
      <alignment horizontal="left" wrapText="1"/>
    </xf>
    <xf numFmtId="3" fontId="12" fillId="11" borderId="1" xfId="1" applyNumberFormat="1" applyFont="1" applyFill="1" applyBorder="1"/>
    <xf numFmtId="3" fontId="13" fillId="11" borderId="1" xfId="1" applyNumberFormat="1" applyFont="1" applyFill="1" applyBorder="1"/>
    <xf numFmtId="3" fontId="10" fillId="15" borderId="1" xfId="1" applyNumberFormat="1" applyFont="1" applyFill="1" applyBorder="1"/>
    <xf numFmtId="3" fontId="7" fillId="15" borderId="1" xfId="1" applyNumberFormat="1" applyFont="1" applyFill="1" applyBorder="1"/>
    <xf numFmtId="3" fontId="12" fillId="6" borderId="1" xfId="1" applyNumberFormat="1" applyFont="1" applyFill="1" applyBorder="1"/>
    <xf numFmtId="0" fontId="17" fillId="0" borderId="1" xfId="0" applyFont="1" applyBorder="1" applyAlignment="1">
      <alignment horizontal="left" wrapText="1" indent="1"/>
    </xf>
    <xf numFmtId="0" fontId="17" fillId="0" borderId="1" xfId="1" applyFont="1" applyBorder="1"/>
    <xf numFmtId="0" fontId="17" fillId="0" borderId="1" xfId="0" applyFont="1" applyBorder="1"/>
    <xf numFmtId="0" fontId="17" fillId="0" borderId="1" xfId="1" applyFont="1" applyBorder="1" applyAlignment="1">
      <alignment wrapText="1"/>
    </xf>
    <xf numFmtId="0" fontId="17" fillId="0" borderId="1" xfId="0" applyFont="1" applyBorder="1" applyAlignment="1">
      <alignment horizontal="left" wrapText="1"/>
    </xf>
    <xf numFmtId="0" fontId="18" fillId="5" borderId="1" xfId="1" applyFont="1" applyFill="1" applyBorder="1" applyAlignment="1">
      <alignment wrapText="1"/>
    </xf>
    <xf numFmtId="0" fontId="16" fillId="6" borderId="1" xfId="3" applyFont="1" applyFill="1" applyBorder="1" applyAlignment="1">
      <alignment wrapText="1"/>
    </xf>
    <xf numFmtId="0" fontId="16" fillId="6" borderId="1" xfId="3" applyFont="1" applyFill="1" applyBorder="1"/>
    <xf numFmtId="0" fontId="12" fillId="6" borderId="1" xfId="1" applyFont="1" applyFill="1" applyBorder="1" applyAlignment="1">
      <alignment horizontal="left" wrapText="1"/>
    </xf>
    <xf numFmtId="0" fontId="12" fillId="7" borderId="1" xfId="1" applyFont="1" applyFill="1" applyBorder="1" applyAlignment="1">
      <alignment horizontal="left" wrapText="1"/>
    </xf>
    <xf numFmtId="49" fontId="19" fillId="0" borderId="1" xfId="1" applyNumberFormat="1" applyFont="1" applyBorder="1" applyAlignment="1">
      <alignment wrapText="1"/>
    </xf>
    <xf numFmtId="49" fontId="19" fillId="0" borderId="1" xfId="1" applyNumberFormat="1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20" fillId="0" borderId="1" xfId="1" applyFont="1" applyBorder="1"/>
    <xf numFmtId="4" fontId="20" fillId="0" borderId="1" xfId="1" applyNumberFormat="1" applyFont="1" applyBorder="1"/>
    <xf numFmtId="4" fontId="12" fillId="0" borderId="1" xfId="1" applyNumberFormat="1" applyFont="1" applyBorder="1"/>
    <xf numFmtId="0" fontId="21" fillId="16" borderId="1" xfId="1" applyFont="1" applyFill="1" applyBorder="1" applyAlignment="1">
      <alignment wrapText="1"/>
    </xf>
    <xf numFmtId="49" fontId="21" fillId="16" borderId="1" xfId="1" applyNumberFormat="1" applyFont="1" applyFill="1" applyBorder="1" applyAlignment="1">
      <alignment horizontal="center"/>
    </xf>
    <xf numFmtId="49" fontId="21" fillId="16" borderId="1" xfId="1" quotePrefix="1" applyNumberFormat="1" applyFont="1" applyFill="1" applyBorder="1" applyAlignment="1">
      <alignment horizontal="center"/>
    </xf>
    <xf numFmtId="0" fontId="18" fillId="9" borderId="1" xfId="1" applyFont="1" applyFill="1" applyBorder="1" applyAlignment="1">
      <alignment wrapText="1"/>
    </xf>
    <xf numFmtId="49" fontId="16" fillId="9" borderId="1" xfId="1" applyNumberFormat="1" applyFont="1" applyFill="1" applyBorder="1" applyAlignment="1">
      <alignment horizontal="center"/>
    </xf>
    <xf numFmtId="49" fontId="16" fillId="9" borderId="1" xfId="1" quotePrefix="1" applyNumberFormat="1" applyFont="1" applyFill="1" applyBorder="1" applyAlignment="1">
      <alignment horizontal="center"/>
    </xf>
    <xf numFmtId="0" fontId="16" fillId="9" borderId="2" xfId="1" applyFont="1" applyFill="1" applyBorder="1" applyAlignment="1">
      <alignment horizontal="center" textRotation="90" wrapText="1"/>
    </xf>
    <xf numFmtId="0" fontId="16" fillId="9" borderId="1" xfId="1" applyFont="1" applyFill="1" applyBorder="1" applyAlignment="1">
      <alignment horizontal="center" textRotation="90" wrapText="1"/>
    </xf>
    <xf numFmtId="0" fontId="16" fillId="9" borderId="1" xfId="1" applyFont="1" applyFill="1" applyBorder="1"/>
    <xf numFmtId="0" fontId="18" fillId="17" borderId="1" xfId="1" applyFont="1" applyFill="1" applyBorder="1" applyAlignment="1">
      <alignment wrapText="1"/>
    </xf>
    <xf numFmtId="49" fontId="16" fillId="18" borderId="1" xfId="1" applyNumberFormat="1" applyFont="1" applyFill="1" applyBorder="1" applyAlignment="1">
      <alignment horizontal="center"/>
    </xf>
    <xf numFmtId="49" fontId="18" fillId="18" borderId="1" xfId="1" applyNumberFormat="1" applyFont="1" applyFill="1" applyBorder="1" applyAlignment="1">
      <alignment horizontal="center"/>
    </xf>
    <xf numFmtId="49" fontId="18" fillId="18" borderId="1" xfId="1" quotePrefix="1" applyNumberFormat="1" applyFont="1" applyFill="1" applyBorder="1" applyAlignment="1">
      <alignment horizontal="center"/>
    </xf>
    <xf numFmtId="49" fontId="18" fillId="17" borderId="1" xfId="1" applyNumberFormat="1" applyFont="1" applyFill="1" applyBorder="1" applyAlignment="1">
      <alignment horizontal="center"/>
    </xf>
    <xf numFmtId="0" fontId="20" fillId="17" borderId="1" xfId="1" applyFont="1" applyFill="1" applyBorder="1" applyAlignment="1">
      <alignment horizontal="center"/>
    </xf>
    <xf numFmtId="0" fontId="20" fillId="17" borderId="1" xfId="1" applyFont="1" applyFill="1" applyBorder="1"/>
    <xf numFmtId="4" fontId="12" fillId="17" borderId="1" xfId="1" applyNumberFormat="1" applyFont="1" applyFill="1" applyBorder="1"/>
    <xf numFmtId="0" fontId="22" fillId="16" borderId="1" xfId="1" applyFont="1" applyFill="1" applyBorder="1" applyAlignment="1">
      <alignment horizontal="left" wrapText="1"/>
    </xf>
    <xf numFmtId="49" fontId="22" fillId="16" borderId="1" xfId="1" applyNumberFormat="1" applyFont="1" applyFill="1" applyBorder="1" applyAlignment="1">
      <alignment horizontal="center"/>
    </xf>
    <xf numFmtId="49" fontId="22" fillId="16" borderId="1" xfId="1" quotePrefix="1" applyNumberFormat="1" applyFont="1" applyFill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16" fillId="19" borderId="1" xfId="1" applyFont="1" applyFill="1" applyBorder="1" applyAlignment="1">
      <alignment wrapText="1"/>
    </xf>
    <xf numFmtId="49" fontId="16" fillId="19" borderId="1" xfId="1" applyNumberFormat="1" applyFont="1" applyFill="1" applyBorder="1" applyAlignment="1">
      <alignment horizontal="center"/>
    </xf>
    <xf numFmtId="49" fontId="16" fillId="19" borderId="1" xfId="1" quotePrefix="1" applyNumberFormat="1" applyFont="1" applyFill="1" applyBorder="1" applyAlignment="1">
      <alignment horizontal="center"/>
    </xf>
    <xf numFmtId="0" fontId="16" fillId="19" borderId="2" xfId="1" applyFont="1" applyFill="1" applyBorder="1" applyAlignment="1">
      <alignment horizontal="center" textRotation="90" wrapText="1"/>
    </xf>
    <xf numFmtId="0" fontId="16" fillId="19" borderId="1" xfId="1" applyFont="1" applyFill="1" applyBorder="1" applyAlignment="1">
      <alignment horizontal="center" textRotation="90" wrapText="1"/>
    </xf>
    <xf numFmtId="0" fontId="16" fillId="19" borderId="1" xfId="1" applyFont="1" applyFill="1" applyBorder="1"/>
    <xf numFmtId="4" fontId="12" fillId="19" borderId="1" xfId="1" applyNumberFormat="1" applyFont="1" applyFill="1" applyBorder="1"/>
    <xf numFmtId="0" fontId="23" fillId="16" borderId="1" xfId="1" applyFont="1" applyFill="1" applyBorder="1" applyAlignment="1">
      <alignment wrapText="1"/>
    </xf>
    <xf numFmtId="49" fontId="23" fillId="16" borderId="1" xfId="1" applyNumberFormat="1" applyFont="1" applyFill="1" applyBorder="1" applyAlignment="1">
      <alignment horizontal="center"/>
    </xf>
    <xf numFmtId="49" fontId="23" fillId="16" borderId="1" xfId="1" quotePrefix="1" applyNumberFormat="1" applyFont="1" applyFill="1" applyBorder="1" applyAlignment="1">
      <alignment horizontal="center"/>
    </xf>
    <xf numFmtId="0" fontId="24" fillId="0" borderId="2" xfId="1" applyFont="1" applyBorder="1" applyAlignment="1">
      <alignment horizontal="center"/>
    </xf>
    <xf numFmtId="0" fontId="24" fillId="0" borderId="1" xfId="1" applyFont="1" applyBorder="1" applyAlignment="1">
      <alignment horizontal="center"/>
    </xf>
    <xf numFmtId="0" fontId="24" fillId="0" borderId="1" xfId="1" applyFont="1" applyBorder="1"/>
    <xf numFmtId="4" fontId="26" fillId="0" borderId="1" xfId="1" applyNumberFormat="1" applyFont="1" applyBorder="1"/>
    <xf numFmtId="0" fontId="22" fillId="16" borderId="1" xfId="1" applyFont="1" applyFill="1" applyBorder="1" applyAlignment="1">
      <alignment horizontal="left" wrapText="1" indent="1"/>
    </xf>
    <xf numFmtId="4" fontId="5" fillId="0" borderId="1" xfId="1" applyNumberFormat="1" applyFont="1" applyBorder="1"/>
    <xf numFmtId="0" fontId="23" fillId="16" borderId="1" xfId="1" applyFont="1" applyFill="1" applyBorder="1" applyAlignment="1">
      <alignment horizontal="left" wrapText="1"/>
    </xf>
    <xf numFmtId="0" fontId="27" fillId="0" borderId="1" xfId="1" applyFont="1" applyBorder="1" applyAlignment="1">
      <alignment wrapText="1"/>
    </xf>
    <xf numFmtId="0" fontId="3" fillId="0" borderId="0" xfId="1" applyFont="1" applyAlignment="1">
      <alignment readingOrder="1"/>
    </xf>
    <xf numFmtId="0" fontId="27" fillId="0" borderId="0" xfId="1" applyFont="1" applyAlignment="1">
      <alignment horizontal="center" readingOrder="1"/>
    </xf>
    <xf numFmtId="0" fontId="27" fillId="0" borderId="0" xfId="1" applyFont="1" applyAlignment="1">
      <alignment readingOrder="1"/>
    </xf>
    <xf numFmtId="0" fontId="18" fillId="5" borderId="1" xfId="1" applyFont="1" applyFill="1" applyBorder="1" applyAlignment="1">
      <alignment horizontal="center"/>
    </xf>
    <xf numFmtId="0" fontId="18" fillId="5" borderId="2" xfId="1" applyFont="1" applyFill="1" applyBorder="1" applyAlignment="1">
      <alignment horizontal="center"/>
    </xf>
    <xf numFmtId="49" fontId="18" fillId="5" borderId="1" xfId="1" applyNumberFormat="1" applyFont="1" applyFill="1" applyBorder="1" applyAlignment="1">
      <alignment horizontal="center"/>
    </xf>
    <xf numFmtId="0" fontId="18" fillId="20" borderId="1" xfId="1" applyFont="1" applyFill="1" applyBorder="1" applyAlignment="1">
      <alignment wrapText="1"/>
    </xf>
    <xf numFmtId="0" fontId="18" fillId="20" borderId="1" xfId="1" applyFont="1" applyFill="1" applyBorder="1" applyAlignment="1">
      <alignment horizontal="center"/>
    </xf>
    <xf numFmtId="0" fontId="18" fillId="21" borderId="1" xfId="1" applyFont="1" applyFill="1" applyBorder="1" applyAlignment="1">
      <alignment horizontal="center"/>
    </xf>
    <xf numFmtId="0" fontId="20" fillId="21" borderId="1" xfId="1" applyFont="1" applyFill="1" applyBorder="1" applyAlignment="1">
      <alignment horizontal="center"/>
    </xf>
    <xf numFmtId="0" fontId="20" fillId="21" borderId="1" xfId="1" applyFont="1" applyFill="1" applyBorder="1"/>
    <xf numFmtId="4" fontId="12" fillId="21" borderId="1" xfId="1" applyNumberFormat="1" applyFont="1" applyFill="1" applyBorder="1"/>
    <xf numFmtId="0" fontId="12" fillId="13" borderId="1" xfId="1" applyFont="1" applyFill="1" applyBorder="1" applyAlignment="1">
      <alignment horizontal="left" wrapText="1"/>
    </xf>
    <xf numFmtId="4" fontId="3" fillId="0" borderId="0" xfId="1" applyNumberFormat="1" applyFont="1" applyAlignment="1">
      <alignment horizontal="center" readingOrder="1"/>
    </xf>
    <xf numFmtId="0" fontId="12" fillId="9" borderId="1" xfId="1" applyFont="1" applyFill="1" applyBorder="1" applyAlignment="1">
      <alignment horizontal="left" wrapText="1"/>
    </xf>
    <xf numFmtId="0" fontId="12" fillId="22" borderId="1" xfId="1" applyFont="1" applyFill="1" applyBorder="1" applyAlignment="1">
      <alignment horizontal="left" wrapText="1"/>
    </xf>
    <xf numFmtId="0" fontId="12" fillId="22" borderId="1" xfId="1" applyFont="1" applyFill="1" applyBorder="1" applyAlignment="1">
      <alignment horizontal="center"/>
    </xf>
    <xf numFmtId="0" fontId="12" fillId="22" borderId="1" xfId="1" applyFont="1" applyFill="1" applyBorder="1"/>
    <xf numFmtId="4" fontId="12" fillId="22" borderId="1" xfId="1" applyNumberFormat="1" applyFont="1" applyFill="1" applyBorder="1"/>
    <xf numFmtId="0" fontId="16" fillId="6" borderId="1" xfId="0" applyFont="1" applyFill="1" applyBorder="1" applyAlignment="1">
      <alignment horizontal="center"/>
    </xf>
    <xf numFmtId="0" fontId="16" fillId="6" borderId="1" xfId="1" applyFont="1" applyFill="1" applyBorder="1" applyAlignment="1">
      <alignment horizontal="left" wrapText="1" indent="1"/>
    </xf>
    <xf numFmtId="0" fontId="9" fillId="15" borderId="1" xfId="1" applyFont="1" applyFill="1" applyBorder="1"/>
    <xf numFmtId="0" fontId="19" fillId="12" borderId="1" xfId="1" applyFont="1" applyFill="1" applyBorder="1"/>
    <xf numFmtId="0" fontId="19" fillId="12" borderId="1" xfId="1" applyFont="1" applyFill="1" applyBorder="1" applyAlignment="1">
      <alignment horizontal="center"/>
    </xf>
    <xf numFmtId="0" fontId="17" fillId="0" borderId="1" xfId="0" applyFont="1" applyBorder="1" applyAlignment="1">
      <alignment wrapText="1"/>
    </xf>
    <xf numFmtId="0" fontId="15" fillId="0" borderId="0" xfId="2" applyFont="1" applyAlignment="1">
      <alignment horizontal="left" wrapText="1" readingOrder="1"/>
    </xf>
    <xf numFmtId="164" fontId="5" fillId="0" borderId="0" xfId="2" applyNumberFormat="1" applyFont="1" applyAlignment="1">
      <alignment horizontal="right" wrapText="1" readingOrder="1"/>
    </xf>
    <xf numFmtId="0" fontId="28" fillId="0" borderId="0" xfId="1" applyFont="1" applyAlignment="1">
      <alignment horizontal="left" readingOrder="1"/>
    </xf>
    <xf numFmtId="0" fontId="3" fillId="0" borderId="0" xfId="2" applyFont="1" applyAlignment="1">
      <alignment horizontal="right" wrapText="1" readingOrder="1"/>
    </xf>
    <xf numFmtId="3" fontId="3" fillId="0" borderId="0" xfId="1" applyNumberFormat="1" applyFont="1" applyAlignment="1">
      <alignment horizontal="right" readingOrder="1"/>
    </xf>
    <xf numFmtId="3" fontId="4" fillId="0" borderId="0" xfId="1" applyNumberFormat="1" applyFont="1" applyAlignment="1">
      <alignment horizontal="right" readingOrder="1"/>
    </xf>
    <xf numFmtId="3" fontId="6" fillId="0" borderId="0" xfId="2" applyNumberFormat="1" applyFont="1" applyAlignment="1">
      <alignment horizontal="right" wrapText="1" readingOrder="1"/>
    </xf>
    <xf numFmtId="3" fontId="7" fillId="0" borderId="0" xfId="2" applyNumberFormat="1" applyFont="1" applyAlignment="1">
      <alignment horizontal="right" wrapText="1" readingOrder="1"/>
    </xf>
    <xf numFmtId="3" fontId="9" fillId="2" borderId="1" xfId="1" applyNumberFormat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11" fillId="4" borderId="1" xfId="1" applyNumberFormat="1" applyFont="1" applyFill="1" applyBorder="1"/>
    <xf numFmtId="3" fontId="7" fillId="4" borderId="1" xfId="1" applyNumberFormat="1" applyFont="1" applyFill="1" applyBorder="1"/>
    <xf numFmtId="3" fontId="12" fillId="3" borderId="1" xfId="1" applyNumberFormat="1" applyFont="1" applyFill="1" applyBorder="1"/>
    <xf numFmtId="3" fontId="13" fillId="3" borderId="1" xfId="1" applyNumberFormat="1" applyFont="1" applyFill="1" applyBorder="1"/>
    <xf numFmtId="3" fontId="12" fillId="8" borderId="1" xfId="1" applyNumberFormat="1" applyFont="1" applyFill="1" applyBorder="1"/>
    <xf numFmtId="3" fontId="12" fillId="9" borderId="1" xfId="1" applyNumberFormat="1" applyFont="1" applyFill="1" applyBorder="1"/>
    <xf numFmtId="3" fontId="13" fillId="9" borderId="1" xfId="1" applyNumberFormat="1" applyFont="1" applyFill="1" applyBorder="1"/>
    <xf numFmtId="3" fontId="12" fillId="10" borderId="1" xfId="1" applyNumberFormat="1" applyFont="1" applyFill="1" applyBorder="1"/>
    <xf numFmtId="3" fontId="13" fillId="10" borderId="1" xfId="1" applyNumberFormat="1" applyFont="1" applyFill="1" applyBorder="1"/>
    <xf numFmtId="3" fontId="12" fillId="12" borderId="1" xfId="1" applyNumberFormat="1" applyFont="1" applyFill="1" applyBorder="1"/>
    <xf numFmtId="3" fontId="13" fillId="12" borderId="1" xfId="1" applyNumberFormat="1" applyFont="1" applyFill="1" applyBorder="1"/>
    <xf numFmtId="3" fontId="12" fillId="13" borderId="1" xfId="1" applyNumberFormat="1" applyFont="1" applyFill="1" applyBorder="1"/>
    <xf numFmtId="3" fontId="13" fillId="13" borderId="1" xfId="1" applyNumberFormat="1" applyFont="1" applyFill="1" applyBorder="1"/>
    <xf numFmtId="3" fontId="12" fillId="14" borderId="1" xfId="1" applyNumberFormat="1" applyFont="1" applyFill="1" applyBorder="1"/>
    <xf numFmtId="3" fontId="13" fillId="14" borderId="1" xfId="1" applyNumberFormat="1" applyFont="1" applyFill="1" applyBorder="1"/>
    <xf numFmtId="3" fontId="11" fillId="15" borderId="1" xfId="1" applyNumberFormat="1" applyFont="1" applyFill="1" applyBorder="1"/>
    <xf numFmtId="3" fontId="15" fillId="2" borderId="1" xfId="2" applyNumberFormat="1" applyFont="1" applyFill="1" applyBorder="1" applyAlignment="1">
      <alignment horizontal="right" wrapText="1" readingOrder="1"/>
    </xf>
    <xf numFmtId="3" fontId="15" fillId="3" borderId="1" xfId="2" applyNumberFormat="1" applyFont="1" applyFill="1" applyBorder="1" applyAlignment="1">
      <alignment horizontal="right" wrapText="1" readingOrder="1"/>
    </xf>
    <xf numFmtId="3" fontId="15" fillId="0" borderId="1" xfId="2" applyNumberFormat="1" applyFont="1" applyBorder="1" applyAlignment="1">
      <alignment horizontal="right" wrapText="1" readingOrder="1"/>
    </xf>
    <xf numFmtId="3" fontId="4" fillId="0" borderId="1" xfId="2" applyNumberFormat="1" applyFont="1" applyBorder="1" applyAlignment="1">
      <alignment horizontal="right" wrapText="1" readingOrder="1"/>
    </xf>
    <xf numFmtId="3" fontId="20" fillId="2" borderId="1" xfId="1" applyNumberFormat="1" applyFont="1" applyFill="1" applyBorder="1"/>
    <xf numFmtId="3" fontId="20" fillId="3" borderId="1" xfId="1" applyNumberFormat="1" applyFont="1" applyFill="1" applyBorder="1"/>
    <xf numFmtId="3" fontId="20" fillId="0" borderId="1" xfId="1" applyNumberFormat="1" applyFont="1" applyBorder="1"/>
    <xf numFmtId="3" fontId="13" fillId="0" borderId="1" xfId="1" applyNumberFormat="1" applyFont="1" applyBorder="1"/>
    <xf numFmtId="3" fontId="16" fillId="9" borderId="1" xfId="1" applyNumberFormat="1" applyFont="1" applyFill="1" applyBorder="1"/>
    <xf numFmtId="3" fontId="19" fillId="9" borderId="1" xfId="1" applyNumberFormat="1" applyFont="1" applyFill="1" applyBorder="1"/>
    <xf numFmtId="3" fontId="16" fillId="17" borderId="1" xfId="1" applyNumberFormat="1" applyFont="1" applyFill="1" applyBorder="1"/>
    <xf numFmtId="3" fontId="19" fillId="17" borderId="1" xfId="1" applyNumberFormat="1" applyFont="1" applyFill="1" applyBorder="1"/>
    <xf numFmtId="3" fontId="16" fillId="19" borderId="1" xfId="1" applyNumberFormat="1" applyFont="1" applyFill="1" applyBorder="1"/>
    <xf numFmtId="3" fontId="19" fillId="19" borderId="1" xfId="1" applyNumberFormat="1" applyFont="1" applyFill="1" applyBorder="1"/>
    <xf numFmtId="3" fontId="24" fillId="2" borderId="1" xfId="1" applyNumberFormat="1" applyFont="1" applyFill="1" applyBorder="1"/>
    <xf numFmtId="3" fontId="24" fillId="3" borderId="1" xfId="1" applyNumberFormat="1" applyFont="1" applyFill="1" applyBorder="1"/>
    <xf numFmtId="3" fontId="24" fillId="0" borderId="1" xfId="1" applyNumberFormat="1" applyFont="1" applyBorder="1"/>
    <xf numFmtId="3" fontId="25" fillId="0" borderId="1" xfId="1" applyNumberFormat="1" applyFont="1" applyBorder="1"/>
    <xf numFmtId="3" fontId="17" fillId="2" borderId="1" xfId="1" applyNumberFormat="1" applyFont="1" applyFill="1" applyBorder="1"/>
    <xf numFmtId="3" fontId="17" fillId="3" borderId="1" xfId="1" applyNumberFormat="1" applyFont="1" applyFill="1" applyBorder="1"/>
    <xf numFmtId="3" fontId="17" fillId="0" borderId="1" xfId="1" applyNumberFormat="1" applyFont="1" applyBorder="1"/>
    <xf numFmtId="3" fontId="4" fillId="0" borderId="1" xfId="1" applyNumberFormat="1" applyFont="1" applyBorder="1"/>
    <xf numFmtId="3" fontId="16" fillId="21" borderId="1" xfId="1" applyNumberFormat="1" applyFont="1" applyFill="1" applyBorder="1"/>
    <xf numFmtId="3" fontId="13" fillId="21" borderId="1" xfId="1" applyNumberFormat="1" applyFont="1" applyFill="1" applyBorder="1"/>
    <xf numFmtId="3" fontId="12" fillId="22" borderId="1" xfId="1" applyNumberFormat="1" applyFont="1" applyFill="1" applyBorder="1"/>
    <xf numFmtId="3" fontId="13" fillId="22" borderId="1" xfId="1" applyNumberFormat="1" applyFont="1" applyFill="1" applyBorder="1"/>
    <xf numFmtId="3" fontId="19" fillId="12" borderId="1" xfId="1" applyNumberFormat="1" applyFont="1" applyFill="1" applyBorder="1"/>
    <xf numFmtId="3" fontId="15" fillId="0" borderId="0" xfId="2" applyNumberFormat="1" applyFont="1" applyAlignment="1">
      <alignment horizontal="right" wrapText="1" readingOrder="1"/>
    </xf>
    <xf numFmtId="3" fontId="4" fillId="0" borderId="0" xfId="2" applyNumberFormat="1" applyFont="1" applyAlignment="1">
      <alignment horizontal="right" wrapText="1" readingOrder="1"/>
    </xf>
    <xf numFmtId="4" fontId="12" fillId="6" borderId="1" xfId="1" applyNumberFormat="1" applyFont="1" applyFill="1" applyBorder="1" applyAlignment="1">
      <alignment horizontal="right"/>
    </xf>
    <xf numFmtId="0" fontId="9" fillId="0" borderId="1" xfId="1" applyFont="1" applyBorder="1" applyAlignment="1">
      <alignment horizontal="right" vertical="center" wrapText="1" readingOrder="1"/>
    </xf>
    <xf numFmtId="49" fontId="10" fillId="4" borderId="1" xfId="1" applyNumberFormat="1" applyFont="1" applyFill="1" applyBorder="1" applyAlignment="1">
      <alignment horizontal="right" wrapText="1" readingOrder="1"/>
    </xf>
    <xf numFmtId="0" fontId="9" fillId="15" borderId="1" xfId="1" applyFont="1" applyFill="1" applyBorder="1" applyAlignment="1">
      <alignment horizontal="right" wrapText="1" readingOrder="1"/>
    </xf>
    <xf numFmtId="0" fontId="15" fillId="0" borderId="1" xfId="2" applyFont="1" applyBorder="1" applyAlignment="1">
      <alignment horizontal="right" wrapText="1" readingOrder="1"/>
    </xf>
    <xf numFmtId="0" fontId="16" fillId="6" borderId="1" xfId="1" applyFont="1" applyFill="1" applyBorder="1" applyAlignment="1">
      <alignment horizontal="right" wrapText="1" readingOrder="1"/>
    </xf>
    <xf numFmtId="0" fontId="14" fillId="8" borderId="1" xfId="1" applyFont="1" applyFill="1" applyBorder="1" applyAlignment="1">
      <alignment horizontal="right" wrapText="1" readingOrder="1"/>
    </xf>
    <xf numFmtId="0" fontId="14" fillId="11" borderId="1" xfId="1" applyFont="1" applyFill="1" applyBorder="1" applyAlignment="1">
      <alignment horizontal="right" wrapText="1" readingOrder="1"/>
    </xf>
    <xf numFmtId="0" fontId="17" fillId="0" borderId="1" xfId="1" applyFont="1" applyBorder="1" applyAlignment="1">
      <alignment horizontal="right" readingOrder="1"/>
    </xf>
    <xf numFmtId="0" fontId="17" fillId="0" borderId="1" xfId="0" applyFont="1" applyBorder="1" applyAlignment="1">
      <alignment horizontal="right" readingOrder="1"/>
    </xf>
    <xf numFmtId="0" fontId="17" fillId="0" borderId="1" xfId="1" applyFont="1" applyBorder="1" applyAlignment="1">
      <alignment horizontal="right" wrapText="1" readingOrder="1"/>
    </xf>
    <xf numFmtId="0" fontId="17" fillId="0" borderId="1" xfId="0" applyFont="1" applyBorder="1" applyAlignment="1">
      <alignment horizontal="right" wrapText="1" readingOrder="1"/>
    </xf>
    <xf numFmtId="0" fontId="18" fillId="5" borderId="1" xfId="1" applyFont="1" applyFill="1" applyBorder="1" applyAlignment="1">
      <alignment horizontal="right" wrapText="1" readingOrder="1"/>
    </xf>
    <xf numFmtId="0" fontId="16" fillId="6" borderId="1" xfId="3" applyFont="1" applyFill="1" applyBorder="1" applyAlignment="1">
      <alignment horizontal="right" wrapText="1" readingOrder="1"/>
    </xf>
    <xf numFmtId="0" fontId="16" fillId="6" borderId="1" xfId="3" applyFont="1" applyFill="1" applyBorder="1" applyAlignment="1">
      <alignment horizontal="right" readingOrder="1"/>
    </xf>
    <xf numFmtId="0" fontId="12" fillId="6" borderId="1" xfId="1" applyFont="1" applyFill="1" applyBorder="1" applyAlignment="1">
      <alignment horizontal="right" wrapText="1" readingOrder="1"/>
    </xf>
    <xf numFmtId="0" fontId="12" fillId="7" borderId="1" xfId="1" applyFont="1" applyFill="1" applyBorder="1" applyAlignment="1">
      <alignment horizontal="right" wrapText="1" readingOrder="1"/>
    </xf>
    <xf numFmtId="49" fontId="19" fillId="0" borderId="1" xfId="1" applyNumberFormat="1" applyFont="1" applyBorder="1" applyAlignment="1">
      <alignment horizontal="right" wrapText="1" readingOrder="1"/>
    </xf>
    <xf numFmtId="0" fontId="21" fillId="16" borderId="1" xfId="1" applyFont="1" applyFill="1" applyBorder="1" applyAlignment="1">
      <alignment horizontal="right" wrapText="1" readingOrder="1"/>
    </xf>
    <xf numFmtId="0" fontId="18" fillId="9" borderId="1" xfId="1" applyFont="1" applyFill="1" applyBorder="1" applyAlignment="1">
      <alignment horizontal="right" wrapText="1" readingOrder="1"/>
    </xf>
    <xf numFmtId="0" fontId="18" fillId="17" borderId="1" xfId="1" applyFont="1" applyFill="1" applyBorder="1" applyAlignment="1">
      <alignment horizontal="right" wrapText="1" readingOrder="1"/>
    </xf>
    <xf numFmtId="0" fontId="22" fillId="16" borderId="1" xfId="1" applyFont="1" applyFill="1" applyBorder="1" applyAlignment="1">
      <alignment horizontal="right" wrapText="1" readingOrder="1"/>
    </xf>
    <xf numFmtId="0" fontId="16" fillId="19" borderId="1" xfId="1" applyFont="1" applyFill="1" applyBorder="1" applyAlignment="1">
      <alignment horizontal="right" wrapText="1" readingOrder="1"/>
    </xf>
    <xf numFmtId="0" fontId="23" fillId="16" borderId="1" xfId="1" applyFont="1" applyFill="1" applyBorder="1" applyAlignment="1">
      <alignment horizontal="right" wrapText="1" readingOrder="1"/>
    </xf>
    <xf numFmtId="0" fontId="27" fillId="0" borderId="1" xfId="1" applyFont="1" applyBorder="1" applyAlignment="1">
      <alignment horizontal="right" wrapText="1" readingOrder="1"/>
    </xf>
    <xf numFmtId="0" fontId="18" fillId="20" borderId="1" xfId="1" applyFont="1" applyFill="1" applyBorder="1" applyAlignment="1">
      <alignment horizontal="right" wrapText="1" readingOrder="1"/>
    </xf>
    <xf numFmtId="0" fontId="12" fillId="13" borderId="1" xfId="1" applyFont="1" applyFill="1" applyBorder="1" applyAlignment="1">
      <alignment horizontal="right" wrapText="1" readingOrder="1"/>
    </xf>
    <xf numFmtId="0" fontId="12" fillId="9" borderId="1" xfId="1" applyFont="1" applyFill="1" applyBorder="1" applyAlignment="1">
      <alignment horizontal="right" wrapText="1" readingOrder="1"/>
    </xf>
    <xf numFmtId="0" fontId="12" fillId="22" borderId="1" xfId="1" applyFont="1" applyFill="1" applyBorder="1" applyAlignment="1">
      <alignment horizontal="right" wrapText="1" readingOrder="1"/>
    </xf>
    <xf numFmtId="0" fontId="9" fillId="15" borderId="1" xfId="1" applyFont="1" applyFill="1" applyBorder="1" applyAlignment="1">
      <alignment horizontal="right" readingOrder="1"/>
    </xf>
    <xf numFmtId="0" fontId="19" fillId="12" borderId="1" xfId="1" applyFont="1" applyFill="1" applyBorder="1" applyAlignment="1">
      <alignment horizontal="right" readingOrder="1"/>
    </xf>
    <xf numFmtId="0" fontId="3" fillId="0" borderId="0" xfId="1" applyFont="1" applyAlignment="1">
      <alignment horizontal="right" readingOrder="1"/>
    </xf>
    <xf numFmtId="49" fontId="12" fillId="5" borderId="1" xfId="1" applyNumberFormat="1" applyFont="1" applyFill="1" applyBorder="1" applyAlignment="1">
      <alignment horizontal="right" wrapText="1" readingOrder="1"/>
    </xf>
    <xf numFmtId="0" fontId="12" fillId="10" borderId="1" xfId="1" applyFont="1" applyFill="1" applyBorder="1" applyAlignment="1">
      <alignment horizontal="right" wrapText="1" readingOrder="1"/>
    </xf>
    <xf numFmtId="0" fontId="12" fillId="12" borderId="1" xfId="1" applyFont="1" applyFill="1" applyBorder="1" applyAlignment="1">
      <alignment horizontal="right" wrapText="1" readingOrder="1"/>
    </xf>
    <xf numFmtId="0" fontId="12" fillId="14" borderId="1" xfId="1" applyFont="1" applyFill="1" applyBorder="1" applyAlignment="1">
      <alignment horizontal="right" wrapText="1" readingOrder="1"/>
    </xf>
    <xf numFmtId="0" fontId="15" fillId="0" borderId="0" xfId="2" applyFont="1" applyAlignment="1">
      <alignment horizontal="left" readingOrder="1"/>
    </xf>
  </cellXfs>
  <cellStyles count="4">
    <cellStyle name="Normal" xfId="2"/>
    <cellStyle name="Normální" xfId="0" builtinId="0"/>
    <cellStyle name="Normální 2" xfId="1"/>
    <cellStyle name="normální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82"/>
  <sheetViews>
    <sheetView tabSelected="1" zoomScaleNormal="100" zoomScaleSheetLayoutView="90" workbookViewId="0"/>
  </sheetViews>
  <sheetFormatPr defaultRowHeight="14.25" outlineLevelRow="3" outlineLevelCol="1" x14ac:dyDescent="0.2"/>
  <cols>
    <col min="1" max="1" width="6.28515625" style="244" customWidth="1"/>
    <col min="2" max="2" width="59.140625" style="1" customWidth="1"/>
    <col min="3" max="3" width="8" style="2" customWidth="1"/>
    <col min="4" max="4" width="5.85546875" style="2" customWidth="1"/>
    <col min="5" max="5" width="6" style="2" customWidth="1"/>
    <col min="6" max="6" width="6.140625" style="2" customWidth="1"/>
    <col min="7" max="7" width="6.85546875" style="2" customWidth="1"/>
    <col min="8" max="8" width="6.7109375" style="2" customWidth="1"/>
    <col min="9" max="9" width="5.140625" style="2" customWidth="1"/>
    <col min="10" max="10" width="5.42578125" style="2" customWidth="1"/>
    <col min="11" max="11" width="18.28515625" style="1" hidden="1" customWidth="1" outlineLevel="1"/>
    <col min="12" max="12" width="12.7109375" style="161" customWidth="1" collapsed="1"/>
    <col min="13" max="13" width="12.140625" style="161" customWidth="1"/>
    <col min="14" max="14" width="12.85546875" style="161" customWidth="1"/>
    <col min="15" max="15" width="12" style="162" customWidth="1"/>
    <col min="16" max="16" width="10.85546875" style="3" customWidth="1"/>
    <col min="17" max="17" width="17" style="2" customWidth="1"/>
    <col min="18" max="16384" width="9.140625" style="132"/>
  </cols>
  <sheetData>
    <row r="1" spans="1:16" ht="23.25" x14ac:dyDescent="0.35">
      <c r="A1" s="159" t="s">
        <v>0</v>
      </c>
    </row>
    <row r="2" spans="1:16" ht="15" x14ac:dyDescent="0.25">
      <c r="A2" s="249"/>
      <c r="B2" s="5"/>
      <c r="C2" s="4"/>
      <c r="D2" s="4"/>
      <c r="E2" s="4"/>
      <c r="F2" s="4"/>
      <c r="G2" s="4"/>
      <c r="H2" s="4"/>
      <c r="I2" s="4"/>
      <c r="J2" s="4"/>
      <c r="K2" s="5"/>
      <c r="L2" s="163"/>
      <c r="M2" s="163"/>
      <c r="N2" s="163"/>
      <c r="O2" s="164"/>
      <c r="P2" s="160" t="s">
        <v>8416</v>
      </c>
    </row>
    <row r="3" spans="1:16" s="10" customFormat="1" ht="114.75" customHeight="1" x14ac:dyDescent="0.25">
      <c r="A3" s="214"/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6" t="s">
        <v>7</v>
      </c>
      <c r="I3" s="7" t="s">
        <v>8</v>
      </c>
      <c r="J3" s="7" t="s">
        <v>9</v>
      </c>
      <c r="K3" s="7" t="s">
        <v>10</v>
      </c>
      <c r="L3" s="165" t="s">
        <v>8412</v>
      </c>
      <c r="M3" s="166" t="s">
        <v>8413</v>
      </c>
      <c r="N3" s="8" t="s">
        <v>8414</v>
      </c>
      <c r="O3" s="167" t="s">
        <v>8564</v>
      </c>
      <c r="P3" s="9" t="s">
        <v>8415</v>
      </c>
    </row>
    <row r="4" spans="1:16" s="10" customFormat="1" ht="15" x14ac:dyDescent="0.25">
      <c r="A4" s="215" t="s">
        <v>615</v>
      </c>
      <c r="B4" s="11" t="s">
        <v>11</v>
      </c>
      <c r="C4" s="12"/>
      <c r="D4" s="12"/>
      <c r="E4" s="12"/>
      <c r="F4" s="12"/>
      <c r="G4" s="12"/>
      <c r="H4" s="12"/>
      <c r="I4" s="12"/>
      <c r="J4" s="12"/>
      <c r="K4" s="13"/>
      <c r="L4" s="168">
        <f>L14+L151+L267+L298+L336+L366+L374+L1827+L1835+L3453+L3544+L3844+L3935+L3975+L4045+L4049+L4062+L5687</f>
        <v>16365750</v>
      </c>
      <c r="M4" s="168">
        <f>M14+M151+M267+M298+M336+M366+M374+M1827+M1835+M3453+M3544+M3844+M3935+M3975+M4045+M4049+M4062+M5687</f>
        <v>19767939</v>
      </c>
      <c r="N4" s="168">
        <f>N14+N151+N267+N298+N336+N366+N374+N1827+N1835+N3453+N3544+N3844+N3935+N3975+N4045+N4049+N4062+N5687</f>
        <v>18593946</v>
      </c>
      <c r="O4" s="169">
        <f>O14+O151+O267+O298+O336+O366+O374+O1827+O1835+O3453+O3544+O3844+O3935+O3975+O4045+O4049+O4062+O5687</f>
        <v>-1173993</v>
      </c>
      <c r="P4" s="14">
        <f t="shared" ref="P4:P31" si="0">N4/M4*100</f>
        <v>94.061125947424259</v>
      </c>
    </row>
    <row r="5" spans="1:16" s="10" customFormat="1" x14ac:dyDescent="0.2">
      <c r="A5" s="245">
        <f>A4+1</f>
        <v>2</v>
      </c>
      <c r="B5" s="15" t="s">
        <v>12</v>
      </c>
      <c r="C5" s="16"/>
      <c r="D5" s="16"/>
      <c r="E5" s="16"/>
      <c r="F5" s="16"/>
      <c r="G5" s="16"/>
      <c r="H5" s="16"/>
      <c r="I5" s="16"/>
      <c r="J5" s="16"/>
      <c r="K5" s="17"/>
      <c r="L5" s="76">
        <f>L15+L152+L268+L299+L337+L367+L375+L1828+L1836+L3454+L3545+L3845+L3936+L3976+L4046+L4063</f>
        <v>4950407</v>
      </c>
      <c r="M5" s="76">
        <f>M15+M152+M268+M299+M337+M367+M375+M1828+M1836+M3454+M3545+M3845+M3936+M3976+M4046+M4063</f>
        <v>5695072</v>
      </c>
      <c r="N5" s="76">
        <f>N15+N152+N268+N299+N337+N367+N375+N1828+N1836+N3454+N3545+N3845+N3936+N3976+N4046+N4063</f>
        <v>5026512</v>
      </c>
      <c r="O5" s="66">
        <f>O15+O152+O268+O299+O337+O367+O375+O1828+O1836+O3454+O3545+O3845+O3936+O3976+O4046+O4063</f>
        <v>-668560</v>
      </c>
      <c r="P5" s="18">
        <f t="shared" si="0"/>
        <v>88.260727871394778</v>
      </c>
    </row>
    <row r="6" spans="1:16" s="10" customFormat="1" x14ac:dyDescent="0.2">
      <c r="A6" s="229">
        <f t="shared" ref="A6:A69" si="1">A5+1</f>
        <v>3</v>
      </c>
      <c r="B6" s="19" t="s">
        <v>13</v>
      </c>
      <c r="C6" s="20"/>
      <c r="D6" s="20"/>
      <c r="E6" s="20"/>
      <c r="F6" s="20"/>
      <c r="G6" s="20"/>
      <c r="H6" s="20"/>
      <c r="I6" s="20"/>
      <c r="J6" s="20"/>
      <c r="K6" s="21"/>
      <c r="L6" s="170">
        <f>L16+L153+L376+L3455+L1837+L3546+L3846+L3937+L3977+L4050+L4064</f>
        <v>11078108</v>
      </c>
      <c r="M6" s="170">
        <f>M16+M153+M376+M3455+M1837+M3546+M3846+M3937+M3977+M4050+M4064</f>
        <v>13511225</v>
      </c>
      <c r="N6" s="170">
        <f>N16+N153+N376+N3455+N1837+N3546+N3846+N3937+N3977+N4050+N4064</f>
        <v>13169665</v>
      </c>
      <c r="O6" s="171">
        <f>O16+O153+O376+O3455+O1837+O3546+O3846+O3937+O3977+O4050+O4064</f>
        <v>-341560</v>
      </c>
      <c r="P6" s="22">
        <f t="shared" si="0"/>
        <v>97.47202788792282</v>
      </c>
    </row>
    <row r="7" spans="1:16" s="10" customFormat="1" ht="28.5" x14ac:dyDescent="0.2">
      <c r="A7" s="219">
        <f t="shared" si="1"/>
        <v>4</v>
      </c>
      <c r="B7" s="23" t="s">
        <v>14</v>
      </c>
      <c r="C7" s="24"/>
      <c r="D7" s="24"/>
      <c r="E7" s="24"/>
      <c r="F7" s="24"/>
      <c r="G7" s="24"/>
      <c r="H7" s="24"/>
      <c r="I7" s="24"/>
      <c r="J7" s="24"/>
      <c r="K7" s="25"/>
      <c r="L7" s="172">
        <f>L17</f>
        <v>100</v>
      </c>
      <c r="M7" s="172">
        <f t="shared" ref="M7:O7" si="2">M17</f>
        <v>34925</v>
      </c>
      <c r="N7" s="172">
        <f t="shared" si="2"/>
        <v>0</v>
      </c>
      <c r="O7" s="68">
        <f t="shared" si="2"/>
        <v>-34925</v>
      </c>
      <c r="P7" s="26">
        <f t="shared" si="0"/>
        <v>0</v>
      </c>
    </row>
    <row r="8" spans="1:16" s="10" customFormat="1" x14ac:dyDescent="0.2">
      <c r="A8" s="240">
        <f t="shared" si="1"/>
        <v>5</v>
      </c>
      <c r="B8" s="27" t="s">
        <v>15</v>
      </c>
      <c r="C8" s="28"/>
      <c r="D8" s="28"/>
      <c r="E8" s="28"/>
      <c r="F8" s="28"/>
      <c r="G8" s="28"/>
      <c r="H8" s="28"/>
      <c r="I8" s="28"/>
      <c r="J8" s="28"/>
      <c r="K8" s="29"/>
      <c r="L8" s="173">
        <f>L4065</f>
        <v>78980</v>
      </c>
      <c r="M8" s="173">
        <f t="shared" ref="M8:O9" si="3">M4065</f>
        <v>101178</v>
      </c>
      <c r="N8" s="173">
        <f t="shared" si="3"/>
        <v>99487</v>
      </c>
      <c r="O8" s="174">
        <f t="shared" si="3"/>
        <v>-1691</v>
      </c>
      <c r="P8" s="30">
        <f t="shared" si="0"/>
        <v>98.328688054715457</v>
      </c>
    </row>
    <row r="9" spans="1:16" s="10" customFormat="1" ht="28.5" x14ac:dyDescent="0.2">
      <c r="A9" s="246">
        <f t="shared" si="1"/>
        <v>6</v>
      </c>
      <c r="B9" s="31" t="s">
        <v>16</v>
      </c>
      <c r="C9" s="32"/>
      <c r="D9" s="32"/>
      <c r="E9" s="32"/>
      <c r="F9" s="32"/>
      <c r="G9" s="32"/>
      <c r="H9" s="32"/>
      <c r="I9" s="32"/>
      <c r="J9" s="32"/>
      <c r="K9" s="33"/>
      <c r="L9" s="175">
        <f>L4066</f>
        <v>123700</v>
      </c>
      <c r="M9" s="175">
        <f t="shared" si="3"/>
        <v>142382</v>
      </c>
      <c r="N9" s="175">
        <f t="shared" si="3"/>
        <v>122118</v>
      </c>
      <c r="O9" s="176">
        <f t="shared" si="3"/>
        <v>-20264</v>
      </c>
      <c r="P9" s="34">
        <f t="shared" si="0"/>
        <v>85.767863915382563</v>
      </c>
    </row>
    <row r="10" spans="1:16" s="10" customFormat="1" x14ac:dyDescent="0.2">
      <c r="A10" s="220">
        <f t="shared" si="1"/>
        <v>7</v>
      </c>
      <c r="B10" s="35" t="s">
        <v>17</v>
      </c>
      <c r="C10" s="36"/>
      <c r="D10" s="36"/>
      <c r="E10" s="36"/>
      <c r="F10" s="36"/>
      <c r="G10" s="36"/>
      <c r="H10" s="36"/>
      <c r="I10" s="36"/>
      <c r="J10" s="36"/>
      <c r="K10" s="37"/>
      <c r="L10" s="72">
        <f>L154</f>
        <v>10412</v>
      </c>
      <c r="M10" s="72">
        <f t="shared" ref="M10:O10" si="4">M154</f>
        <v>12601</v>
      </c>
      <c r="N10" s="72">
        <f t="shared" si="4"/>
        <v>8789</v>
      </c>
      <c r="O10" s="73">
        <f t="shared" si="4"/>
        <v>-3812</v>
      </c>
      <c r="P10" s="38">
        <f t="shared" si="0"/>
        <v>69.748432664074272</v>
      </c>
    </row>
    <row r="11" spans="1:16" s="10" customFormat="1" x14ac:dyDescent="0.2">
      <c r="A11" s="247">
        <f t="shared" si="1"/>
        <v>8</v>
      </c>
      <c r="B11" s="39" t="s">
        <v>18</v>
      </c>
      <c r="C11" s="40"/>
      <c r="D11" s="40"/>
      <c r="E11" s="40"/>
      <c r="F11" s="40"/>
      <c r="G11" s="40"/>
      <c r="H11" s="40"/>
      <c r="I11" s="40"/>
      <c r="J11" s="40"/>
      <c r="K11" s="41"/>
      <c r="L11" s="177">
        <f>L377</f>
        <v>39220</v>
      </c>
      <c r="M11" s="177">
        <f t="shared" ref="M11:O11" si="5">M377</f>
        <v>104632</v>
      </c>
      <c r="N11" s="177">
        <f t="shared" si="5"/>
        <v>82324</v>
      </c>
      <c r="O11" s="178">
        <f t="shared" si="5"/>
        <v>-22308</v>
      </c>
      <c r="P11" s="42">
        <f t="shared" si="0"/>
        <v>78.679562657695541</v>
      </c>
    </row>
    <row r="12" spans="1:16" s="10" customFormat="1" ht="28.5" x14ac:dyDescent="0.2">
      <c r="A12" s="239">
        <f t="shared" si="1"/>
        <v>9</v>
      </c>
      <c r="B12" s="43" t="s">
        <v>19</v>
      </c>
      <c r="C12" s="44"/>
      <c r="D12" s="44"/>
      <c r="E12" s="44"/>
      <c r="F12" s="44"/>
      <c r="G12" s="44"/>
      <c r="H12" s="44"/>
      <c r="I12" s="44"/>
      <c r="J12" s="44"/>
      <c r="K12" s="45"/>
      <c r="L12" s="179">
        <f>L3978</f>
        <v>14000</v>
      </c>
      <c r="M12" s="179">
        <f t="shared" ref="M12:O12" si="6">M3978</f>
        <v>37019</v>
      </c>
      <c r="N12" s="179">
        <f t="shared" si="6"/>
        <v>20646</v>
      </c>
      <c r="O12" s="180">
        <f t="shared" si="6"/>
        <v>-16373</v>
      </c>
      <c r="P12" s="46">
        <f t="shared" si="0"/>
        <v>55.771360652637838</v>
      </c>
    </row>
    <row r="13" spans="1:16" s="10" customFormat="1" x14ac:dyDescent="0.2">
      <c r="A13" s="248">
        <f t="shared" si="1"/>
        <v>10</v>
      </c>
      <c r="B13" s="47" t="s">
        <v>20</v>
      </c>
      <c r="C13" s="48"/>
      <c r="D13" s="48"/>
      <c r="E13" s="48"/>
      <c r="F13" s="48"/>
      <c r="G13" s="48"/>
      <c r="H13" s="48"/>
      <c r="I13" s="48"/>
      <c r="J13" s="48"/>
      <c r="K13" s="49"/>
      <c r="L13" s="181">
        <f>L5687</f>
        <v>70823</v>
      </c>
      <c r="M13" s="181">
        <f t="shared" ref="M13:O13" si="7">M5687</f>
        <v>128905</v>
      </c>
      <c r="N13" s="181">
        <f t="shared" si="7"/>
        <v>64405</v>
      </c>
      <c r="O13" s="182">
        <f t="shared" si="7"/>
        <v>-64500</v>
      </c>
      <c r="P13" s="50">
        <f t="shared" si="0"/>
        <v>49.963151157829408</v>
      </c>
    </row>
    <row r="14" spans="1:16" s="10" customFormat="1" ht="15" x14ac:dyDescent="0.25">
      <c r="A14" s="216">
        <f t="shared" si="1"/>
        <v>11</v>
      </c>
      <c r="B14" s="51" t="s">
        <v>21</v>
      </c>
      <c r="C14" s="52"/>
      <c r="D14" s="52"/>
      <c r="E14" s="52"/>
      <c r="F14" s="52"/>
      <c r="G14" s="52"/>
      <c r="H14" s="52"/>
      <c r="I14" s="52"/>
      <c r="J14" s="52"/>
      <c r="K14" s="53"/>
      <c r="L14" s="183">
        <f>SUM(L18:L52)+L53+L57+L64+L66+L78+L82+L107+L141+L146</f>
        <v>36250</v>
      </c>
      <c r="M14" s="183">
        <f>SUM(M18:M52)+M53+M57+M64+M66+M78+M82+M107+M141+M146</f>
        <v>78521</v>
      </c>
      <c r="N14" s="183">
        <f>SUM(N18:N52)+N53+N57+N64+N66+N78+N82+N107+N141+N146</f>
        <v>38843</v>
      </c>
      <c r="O14" s="75">
        <f>SUM(O18:O52)+O53+O57+O64+O66+O78+O82+O107+O141+O146</f>
        <v>-39678</v>
      </c>
      <c r="P14" s="54">
        <f t="shared" si="0"/>
        <v>49.468295105767886</v>
      </c>
    </row>
    <row r="15" spans="1:16" s="10" customFormat="1" x14ac:dyDescent="0.2">
      <c r="A15" s="228">
        <f t="shared" si="1"/>
        <v>12</v>
      </c>
      <c r="B15" s="55" t="s">
        <v>12</v>
      </c>
      <c r="C15" s="16"/>
      <c r="D15" s="16"/>
      <c r="E15" s="16"/>
      <c r="F15" s="16"/>
      <c r="G15" s="16"/>
      <c r="H15" s="16"/>
      <c r="I15" s="16"/>
      <c r="J15" s="16"/>
      <c r="K15" s="17"/>
      <c r="L15" s="76">
        <f>SUM(L18:L52)+L53+L57+L64+L66+L78+L82+L107</f>
        <v>36150</v>
      </c>
      <c r="M15" s="76">
        <f>SUM(M18:M52)+M53+M57+M64+M66+M78+M82+M107</f>
        <v>41991</v>
      </c>
      <c r="N15" s="76">
        <f>SUM(N18:N52)+N53+N57+N64+N66+N78+N82+N107</f>
        <v>38378</v>
      </c>
      <c r="O15" s="66">
        <f>SUM(O18:O52)+O53+O57+O64+O66+O78+O82+O107</f>
        <v>-3613</v>
      </c>
      <c r="P15" s="18">
        <f t="shared" si="0"/>
        <v>91.395775285180164</v>
      </c>
    </row>
    <row r="16" spans="1:16" s="10" customFormat="1" x14ac:dyDescent="0.2">
      <c r="A16" s="229">
        <f t="shared" si="1"/>
        <v>13</v>
      </c>
      <c r="B16" s="19" t="s">
        <v>13</v>
      </c>
      <c r="C16" s="20"/>
      <c r="D16" s="20"/>
      <c r="E16" s="20"/>
      <c r="F16" s="20"/>
      <c r="G16" s="20"/>
      <c r="H16" s="20"/>
      <c r="I16" s="20"/>
      <c r="J16" s="20"/>
      <c r="K16" s="21"/>
      <c r="L16" s="170">
        <f>L141</f>
        <v>0</v>
      </c>
      <c r="M16" s="170">
        <f t="shared" ref="M16:O16" si="8">M141</f>
        <v>1605</v>
      </c>
      <c r="N16" s="170">
        <f t="shared" si="8"/>
        <v>465</v>
      </c>
      <c r="O16" s="171">
        <f t="shared" si="8"/>
        <v>-1140</v>
      </c>
      <c r="P16" s="22">
        <f t="shared" si="0"/>
        <v>28.971962616822427</v>
      </c>
    </row>
    <row r="17" spans="1:16" s="10" customFormat="1" ht="28.5" x14ac:dyDescent="0.2">
      <c r="A17" s="219">
        <f t="shared" si="1"/>
        <v>14</v>
      </c>
      <c r="B17" s="23" t="s">
        <v>14</v>
      </c>
      <c r="C17" s="24"/>
      <c r="D17" s="24"/>
      <c r="E17" s="24"/>
      <c r="F17" s="24"/>
      <c r="G17" s="24"/>
      <c r="H17" s="24"/>
      <c r="I17" s="24"/>
      <c r="J17" s="24"/>
      <c r="K17" s="25"/>
      <c r="L17" s="172">
        <f>L146</f>
        <v>100</v>
      </c>
      <c r="M17" s="172">
        <f t="shared" ref="M17:O17" si="9">M146</f>
        <v>34925</v>
      </c>
      <c r="N17" s="172">
        <f t="shared" si="9"/>
        <v>0</v>
      </c>
      <c r="O17" s="68">
        <f t="shared" si="9"/>
        <v>-34925</v>
      </c>
      <c r="P17" s="26">
        <f t="shared" si="0"/>
        <v>0</v>
      </c>
    </row>
    <row r="18" spans="1:16" outlineLevel="1" x14ac:dyDescent="0.2">
      <c r="A18" s="217">
        <f t="shared" si="1"/>
        <v>15</v>
      </c>
      <c r="B18" s="57" t="s">
        <v>22</v>
      </c>
      <c r="C18" s="58" t="s">
        <v>23</v>
      </c>
      <c r="D18" s="58" t="s">
        <v>24</v>
      </c>
      <c r="E18" s="58" t="s">
        <v>25</v>
      </c>
      <c r="F18" s="58" t="s">
        <v>26</v>
      </c>
      <c r="G18" s="58" t="s">
        <v>27</v>
      </c>
      <c r="H18" s="58"/>
      <c r="I18" s="58" t="s">
        <v>25</v>
      </c>
      <c r="J18" s="58" t="s">
        <v>25</v>
      </c>
      <c r="K18" s="57"/>
      <c r="L18" s="184">
        <v>0</v>
      </c>
      <c r="M18" s="185">
        <v>9</v>
      </c>
      <c r="N18" s="186">
        <v>9</v>
      </c>
      <c r="O18" s="187">
        <f t="shared" ref="O18:O31" si="10">N18-M18</f>
        <v>0</v>
      </c>
      <c r="P18" s="59">
        <f t="shared" si="0"/>
        <v>100</v>
      </c>
    </row>
    <row r="19" spans="1:16" outlineLevel="1" x14ac:dyDescent="0.2">
      <c r="A19" s="217">
        <f t="shared" si="1"/>
        <v>16</v>
      </c>
      <c r="B19" s="57" t="s">
        <v>28</v>
      </c>
      <c r="C19" s="58" t="s">
        <v>23</v>
      </c>
      <c r="D19" s="58" t="s">
        <v>24</v>
      </c>
      <c r="E19" s="58" t="s">
        <v>25</v>
      </c>
      <c r="F19" s="58" t="s">
        <v>26</v>
      </c>
      <c r="G19" s="58" t="s">
        <v>29</v>
      </c>
      <c r="H19" s="58"/>
      <c r="I19" s="58" t="s">
        <v>25</v>
      </c>
      <c r="J19" s="58" t="s">
        <v>25</v>
      </c>
      <c r="K19" s="57"/>
      <c r="L19" s="184">
        <v>0</v>
      </c>
      <c r="M19" s="185">
        <v>40</v>
      </c>
      <c r="N19" s="186">
        <v>19</v>
      </c>
      <c r="O19" s="187">
        <f t="shared" si="10"/>
        <v>-21</v>
      </c>
      <c r="P19" s="59">
        <f t="shared" si="0"/>
        <v>47.5</v>
      </c>
    </row>
    <row r="20" spans="1:16" ht="14.25" customHeight="1" outlineLevel="1" x14ac:dyDescent="0.2">
      <c r="A20" s="217">
        <f t="shared" si="1"/>
        <v>17</v>
      </c>
      <c r="B20" s="57" t="s">
        <v>30</v>
      </c>
      <c r="C20" s="58" t="s">
        <v>23</v>
      </c>
      <c r="D20" s="58" t="s">
        <v>24</v>
      </c>
      <c r="E20" s="58" t="s">
        <v>25</v>
      </c>
      <c r="F20" s="58" t="s">
        <v>26</v>
      </c>
      <c r="G20" s="58" t="s">
        <v>31</v>
      </c>
      <c r="H20" s="58"/>
      <c r="I20" s="58" t="s">
        <v>25</v>
      </c>
      <c r="J20" s="58" t="s">
        <v>25</v>
      </c>
      <c r="K20" s="57"/>
      <c r="L20" s="184">
        <v>0</v>
      </c>
      <c r="M20" s="185">
        <v>2176</v>
      </c>
      <c r="N20" s="186">
        <v>2176</v>
      </c>
      <c r="O20" s="187">
        <f t="shared" si="10"/>
        <v>0</v>
      </c>
      <c r="P20" s="59">
        <f t="shared" si="0"/>
        <v>100</v>
      </c>
    </row>
    <row r="21" spans="1:16" outlineLevel="1" x14ac:dyDescent="0.2">
      <c r="A21" s="217">
        <f t="shared" si="1"/>
        <v>18</v>
      </c>
      <c r="B21" s="57" t="s">
        <v>32</v>
      </c>
      <c r="C21" s="58" t="s">
        <v>23</v>
      </c>
      <c r="D21" s="58" t="s">
        <v>24</v>
      </c>
      <c r="E21" s="58" t="s">
        <v>25</v>
      </c>
      <c r="F21" s="58" t="s">
        <v>26</v>
      </c>
      <c r="G21" s="58" t="s">
        <v>33</v>
      </c>
      <c r="H21" s="58"/>
      <c r="I21" s="58" t="s">
        <v>25</v>
      </c>
      <c r="J21" s="58" t="s">
        <v>25</v>
      </c>
      <c r="K21" s="57"/>
      <c r="L21" s="184">
        <v>0</v>
      </c>
      <c r="M21" s="185">
        <v>10</v>
      </c>
      <c r="N21" s="186">
        <v>10</v>
      </c>
      <c r="O21" s="187">
        <f t="shared" si="10"/>
        <v>0</v>
      </c>
      <c r="P21" s="59">
        <f t="shared" si="0"/>
        <v>100</v>
      </c>
    </row>
    <row r="22" spans="1:16" outlineLevel="1" x14ac:dyDescent="0.2">
      <c r="A22" s="217">
        <f t="shared" si="1"/>
        <v>19</v>
      </c>
      <c r="B22" s="57" t="s">
        <v>34</v>
      </c>
      <c r="C22" s="58" t="s">
        <v>23</v>
      </c>
      <c r="D22" s="58" t="s">
        <v>24</v>
      </c>
      <c r="E22" s="58" t="s">
        <v>25</v>
      </c>
      <c r="F22" s="58" t="s">
        <v>35</v>
      </c>
      <c r="G22" s="58" t="s">
        <v>33</v>
      </c>
      <c r="H22" s="58"/>
      <c r="I22" s="58" t="s">
        <v>25</v>
      </c>
      <c r="J22" s="58" t="s">
        <v>25</v>
      </c>
      <c r="K22" s="57"/>
      <c r="L22" s="184">
        <v>0</v>
      </c>
      <c r="M22" s="185">
        <v>8</v>
      </c>
      <c r="N22" s="186">
        <v>7</v>
      </c>
      <c r="O22" s="187">
        <f t="shared" si="10"/>
        <v>-1</v>
      </c>
      <c r="P22" s="59">
        <f t="shared" si="0"/>
        <v>87.5</v>
      </c>
    </row>
    <row r="23" spans="1:16" outlineLevel="1" x14ac:dyDescent="0.2">
      <c r="A23" s="217">
        <f t="shared" si="1"/>
        <v>20</v>
      </c>
      <c r="B23" s="57" t="s">
        <v>36</v>
      </c>
      <c r="C23" s="58" t="s">
        <v>23</v>
      </c>
      <c r="D23" s="58" t="s">
        <v>24</v>
      </c>
      <c r="E23" s="58" t="s">
        <v>25</v>
      </c>
      <c r="F23" s="58" t="s">
        <v>35</v>
      </c>
      <c r="G23" s="58" t="s">
        <v>37</v>
      </c>
      <c r="H23" s="58"/>
      <c r="I23" s="58" t="s">
        <v>25</v>
      </c>
      <c r="J23" s="58" t="s">
        <v>25</v>
      </c>
      <c r="K23" s="57"/>
      <c r="L23" s="184">
        <v>0</v>
      </c>
      <c r="M23" s="185">
        <v>2</v>
      </c>
      <c r="N23" s="186">
        <v>2</v>
      </c>
      <c r="O23" s="187">
        <f t="shared" si="10"/>
        <v>0</v>
      </c>
      <c r="P23" s="59">
        <f t="shared" si="0"/>
        <v>100</v>
      </c>
    </row>
    <row r="24" spans="1:16" outlineLevel="1" x14ac:dyDescent="0.2">
      <c r="A24" s="217">
        <f t="shared" si="1"/>
        <v>21</v>
      </c>
      <c r="B24" s="57" t="s">
        <v>38</v>
      </c>
      <c r="C24" s="58" t="s">
        <v>23</v>
      </c>
      <c r="D24" s="58" t="s">
        <v>24</v>
      </c>
      <c r="E24" s="58" t="s">
        <v>25</v>
      </c>
      <c r="F24" s="58" t="s">
        <v>39</v>
      </c>
      <c r="G24" s="58" t="s">
        <v>31</v>
      </c>
      <c r="H24" s="58"/>
      <c r="I24" s="58" t="s">
        <v>25</v>
      </c>
      <c r="J24" s="58" t="s">
        <v>25</v>
      </c>
      <c r="K24" s="57"/>
      <c r="L24" s="184">
        <v>0</v>
      </c>
      <c r="M24" s="185">
        <v>20</v>
      </c>
      <c r="N24" s="186">
        <v>20</v>
      </c>
      <c r="O24" s="187">
        <f t="shared" si="10"/>
        <v>0</v>
      </c>
      <c r="P24" s="59">
        <f t="shared" si="0"/>
        <v>100</v>
      </c>
    </row>
    <row r="25" spans="1:16" outlineLevel="1" x14ac:dyDescent="0.2">
      <c r="A25" s="217">
        <f t="shared" si="1"/>
        <v>22</v>
      </c>
      <c r="B25" s="57" t="s">
        <v>40</v>
      </c>
      <c r="C25" s="58" t="s">
        <v>23</v>
      </c>
      <c r="D25" s="58" t="s">
        <v>24</v>
      </c>
      <c r="E25" s="58" t="s">
        <v>25</v>
      </c>
      <c r="F25" s="58" t="s">
        <v>41</v>
      </c>
      <c r="G25" s="58" t="s">
        <v>37</v>
      </c>
      <c r="H25" s="58"/>
      <c r="I25" s="58" t="s">
        <v>25</v>
      </c>
      <c r="J25" s="58" t="s">
        <v>25</v>
      </c>
      <c r="K25" s="57"/>
      <c r="L25" s="184">
        <v>0</v>
      </c>
      <c r="M25" s="185">
        <v>15</v>
      </c>
      <c r="N25" s="186">
        <v>15</v>
      </c>
      <c r="O25" s="187">
        <f t="shared" si="10"/>
        <v>0</v>
      </c>
      <c r="P25" s="59">
        <f t="shared" si="0"/>
        <v>100</v>
      </c>
    </row>
    <row r="26" spans="1:16" outlineLevel="1" x14ac:dyDescent="0.2">
      <c r="A26" s="217">
        <f t="shared" si="1"/>
        <v>23</v>
      </c>
      <c r="B26" s="57" t="s">
        <v>42</v>
      </c>
      <c r="C26" s="58" t="s">
        <v>23</v>
      </c>
      <c r="D26" s="58" t="s">
        <v>24</v>
      </c>
      <c r="E26" s="58" t="s">
        <v>25</v>
      </c>
      <c r="F26" s="58" t="s">
        <v>43</v>
      </c>
      <c r="G26" s="58" t="s">
        <v>29</v>
      </c>
      <c r="H26" s="58"/>
      <c r="I26" s="58" t="s">
        <v>25</v>
      </c>
      <c r="J26" s="58" t="s">
        <v>25</v>
      </c>
      <c r="K26" s="57"/>
      <c r="L26" s="184">
        <v>0</v>
      </c>
      <c r="M26" s="185">
        <v>35</v>
      </c>
      <c r="N26" s="186">
        <v>17</v>
      </c>
      <c r="O26" s="187">
        <f t="shared" si="10"/>
        <v>-18</v>
      </c>
      <c r="P26" s="59">
        <f t="shared" si="0"/>
        <v>48.571428571428569</v>
      </c>
    </row>
    <row r="27" spans="1:16" outlineLevel="1" x14ac:dyDescent="0.2">
      <c r="A27" s="217">
        <f t="shared" si="1"/>
        <v>24</v>
      </c>
      <c r="B27" s="57" t="s">
        <v>44</v>
      </c>
      <c r="C27" s="58" t="s">
        <v>23</v>
      </c>
      <c r="D27" s="58" t="s">
        <v>24</v>
      </c>
      <c r="E27" s="58" t="s">
        <v>25</v>
      </c>
      <c r="F27" s="58" t="s">
        <v>43</v>
      </c>
      <c r="G27" s="58" t="s">
        <v>45</v>
      </c>
      <c r="H27" s="58"/>
      <c r="I27" s="58" t="s">
        <v>25</v>
      </c>
      <c r="J27" s="58" t="s">
        <v>25</v>
      </c>
      <c r="K27" s="57"/>
      <c r="L27" s="184">
        <v>0</v>
      </c>
      <c r="M27" s="185">
        <v>638</v>
      </c>
      <c r="N27" s="186">
        <v>637</v>
      </c>
      <c r="O27" s="187">
        <f t="shared" si="10"/>
        <v>-1</v>
      </c>
      <c r="P27" s="59">
        <f t="shared" si="0"/>
        <v>99.843260188087783</v>
      </c>
    </row>
    <row r="28" spans="1:16" outlineLevel="1" x14ac:dyDescent="0.2">
      <c r="A28" s="217">
        <f t="shared" si="1"/>
        <v>25</v>
      </c>
      <c r="B28" s="57" t="s">
        <v>46</v>
      </c>
      <c r="C28" s="58" t="s">
        <v>23</v>
      </c>
      <c r="D28" s="58" t="s">
        <v>24</v>
      </c>
      <c r="E28" s="58" t="s">
        <v>25</v>
      </c>
      <c r="F28" s="58" t="s">
        <v>43</v>
      </c>
      <c r="G28" s="58" t="s">
        <v>47</v>
      </c>
      <c r="H28" s="58"/>
      <c r="I28" s="58" t="s">
        <v>25</v>
      </c>
      <c r="J28" s="58" t="s">
        <v>25</v>
      </c>
      <c r="K28" s="57"/>
      <c r="L28" s="184">
        <v>0</v>
      </c>
      <c r="M28" s="185">
        <v>48</v>
      </c>
      <c r="N28" s="186">
        <v>48</v>
      </c>
      <c r="O28" s="187">
        <f t="shared" si="10"/>
        <v>0</v>
      </c>
      <c r="P28" s="59">
        <f t="shared" si="0"/>
        <v>100</v>
      </c>
    </row>
    <row r="29" spans="1:16" outlineLevel="1" x14ac:dyDescent="0.2">
      <c r="A29" s="217">
        <f t="shared" si="1"/>
        <v>26</v>
      </c>
      <c r="B29" s="57" t="s">
        <v>48</v>
      </c>
      <c r="C29" s="58" t="s">
        <v>23</v>
      </c>
      <c r="D29" s="58" t="s">
        <v>24</v>
      </c>
      <c r="E29" s="58" t="s">
        <v>25</v>
      </c>
      <c r="F29" s="58" t="s">
        <v>43</v>
      </c>
      <c r="G29" s="58" t="s">
        <v>49</v>
      </c>
      <c r="H29" s="58"/>
      <c r="I29" s="58" t="s">
        <v>25</v>
      </c>
      <c r="J29" s="58" t="s">
        <v>25</v>
      </c>
      <c r="K29" s="57"/>
      <c r="L29" s="184">
        <v>0</v>
      </c>
      <c r="M29" s="185">
        <v>19</v>
      </c>
      <c r="N29" s="186">
        <v>19</v>
      </c>
      <c r="O29" s="187">
        <f t="shared" si="10"/>
        <v>0</v>
      </c>
      <c r="P29" s="59">
        <f t="shared" si="0"/>
        <v>100</v>
      </c>
    </row>
    <row r="30" spans="1:16" outlineLevel="1" x14ac:dyDescent="0.2">
      <c r="A30" s="217">
        <f t="shared" si="1"/>
        <v>27</v>
      </c>
      <c r="B30" s="57" t="s">
        <v>50</v>
      </c>
      <c r="C30" s="58" t="s">
        <v>23</v>
      </c>
      <c r="D30" s="58" t="s">
        <v>24</v>
      </c>
      <c r="E30" s="58" t="s">
        <v>25</v>
      </c>
      <c r="F30" s="58" t="s">
        <v>43</v>
      </c>
      <c r="G30" s="58" t="s">
        <v>31</v>
      </c>
      <c r="H30" s="58"/>
      <c r="I30" s="58" t="s">
        <v>25</v>
      </c>
      <c r="J30" s="58" t="s">
        <v>25</v>
      </c>
      <c r="K30" s="57"/>
      <c r="L30" s="184">
        <v>0</v>
      </c>
      <c r="M30" s="185">
        <v>573</v>
      </c>
      <c r="N30" s="186">
        <v>527</v>
      </c>
      <c r="O30" s="187">
        <f t="shared" si="10"/>
        <v>-46</v>
      </c>
      <c r="P30" s="59">
        <f t="shared" si="0"/>
        <v>91.972076788830719</v>
      </c>
    </row>
    <row r="31" spans="1:16" outlineLevel="1" x14ac:dyDescent="0.2">
      <c r="A31" s="217">
        <f t="shared" si="1"/>
        <v>28</v>
      </c>
      <c r="B31" s="57" t="s">
        <v>51</v>
      </c>
      <c r="C31" s="58" t="s">
        <v>23</v>
      </c>
      <c r="D31" s="58" t="s">
        <v>24</v>
      </c>
      <c r="E31" s="58" t="s">
        <v>25</v>
      </c>
      <c r="F31" s="58" t="s">
        <v>43</v>
      </c>
      <c r="G31" s="58" t="s">
        <v>33</v>
      </c>
      <c r="H31" s="58"/>
      <c r="I31" s="58" t="s">
        <v>25</v>
      </c>
      <c r="J31" s="58" t="s">
        <v>25</v>
      </c>
      <c r="K31" s="57"/>
      <c r="L31" s="184">
        <v>0</v>
      </c>
      <c r="M31" s="185">
        <v>655</v>
      </c>
      <c r="N31" s="186">
        <v>616</v>
      </c>
      <c r="O31" s="187">
        <f t="shared" si="10"/>
        <v>-39</v>
      </c>
      <c r="P31" s="59">
        <f t="shared" si="0"/>
        <v>94.045801526717554</v>
      </c>
    </row>
    <row r="32" spans="1:16" outlineLevel="1" x14ac:dyDescent="0.2">
      <c r="A32" s="217">
        <f t="shared" si="1"/>
        <v>29</v>
      </c>
      <c r="B32" s="57" t="s">
        <v>52</v>
      </c>
      <c r="C32" s="58" t="s">
        <v>23</v>
      </c>
      <c r="D32" s="58" t="s">
        <v>24</v>
      </c>
      <c r="E32" s="58" t="s">
        <v>25</v>
      </c>
      <c r="F32" s="58" t="s">
        <v>53</v>
      </c>
      <c r="G32" s="58" t="s">
        <v>45</v>
      </c>
      <c r="H32" s="58"/>
      <c r="I32" s="58" t="s">
        <v>25</v>
      </c>
      <c r="J32" s="58" t="s">
        <v>25</v>
      </c>
      <c r="K32" s="57"/>
      <c r="L32" s="184">
        <v>0</v>
      </c>
      <c r="M32" s="185">
        <v>1</v>
      </c>
      <c r="N32" s="186">
        <v>1</v>
      </c>
      <c r="O32" s="187">
        <f>N32-M32</f>
        <v>0</v>
      </c>
      <c r="P32" s="59">
        <f>N32/M32*100</f>
        <v>100</v>
      </c>
    </row>
    <row r="33" spans="1:16" outlineLevel="1" x14ac:dyDescent="0.2">
      <c r="A33" s="217">
        <f t="shared" si="1"/>
        <v>30</v>
      </c>
      <c r="B33" s="57" t="s">
        <v>54</v>
      </c>
      <c r="C33" s="58" t="s">
        <v>23</v>
      </c>
      <c r="D33" s="58" t="s">
        <v>24</v>
      </c>
      <c r="E33" s="58" t="s">
        <v>25</v>
      </c>
      <c r="F33" s="58" t="s">
        <v>53</v>
      </c>
      <c r="G33" s="58" t="s">
        <v>33</v>
      </c>
      <c r="H33" s="58"/>
      <c r="I33" s="58" t="s">
        <v>25</v>
      </c>
      <c r="J33" s="58" t="s">
        <v>25</v>
      </c>
      <c r="K33" s="57"/>
      <c r="L33" s="184">
        <v>0</v>
      </c>
      <c r="M33" s="185">
        <v>7</v>
      </c>
      <c r="N33" s="186">
        <v>7</v>
      </c>
      <c r="O33" s="187">
        <f>N33-M33</f>
        <v>0</v>
      </c>
      <c r="P33" s="59">
        <f>N33/M33*100</f>
        <v>100</v>
      </c>
    </row>
    <row r="34" spans="1:16" ht="28.5" outlineLevel="1" x14ac:dyDescent="0.2">
      <c r="A34" s="217">
        <f t="shared" si="1"/>
        <v>31</v>
      </c>
      <c r="B34" s="57" t="s">
        <v>55</v>
      </c>
      <c r="C34" s="58" t="s">
        <v>23</v>
      </c>
      <c r="D34" s="58" t="s">
        <v>24</v>
      </c>
      <c r="E34" s="58" t="s">
        <v>25</v>
      </c>
      <c r="F34" s="58" t="s">
        <v>56</v>
      </c>
      <c r="G34" s="58" t="s">
        <v>29</v>
      </c>
      <c r="H34" s="58"/>
      <c r="I34" s="58" t="s">
        <v>25</v>
      </c>
      <c r="J34" s="58" t="s">
        <v>25</v>
      </c>
      <c r="K34" s="57"/>
      <c r="L34" s="184">
        <v>0</v>
      </c>
      <c r="M34" s="185">
        <v>635</v>
      </c>
      <c r="N34" s="186">
        <v>621</v>
      </c>
      <c r="O34" s="187">
        <f t="shared" ref="O34:O35" si="11">N34-M34</f>
        <v>-14</v>
      </c>
      <c r="P34" s="59">
        <f t="shared" ref="P34:P35" si="12">N34/M34*100</f>
        <v>97.795275590551185</v>
      </c>
    </row>
    <row r="35" spans="1:16" outlineLevel="1" x14ac:dyDescent="0.2">
      <c r="A35" s="217">
        <f t="shared" si="1"/>
        <v>32</v>
      </c>
      <c r="B35" s="57" t="s">
        <v>57</v>
      </c>
      <c r="C35" s="58" t="s">
        <v>23</v>
      </c>
      <c r="D35" s="58" t="s">
        <v>24</v>
      </c>
      <c r="E35" s="58" t="s">
        <v>25</v>
      </c>
      <c r="F35" s="58" t="s">
        <v>56</v>
      </c>
      <c r="G35" s="58" t="s">
        <v>29</v>
      </c>
      <c r="H35" s="58"/>
      <c r="I35" s="58" t="s">
        <v>25</v>
      </c>
      <c r="J35" s="58" t="s">
        <v>25</v>
      </c>
      <c r="K35" s="57"/>
      <c r="L35" s="184">
        <v>0</v>
      </c>
      <c r="M35" s="185">
        <v>135</v>
      </c>
      <c r="N35" s="186">
        <v>87</v>
      </c>
      <c r="O35" s="187">
        <f t="shared" si="11"/>
        <v>-48</v>
      </c>
      <c r="P35" s="59">
        <f t="shared" si="12"/>
        <v>64.444444444444443</v>
      </c>
    </row>
    <row r="36" spans="1:16" outlineLevel="1" x14ac:dyDescent="0.2">
      <c r="A36" s="217">
        <f t="shared" si="1"/>
        <v>33</v>
      </c>
      <c r="B36" s="57" t="s">
        <v>58</v>
      </c>
      <c r="C36" s="58" t="s">
        <v>23</v>
      </c>
      <c r="D36" s="58" t="s">
        <v>24</v>
      </c>
      <c r="E36" s="58" t="s">
        <v>25</v>
      </c>
      <c r="F36" s="58" t="s">
        <v>56</v>
      </c>
      <c r="G36" s="58" t="s">
        <v>29</v>
      </c>
      <c r="H36" s="58" t="s">
        <v>59</v>
      </c>
      <c r="I36" s="58" t="s">
        <v>25</v>
      </c>
      <c r="J36" s="58" t="s">
        <v>25</v>
      </c>
      <c r="K36" s="57"/>
      <c r="L36" s="184">
        <v>3000</v>
      </c>
      <c r="M36" s="185">
        <v>1086</v>
      </c>
      <c r="N36" s="186">
        <v>1085</v>
      </c>
      <c r="O36" s="187">
        <f>N36-M36</f>
        <v>-1</v>
      </c>
      <c r="P36" s="59">
        <f>N36/M36*100</f>
        <v>99.907918968692442</v>
      </c>
    </row>
    <row r="37" spans="1:16" outlineLevel="1" x14ac:dyDescent="0.2">
      <c r="A37" s="217">
        <f t="shared" si="1"/>
        <v>34</v>
      </c>
      <c r="B37" s="57" t="s">
        <v>60</v>
      </c>
      <c r="C37" s="58" t="s">
        <v>23</v>
      </c>
      <c r="D37" s="58" t="s">
        <v>24</v>
      </c>
      <c r="E37" s="58" t="s">
        <v>25</v>
      </c>
      <c r="F37" s="58" t="s">
        <v>56</v>
      </c>
      <c r="G37" s="58" t="s">
        <v>29</v>
      </c>
      <c r="H37" s="58"/>
      <c r="I37" s="58" t="s">
        <v>25</v>
      </c>
      <c r="J37" s="58" t="s">
        <v>25</v>
      </c>
      <c r="K37" s="57" t="s">
        <v>25</v>
      </c>
      <c r="L37" s="184">
        <v>450</v>
      </c>
      <c r="M37" s="185">
        <v>0</v>
      </c>
      <c r="N37" s="186">
        <v>0</v>
      </c>
      <c r="O37" s="187">
        <f t="shared" ref="O37:O51" si="13">N37-M37</f>
        <v>0</v>
      </c>
      <c r="P37" s="59" t="s">
        <v>8417</v>
      </c>
    </row>
    <row r="38" spans="1:16" outlineLevel="1" x14ac:dyDescent="0.2">
      <c r="A38" s="217">
        <f t="shared" si="1"/>
        <v>35</v>
      </c>
      <c r="B38" s="57" t="s">
        <v>61</v>
      </c>
      <c r="C38" s="58" t="s">
        <v>23</v>
      </c>
      <c r="D38" s="58" t="s">
        <v>24</v>
      </c>
      <c r="E38" s="58" t="s">
        <v>25</v>
      </c>
      <c r="F38" s="58" t="s">
        <v>56</v>
      </c>
      <c r="G38" s="58" t="s">
        <v>45</v>
      </c>
      <c r="H38" s="58"/>
      <c r="I38" s="58" t="s">
        <v>25</v>
      </c>
      <c r="J38" s="58" t="s">
        <v>25</v>
      </c>
      <c r="K38" s="57"/>
      <c r="L38" s="184">
        <v>200</v>
      </c>
      <c r="M38" s="185">
        <v>100</v>
      </c>
      <c r="N38" s="186">
        <v>66</v>
      </c>
      <c r="O38" s="187">
        <f t="shared" si="13"/>
        <v>-34</v>
      </c>
      <c r="P38" s="59">
        <f t="shared" ref="P38:P51" si="14">N38/M38*100</f>
        <v>66</v>
      </c>
    </row>
    <row r="39" spans="1:16" outlineLevel="1" x14ac:dyDescent="0.2">
      <c r="A39" s="217">
        <f t="shared" si="1"/>
        <v>36</v>
      </c>
      <c r="B39" s="57" t="s">
        <v>62</v>
      </c>
      <c r="C39" s="58" t="s">
        <v>23</v>
      </c>
      <c r="D39" s="58" t="s">
        <v>24</v>
      </c>
      <c r="E39" s="58" t="s">
        <v>25</v>
      </c>
      <c r="F39" s="58" t="s">
        <v>56</v>
      </c>
      <c r="G39" s="58" t="s">
        <v>47</v>
      </c>
      <c r="H39" s="58"/>
      <c r="I39" s="58" t="s">
        <v>25</v>
      </c>
      <c r="J39" s="58" t="s">
        <v>25</v>
      </c>
      <c r="K39" s="57"/>
      <c r="L39" s="184">
        <v>450</v>
      </c>
      <c r="M39" s="185">
        <v>1620</v>
      </c>
      <c r="N39" s="186">
        <v>1576</v>
      </c>
      <c r="O39" s="187">
        <f t="shared" si="13"/>
        <v>-44</v>
      </c>
      <c r="P39" s="59">
        <f t="shared" si="14"/>
        <v>97.283950617283949</v>
      </c>
    </row>
    <row r="40" spans="1:16" ht="28.5" outlineLevel="1" x14ac:dyDescent="0.2">
      <c r="A40" s="217">
        <f t="shared" si="1"/>
        <v>37</v>
      </c>
      <c r="B40" s="57" t="s">
        <v>63</v>
      </c>
      <c r="C40" s="58" t="s">
        <v>23</v>
      </c>
      <c r="D40" s="58" t="s">
        <v>24</v>
      </c>
      <c r="E40" s="58" t="s">
        <v>25</v>
      </c>
      <c r="F40" s="58" t="s">
        <v>56</v>
      </c>
      <c r="G40" s="58" t="s">
        <v>31</v>
      </c>
      <c r="H40" s="58"/>
      <c r="I40" s="58" t="s">
        <v>25</v>
      </c>
      <c r="J40" s="58" t="s">
        <v>25</v>
      </c>
      <c r="K40" s="57"/>
      <c r="L40" s="184">
        <v>0</v>
      </c>
      <c r="M40" s="185">
        <v>9800</v>
      </c>
      <c r="N40" s="186">
        <v>8823</v>
      </c>
      <c r="O40" s="187">
        <f t="shared" si="13"/>
        <v>-977</v>
      </c>
      <c r="P40" s="59">
        <f t="shared" si="14"/>
        <v>90.030612244897952</v>
      </c>
    </row>
    <row r="41" spans="1:16" ht="14.25" customHeight="1" outlineLevel="1" x14ac:dyDescent="0.2">
      <c r="A41" s="217">
        <f t="shared" si="1"/>
        <v>38</v>
      </c>
      <c r="B41" s="57" t="s">
        <v>64</v>
      </c>
      <c r="C41" s="58" t="s">
        <v>23</v>
      </c>
      <c r="D41" s="58" t="s">
        <v>24</v>
      </c>
      <c r="E41" s="58" t="s">
        <v>25</v>
      </c>
      <c r="F41" s="58" t="s">
        <v>56</v>
      </c>
      <c r="G41" s="58" t="s">
        <v>31</v>
      </c>
      <c r="H41" s="58"/>
      <c r="I41" s="58" t="s">
        <v>25</v>
      </c>
      <c r="J41" s="58" t="s">
        <v>25</v>
      </c>
      <c r="K41" s="57"/>
      <c r="L41" s="184">
        <v>0</v>
      </c>
      <c r="M41" s="185">
        <v>1900</v>
      </c>
      <c r="N41" s="186">
        <v>1775</v>
      </c>
      <c r="O41" s="187">
        <f t="shared" si="13"/>
        <v>-125</v>
      </c>
      <c r="P41" s="59">
        <f t="shared" si="14"/>
        <v>93.421052631578945</v>
      </c>
    </row>
    <row r="42" spans="1:16" outlineLevel="1" x14ac:dyDescent="0.2">
      <c r="A42" s="217">
        <f t="shared" si="1"/>
        <v>39</v>
      </c>
      <c r="B42" s="57" t="s">
        <v>65</v>
      </c>
      <c r="C42" s="58" t="s">
        <v>23</v>
      </c>
      <c r="D42" s="58" t="s">
        <v>24</v>
      </c>
      <c r="E42" s="58" t="s">
        <v>25</v>
      </c>
      <c r="F42" s="58" t="s">
        <v>56</v>
      </c>
      <c r="G42" s="58" t="s">
        <v>31</v>
      </c>
      <c r="H42" s="58"/>
      <c r="I42" s="58" t="s">
        <v>25</v>
      </c>
      <c r="J42" s="58" t="s">
        <v>25</v>
      </c>
      <c r="K42" s="57" t="s">
        <v>25</v>
      </c>
      <c r="L42" s="184">
        <v>17750</v>
      </c>
      <c r="M42" s="185">
        <v>67</v>
      </c>
      <c r="N42" s="186">
        <v>0</v>
      </c>
      <c r="O42" s="187">
        <f t="shared" si="13"/>
        <v>-67</v>
      </c>
      <c r="P42" s="59">
        <f t="shared" si="14"/>
        <v>0</v>
      </c>
    </row>
    <row r="43" spans="1:16" outlineLevel="1" x14ac:dyDescent="0.2">
      <c r="A43" s="217">
        <f t="shared" si="1"/>
        <v>40</v>
      </c>
      <c r="B43" s="57" t="s">
        <v>66</v>
      </c>
      <c r="C43" s="58" t="s">
        <v>23</v>
      </c>
      <c r="D43" s="58" t="s">
        <v>24</v>
      </c>
      <c r="E43" s="58" t="s">
        <v>25</v>
      </c>
      <c r="F43" s="58" t="s">
        <v>56</v>
      </c>
      <c r="G43" s="58" t="s">
        <v>67</v>
      </c>
      <c r="H43" s="58"/>
      <c r="I43" s="58" t="s">
        <v>25</v>
      </c>
      <c r="J43" s="58" t="s">
        <v>25</v>
      </c>
      <c r="K43" s="57"/>
      <c r="L43" s="184">
        <v>0</v>
      </c>
      <c r="M43" s="185">
        <v>400</v>
      </c>
      <c r="N43" s="186">
        <v>303</v>
      </c>
      <c r="O43" s="187">
        <f t="shared" si="13"/>
        <v>-97</v>
      </c>
      <c r="P43" s="59">
        <f t="shared" si="14"/>
        <v>75.75</v>
      </c>
    </row>
    <row r="44" spans="1:16" outlineLevel="1" x14ac:dyDescent="0.2">
      <c r="A44" s="217">
        <f t="shared" si="1"/>
        <v>41</v>
      </c>
      <c r="B44" s="57" t="s">
        <v>68</v>
      </c>
      <c r="C44" s="58" t="s">
        <v>23</v>
      </c>
      <c r="D44" s="58" t="s">
        <v>24</v>
      </c>
      <c r="E44" s="58" t="s">
        <v>25</v>
      </c>
      <c r="F44" s="58" t="s">
        <v>56</v>
      </c>
      <c r="G44" s="58" t="s">
        <v>67</v>
      </c>
      <c r="H44" s="58"/>
      <c r="I44" s="58" t="s">
        <v>25</v>
      </c>
      <c r="J44" s="58" t="s">
        <v>25</v>
      </c>
      <c r="K44" s="57"/>
      <c r="L44" s="184">
        <v>0</v>
      </c>
      <c r="M44" s="185">
        <v>850</v>
      </c>
      <c r="N44" s="186">
        <v>708</v>
      </c>
      <c r="O44" s="187">
        <f t="shared" si="13"/>
        <v>-142</v>
      </c>
      <c r="P44" s="59">
        <f t="shared" si="14"/>
        <v>83.294117647058812</v>
      </c>
    </row>
    <row r="45" spans="1:16" outlineLevel="1" x14ac:dyDescent="0.2">
      <c r="A45" s="217">
        <f t="shared" si="1"/>
        <v>42</v>
      </c>
      <c r="B45" s="57" t="s">
        <v>69</v>
      </c>
      <c r="C45" s="58" t="s">
        <v>23</v>
      </c>
      <c r="D45" s="58" t="s">
        <v>24</v>
      </c>
      <c r="E45" s="58" t="s">
        <v>25</v>
      </c>
      <c r="F45" s="58" t="s">
        <v>56</v>
      </c>
      <c r="G45" s="58" t="s">
        <v>67</v>
      </c>
      <c r="H45" s="58"/>
      <c r="I45" s="58" t="s">
        <v>25</v>
      </c>
      <c r="J45" s="58" t="s">
        <v>25</v>
      </c>
      <c r="K45" s="57" t="s">
        <v>25</v>
      </c>
      <c r="L45" s="184">
        <v>1000</v>
      </c>
      <c r="M45" s="185">
        <v>500</v>
      </c>
      <c r="N45" s="186">
        <v>0</v>
      </c>
      <c r="O45" s="187">
        <f t="shared" si="13"/>
        <v>-500</v>
      </c>
      <c r="P45" s="59">
        <f t="shared" si="14"/>
        <v>0</v>
      </c>
    </row>
    <row r="46" spans="1:16" ht="28.5" outlineLevel="1" x14ac:dyDescent="0.2">
      <c r="A46" s="217">
        <f t="shared" si="1"/>
        <v>43</v>
      </c>
      <c r="B46" s="57" t="s">
        <v>70</v>
      </c>
      <c r="C46" s="58" t="s">
        <v>23</v>
      </c>
      <c r="D46" s="58" t="s">
        <v>24</v>
      </c>
      <c r="E46" s="58" t="s">
        <v>25</v>
      </c>
      <c r="F46" s="58" t="s">
        <v>56</v>
      </c>
      <c r="G46" s="58" t="s">
        <v>33</v>
      </c>
      <c r="H46" s="58"/>
      <c r="I46" s="58" t="s">
        <v>25</v>
      </c>
      <c r="J46" s="58" t="s">
        <v>25</v>
      </c>
      <c r="K46" s="57"/>
      <c r="L46" s="184">
        <v>900</v>
      </c>
      <c r="M46" s="185">
        <v>1265</v>
      </c>
      <c r="N46" s="186">
        <v>1042</v>
      </c>
      <c r="O46" s="187">
        <f t="shared" si="13"/>
        <v>-223</v>
      </c>
      <c r="P46" s="59">
        <f t="shared" si="14"/>
        <v>82.371541501976282</v>
      </c>
    </row>
    <row r="47" spans="1:16" ht="28.5" outlineLevel="1" x14ac:dyDescent="0.2">
      <c r="A47" s="217">
        <f t="shared" si="1"/>
        <v>44</v>
      </c>
      <c r="B47" s="57" t="s">
        <v>71</v>
      </c>
      <c r="C47" s="58" t="s">
        <v>23</v>
      </c>
      <c r="D47" s="58" t="s">
        <v>24</v>
      </c>
      <c r="E47" s="58" t="s">
        <v>25</v>
      </c>
      <c r="F47" s="58" t="s">
        <v>56</v>
      </c>
      <c r="G47" s="58" t="s">
        <v>33</v>
      </c>
      <c r="H47" s="58"/>
      <c r="I47" s="58" t="s">
        <v>25</v>
      </c>
      <c r="J47" s="58" t="s">
        <v>25</v>
      </c>
      <c r="K47" s="57"/>
      <c r="L47" s="184">
        <v>0</v>
      </c>
      <c r="M47" s="185">
        <v>55</v>
      </c>
      <c r="N47" s="186">
        <v>54</v>
      </c>
      <c r="O47" s="187">
        <f t="shared" si="13"/>
        <v>-1</v>
      </c>
      <c r="P47" s="59">
        <f t="shared" si="14"/>
        <v>98.181818181818187</v>
      </c>
    </row>
    <row r="48" spans="1:16" outlineLevel="1" x14ac:dyDescent="0.2">
      <c r="A48" s="217">
        <f t="shared" si="1"/>
        <v>45</v>
      </c>
      <c r="B48" s="57" t="s">
        <v>72</v>
      </c>
      <c r="C48" s="58" t="s">
        <v>23</v>
      </c>
      <c r="D48" s="58" t="s">
        <v>24</v>
      </c>
      <c r="E48" s="58" t="s">
        <v>25</v>
      </c>
      <c r="F48" s="58" t="s">
        <v>56</v>
      </c>
      <c r="G48" s="58" t="s">
        <v>73</v>
      </c>
      <c r="H48" s="58"/>
      <c r="I48" s="58" t="s">
        <v>25</v>
      </c>
      <c r="J48" s="58" t="s">
        <v>25</v>
      </c>
      <c r="K48" s="57"/>
      <c r="L48" s="184">
        <v>400</v>
      </c>
      <c r="M48" s="185">
        <v>400</v>
      </c>
      <c r="N48" s="186">
        <v>400</v>
      </c>
      <c r="O48" s="187">
        <f t="shared" si="13"/>
        <v>0</v>
      </c>
      <c r="P48" s="59">
        <f t="shared" si="14"/>
        <v>100</v>
      </c>
    </row>
    <row r="49" spans="1:16" outlineLevel="1" x14ac:dyDescent="0.2">
      <c r="A49" s="217">
        <f t="shared" si="1"/>
        <v>46</v>
      </c>
      <c r="B49" s="57" t="s">
        <v>74</v>
      </c>
      <c r="C49" s="58" t="s">
        <v>23</v>
      </c>
      <c r="D49" s="58" t="s">
        <v>24</v>
      </c>
      <c r="E49" s="58" t="s">
        <v>25</v>
      </c>
      <c r="F49" s="58" t="s">
        <v>56</v>
      </c>
      <c r="G49" s="58" t="s">
        <v>73</v>
      </c>
      <c r="H49" s="58"/>
      <c r="I49" s="58" t="s">
        <v>25</v>
      </c>
      <c r="J49" s="58" t="s">
        <v>25</v>
      </c>
      <c r="K49" s="57"/>
      <c r="L49" s="184">
        <v>800</v>
      </c>
      <c r="M49" s="185">
        <v>800</v>
      </c>
      <c r="N49" s="186">
        <v>800</v>
      </c>
      <c r="O49" s="187">
        <f t="shared" si="13"/>
        <v>0</v>
      </c>
      <c r="P49" s="59">
        <f t="shared" si="14"/>
        <v>100</v>
      </c>
    </row>
    <row r="50" spans="1:16" outlineLevel="1" x14ac:dyDescent="0.2">
      <c r="A50" s="217">
        <f t="shared" si="1"/>
        <v>47</v>
      </c>
      <c r="B50" s="57" t="s">
        <v>75</v>
      </c>
      <c r="C50" s="58" t="s">
        <v>23</v>
      </c>
      <c r="D50" s="58" t="s">
        <v>24</v>
      </c>
      <c r="E50" s="58" t="s">
        <v>25</v>
      </c>
      <c r="F50" s="58" t="s">
        <v>56</v>
      </c>
      <c r="G50" s="58" t="s">
        <v>73</v>
      </c>
      <c r="H50" s="58"/>
      <c r="I50" s="58" t="s">
        <v>25</v>
      </c>
      <c r="J50" s="58" t="s">
        <v>25</v>
      </c>
      <c r="K50" s="57"/>
      <c r="L50" s="184">
        <v>0</v>
      </c>
      <c r="M50" s="185">
        <v>10</v>
      </c>
      <c r="N50" s="186">
        <v>2</v>
      </c>
      <c r="O50" s="187">
        <f t="shared" si="13"/>
        <v>-8</v>
      </c>
      <c r="P50" s="59">
        <f t="shared" si="14"/>
        <v>20</v>
      </c>
    </row>
    <row r="51" spans="1:16" outlineLevel="1" x14ac:dyDescent="0.2">
      <c r="A51" s="217">
        <f t="shared" si="1"/>
        <v>48</v>
      </c>
      <c r="B51" s="57" t="s">
        <v>76</v>
      </c>
      <c r="C51" s="58" t="s">
        <v>23</v>
      </c>
      <c r="D51" s="58" t="s">
        <v>24</v>
      </c>
      <c r="E51" s="58" t="s">
        <v>25</v>
      </c>
      <c r="F51" s="58" t="s">
        <v>56</v>
      </c>
      <c r="G51" s="58" t="s">
        <v>37</v>
      </c>
      <c r="H51" s="58"/>
      <c r="I51" s="58" t="s">
        <v>25</v>
      </c>
      <c r="J51" s="58" t="s">
        <v>25</v>
      </c>
      <c r="K51" s="57" t="s">
        <v>25</v>
      </c>
      <c r="L51" s="184">
        <v>100</v>
      </c>
      <c r="M51" s="185">
        <v>8</v>
      </c>
      <c r="N51" s="186">
        <v>8</v>
      </c>
      <c r="O51" s="187">
        <f t="shared" si="13"/>
        <v>0</v>
      </c>
      <c r="P51" s="59">
        <f t="shared" si="14"/>
        <v>100</v>
      </c>
    </row>
    <row r="52" spans="1:16" outlineLevel="1" x14ac:dyDescent="0.2">
      <c r="A52" s="217">
        <f t="shared" si="1"/>
        <v>49</v>
      </c>
      <c r="B52" s="57" t="s">
        <v>77</v>
      </c>
      <c r="C52" s="58" t="s">
        <v>23</v>
      </c>
      <c r="D52" s="58" t="s">
        <v>24</v>
      </c>
      <c r="E52" s="58" t="s">
        <v>25</v>
      </c>
      <c r="F52" s="58" t="s">
        <v>78</v>
      </c>
      <c r="G52" s="58" t="s">
        <v>31</v>
      </c>
      <c r="H52" s="58"/>
      <c r="I52" s="58" t="s">
        <v>25</v>
      </c>
      <c r="J52" s="58" t="s">
        <v>25</v>
      </c>
      <c r="K52" s="57"/>
      <c r="L52" s="184">
        <v>0</v>
      </c>
      <c r="M52" s="185">
        <v>1500</v>
      </c>
      <c r="N52" s="186">
        <v>1500</v>
      </c>
      <c r="O52" s="187">
        <f>N52-M52</f>
        <v>0</v>
      </c>
      <c r="P52" s="59">
        <f>N52/M52*100</f>
        <v>100</v>
      </c>
    </row>
    <row r="53" spans="1:16" outlineLevel="1" x14ac:dyDescent="0.2">
      <c r="A53" s="218">
        <f t="shared" si="1"/>
        <v>50</v>
      </c>
      <c r="B53" s="60" t="s">
        <v>79</v>
      </c>
      <c r="C53" s="61"/>
      <c r="D53" s="61"/>
      <c r="E53" s="61"/>
      <c r="F53" s="61"/>
      <c r="G53" s="61"/>
      <c r="H53" s="62" t="s">
        <v>80</v>
      </c>
      <c r="I53" s="61"/>
      <c r="J53" s="61"/>
      <c r="K53" s="63"/>
      <c r="L53" s="65">
        <f>SUM(L54:L56)</f>
        <v>1100</v>
      </c>
      <c r="M53" s="65">
        <f>SUM(M54:M56)</f>
        <v>1061</v>
      </c>
      <c r="N53" s="65">
        <f>SUM(N54:N56)</f>
        <v>1061</v>
      </c>
      <c r="O53" s="66">
        <f>SUM(O54:O56)</f>
        <v>0</v>
      </c>
      <c r="P53" s="18">
        <f t="shared" ref="P53" si="15">N53/M53*100</f>
        <v>100</v>
      </c>
    </row>
    <row r="54" spans="1:16" outlineLevel="2" x14ac:dyDescent="0.2">
      <c r="A54" s="217">
        <f t="shared" si="1"/>
        <v>51</v>
      </c>
      <c r="B54" s="64" t="s">
        <v>81</v>
      </c>
      <c r="C54" s="58" t="s">
        <v>23</v>
      </c>
      <c r="D54" s="58" t="s">
        <v>24</v>
      </c>
      <c r="E54" s="58" t="s">
        <v>25</v>
      </c>
      <c r="F54" s="58" t="s">
        <v>82</v>
      </c>
      <c r="G54" s="58" t="s">
        <v>45</v>
      </c>
      <c r="H54" s="58" t="s">
        <v>80</v>
      </c>
      <c r="I54" s="58" t="s">
        <v>25</v>
      </c>
      <c r="J54" s="58" t="s">
        <v>25</v>
      </c>
      <c r="K54" s="57"/>
      <c r="L54" s="184">
        <v>0</v>
      </c>
      <c r="M54" s="185">
        <v>4</v>
      </c>
      <c r="N54" s="186">
        <v>4</v>
      </c>
      <c r="O54" s="187">
        <f>N54-M54</f>
        <v>0</v>
      </c>
      <c r="P54" s="59">
        <f>N54/M54*100</f>
        <v>100</v>
      </c>
    </row>
    <row r="55" spans="1:16" outlineLevel="2" x14ac:dyDescent="0.2">
      <c r="A55" s="217">
        <f t="shared" si="1"/>
        <v>52</v>
      </c>
      <c r="B55" s="64" t="s">
        <v>83</v>
      </c>
      <c r="C55" s="58" t="s">
        <v>23</v>
      </c>
      <c r="D55" s="58" t="s">
        <v>24</v>
      </c>
      <c r="E55" s="58" t="s">
        <v>25</v>
      </c>
      <c r="F55" s="58" t="s">
        <v>82</v>
      </c>
      <c r="G55" s="58" t="s">
        <v>31</v>
      </c>
      <c r="H55" s="58" t="s">
        <v>80</v>
      </c>
      <c r="I55" s="58" t="s">
        <v>25</v>
      </c>
      <c r="J55" s="58" t="s">
        <v>25</v>
      </c>
      <c r="K55" s="57"/>
      <c r="L55" s="184">
        <v>1100</v>
      </c>
      <c r="M55" s="185">
        <v>956</v>
      </c>
      <c r="N55" s="186">
        <v>956</v>
      </c>
      <c r="O55" s="187">
        <f>N55-M55</f>
        <v>0</v>
      </c>
      <c r="P55" s="59">
        <f>N55/M55*100</f>
        <v>100</v>
      </c>
    </row>
    <row r="56" spans="1:16" outlineLevel="2" x14ac:dyDescent="0.2">
      <c r="A56" s="217">
        <f t="shared" si="1"/>
        <v>53</v>
      </c>
      <c r="B56" s="64" t="s">
        <v>84</v>
      </c>
      <c r="C56" s="58" t="s">
        <v>23</v>
      </c>
      <c r="D56" s="58" t="s">
        <v>24</v>
      </c>
      <c r="E56" s="58" t="s">
        <v>25</v>
      </c>
      <c r="F56" s="58" t="s">
        <v>85</v>
      </c>
      <c r="G56" s="58" t="s">
        <v>86</v>
      </c>
      <c r="H56" s="58" t="s">
        <v>80</v>
      </c>
      <c r="I56" s="58" t="s">
        <v>25</v>
      </c>
      <c r="J56" s="58" t="s">
        <v>25</v>
      </c>
      <c r="K56" s="57"/>
      <c r="L56" s="184">
        <v>0</v>
      </c>
      <c r="M56" s="185">
        <v>101</v>
      </c>
      <c r="N56" s="186">
        <v>101</v>
      </c>
      <c r="O56" s="187">
        <f>N56-M56</f>
        <v>0</v>
      </c>
      <c r="P56" s="59">
        <f>N56/M56*100</f>
        <v>100</v>
      </c>
    </row>
    <row r="57" spans="1:16" outlineLevel="1" x14ac:dyDescent="0.2">
      <c r="A57" s="218">
        <f t="shared" si="1"/>
        <v>54</v>
      </c>
      <c r="B57" s="60" t="s">
        <v>87</v>
      </c>
      <c r="C57" s="61"/>
      <c r="D57" s="61"/>
      <c r="E57" s="61"/>
      <c r="F57" s="61"/>
      <c r="G57" s="61"/>
      <c r="H57" s="61"/>
      <c r="I57" s="61"/>
      <c r="J57" s="61"/>
      <c r="K57" s="63"/>
      <c r="L57" s="65">
        <f>SUM(L58:L63)</f>
        <v>0</v>
      </c>
      <c r="M57" s="65">
        <f>SUM(M58:M63)</f>
        <v>200</v>
      </c>
      <c r="N57" s="65">
        <f>SUM(N58:N63)</f>
        <v>200</v>
      </c>
      <c r="O57" s="66">
        <f>SUM(O58:O63)</f>
        <v>0</v>
      </c>
      <c r="P57" s="18">
        <f t="shared" ref="P57:P79" si="16">N57/M57*100</f>
        <v>100</v>
      </c>
    </row>
    <row r="58" spans="1:16" ht="28.5" outlineLevel="2" x14ac:dyDescent="0.2">
      <c r="A58" s="217">
        <f t="shared" si="1"/>
        <v>55</v>
      </c>
      <c r="B58" s="64" t="s">
        <v>88</v>
      </c>
      <c r="C58" s="58" t="s">
        <v>23</v>
      </c>
      <c r="D58" s="58" t="s">
        <v>24</v>
      </c>
      <c r="E58" s="58" t="s">
        <v>25</v>
      </c>
      <c r="F58" s="58" t="s">
        <v>43</v>
      </c>
      <c r="G58" s="58" t="s">
        <v>89</v>
      </c>
      <c r="H58" s="58"/>
      <c r="I58" s="58" t="s">
        <v>25</v>
      </c>
      <c r="J58" s="58" t="s">
        <v>25</v>
      </c>
      <c r="K58" s="57" t="s">
        <v>90</v>
      </c>
      <c r="L58" s="184">
        <v>0</v>
      </c>
      <c r="M58" s="185">
        <v>20</v>
      </c>
      <c r="N58" s="186">
        <v>20</v>
      </c>
      <c r="O58" s="187">
        <f t="shared" ref="O58:O63" si="17">N58-M58</f>
        <v>0</v>
      </c>
      <c r="P58" s="59">
        <f t="shared" si="16"/>
        <v>100</v>
      </c>
    </row>
    <row r="59" spans="1:16" ht="14.25" customHeight="1" outlineLevel="2" x14ac:dyDescent="0.2">
      <c r="A59" s="217">
        <f t="shared" si="1"/>
        <v>56</v>
      </c>
      <c r="B59" s="64" t="s">
        <v>91</v>
      </c>
      <c r="C59" s="58" t="s">
        <v>23</v>
      </c>
      <c r="D59" s="58" t="s">
        <v>24</v>
      </c>
      <c r="E59" s="58" t="s">
        <v>25</v>
      </c>
      <c r="F59" s="58" t="s">
        <v>43</v>
      </c>
      <c r="G59" s="58" t="s">
        <v>89</v>
      </c>
      <c r="H59" s="58"/>
      <c r="I59" s="58" t="s">
        <v>25</v>
      </c>
      <c r="J59" s="58" t="s">
        <v>25</v>
      </c>
      <c r="K59" s="57" t="s">
        <v>92</v>
      </c>
      <c r="L59" s="184">
        <v>0</v>
      </c>
      <c r="M59" s="185">
        <v>50</v>
      </c>
      <c r="N59" s="186">
        <v>50</v>
      </c>
      <c r="O59" s="187">
        <f t="shared" si="17"/>
        <v>0</v>
      </c>
      <c r="P59" s="59">
        <f t="shared" si="16"/>
        <v>100</v>
      </c>
    </row>
    <row r="60" spans="1:16" ht="28.5" outlineLevel="2" x14ac:dyDescent="0.2">
      <c r="A60" s="217">
        <f t="shared" si="1"/>
        <v>57</v>
      </c>
      <c r="B60" s="64" t="s">
        <v>93</v>
      </c>
      <c r="C60" s="58" t="s">
        <v>23</v>
      </c>
      <c r="D60" s="58" t="s">
        <v>24</v>
      </c>
      <c r="E60" s="58" t="s">
        <v>25</v>
      </c>
      <c r="F60" s="58" t="s">
        <v>43</v>
      </c>
      <c r="G60" s="58" t="s">
        <v>89</v>
      </c>
      <c r="H60" s="58"/>
      <c r="I60" s="58" t="s">
        <v>25</v>
      </c>
      <c r="J60" s="58" t="s">
        <v>25</v>
      </c>
      <c r="K60" s="57" t="s">
        <v>94</v>
      </c>
      <c r="L60" s="184">
        <v>0</v>
      </c>
      <c r="M60" s="185">
        <v>50</v>
      </c>
      <c r="N60" s="186">
        <v>50</v>
      </c>
      <c r="O60" s="187">
        <f t="shared" si="17"/>
        <v>0</v>
      </c>
      <c r="P60" s="59">
        <f t="shared" si="16"/>
        <v>100</v>
      </c>
    </row>
    <row r="61" spans="1:16" ht="14.25" customHeight="1" outlineLevel="2" x14ac:dyDescent="0.2">
      <c r="A61" s="217">
        <f t="shared" si="1"/>
        <v>58</v>
      </c>
      <c r="B61" s="64" t="s">
        <v>95</v>
      </c>
      <c r="C61" s="58" t="s">
        <v>23</v>
      </c>
      <c r="D61" s="58" t="s">
        <v>24</v>
      </c>
      <c r="E61" s="58" t="s">
        <v>25</v>
      </c>
      <c r="F61" s="58" t="s">
        <v>43</v>
      </c>
      <c r="G61" s="58" t="s">
        <v>89</v>
      </c>
      <c r="H61" s="58"/>
      <c r="I61" s="58" t="s">
        <v>25</v>
      </c>
      <c r="J61" s="58" t="s">
        <v>25</v>
      </c>
      <c r="K61" s="57" t="s">
        <v>96</v>
      </c>
      <c r="L61" s="184">
        <v>0</v>
      </c>
      <c r="M61" s="185">
        <v>30</v>
      </c>
      <c r="N61" s="186">
        <v>30</v>
      </c>
      <c r="O61" s="187">
        <f t="shared" si="17"/>
        <v>0</v>
      </c>
      <c r="P61" s="59">
        <f t="shared" si="16"/>
        <v>100</v>
      </c>
    </row>
    <row r="62" spans="1:16" ht="28.5" outlineLevel="2" x14ac:dyDescent="0.2">
      <c r="A62" s="217">
        <f t="shared" si="1"/>
        <v>59</v>
      </c>
      <c r="B62" s="64" t="s">
        <v>97</v>
      </c>
      <c r="C62" s="58" t="s">
        <v>23</v>
      </c>
      <c r="D62" s="58" t="s">
        <v>24</v>
      </c>
      <c r="E62" s="58" t="s">
        <v>25</v>
      </c>
      <c r="F62" s="58" t="s">
        <v>43</v>
      </c>
      <c r="G62" s="58" t="s">
        <v>89</v>
      </c>
      <c r="H62" s="58"/>
      <c r="I62" s="58" t="s">
        <v>25</v>
      </c>
      <c r="J62" s="58" t="s">
        <v>25</v>
      </c>
      <c r="K62" s="57" t="s">
        <v>98</v>
      </c>
      <c r="L62" s="184">
        <v>0</v>
      </c>
      <c r="M62" s="185">
        <v>20</v>
      </c>
      <c r="N62" s="186">
        <v>20</v>
      </c>
      <c r="O62" s="187">
        <f t="shared" si="17"/>
        <v>0</v>
      </c>
      <c r="P62" s="59">
        <f t="shared" si="16"/>
        <v>100</v>
      </c>
    </row>
    <row r="63" spans="1:16" ht="14.25" customHeight="1" outlineLevel="2" x14ac:dyDescent="0.2">
      <c r="A63" s="217">
        <f t="shared" si="1"/>
        <v>60</v>
      </c>
      <c r="B63" s="64" t="s">
        <v>8419</v>
      </c>
      <c r="C63" s="58" t="s">
        <v>23</v>
      </c>
      <c r="D63" s="58" t="s">
        <v>24</v>
      </c>
      <c r="E63" s="58" t="s">
        <v>25</v>
      </c>
      <c r="F63" s="58" t="s">
        <v>43</v>
      </c>
      <c r="G63" s="58" t="s">
        <v>99</v>
      </c>
      <c r="H63" s="58"/>
      <c r="I63" s="58" t="s">
        <v>25</v>
      </c>
      <c r="J63" s="58" t="s">
        <v>25</v>
      </c>
      <c r="K63" s="57" t="s">
        <v>100</v>
      </c>
      <c r="L63" s="184">
        <v>0</v>
      </c>
      <c r="M63" s="185">
        <v>30</v>
      </c>
      <c r="N63" s="186">
        <v>30</v>
      </c>
      <c r="O63" s="187">
        <f t="shared" si="17"/>
        <v>0</v>
      </c>
      <c r="P63" s="59">
        <f t="shared" si="16"/>
        <v>100</v>
      </c>
    </row>
    <row r="64" spans="1:16" outlineLevel="1" x14ac:dyDescent="0.2">
      <c r="A64" s="218">
        <f t="shared" si="1"/>
        <v>61</v>
      </c>
      <c r="B64" s="60" t="s">
        <v>101</v>
      </c>
      <c r="C64" s="61"/>
      <c r="D64" s="61"/>
      <c r="E64" s="61"/>
      <c r="F64" s="61"/>
      <c r="G64" s="61"/>
      <c r="H64" s="61"/>
      <c r="I64" s="61"/>
      <c r="J64" s="61"/>
      <c r="K64" s="63"/>
      <c r="L64" s="65">
        <f>SUM(L65:L65)</f>
        <v>250</v>
      </c>
      <c r="M64" s="65">
        <f>SUM(M65:M65)</f>
        <v>250</v>
      </c>
      <c r="N64" s="65">
        <f>SUM(N65:N65)</f>
        <v>250</v>
      </c>
      <c r="O64" s="66">
        <f>SUM(O65:O65)</f>
        <v>0</v>
      </c>
      <c r="P64" s="18">
        <f t="shared" si="16"/>
        <v>100</v>
      </c>
    </row>
    <row r="65" spans="1:16" outlineLevel="2" x14ac:dyDescent="0.2">
      <c r="A65" s="217">
        <f t="shared" si="1"/>
        <v>62</v>
      </c>
      <c r="B65" s="64" t="s">
        <v>8420</v>
      </c>
      <c r="C65" s="58" t="s">
        <v>23</v>
      </c>
      <c r="D65" s="58" t="s">
        <v>24</v>
      </c>
      <c r="E65" s="58" t="s">
        <v>25</v>
      </c>
      <c r="F65" s="58" t="s">
        <v>43</v>
      </c>
      <c r="G65" s="58" t="s">
        <v>99</v>
      </c>
      <c r="H65" s="58"/>
      <c r="I65" s="58" t="s">
        <v>25</v>
      </c>
      <c r="J65" s="58" t="s">
        <v>25</v>
      </c>
      <c r="K65" s="57"/>
      <c r="L65" s="184">
        <v>250</v>
      </c>
      <c r="M65" s="185">
        <v>250</v>
      </c>
      <c r="N65" s="186">
        <v>250</v>
      </c>
      <c r="O65" s="187">
        <f t="shared" ref="O65" si="18">N65-M65</f>
        <v>0</v>
      </c>
      <c r="P65" s="59" t="s">
        <v>8417</v>
      </c>
    </row>
    <row r="66" spans="1:16" outlineLevel="1" x14ac:dyDescent="0.2">
      <c r="A66" s="218">
        <f t="shared" si="1"/>
        <v>63</v>
      </c>
      <c r="B66" s="60" t="s">
        <v>102</v>
      </c>
      <c r="C66" s="61"/>
      <c r="D66" s="61"/>
      <c r="E66" s="61"/>
      <c r="F66" s="61"/>
      <c r="G66" s="61"/>
      <c r="H66" s="61"/>
      <c r="I66" s="61"/>
      <c r="J66" s="61"/>
      <c r="K66" s="63"/>
      <c r="L66" s="65">
        <f>SUM(L67:L77)</f>
        <v>300</v>
      </c>
      <c r="M66" s="65">
        <f t="shared" ref="M66:O66" si="19">SUM(M67:M77)</f>
        <v>292</v>
      </c>
      <c r="N66" s="65">
        <f t="shared" si="19"/>
        <v>290</v>
      </c>
      <c r="O66" s="66">
        <f t="shared" si="19"/>
        <v>-2</v>
      </c>
      <c r="P66" s="18">
        <f t="shared" si="16"/>
        <v>99.315068493150676</v>
      </c>
    </row>
    <row r="67" spans="1:16" outlineLevel="2" x14ac:dyDescent="0.2">
      <c r="A67" s="217">
        <f t="shared" si="1"/>
        <v>64</v>
      </c>
      <c r="B67" s="64" t="s">
        <v>102</v>
      </c>
      <c r="C67" s="58" t="s">
        <v>23</v>
      </c>
      <c r="D67" s="58" t="s">
        <v>24</v>
      </c>
      <c r="E67" s="58" t="s">
        <v>25</v>
      </c>
      <c r="F67" s="58" t="s">
        <v>53</v>
      </c>
      <c r="G67" s="58" t="s">
        <v>103</v>
      </c>
      <c r="H67" s="58"/>
      <c r="I67" s="58" t="s">
        <v>25</v>
      </c>
      <c r="J67" s="58" t="s">
        <v>25</v>
      </c>
      <c r="K67" s="57"/>
      <c r="L67" s="184">
        <v>300</v>
      </c>
      <c r="M67" s="185">
        <v>2</v>
      </c>
      <c r="N67" s="186">
        <v>0</v>
      </c>
      <c r="O67" s="187">
        <f t="shared" ref="O67:O77" si="20">N67-M67</f>
        <v>-2</v>
      </c>
      <c r="P67" s="59">
        <f t="shared" si="16"/>
        <v>0</v>
      </c>
    </row>
    <row r="68" spans="1:16" ht="14.25" customHeight="1" outlineLevel="2" x14ac:dyDescent="0.2">
      <c r="A68" s="217">
        <f t="shared" si="1"/>
        <v>65</v>
      </c>
      <c r="B68" s="64" t="s">
        <v>104</v>
      </c>
      <c r="C68" s="58" t="s">
        <v>23</v>
      </c>
      <c r="D68" s="58" t="s">
        <v>24</v>
      </c>
      <c r="E68" s="58" t="s">
        <v>105</v>
      </c>
      <c r="F68" s="58" t="s">
        <v>53</v>
      </c>
      <c r="G68" s="58" t="s">
        <v>103</v>
      </c>
      <c r="H68" s="58"/>
      <c r="I68" s="58" t="s">
        <v>25</v>
      </c>
      <c r="J68" s="58" t="s">
        <v>25</v>
      </c>
      <c r="K68" s="57" t="s">
        <v>106</v>
      </c>
      <c r="L68" s="184">
        <v>0</v>
      </c>
      <c r="M68" s="185">
        <v>40</v>
      </c>
      <c r="N68" s="186">
        <v>40</v>
      </c>
      <c r="O68" s="187">
        <f t="shared" si="20"/>
        <v>0</v>
      </c>
      <c r="P68" s="59">
        <f t="shared" si="16"/>
        <v>100</v>
      </c>
    </row>
    <row r="69" spans="1:16" ht="14.25" customHeight="1" outlineLevel="2" x14ac:dyDescent="0.2">
      <c r="A69" s="217">
        <f t="shared" si="1"/>
        <v>66</v>
      </c>
      <c r="B69" s="64" t="s">
        <v>104</v>
      </c>
      <c r="C69" s="58" t="s">
        <v>23</v>
      </c>
      <c r="D69" s="58" t="s">
        <v>24</v>
      </c>
      <c r="E69" s="58" t="s">
        <v>105</v>
      </c>
      <c r="F69" s="58" t="s">
        <v>53</v>
      </c>
      <c r="G69" s="58" t="s">
        <v>103</v>
      </c>
      <c r="H69" s="58"/>
      <c r="I69" s="58" t="s">
        <v>25</v>
      </c>
      <c r="J69" s="58" t="s">
        <v>25</v>
      </c>
      <c r="K69" s="57" t="s">
        <v>107</v>
      </c>
      <c r="L69" s="184">
        <v>0</v>
      </c>
      <c r="M69" s="185">
        <v>30</v>
      </c>
      <c r="N69" s="186">
        <v>30</v>
      </c>
      <c r="O69" s="187">
        <f t="shared" si="20"/>
        <v>0</v>
      </c>
      <c r="P69" s="59">
        <f t="shared" si="16"/>
        <v>100</v>
      </c>
    </row>
    <row r="70" spans="1:16" ht="14.25" customHeight="1" outlineLevel="2" x14ac:dyDescent="0.2">
      <c r="A70" s="217">
        <f t="shared" ref="A70:A133" si="21">A69+1</f>
        <v>67</v>
      </c>
      <c r="B70" s="64" t="s">
        <v>104</v>
      </c>
      <c r="C70" s="58" t="s">
        <v>23</v>
      </c>
      <c r="D70" s="58" t="s">
        <v>24</v>
      </c>
      <c r="E70" s="58" t="s">
        <v>105</v>
      </c>
      <c r="F70" s="58" t="s">
        <v>53</v>
      </c>
      <c r="G70" s="58" t="s">
        <v>103</v>
      </c>
      <c r="H70" s="58"/>
      <c r="I70" s="58" t="s">
        <v>25</v>
      </c>
      <c r="J70" s="58" t="s">
        <v>25</v>
      </c>
      <c r="K70" s="57" t="s">
        <v>108</v>
      </c>
      <c r="L70" s="184">
        <v>0</v>
      </c>
      <c r="M70" s="185">
        <v>30</v>
      </c>
      <c r="N70" s="186">
        <v>30</v>
      </c>
      <c r="O70" s="187">
        <f t="shared" si="20"/>
        <v>0</v>
      </c>
      <c r="P70" s="59">
        <f t="shared" si="16"/>
        <v>100</v>
      </c>
    </row>
    <row r="71" spans="1:16" ht="14.25" customHeight="1" outlineLevel="2" x14ac:dyDescent="0.2">
      <c r="A71" s="217">
        <f t="shared" si="21"/>
        <v>68</v>
      </c>
      <c r="B71" s="64" t="s">
        <v>109</v>
      </c>
      <c r="C71" s="58" t="s">
        <v>23</v>
      </c>
      <c r="D71" s="58" t="s">
        <v>24</v>
      </c>
      <c r="E71" s="58" t="s">
        <v>110</v>
      </c>
      <c r="F71" s="58" t="s">
        <v>53</v>
      </c>
      <c r="G71" s="58" t="s">
        <v>103</v>
      </c>
      <c r="H71" s="58"/>
      <c r="I71" s="58" t="s">
        <v>25</v>
      </c>
      <c r="J71" s="58" t="s">
        <v>25</v>
      </c>
      <c r="K71" s="57" t="s">
        <v>111</v>
      </c>
      <c r="L71" s="184">
        <v>0</v>
      </c>
      <c r="M71" s="185">
        <v>20</v>
      </c>
      <c r="N71" s="186">
        <v>20</v>
      </c>
      <c r="O71" s="187">
        <f t="shared" si="20"/>
        <v>0</v>
      </c>
      <c r="P71" s="59">
        <f t="shared" si="16"/>
        <v>100</v>
      </c>
    </row>
    <row r="72" spans="1:16" ht="14.25" customHeight="1" outlineLevel="2" x14ac:dyDescent="0.2">
      <c r="A72" s="217">
        <f t="shared" si="21"/>
        <v>69</v>
      </c>
      <c r="B72" s="64" t="s">
        <v>112</v>
      </c>
      <c r="C72" s="58" t="s">
        <v>23</v>
      </c>
      <c r="D72" s="58" t="s">
        <v>24</v>
      </c>
      <c r="E72" s="58" t="s">
        <v>113</v>
      </c>
      <c r="F72" s="58" t="s">
        <v>53</v>
      </c>
      <c r="G72" s="58" t="s">
        <v>103</v>
      </c>
      <c r="H72" s="58"/>
      <c r="I72" s="58" t="s">
        <v>25</v>
      </c>
      <c r="J72" s="58" t="s">
        <v>25</v>
      </c>
      <c r="K72" s="57" t="s">
        <v>114</v>
      </c>
      <c r="L72" s="184">
        <v>0</v>
      </c>
      <c r="M72" s="185">
        <v>20</v>
      </c>
      <c r="N72" s="186">
        <v>20</v>
      </c>
      <c r="O72" s="187">
        <f t="shared" si="20"/>
        <v>0</v>
      </c>
      <c r="P72" s="59">
        <f t="shared" si="16"/>
        <v>100</v>
      </c>
    </row>
    <row r="73" spans="1:16" ht="14.25" customHeight="1" outlineLevel="2" x14ac:dyDescent="0.2">
      <c r="A73" s="217">
        <f t="shared" si="21"/>
        <v>70</v>
      </c>
      <c r="B73" s="64" t="s">
        <v>115</v>
      </c>
      <c r="C73" s="58" t="s">
        <v>23</v>
      </c>
      <c r="D73" s="58" t="s">
        <v>24</v>
      </c>
      <c r="E73" s="58" t="s">
        <v>116</v>
      </c>
      <c r="F73" s="58" t="s">
        <v>53</v>
      </c>
      <c r="G73" s="58" t="s">
        <v>103</v>
      </c>
      <c r="H73" s="58"/>
      <c r="I73" s="58" t="s">
        <v>25</v>
      </c>
      <c r="J73" s="58" t="s">
        <v>25</v>
      </c>
      <c r="K73" s="57" t="s">
        <v>117</v>
      </c>
      <c r="L73" s="184">
        <v>0</v>
      </c>
      <c r="M73" s="185">
        <v>40</v>
      </c>
      <c r="N73" s="186">
        <v>40</v>
      </c>
      <c r="O73" s="187">
        <f t="shared" si="20"/>
        <v>0</v>
      </c>
      <c r="P73" s="59">
        <f t="shared" si="16"/>
        <v>100</v>
      </c>
    </row>
    <row r="74" spans="1:16" ht="14.25" customHeight="1" outlineLevel="2" x14ac:dyDescent="0.2">
      <c r="A74" s="217">
        <f t="shared" si="21"/>
        <v>71</v>
      </c>
      <c r="B74" s="64" t="s">
        <v>118</v>
      </c>
      <c r="C74" s="58" t="s">
        <v>23</v>
      </c>
      <c r="D74" s="58" t="s">
        <v>24</v>
      </c>
      <c r="E74" s="58" t="s">
        <v>119</v>
      </c>
      <c r="F74" s="58" t="s">
        <v>53</v>
      </c>
      <c r="G74" s="58" t="s">
        <v>103</v>
      </c>
      <c r="H74" s="58"/>
      <c r="I74" s="58" t="s">
        <v>25</v>
      </c>
      <c r="J74" s="58" t="s">
        <v>25</v>
      </c>
      <c r="K74" s="57" t="s">
        <v>120</v>
      </c>
      <c r="L74" s="184">
        <v>0</v>
      </c>
      <c r="M74" s="185">
        <v>30</v>
      </c>
      <c r="N74" s="186">
        <v>30</v>
      </c>
      <c r="O74" s="187">
        <f t="shared" si="20"/>
        <v>0</v>
      </c>
      <c r="P74" s="59">
        <f t="shared" si="16"/>
        <v>100</v>
      </c>
    </row>
    <row r="75" spans="1:16" ht="14.25" customHeight="1" outlineLevel="2" x14ac:dyDescent="0.2">
      <c r="A75" s="217">
        <f t="shared" si="21"/>
        <v>72</v>
      </c>
      <c r="B75" s="64" t="s">
        <v>121</v>
      </c>
      <c r="C75" s="58" t="s">
        <v>23</v>
      </c>
      <c r="D75" s="58" t="s">
        <v>24</v>
      </c>
      <c r="E75" s="58" t="s">
        <v>122</v>
      </c>
      <c r="F75" s="58" t="s">
        <v>53</v>
      </c>
      <c r="G75" s="58" t="s">
        <v>103</v>
      </c>
      <c r="H75" s="58"/>
      <c r="I75" s="58" t="s">
        <v>25</v>
      </c>
      <c r="J75" s="58" t="s">
        <v>25</v>
      </c>
      <c r="K75" s="57" t="s">
        <v>123</v>
      </c>
      <c r="L75" s="184">
        <v>0</v>
      </c>
      <c r="M75" s="185">
        <v>20</v>
      </c>
      <c r="N75" s="186">
        <v>20</v>
      </c>
      <c r="O75" s="187">
        <f t="shared" si="20"/>
        <v>0</v>
      </c>
      <c r="P75" s="59">
        <f t="shared" si="16"/>
        <v>100</v>
      </c>
    </row>
    <row r="76" spans="1:16" ht="14.25" customHeight="1" outlineLevel="2" x14ac:dyDescent="0.2">
      <c r="A76" s="217">
        <f t="shared" si="21"/>
        <v>73</v>
      </c>
      <c r="B76" s="64" t="s">
        <v>124</v>
      </c>
      <c r="C76" s="58" t="s">
        <v>23</v>
      </c>
      <c r="D76" s="58" t="s">
        <v>24</v>
      </c>
      <c r="E76" s="58" t="s">
        <v>125</v>
      </c>
      <c r="F76" s="58" t="s">
        <v>53</v>
      </c>
      <c r="G76" s="58" t="s">
        <v>103</v>
      </c>
      <c r="H76" s="58"/>
      <c r="I76" s="58" t="s">
        <v>25</v>
      </c>
      <c r="J76" s="58" t="s">
        <v>25</v>
      </c>
      <c r="K76" s="57" t="s">
        <v>126</v>
      </c>
      <c r="L76" s="184">
        <v>0</v>
      </c>
      <c r="M76" s="185">
        <v>20</v>
      </c>
      <c r="N76" s="186">
        <v>20</v>
      </c>
      <c r="O76" s="187">
        <f t="shared" si="20"/>
        <v>0</v>
      </c>
      <c r="P76" s="59">
        <f t="shared" si="16"/>
        <v>100</v>
      </c>
    </row>
    <row r="77" spans="1:16" ht="14.25" customHeight="1" outlineLevel="2" x14ac:dyDescent="0.2">
      <c r="A77" s="217">
        <f t="shared" si="21"/>
        <v>74</v>
      </c>
      <c r="B77" s="64" t="s">
        <v>127</v>
      </c>
      <c r="C77" s="58" t="s">
        <v>23</v>
      </c>
      <c r="D77" s="58" t="s">
        <v>24</v>
      </c>
      <c r="E77" s="58" t="s">
        <v>128</v>
      </c>
      <c r="F77" s="58" t="s">
        <v>53</v>
      </c>
      <c r="G77" s="58" t="s">
        <v>103</v>
      </c>
      <c r="H77" s="58"/>
      <c r="I77" s="58" t="s">
        <v>25</v>
      </c>
      <c r="J77" s="58" t="s">
        <v>25</v>
      </c>
      <c r="K77" s="57" t="s">
        <v>129</v>
      </c>
      <c r="L77" s="184">
        <v>0</v>
      </c>
      <c r="M77" s="185">
        <v>40</v>
      </c>
      <c r="N77" s="186">
        <v>40</v>
      </c>
      <c r="O77" s="187">
        <f t="shared" si="20"/>
        <v>0</v>
      </c>
      <c r="P77" s="59">
        <f t="shared" si="16"/>
        <v>100</v>
      </c>
    </row>
    <row r="78" spans="1:16" ht="28.5" outlineLevel="1" x14ac:dyDescent="0.2">
      <c r="A78" s="218">
        <f t="shared" si="21"/>
        <v>75</v>
      </c>
      <c r="B78" s="60" t="s">
        <v>130</v>
      </c>
      <c r="C78" s="61"/>
      <c r="D78" s="61"/>
      <c r="E78" s="61"/>
      <c r="F78" s="61"/>
      <c r="G78" s="61"/>
      <c r="H78" s="61" t="s">
        <v>131</v>
      </c>
      <c r="I78" s="61"/>
      <c r="J78" s="61"/>
      <c r="K78" s="63"/>
      <c r="L78" s="65">
        <f>SUM(L79:L81)</f>
        <v>650</v>
      </c>
      <c r="M78" s="65">
        <f>SUM(M79:M81)</f>
        <v>650</v>
      </c>
      <c r="N78" s="65">
        <f>SUM(N79:N81)</f>
        <v>650</v>
      </c>
      <c r="O78" s="66">
        <f>SUM(O79:O81)</f>
        <v>0</v>
      </c>
      <c r="P78" s="18">
        <f t="shared" si="16"/>
        <v>100</v>
      </c>
    </row>
    <row r="79" spans="1:16" ht="14.25" customHeight="1" outlineLevel="2" x14ac:dyDescent="0.2">
      <c r="A79" s="217">
        <f t="shared" si="21"/>
        <v>76</v>
      </c>
      <c r="B79" s="64" t="s">
        <v>132</v>
      </c>
      <c r="C79" s="58" t="s">
        <v>23</v>
      </c>
      <c r="D79" s="58" t="s">
        <v>24</v>
      </c>
      <c r="E79" s="58" t="s">
        <v>133</v>
      </c>
      <c r="F79" s="58" t="s">
        <v>134</v>
      </c>
      <c r="G79" s="58" t="s">
        <v>135</v>
      </c>
      <c r="H79" s="58" t="s">
        <v>131</v>
      </c>
      <c r="I79" s="58" t="s">
        <v>25</v>
      </c>
      <c r="J79" s="58" t="s">
        <v>25</v>
      </c>
      <c r="K79" s="57" t="s">
        <v>136</v>
      </c>
      <c r="L79" s="184">
        <v>250</v>
      </c>
      <c r="M79" s="185">
        <v>250</v>
      </c>
      <c r="N79" s="186">
        <v>250</v>
      </c>
      <c r="O79" s="187">
        <f t="shared" ref="O79" si="22">N79-M79</f>
        <v>0</v>
      </c>
      <c r="P79" s="59">
        <f t="shared" si="16"/>
        <v>100</v>
      </c>
    </row>
    <row r="80" spans="1:16" ht="28.5" outlineLevel="2" x14ac:dyDescent="0.2">
      <c r="A80" s="217">
        <f t="shared" si="21"/>
        <v>77</v>
      </c>
      <c r="B80" s="64" t="s">
        <v>137</v>
      </c>
      <c r="C80" s="58" t="s">
        <v>23</v>
      </c>
      <c r="D80" s="58" t="s">
        <v>24</v>
      </c>
      <c r="E80" s="58" t="s">
        <v>138</v>
      </c>
      <c r="F80" s="58" t="s">
        <v>26</v>
      </c>
      <c r="G80" s="58" t="s">
        <v>135</v>
      </c>
      <c r="H80" s="58" t="s">
        <v>131</v>
      </c>
      <c r="I80" s="58" t="s">
        <v>25</v>
      </c>
      <c r="J80" s="58" t="s">
        <v>25</v>
      </c>
      <c r="K80" s="57" t="s">
        <v>139</v>
      </c>
      <c r="L80" s="184">
        <v>150</v>
      </c>
      <c r="M80" s="185">
        <v>150</v>
      </c>
      <c r="N80" s="186">
        <v>150</v>
      </c>
      <c r="O80" s="187">
        <f>N80-M80</f>
        <v>0</v>
      </c>
      <c r="P80" s="59">
        <f>N80/M80*100</f>
        <v>100</v>
      </c>
    </row>
    <row r="81" spans="1:16" ht="14.25" customHeight="1" outlineLevel="2" x14ac:dyDescent="0.2">
      <c r="A81" s="217">
        <f t="shared" si="21"/>
        <v>78</v>
      </c>
      <c r="B81" s="64" t="s">
        <v>140</v>
      </c>
      <c r="C81" s="58" t="s">
        <v>23</v>
      </c>
      <c r="D81" s="58" t="s">
        <v>24</v>
      </c>
      <c r="E81" s="58" t="s">
        <v>141</v>
      </c>
      <c r="F81" s="58" t="s">
        <v>26</v>
      </c>
      <c r="G81" s="58" t="s">
        <v>135</v>
      </c>
      <c r="H81" s="58" t="s">
        <v>131</v>
      </c>
      <c r="I81" s="58" t="s">
        <v>25</v>
      </c>
      <c r="J81" s="58" t="s">
        <v>25</v>
      </c>
      <c r="K81" s="57" t="s">
        <v>142</v>
      </c>
      <c r="L81" s="184">
        <v>250</v>
      </c>
      <c r="M81" s="185">
        <v>250</v>
      </c>
      <c r="N81" s="186">
        <v>250</v>
      </c>
      <c r="O81" s="187">
        <f>N81-M81</f>
        <v>0</v>
      </c>
      <c r="P81" s="59">
        <f>N81/M81*100</f>
        <v>100</v>
      </c>
    </row>
    <row r="82" spans="1:16" ht="28.5" outlineLevel="1" x14ac:dyDescent="0.2">
      <c r="A82" s="218">
        <f t="shared" si="21"/>
        <v>79</v>
      </c>
      <c r="B82" s="60" t="s">
        <v>143</v>
      </c>
      <c r="C82" s="61"/>
      <c r="D82" s="61"/>
      <c r="E82" s="61"/>
      <c r="F82" s="61"/>
      <c r="G82" s="61"/>
      <c r="H82" s="61"/>
      <c r="I82" s="61"/>
      <c r="J82" s="61"/>
      <c r="K82" s="63"/>
      <c r="L82" s="65">
        <f>SUM(L83:L106)</f>
        <v>0</v>
      </c>
      <c r="M82" s="65">
        <f t="shared" ref="M82:O82" si="23">SUM(M83:M106)</f>
        <v>4741</v>
      </c>
      <c r="N82" s="65">
        <f t="shared" si="23"/>
        <v>4051</v>
      </c>
      <c r="O82" s="66">
        <f t="shared" si="23"/>
        <v>-690</v>
      </c>
      <c r="P82" s="18">
        <f t="shared" ref="P82:P145" si="24">N82/M82*100</f>
        <v>85.446108415946</v>
      </c>
    </row>
    <row r="83" spans="1:16" ht="28.5" outlineLevel="2" x14ac:dyDescent="0.2">
      <c r="A83" s="217">
        <f t="shared" si="21"/>
        <v>80</v>
      </c>
      <c r="B83" s="64" t="s">
        <v>144</v>
      </c>
      <c r="C83" s="58" t="s">
        <v>23</v>
      </c>
      <c r="D83" s="58" t="s">
        <v>24</v>
      </c>
      <c r="E83" s="58" t="s">
        <v>145</v>
      </c>
      <c r="F83" s="58" t="s">
        <v>134</v>
      </c>
      <c r="G83" s="58" t="s">
        <v>103</v>
      </c>
      <c r="H83" s="58"/>
      <c r="I83" s="58" t="s">
        <v>25</v>
      </c>
      <c r="J83" s="58" t="s">
        <v>25</v>
      </c>
      <c r="K83" s="57"/>
      <c r="L83" s="184">
        <v>0</v>
      </c>
      <c r="M83" s="185">
        <v>200</v>
      </c>
      <c r="N83" s="186">
        <v>200</v>
      </c>
      <c r="O83" s="187">
        <f t="shared" ref="O83:O106" si="25">N83-M83</f>
        <v>0</v>
      </c>
      <c r="P83" s="59">
        <f t="shared" si="24"/>
        <v>100</v>
      </c>
    </row>
    <row r="84" spans="1:16" ht="14.25" customHeight="1" outlineLevel="2" x14ac:dyDescent="0.2">
      <c r="A84" s="217">
        <f t="shared" si="21"/>
        <v>81</v>
      </c>
      <c r="B84" s="64" t="s">
        <v>146</v>
      </c>
      <c r="C84" s="58" t="s">
        <v>23</v>
      </c>
      <c r="D84" s="58" t="s">
        <v>24</v>
      </c>
      <c r="E84" s="58" t="s">
        <v>25</v>
      </c>
      <c r="F84" s="58" t="s">
        <v>41</v>
      </c>
      <c r="G84" s="58" t="s">
        <v>86</v>
      </c>
      <c r="H84" s="58"/>
      <c r="I84" s="58" t="s">
        <v>25</v>
      </c>
      <c r="J84" s="58" t="s">
        <v>25</v>
      </c>
      <c r="K84" s="57" t="s">
        <v>147</v>
      </c>
      <c r="L84" s="184">
        <v>0</v>
      </c>
      <c r="M84" s="185">
        <v>30</v>
      </c>
      <c r="N84" s="186">
        <v>30</v>
      </c>
      <c r="O84" s="187">
        <f t="shared" si="25"/>
        <v>0</v>
      </c>
      <c r="P84" s="59">
        <f t="shared" si="24"/>
        <v>100</v>
      </c>
    </row>
    <row r="85" spans="1:16" ht="14.25" customHeight="1" outlineLevel="2" x14ac:dyDescent="0.2">
      <c r="A85" s="217">
        <f t="shared" si="21"/>
        <v>82</v>
      </c>
      <c r="B85" s="64" t="s">
        <v>148</v>
      </c>
      <c r="C85" s="58" t="s">
        <v>23</v>
      </c>
      <c r="D85" s="58" t="s">
        <v>24</v>
      </c>
      <c r="E85" s="58" t="s">
        <v>25</v>
      </c>
      <c r="F85" s="58" t="s">
        <v>56</v>
      </c>
      <c r="G85" s="58" t="s">
        <v>99</v>
      </c>
      <c r="H85" s="58"/>
      <c r="I85" s="58" t="s">
        <v>25</v>
      </c>
      <c r="J85" s="58" t="s">
        <v>25</v>
      </c>
      <c r="K85" s="57" t="s">
        <v>149</v>
      </c>
      <c r="L85" s="184">
        <v>0</v>
      </c>
      <c r="M85" s="185">
        <v>20</v>
      </c>
      <c r="N85" s="186">
        <v>20</v>
      </c>
      <c r="O85" s="187">
        <f t="shared" si="25"/>
        <v>0</v>
      </c>
      <c r="P85" s="59">
        <f t="shared" si="24"/>
        <v>100</v>
      </c>
    </row>
    <row r="86" spans="1:16" ht="28.5" outlineLevel="2" x14ac:dyDescent="0.2">
      <c r="A86" s="217">
        <f t="shared" si="21"/>
        <v>83</v>
      </c>
      <c r="B86" s="64" t="s">
        <v>150</v>
      </c>
      <c r="C86" s="58" t="s">
        <v>23</v>
      </c>
      <c r="D86" s="58" t="s">
        <v>24</v>
      </c>
      <c r="E86" s="58" t="s">
        <v>25</v>
      </c>
      <c r="F86" s="58" t="s">
        <v>151</v>
      </c>
      <c r="G86" s="58" t="s">
        <v>89</v>
      </c>
      <c r="H86" s="58" t="s">
        <v>152</v>
      </c>
      <c r="I86" s="58" t="s">
        <v>25</v>
      </c>
      <c r="J86" s="58" t="s">
        <v>25</v>
      </c>
      <c r="K86" s="57" t="s">
        <v>153</v>
      </c>
      <c r="L86" s="184">
        <v>0</v>
      </c>
      <c r="M86" s="185">
        <v>300</v>
      </c>
      <c r="N86" s="186">
        <v>300</v>
      </c>
      <c r="O86" s="187">
        <f t="shared" si="25"/>
        <v>0</v>
      </c>
      <c r="P86" s="59">
        <f t="shared" si="24"/>
        <v>100</v>
      </c>
    </row>
    <row r="87" spans="1:16" ht="14.25" customHeight="1" outlineLevel="2" x14ac:dyDescent="0.2">
      <c r="A87" s="217">
        <f t="shared" si="21"/>
        <v>84</v>
      </c>
      <c r="B87" s="64" t="s">
        <v>154</v>
      </c>
      <c r="C87" s="58" t="s">
        <v>23</v>
      </c>
      <c r="D87" s="58" t="s">
        <v>24</v>
      </c>
      <c r="E87" s="58" t="s">
        <v>125</v>
      </c>
      <c r="F87" s="58" t="s">
        <v>155</v>
      </c>
      <c r="G87" s="58" t="s">
        <v>103</v>
      </c>
      <c r="H87" s="58" t="s">
        <v>152</v>
      </c>
      <c r="I87" s="58" t="s">
        <v>25</v>
      </c>
      <c r="J87" s="58" t="s">
        <v>25</v>
      </c>
      <c r="K87" s="57" t="s">
        <v>156</v>
      </c>
      <c r="L87" s="184">
        <v>0</v>
      </c>
      <c r="M87" s="185">
        <v>250</v>
      </c>
      <c r="N87" s="186">
        <v>250</v>
      </c>
      <c r="O87" s="187">
        <f t="shared" si="25"/>
        <v>0</v>
      </c>
      <c r="P87" s="59">
        <f t="shared" si="24"/>
        <v>100</v>
      </c>
    </row>
    <row r="88" spans="1:16" ht="28.5" outlineLevel="2" x14ac:dyDescent="0.2">
      <c r="A88" s="217">
        <f t="shared" si="21"/>
        <v>85</v>
      </c>
      <c r="B88" s="64" t="s">
        <v>157</v>
      </c>
      <c r="C88" s="58" t="s">
        <v>23</v>
      </c>
      <c r="D88" s="58" t="s">
        <v>24</v>
      </c>
      <c r="E88" s="58" t="s">
        <v>25</v>
      </c>
      <c r="F88" s="58" t="s">
        <v>158</v>
      </c>
      <c r="G88" s="58" t="s">
        <v>159</v>
      </c>
      <c r="H88" s="58" t="s">
        <v>152</v>
      </c>
      <c r="I88" s="58" t="s">
        <v>25</v>
      </c>
      <c r="J88" s="58" t="s">
        <v>25</v>
      </c>
      <c r="K88" s="57" t="s">
        <v>160</v>
      </c>
      <c r="L88" s="184">
        <v>0</v>
      </c>
      <c r="M88" s="185">
        <v>200</v>
      </c>
      <c r="N88" s="186">
        <v>200</v>
      </c>
      <c r="O88" s="187">
        <f t="shared" si="25"/>
        <v>0</v>
      </c>
      <c r="P88" s="59">
        <f t="shared" si="24"/>
        <v>100</v>
      </c>
    </row>
    <row r="89" spans="1:16" outlineLevel="2" x14ac:dyDescent="0.2">
      <c r="A89" s="217">
        <f t="shared" si="21"/>
        <v>86</v>
      </c>
      <c r="B89" s="64" t="s">
        <v>30</v>
      </c>
      <c r="C89" s="58" t="s">
        <v>23</v>
      </c>
      <c r="D89" s="58" t="s">
        <v>24</v>
      </c>
      <c r="E89" s="58" t="s">
        <v>25</v>
      </c>
      <c r="F89" s="58" t="s">
        <v>26</v>
      </c>
      <c r="G89" s="58" t="s">
        <v>31</v>
      </c>
      <c r="H89" s="58" t="s">
        <v>152</v>
      </c>
      <c r="I89" s="58" t="s">
        <v>25</v>
      </c>
      <c r="J89" s="58" t="s">
        <v>25</v>
      </c>
      <c r="K89" s="57"/>
      <c r="L89" s="184">
        <v>0</v>
      </c>
      <c r="M89" s="185">
        <v>200</v>
      </c>
      <c r="N89" s="186">
        <v>200</v>
      </c>
      <c r="O89" s="187">
        <f t="shared" si="25"/>
        <v>0</v>
      </c>
      <c r="P89" s="59">
        <f t="shared" si="24"/>
        <v>100</v>
      </c>
    </row>
    <row r="90" spans="1:16" ht="14.25" customHeight="1" outlineLevel="2" x14ac:dyDescent="0.2">
      <c r="A90" s="217">
        <f t="shared" si="21"/>
        <v>87</v>
      </c>
      <c r="B90" s="64" t="s">
        <v>161</v>
      </c>
      <c r="C90" s="58" t="s">
        <v>23</v>
      </c>
      <c r="D90" s="58" t="s">
        <v>24</v>
      </c>
      <c r="E90" s="58" t="s">
        <v>162</v>
      </c>
      <c r="F90" s="58" t="s">
        <v>163</v>
      </c>
      <c r="G90" s="58" t="s">
        <v>103</v>
      </c>
      <c r="H90" s="58" t="s">
        <v>152</v>
      </c>
      <c r="I90" s="58" t="s">
        <v>25</v>
      </c>
      <c r="J90" s="58" t="s">
        <v>25</v>
      </c>
      <c r="K90" s="57" t="s">
        <v>164</v>
      </c>
      <c r="L90" s="184">
        <v>0</v>
      </c>
      <c r="M90" s="185">
        <v>400</v>
      </c>
      <c r="N90" s="186">
        <v>0</v>
      </c>
      <c r="O90" s="187">
        <f t="shared" si="25"/>
        <v>-400</v>
      </c>
      <c r="P90" s="59">
        <f t="shared" si="24"/>
        <v>0</v>
      </c>
    </row>
    <row r="91" spans="1:16" ht="14.25" customHeight="1" outlineLevel="2" x14ac:dyDescent="0.2">
      <c r="A91" s="217">
        <f t="shared" si="21"/>
        <v>88</v>
      </c>
      <c r="B91" s="64" t="s">
        <v>165</v>
      </c>
      <c r="C91" s="58" t="s">
        <v>23</v>
      </c>
      <c r="D91" s="58" t="s">
        <v>24</v>
      </c>
      <c r="E91" s="58" t="s">
        <v>25</v>
      </c>
      <c r="F91" s="58" t="s">
        <v>35</v>
      </c>
      <c r="G91" s="58" t="s">
        <v>89</v>
      </c>
      <c r="H91" s="58" t="s">
        <v>152</v>
      </c>
      <c r="I91" s="58" t="s">
        <v>25</v>
      </c>
      <c r="J91" s="58" t="s">
        <v>25</v>
      </c>
      <c r="K91" s="57" t="s">
        <v>166</v>
      </c>
      <c r="L91" s="184">
        <v>0</v>
      </c>
      <c r="M91" s="185">
        <v>350</v>
      </c>
      <c r="N91" s="186">
        <v>350</v>
      </c>
      <c r="O91" s="187">
        <f t="shared" si="25"/>
        <v>0</v>
      </c>
      <c r="P91" s="59">
        <f t="shared" si="24"/>
        <v>100</v>
      </c>
    </row>
    <row r="92" spans="1:16" ht="28.5" outlineLevel="2" x14ac:dyDescent="0.2">
      <c r="A92" s="217">
        <f t="shared" si="21"/>
        <v>89</v>
      </c>
      <c r="B92" s="64" t="s">
        <v>167</v>
      </c>
      <c r="C92" s="58" t="s">
        <v>23</v>
      </c>
      <c r="D92" s="58" t="s">
        <v>24</v>
      </c>
      <c r="E92" s="58" t="s">
        <v>25</v>
      </c>
      <c r="F92" s="58" t="s">
        <v>35</v>
      </c>
      <c r="G92" s="58" t="s">
        <v>159</v>
      </c>
      <c r="H92" s="58" t="s">
        <v>152</v>
      </c>
      <c r="I92" s="58" t="s">
        <v>25</v>
      </c>
      <c r="J92" s="58" t="s">
        <v>25</v>
      </c>
      <c r="K92" s="57"/>
      <c r="L92" s="184">
        <v>0</v>
      </c>
      <c r="M92" s="185">
        <v>250</v>
      </c>
      <c r="N92" s="186">
        <v>250</v>
      </c>
      <c r="O92" s="187">
        <f t="shared" si="25"/>
        <v>0</v>
      </c>
      <c r="P92" s="59">
        <f t="shared" si="24"/>
        <v>100</v>
      </c>
    </row>
    <row r="93" spans="1:16" ht="14.25" customHeight="1" outlineLevel="2" x14ac:dyDescent="0.2">
      <c r="A93" s="217">
        <f t="shared" si="21"/>
        <v>90</v>
      </c>
      <c r="B93" s="64" t="s">
        <v>168</v>
      </c>
      <c r="C93" s="58" t="s">
        <v>23</v>
      </c>
      <c r="D93" s="58" t="s">
        <v>24</v>
      </c>
      <c r="E93" s="58" t="s">
        <v>25</v>
      </c>
      <c r="F93" s="58" t="s">
        <v>35</v>
      </c>
      <c r="G93" s="58" t="s">
        <v>159</v>
      </c>
      <c r="H93" s="58" t="s">
        <v>152</v>
      </c>
      <c r="I93" s="58" t="s">
        <v>25</v>
      </c>
      <c r="J93" s="58" t="s">
        <v>25</v>
      </c>
      <c r="K93" s="57" t="s">
        <v>169</v>
      </c>
      <c r="L93" s="184">
        <v>0</v>
      </c>
      <c r="M93" s="185">
        <v>50</v>
      </c>
      <c r="N93" s="186">
        <v>50</v>
      </c>
      <c r="O93" s="187">
        <f t="shared" si="25"/>
        <v>0</v>
      </c>
      <c r="P93" s="59">
        <f t="shared" si="24"/>
        <v>100</v>
      </c>
    </row>
    <row r="94" spans="1:16" ht="28.5" outlineLevel="2" x14ac:dyDescent="0.2">
      <c r="A94" s="217">
        <f t="shared" si="21"/>
        <v>91</v>
      </c>
      <c r="B94" s="64" t="s">
        <v>170</v>
      </c>
      <c r="C94" s="58" t="s">
        <v>23</v>
      </c>
      <c r="D94" s="58" t="s">
        <v>24</v>
      </c>
      <c r="E94" s="58" t="s">
        <v>25</v>
      </c>
      <c r="F94" s="58" t="s">
        <v>35</v>
      </c>
      <c r="G94" s="58" t="s">
        <v>86</v>
      </c>
      <c r="H94" s="58" t="s">
        <v>152</v>
      </c>
      <c r="I94" s="58" t="s">
        <v>25</v>
      </c>
      <c r="J94" s="58" t="s">
        <v>25</v>
      </c>
      <c r="K94" s="57"/>
      <c r="L94" s="184">
        <v>0</v>
      </c>
      <c r="M94" s="185">
        <v>300</v>
      </c>
      <c r="N94" s="186">
        <v>300</v>
      </c>
      <c r="O94" s="187">
        <f t="shared" si="25"/>
        <v>0</v>
      </c>
      <c r="P94" s="59">
        <f t="shared" si="24"/>
        <v>100</v>
      </c>
    </row>
    <row r="95" spans="1:16" ht="28.5" outlineLevel="2" x14ac:dyDescent="0.2">
      <c r="A95" s="217">
        <f t="shared" si="21"/>
        <v>92</v>
      </c>
      <c r="B95" s="64" t="s">
        <v>171</v>
      </c>
      <c r="C95" s="58" t="s">
        <v>23</v>
      </c>
      <c r="D95" s="58" t="s">
        <v>24</v>
      </c>
      <c r="E95" s="58" t="s">
        <v>25</v>
      </c>
      <c r="F95" s="58" t="s">
        <v>35</v>
      </c>
      <c r="G95" s="58" t="s">
        <v>86</v>
      </c>
      <c r="H95" s="58" t="s">
        <v>152</v>
      </c>
      <c r="I95" s="58" t="s">
        <v>25</v>
      </c>
      <c r="J95" s="58" t="s">
        <v>25</v>
      </c>
      <c r="K95" s="57" t="s">
        <v>172</v>
      </c>
      <c r="L95" s="184">
        <v>0</v>
      </c>
      <c r="M95" s="185">
        <v>300</v>
      </c>
      <c r="N95" s="186">
        <v>300</v>
      </c>
      <c r="O95" s="187">
        <f t="shared" si="25"/>
        <v>0</v>
      </c>
      <c r="P95" s="59">
        <f t="shared" si="24"/>
        <v>100</v>
      </c>
    </row>
    <row r="96" spans="1:16" ht="28.5" outlineLevel="2" x14ac:dyDescent="0.2">
      <c r="A96" s="217">
        <f t="shared" si="21"/>
        <v>93</v>
      </c>
      <c r="B96" s="64" t="s">
        <v>173</v>
      </c>
      <c r="C96" s="58" t="s">
        <v>23</v>
      </c>
      <c r="D96" s="58" t="s">
        <v>24</v>
      </c>
      <c r="E96" s="58" t="s">
        <v>25</v>
      </c>
      <c r="F96" s="58" t="s">
        <v>35</v>
      </c>
      <c r="G96" s="58" t="s">
        <v>86</v>
      </c>
      <c r="H96" s="58" t="s">
        <v>152</v>
      </c>
      <c r="I96" s="58" t="s">
        <v>25</v>
      </c>
      <c r="J96" s="58" t="s">
        <v>25</v>
      </c>
      <c r="K96" s="57" t="s">
        <v>174</v>
      </c>
      <c r="L96" s="184">
        <v>0</v>
      </c>
      <c r="M96" s="185">
        <v>200</v>
      </c>
      <c r="N96" s="186">
        <v>200</v>
      </c>
      <c r="O96" s="187">
        <f t="shared" si="25"/>
        <v>0</v>
      </c>
      <c r="P96" s="59">
        <f t="shared" si="24"/>
        <v>100</v>
      </c>
    </row>
    <row r="97" spans="1:16" ht="28.5" outlineLevel="2" x14ac:dyDescent="0.2">
      <c r="A97" s="217">
        <f t="shared" si="21"/>
        <v>94</v>
      </c>
      <c r="B97" s="64" t="s">
        <v>175</v>
      </c>
      <c r="C97" s="58" t="s">
        <v>23</v>
      </c>
      <c r="D97" s="58" t="s">
        <v>24</v>
      </c>
      <c r="E97" s="58" t="s">
        <v>25</v>
      </c>
      <c r="F97" s="58" t="s">
        <v>35</v>
      </c>
      <c r="G97" s="58" t="s">
        <v>86</v>
      </c>
      <c r="H97" s="58" t="s">
        <v>152</v>
      </c>
      <c r="I97" s="58" t="s">
        <v>25</v>
      </c>
      <c r="J97" s="58" t="s">
        <v>25</v>
      </c>
      <c r="K97" s="57" t="s">
        <v>176</v>
      </c>
      <c r="L97" s="184">
        <v>0</v>
      </c>
      <c r="M97" s="185">
        <v>300</v>
      </c>
      <c r="N97" s="186">
        <v>300</v>
      </c>
      <c r="O97" s="187">
        <f t="shared" si="25"/>
        <v>0</v>
      </c>
      <c r="P97" s="59">
        <f t="shared" si="24"/>
        <v>100</v>
      </c>
    </row>
    <row r="98" spans="1:16" ht="28.5" outlineLevel="2" x14ac:dyDescent="0.2">
      <c r="A98" s="217">
        <f t="shared" si="21"/>
        <v>95</v>
      </c>
      <c r="B98" s="64" t="s">
        <v>177</v>
      </c>
      <c r="C98" s="58" t="s">
        <v>23</v>
      </c>
      <c r="D98" s="58" t="s">
        <v>24</v>
      </c>
      <c r="E98" s="58" t="s">
        <v>25</v>
      </c>
      <c r="F98" s="58" t="s">
        <v>35</v>
      </c>
      <c r="G98" s="58" t="s">
        <v>86</v>
      </c>
      <c r="H98" s="58" t="s">
        <v>152</v>
      </c>
      <c r="I98" s="58" t="s">
        <v>25</v>
      </c>
      <c r="J98" s="58" t="s">
        <v>25</v>
      </c>
      <c r="K98" s="57" t="s">
        <v>178</v>
      </c>
      <c r="L98" s="184">
        <v>0</v>
      </c>
      <c r="M98" s="185">
        <v>200</v>
      </c>
      <c r="N98" s="186">
        <v>200</v>
      </c>
      <c r="O98" s="187">
        <f t="shared" si="25"/>
        <v>0</v>
      </c>
      <c r="P98" s="59">
        <f t="shared" si="24"/>
        <v>100</v>
      </c>
    </row>
    <row r="99" spans="1:16" ht="14.25" customHeight="1" outlineLevel="2" x14ac:dyDescent="0.2">
      <c r="A99" s="217">
        <f t="shared" si="21"/>
        <v>96</v>
      </c>
      <c r="B99" s="64" t="s">
        <v>179</v>
      </c>
      <c r="C99" s="58" t="s">
        <v>23</v>
      </c>
      <c r="D99" s="58" t="s">
        <v>24</v>
      </c>
      <c r="E99" s="58" t="s">
        <v>25</v>
      </c>
      <c r="F99" s="58" t="s">
        <v>35</v>
      </c>
      <c r="G99" s="58" t="s">
        <v>86</v>
      </c>
      <c r="H99" s="58" t="s">
        <v>152</v>
      </c>
      <c r="I99" s="58" t="s">
        <v>25</v>
      </c>
      <c r="J99" s="58" t="s">
        <v>25</v>
      </c>
      <c r="K99" s="57" t="s">
        <v>180</v>
      </c>
      <c r="L99" s="184">
        <v>0</v>
      </c>
      <c r="M99" s="185">
        <v>200</v>
      </c>
      <c r="N99" s="186">
        <v>200</v>
      </c>
      <c r="O99" s="187">
        <f t="shared" si="25"/>
        <v>0</v>
      </c>
      <c r="P99" s="59">
        <f t="shared" si="24"/>
        <v>100</v>
      </c>
    </row>
    <row r="100" spans="1:16" ht="14.25" customHeight="1" outlineLevel="2" x14ac:dyDescent="0.2">
      <c r="A100" s="217">
        <f t="shared" si="21"/>
        <v>97</v>
      </c>
      <c r="B100" s="64" t="s">
        <v>8421</v>
      </c>
      <c r="C100" s="58" t="s">
        <v>23</v>
      </c>
      <c r="D100" s="58" t="s">
        <v>24</v>
      </c>
      <c r="E100" s="58" t="s">
        <v>25</v>
      </c>
      <c r="F100" s="58" t="s">
        <v>35</v>
      </c>
      <c r="G100" s="58" t="s">
        <v>99</v>
      </c>
      <c r="H100" s="58" t="s">
        <v>152</v>
      </c>
      <c r="I100" s="58" t="s">
        <v>25</v>
      </c>
      <c r="J100" s="58" t="s">
        <v>25</v>
      </c>
      <c r="K100" s="57" t="s">
        <v>181</v>
      </c>
      <c r="L100" s="184">
        <v>0</v>
      </c>
      <c r="M100" s="185">
        <v>300</v>
      </c>
      <c r="N100" s="186">
        <v>300</v>
      </c>
      <c r="O100" s="187">
        <f t="shared" si="25"/>
        <v>0</v>
      </c>
      <c r="P100" s="59">
        <f t="shared" si="24"/>
        <v>100</v>
      </c>
    </row>
    <row r="101" spans="1:16" outlineLevel="2" x14ac:dyDescent="0.2">
      <c r="A101" s="217">
        <f t="shared" si="21"/>
        <v>98</v>
      </c>
      <c r="B101" s="64" t="s">
        <v>182</v>
      </c>
      <c r="C101" s="58" t="s">
        <v>23</v>
      </c>
      <c r="D101" s="58" t="s">
        <v>24</v>
      </c>
      <c r="E101" s="58" t="s">
        <v>25</v>
      </c>
      <c r="F101" s="58" t="s">
        <v>39</v>
      </c>
      <c r="G101" s="58" t="s">
        <v>45</v>
      </c>
      <c r="H101" s="58" t="s">
        <v>152</v>
      </c>
      <c r="I101" s="58" t="s">
        <v>25</v>
      </c>
      <c r="J101" s="58" t="s">
        <v>25</v>
      </c>
      <c r="K101" s="57"/>
      <c r="L101" s="184">
        <v>0</v>
      </c>
      <c r="M101" s="185">
        <v>3</v>
      </c>
      <c r="N101" s="186">
        <v>3</v>
      </c>
      <c r="O101" s="187">
        <f t="shared" si="25"/>
        <v>0</v>
      </c>
      <c r="P101" s="59">
        <f t="shared" si="24"/>
        <v>100</v>
      </c>
    </row>
    <row r="102" spans="1:16" outlineLevel="2" x14ac:dyDescent="0.2">
      <c r="A102" s="217">
        <f t="shared" si="21"/>
        <v>99</v>
      </c>
      <c r="B102" s="64" t="s">
        <v>38</v>
      </c>
      <c r="C102" s="58" t="s">
        <v>23</v>
      </c>
      <c r="D102" s="58" t="s">
        <v>24</v>
      </c>
      <c r="E102" s="58" t="s">
        <v>25</v>
      </c>
      <c r="F102" s="58" t="s">
        <v>39</v>
      </c>
      <c r="G102" s="58" t="s">
        <v>31</v>
      </c>
      <c r="H102" s="58" t="s">
        <v>152</v>
      </c>
      <c r="I102" s="58" t="s">
        <v>25</v>
      </c>
      <c r="J102" s="58" t="s">
        <v>25</v>
      </c>
      <c r="K102" s="57"/>
      <c r="L102" s="184">
        <v>0</v>
      </c>
      <c r="M102" s="185">
        <v>231</v>
      </c>
      <c r="N102" s="186">
        <v>231</v>
      </c>
      <c r="O102" s="187">
        <f t="shared" si="25"/>
        <v>0</v>
      </c>
      <c r="P102" s="59">
        <f t="shared" si="24"/>
        <v>100</v>
      </c>
    </row>
    <row r="103" spans="1:16" outlineLevel="2" x14ac:dyDescent="0.2">
      <c r="A103" s="217">
        <f t="shared" si="21"/>
        <v>100</v>
      </c>
      <c r="B103" s="64" t="s">
        <v>183</v>
      </c>
      <c r="C103" s="58" t="s">
        <v>23</v>
      </c>
      <c r="D103" s="58" t="s">
        <v>24</v>
      </c>
      <c r="E103" s="58" t="s">
        <v>25</v>
      </c>
      <c r="F103" s="58" t="s">
        <v>39</v>
      </c>
      <c r="G103" s="58" t="s">
        <v>33</v>
      </c>
      <c r="H103" s="58" t="s">
        <v>152</v>
      </c>
      <c r="I103" s="58" t="s">
        <v>25</v>
      </c>
      <c r="J103" s="58" t="s">
        <v>25</v>
      </c>
      <c r="K103" s="57"/>
      <c r="L103" s="184">
        <v>0</v>
      </c>
      <c r="M103" s="185">
        <v>17</v>
      </c>
      <c r="N103" s="186">
        <v>17</v>
      </c>
      <c r="O103" s="187">
        <f t="shared" si="25"/>
        <v>0</v>
      </c>
      <c r="P103" s="59">
        <f t="shared" si="24"/>
        <v>100</v>
      </c>
    </row>
    <row r="104" spans="1:16" ht="14.25" customHeight="1" outlineLevel="2" x14ac:dyDescent="0.2">
      <c r="A104" s="217">
        <f t="shared" si="21"/>
        <v>101</v>
      </c>
      <c r="B104" s="64" t="s">
        <v>184</v>
      </c>
      <c r="C104" s="58" t="s">
        <v>23</v>
      </c>
      <c r="D104" s="58" t="s">
        <v>24</v>
      </c>
      <c r="E104" s="58" t="s">
        <v>25</v>
      </c>
      <c r="F104" s="58" t="s">
        <v>39</v>
      </c>
      <c r="G104" s="58" t="s">
        <v>159</v>
      </c>
      <c r="H104" s="58" t="s">
        <v>152</v>
      </c>
      <c r="I104" s="58" t="s">
        <v>25</v>
      </c>
      <c r="J104" s="58" t="s">
        <v>25</v>
      </c>
      <c r="K104" s="57" t="s">
        <v>185</v>
      </c>
      <c r="L104" s="184">
        <v>0</v>
      </c>
      <c r="M104" s="185">
        <v>150</v>
      </c>
      <c r="N104" s="186">
        <v>150</v>
      </c>
      <c r="O104" s="187">
        <f t="shared" si="25"/>
        <v>0</v>
      </c>
      <c r="P104" s="59">
        <f t="shared" si="24"/>
        <v>100</v>
      </c>
    </row>
    <row r="105" spans="1:16" ht="28.5" outlineLevel="2" x14ac:dyDescent="0.2">
      <c r="A105" s="217">
        <f t="shared" si="21"/>
        <v>102</v>
      </c>
      <c r="B105" s="64" t="s">
        <v>186</v>
      </c>
      <c r="C105" s="58" t="s">
        <v>23</v>
      </c>
      <c r="D105" s="58" t="s">
        <v>24</v>
      </c>
      <c r="E105" s="58" t="s">
        <v>187</v>
      </c>
      <c r="F105" s="58" t="s">
        <v>188</v>
      </c>
      <c r="G105" s="58" t="s">
        <v>103</v>
      </c>
      <c r="H105" s="58" t="s">
        <v>152</v>
      </c>
      <c r="I105" s="58" t="s">
        <v>25</v>
      </c>
      <c r="J105" s="58" t="s">
        <v>25</v>
      </c>
      <c r="K105" s="57" t="s">
        <v>189</v>
      </c>
      <c r="L105" s="184">
        <v>0</v>
      </c>
      <c r="M105" s="185">
        <v>250</v>
      </c>
      <c r="N105" s="186">
        <v>0</v>
      </c>
      <c r="O105" s="187">
        <f t="shared" si="25"/>
        <v>-250</v>
      </c>
      <c r="P105" s="59">
        <f t="shared" si="24"/>
        <v>0</v>
      </c>
    </row>
    <row r="106" spans="1:16" ht="14.25" customHeight="1" outlineLevel="2" x14ac:dyDescent="0.2">
      <c r="A106" s="217">
        <f t="shared" si="21"/>
        <v>103</v>
      </c>
      <c r="B106" s="64" t="s">
        <v>190</v>
      </c>
      <c r="C106" s="58" t="s">
        <v>23</v>
      </c>
      <c r="D106" s="58" t="s">
        <v>24</v>
      </c>
      <c r="E106" s="58" t="s">
        <v>191</v>
      </c>
      <c r="F106" s="58" t="s">
        <v>192</v>
      </c>
      <c r="G106" s="58" t="s">
        <v>103</v>
      </c>
      <c r="H106" s="58" t="s">
        <v>152</v>
      </c>
      <c r="I106" s="58" t="s">
        <v>25</v>
      </c>
      <c r="J106" s="58" t="s">
        <v>25</v>
      </c>
      <c r="K106" s="57" t="s">
        <v>193</v>
      </c>
      <c r="L106" s="184">
        <v>0</v>
      </c>
      <c r="M106" s="185">
        <v>40</v>
      </c>
      <c r="N106" s="186">
        <v>0</v>
      </c>
      <c r="O106" s="187">
        <f t="shared" si="25"/>
        <v>-40</v>
      </c>
      <c r="P106" s="59">
        <f t="shared" si="24"/>
        <v>0</v>
      </c>
    </row>
    <row r="107" spans="1:16" ht="28.5" outlineLevel="1" x14ac:dyDescent="0.2">
      <c r="A107" s="218">
        <f t="shared" si="21"/>
        <v>104</v>
      </c>
      <c r="B107" s="60" t="s">
        <v>194</v>
      </c>
      <c r="C107" s="61"/>
      <c r="D107" s="61"/>
      <c r="E107" s="61"/>
      <c r="F107" s="61"/>
      <c r="G107" s="61"/>
      <c r="H107" s="61"/>
      <c r="I107" s="61"/>
      <c r="J107" s="61"/>
      <c r="K107" s="63"/>
      <c r="L107" s="65">
        <f>SUM(L108:L140)</f>
        <v>8800</v>
      </c>
      <c r="M107" s="65">
        <f t="shared" ref="M107:O107" si="26">SUM(M108:M140)</f>
        <v>9410</v>
      </c>
      <c r="N107" s="65">
        <f t="shared" si="26"/>
        <v>8896</v>
      </c>
      <c r="O107" s="66">
        <f t="shared" si="26"/>
        <v>-514</v>
      </c>
      <c r="P107" s="18">
        <f t="shared" si="24"/>
        <v>94.537725823591927</v>
      </c>
    </row>
    <row r="108" spans="1:16" outlineLevel="2" x14ac:dyDescent="0.2">
      <c r="A108" s="217">
        <f t="shared" si="21"/>
        <v>105</v>
      </c>
      <c r="B108" s="64" t="s">
        <v>195</v>
      </c>
      <c r="C108" s="58" t="s">
        <v>23</v>
      </c>
      <c r="D108" s="58" t="s">
        <v>24</v>
      </c>
      <c r="E108" s="58" t="s">
        <v>25</v>
      </c>
      <c r="F108" s="58" t="s">
        <v>89</v>
      </c>
      <c r="G108" s="58" t="s">
        <v>27</v>
      </c>
      <c r="H108" s="58"/>
      <c r="I108" s="58" t="s">
        <v>25</v>
      </c>
      <c r="J108" s="58" t="s">
        <v>25</v>
      </c>
      <c r="K108" s="57"/>
      <c r="L108" s="184">
        <v>0</v>
      </c>
      <c r="M108" s="185">
        <v>162</v>
      </c>
      <c r="N108" s="186">
        <v>19</v>
      </c>
      <c r="O108" s="187">
        <f t="shared" ref="O108:O140" si="27">N108-M108</f>
        <v>-143</v>
      </c>
      <c r="P108" s="59">
        <f t="shared" si="24"/>
        <v>11.728395061728394</v>
      </c>
    </row>
    <row r="109" spans="1:16" outlineLevel="2" x14ac:dyDescent="0.2">
      <c r="A109" s="217">
        <f t="shared" si="21"/>
        <v>106</v>
      </c>
      <c r="B109" s="64" t="s">
        <v>196</v>
      </c>
      <c r="C109" s="58" t="s">
        <v>23</v>
      </c>
      <c r="D109" s="58" t="s">
        <v>24</v>
      </c>
      <c r="E109" s="58" t="s">
        <v>25</v>
      </c>
      <c r="F109" s="58" t="s">
        <v>89</v>
      </c>
      <c r="G109" s="58" t="s">
        <v>29</v>
      </c>
      <c r="H109" s="58"/>
      <c r="I109" s="58" t="s">
        <v>25</v>
      </c>
      <c r="J109" s="58" t="s">
        <v>25</v>
      </c>
      <c r="K109" s="57"/>
      <c r="L109" s="184">
        <v>0</v>
      </c>
      <c r="M109" s="185">
        <v>70</v>
      </c>
      <c r="N109" s="186">
        <v>9</v>
      </c>
      <c r="O109" s="187">
        <f t="shared" si="27"/>
        <v>-61</v>
      </c>
      <c r="P109" s="59">
        <f t="shared" si="24"/>
        <v>12.857142857142856</v>
      </c>
    </row>
    <row r="110" spans="1:16" outlineLevel="2" x14ac:dyDescent="0.2">
      <c r="A110" s="217">
        <f t="shared" si="21"/>
        <v>107</v>
      </c>
      <c r="B110" s="64" t="s">
        <v>197</v>
      </c>
      <c r="C110" s="58" t="s">
        <v>23</v>
      </c>
      <c r="D110" s="58" t="s">
        <v>24</v>
      </c>
      <c r="E110" s="58" t="s">
        <v>25</v>
      </c>
      <c r="F110" s="58" t="s">
        <v>89</v>
      </c>
      <c r="G110" s="58" t="s">
        <v>29</v>
      </c>
      <c r="H110" s="58"/>
      <c r="I110" s="58" t="s">
        <v>25</v>
      </c>
      <c r="J110" s="58" t="s">
        <v>25</v>
      </c>
      <c r="K110" s="57"/>
      <c r="L110" s="184">
        <v>0</v>
      </c>
      <c r="M110" s="185">
        <v>35</v>
      </c>
      <c r="N110" s="186">
        <v>35</v>
      </c>
      <c r="O110" s="187">
        <f t="shared" si="27"/>
        <v>0</v>
      </c>
      <c r="P110" s="59">
        <f t="shared" si="24"/>
        <v>100</v>
      </c>
    </row>
    <row r="111" spans="1:16" outlineLevel="2" x14ac:dyDescent="0.2">
      <c r="A111" s="217">
        <f t="shared" si="21"/>
        <v>108</v>
      </c>
      <c r="B111" s="64" t="s">
        <v>198</v>
      </c>
      <c r="C111" s="58" t="s">
        <v>23</v>
      </c>
      <c r="D111" s="58" t="s">
        <v>24</v>
      </c>
      <c r="E111" s="58" t="s">
        <v>25</v>
      </c>
      <c r="F111" s="58" t="s">
        <v>89</v>
      </c>
      <c r="G111" s="58" t="s">
        <v>29</v>
      </c>
      <c r="H111" s="58"/>
      <c r="I111" s="58" t="s">
        <v>25</v>
      </c>
      <c r="J111" s="58" t="s">
        <v>25</v>
      </c>
      <c r="K111" s="57"/>
      <c r="L111" s="184">
        <v>0</v>
      </c>
      <c r="M111" s="185">
        <v>11</v>
      </c>
      <c r="N111" s="186">
        <v>7</v>
      </c>
      <c r="O111" s="187">
        <f t="shared" si="27"/>
        <v>-4</v>
      </c>
      <c r="P111" s="59">
        <f t="shared" si="24"/>
        <v>63.636363636363633</v>
      </c>
    </row>
    <row r="112" spans="1:16" outlineLevel="2" x14ac:dyDescent="0.2">
      <c r="A112" s="217">
        <f t="shared" si="21"/>
        <v>109</v>
      </c>
      <c r="B112" s="64" t="s">
        <v>199</v>
      </c>
      <c r="C112" s="58" t="s">
        <v>23</v>
      </c>
      <c r="D112" s="58" t="s">
        <v>24</v>
      </c>
      <c r="E112" s="58" t="s">
        <v>25</v>
      </c>
      <c r="F112" s="58" t="s">
        <v>89</v>
      </c>
      <c r="G112" s="58" t="s">
        <v>200</v>
      </c>
      <c r="H112" s="58"/>
      <c r="I112" s="58" t="s">
        <v>25</v>
      </c>
      <c r="J112" s="58" t="s">
        <v>25</v>
      </c>
      <c r="K112" s="57"/>
      <c r="L112" s="184">
        <v>0</v>
      </c>
      <c r="M112" s="185">
        <v>35</v>
      </c>
      <c r="N112" s="186">
        <v>34</v>
      </c>
      <c r="O112" s="187">
        <f t="shared" si="27"/>
        <v>-1</v>
      </c>
      <c r="P112" s="59">
        <f t="shared" si="24"/>
        <v>97.142857142857139</v>
      </c>
    </row>
    <row r="113" spans="1:16" outlineLevel="2" x14ac:dyDescent="0.2">
      <c r="A113" s="217">
        <f t="shared" si="21"/>
        <v>110</v>
      </c>
      <c r="B113" s="64" t="s">
        <v>201</v>
      </c>
      <c r="C113" s="58" t="s">
        <v>23</v>
      </c>
      <c r="D113" s="58" t="s">
        <v>24</v>
      </c>
      <c r="E113" s="58" t="s">
        <v>25</v>
      </c>
      <c r="F113" s="58" t="s">
        <v>89</v>
      </c>
      <c r="G113" s="58" t="s">
        <v>202</v>
      </c>
      <c r="H113" s="58"/>
      <c r="I113" s="58" t="s">
        <v>25</v>
      </c>
      <c r="J113" s="58" t="s">
        <v>25</v>
      </c>
      <c r="K113" s="57"/>
      <c r="L113" s="184">
        <v>0</v>
      </c>
      <c r="M113" s="185">
        <v>40</v>
      </c>
      <c r="N113" s="186">
        <v>27</v>
      </c>
      <c r="O113" s="187">
        <f t="shared" si="27"/>
        <v>-13</v>
      </c>
      <c r="P113" s="59">
        <f t="shared" si="24"/>
        <v>67.5</v>
      </c>
    </row>
    <row r="114" spans="1:16" outlineLevel="2" x14ac:dyDescent="0.2">
      <c r="A114" s="217">
        <f t="shared" si="21"/>
        <v>111</v>
      </c>
      <c r="B114" s="64" t="s">
        <v>203</v>
      </c>
      <c r="C114" s="58" t="s">
        <v>23</v>
      </c>
      <c r="D114" s="58" t="s">
        <v>24</v>
      </c>
      <c r="E114" s="58" t="s">
        <v>25</v>
      </c>
      <c r="F114" s="58" t="s">
        <v>89</v>
      </c>
      <c r="G114" s="58" t="s">
        <v>202</v>
      </c>
      <c r="H114" s="58"/>
      <c r="I114" s="58" t="s">
        <v>25</v>
      </c>
      <c r="J114" s="58" t="s">
        <v>25</v>
      </c>
      <c r="K114" s="57"/>
      <c r="L114" s="184">
        <v>0</v>
      </c>
      <c r="M114" s="185">
        <v>4</v>
      </c>
      <c r="N114" s="186">
        <v>3</v>
      </c>
      <c r="O114" s="187">
        <f t="shared" si="27"/>
        <v>-1</v>
      </c>
      <c r="P114" s="59">
        <f t="shared" si="24"/>
        <v>75</v>
      </c>
    </row>
    <row r="115" spans="1:16" outlineLevel="2" x14ac:dyDescent="0.2">
      <c r="A115" s="217">
        <f t="shared" si="21"/>
        <v>112</v>
      </c>
      <c r="B115" s="64" t="s">
        <v>204</v>
      </c>
      <c r="C115" s="58" t="s">
        <v>23</v>
      </c>
      <c r="D115" s="58" t="s">
        <v>24</v>
      </c>
      <c r="E115" s="58" t="s">
        <v>25</v>
      </c>
      <c r="F115" s="58" t="s">
        <v>89</v>
      </c>
      <c r="G115" s="58" t="s">
        <v>45</v>
      </c>
      <c r="H115" s="58"/>
      <c r="I115" s="58" t="s">
        <v>25</v>
      </c>
      <c r="J115" s="58" t="s">
        <v>25</v>
      </c>
      <c r="K115" s="57"/>
      <c r="L115" s="184">
        <v>0</v>
      </c>
      <c r="M115" s="185">
        <v>37</v>
      </c>
      <c r="N115" s="186">
        <v>37</v>
      </c>
      <c r="O115" s="187">
        <f t="shared" si="27"/>
        <v>0</v>
      </c>
      <c r="P115" s="59">
        <f t="shared" si="24"/>
        <v>100</v>
      </c>
    </row>
    <row r="116" spans="1:16" outlineLevel="2" x14ac:dyDescent="0.2">
      <c r="A116" s="217">
        <f t="shared" si="21"/>
        <v>113</v>
      </c>
      <c r="B116" s="64" t="s">
        <v>205</v>
      </c>
      <c r="C116" s="58" t="s">
        <v>23</v>
      </c>
      <c r="D116" s="58" t="s">
        <v>24</v>
      </c>
      <c r="E116" s="58" t="s">
        <v>25</v>
      </c>
      <c r="F116" s="58" t="s">
        <v>89</v>
      </c>
      <c r="G116" s="58" t="s">
        <v>47</v>
      </c>
      <c r="H116" s="58"/>
      <c r="I116" s="58" t="s">
        <v>25</v>
      </c>
      <c r="J116" s="58" t="s">
        <v>25</v>
      </c>
      <c r="K116" s="57"/>
      <c r="L116" s="184">
        <v>0</v>
      </c>
      <c r="M116" s="185">
        <v>4</v>
      </c>
      <c r="N116" s="186">
        <v>4</v>
      </c>
      <c r="O116" s="187">
        <f t="shared" si="27"/>
        <v>0</v>
      </c>
      <c r="P116" s="59">
        <f t="shared" si="24"/>
        <v>100</v>
      </c>
    </row>
    <row r="117" spans="1:16" outlineLevel="2" x14ac:dyDescent="0.2">
      <c r="A117" s="217">
        <f t="shared" si="21"/>
        <v>114</v>
      </c>
      <c r="B117" s="64" t="s">
        <v>206</v>
      </c>
      <c r="C117" s="58" t="s">
        <v>23</v>
      </c>
      <c r="D117" s="58" t="s">
        <v>24</v>
      </c>
      <c r="E117" s="58" t="s">
        <v>25</v>
      </c>
      <c r="F117" s="58" t="s">
        <v>89</v>
      </c>
      <c r="G117" s="58" t="s">
        <v>207</v>
      </c>
      <c r="H117" s="58"/>
      <c r="I117" s="58" t="s">
        <v>25</v>
      </c>
      <c r="J117" s="58" t="s">
        <v>25</v>
      </c>
      <c r="K117" s="57"/>
      <c r="L117" s="184">
        <v>0</v>
      </c>
      <c r="M117" s="185">
        <v>18</v>
      </c>
      <c r="N117" s="186">
        <v>18</v>
      </c>
      <c r="O117" s="187">
        <f t="shared" si="27"/>
        <v>0</v>
      </c>
      <c r="P117" s="59">
        <f t="shared" si="24"/>
        <v>100</v>
      </c>
    </row>
    <row r="118" spans="1:16" outlineLevel="2" x14ac:dyDescent="0.2">
      <c r="A118" s="217">
        <f t="shared" si="21"/>
        <v>115</v>
      </c>
      <c r="B118" s="64" t="s">
        <v>208</v>
      </c>
      <c r="C118" s="58" t="s">
        <v>23</v>
      </c>
      <c r="D118" s="58" t="s">
        <v>24</v>
      </c>
      <c r="E118" s="58" t="s">
        <v>25</v>
      </c>
      <c r="F118" s="58" t="s">
        <v>89</v>
      </c>
      <c r="G118" s="58" t="s">
        <v>49</v>
      </c>
      <c r="H118" s="58"/>
      <c r="I118" s="58" t="s">
        <v>25</v>
      </c>
      <c r="J118" s="58" t="s">
        <v>25</v>
      </c>
      <c r="K118" s="57"/>
      <c r="L118" s="184">
        <v>0</v>
      </c>
      <c r="M118" s="185">
        <v>29</v>
      </c>
      <c r="N118" s="186">
        <v>29</v>
      </c>
      <c r="O118" s="187">
        <f t="shared" si="27"/>
        <v>0</v>
      </c>
      <c r="P118" s="59">
        <f t="shared" si="24"/>
        <v>100</v>
      </c>
    </row>
    <row r="119" spans="1:16" outlineLevel="2" x14ac:dyDescent="0.2">
      <c r="A119" s="217">
        <f t="shared" si="21"/>
        <v>116</v>
      </c>
      <c r="B119" s="64" t="s">
        <v>209</v>
      </c>
      <c r="C119" s="58" t="s">
        <v>23</v>
      </c>
      <c r="D119" s="58" t="s">
        <v>24</v>
      </c>
      <c r="E119" s="58" t="s">
        <v>25</v>
      </c>
      <c r="F119" s="58" t="s">
        <v>89</v>
      </c>
      <c r="G119" s="58" t="s">
        <v>31</v>
      </c>
      <c r="H119" s="58"/>
      <c r="I119" s="58" t="s">
        <v>25</v>
      </c>
      <c r="J119" s="58" t="s">
        <v>25</v>
      </c>
      <c r="K119" s="57"/>
      <c r="L119" s="184">
        <v>0</v>
      </c>
      <c r="M119" s="185">
        <v>60</v>
      </c>
      <c r="N119" s="186">
        <v>37</v>
      </c>
      <c r="O119" s="187">
        <f t="shared" si="27"/>
        <v>-23</v>
      </c>
      <c r="P119" s="59">
        <f t="shared" si="24"/>
        <v>61.666666666666671</v>
      </c>
    </row>
    <row r="120" spans="1:16" outlineLevel="2" x14ac:dyDescent="0.2">
      <c r="A120" s="217">
        <f t="shared" si="21"/>
        <v>117</v>
      </c>
      <c r="B120" s="64" t="s">
        <v>210</v>
      </c>
      <c r="C120" s="58" t="s">
        <v>23</v>
      </c>
      <c r="D120" s="58" t="s">
        <v>24</v>
      </c>
      <c r="E120" s="58" t="s">
        <v>25</v>
      </c>
      <c r="F120" s="58" t="s">
        <v>89</v>
      </c>
      <c r="G120" s="58" t="s">
        <v>31</v>
      </c>
      <c r="H120" s="58"/>
      <c r="I120" s="58" t="s">
        <v>25</v>
      </c>
      <c r="J120" s="58" t="s">
        <v>25</v>
      </c>
      <c r="K120" s="57"/>
      <c r="L120" s="184">
        <v>0</v>
      </c>
      <c r="M120" s="185">
        <v>37</v>
      </c>
      <c r="N120" s="186">
        <v>37</v>
      </c>
      <c r="O120" s="187">
        <f t="shared" si="27"/>
        <v>0</v>
      </c>
      <c r="P120" s="59">
        <f t="shared" si="24"/>
        <v>100</v>
      </c>
    </row>
    <row r="121" spans="1:16" outlineLevel="2" x14ac:dyDescent="0.2">
      <c r="A121" s="217">
        <f t="shared" si="21"/>
        <v>118</v>
      </c>
      <c r="B121" s="64" t="s">
        <v>211</v>
      </c>
      <c r="C121" s="58" t="s">
        <v>23</v>
      </c>
      <c r="D121" s="58" t="s">
        <v>24</v>
      </c>
      <c r="E121" s="58" t="s">
        <v>25</v>
      </c>
      <c r="F121" s="58" t="s">
        <v>89</v>
      </c>
      <c r="G121" s="58" t="s">
        <v>31</v>
      </c>
      <c r="H121" s="58"/>
      <c r="I121" s="58" t="s">
        <v>25</v>
      </c>
      <c r="J121" s="58" t="s">
        <v>25</v>
      </c>
      <c r="K121" s="57"/>
      <c r="L121" s="184">
        <v>0</v>
      </c>
      <c r="M121" s="185">
        <v>220</v>
      </c>
      <c r="N121" s="186">
        <v>203</v>
      </c>
      <c r="O121" s="187">
        <f t="shared" si="27"/>
        <v>-17</v>
      </c>
      <c r="P121" s="59">
        <f t="shared" si="24"/>
        <v>92.272727272727266</v>
      </c>
    </row>
    <row r="122" spans="1:16" outlineLevel="2" x14ac:dyDescent="0.2">
      <c r="A122" s="217">
        <f t="shared" si="21"/>
        <v>119</v>
      </c>
      <c r="B122" s="64" t="s">
        <v>212</v>
      </c>
      <c r="C122" s="58" t="s">
        <v>23</v>
      </c>
      <c r="D122" s="58" t="s">
        <v>24</v>
      </c>
      <c r="E122" s="58" t="s">
        <v>25</v>
      </c>
      <c r="F122" s="58" t="s">
        <v>89</v>
      </c>
      <c r="G122" s="58" t="s">
        <v>213</v>
      </c>
      <c r="H122" s="58"/>
      <c r="I122" s="58" t="s">
        <v>25</v>
      </c>
      <c r="J122" s="58" t="s">
        <v>25</v>
      </c>
      <c r="K122" s="57"/>
      <c r="L122" s="184">
        <v>0</v>
      </c>
      <c r="M122" s="185">
        <v>24</v>
      </c>
      <c r="N122" s="186">
        <v>24</v>
      </c>
      <c r="O122" s="187">
        <f t="shared" si="27"/>
        <v>0</v>
      </c>
      <c r="P122" s="59">
        <f t="shared" si="24"/>
        <v>100</v>
      </c>
    </row>
    <row r="123" spans="1:16" outlineLevel="2" x14ac:dyDescent="0.2">
      <c r="A123" s="217">
        <f t="shared" si="21"/>
        <v>120</v>
      </c>
      <c r="B123" s="64" t="s">
        <v>214</v>
      </c>
      <c r="C123" s="58" t="s">
        <v>23</v>
      </c>
      <c r="D123" s="58" t="s">
        <v>24</v>
      </c>
      <c r="E123" s="58" t="s">
        <v>25</v>
      </c>
      <c r="F123" s="58" t="s">
        <v>89</v>
      </c>
      <c r="G123" s="58" t="s">
        <v>213</v>
      </c>
      <c r="H123" s="58"/>
      <c r="I123" s="58" t="s">
        <v>25</v>
      </c>
      <c r="J123" s="58" t="s">
        <v>25</v>
      </c>
      <c r="K123" s="57"/>
      <c r="L123" s="184">
        <v>0</v>
      </c>
      <c r="M123" s="185">
        <v>266</v>
      </c>
      <c r="N123" s="186">
        <v>266</v>
      </c>
      <c r="O123" s="187">
        <f t="shared" si="27"/>
        <v>0</v>
      </c>
      <c r="P123" s="59">
        <f t="shared" si="24"/>
        <v>100</v>
      </c>
    </row>
    <row r="124" spans="1:16" outlineLevel="2" x14ac:dyDescent="0.2">
      <c r="A124" s="217">
        <f t="shared" si="21"/>
        <v>121</v>
      </c>
      <c r="B124" s="64" t="s">
        <v>215</v>
      </c>
      <c r="C124" s="58" t="s">
        <v>23</v>
      </c>
      <c r="D124" s="58" t="s">
        <v>24</v>
      </c>
      <c r="E124" s="58" t="s">
        <v>25</v>
      </c>
      <c r="F124" s="58" t="s">
        <v>89</v>
      </c>
      <c r="G124" s="58" t="s">
        <v>33</v>
      </c>
      <c r="H124" s="58"/>
      <c r="I124" s="58" t="s">
        <v>25</v>
      </c>
      <c r="J124" s="58" t="s">
        <v>25</v>
      </c>
      <c r="K124" s="57"/>
      <c r="L124" s="184">
        <v>0</v>
      </c>
      <c r="M124" s="185">
        <v>175</v>
      </c>
      <c r="N124" s="186">
        <v>173</v>
      </c>
      <c r="O124" s="187">
        <f t="shared" si="27"/>
        <v>-2</v>
      </c>
      <c r="P124" s="59">
        <f t="shared" si="24"/>
        <v>98.857142857142861</v>
      </c>
    </row>
    <row r="125" spans="1:16" outlineLevel="2" x14ac:dyDescent="0.2">
      <c r="A125" s="217">
        <f t="shared" si="21"/>
        <v>122</v>
      </c>
      <c r="B125" s="64" t="s">
        <v>216</v>
      </c>
      <c r="C125" s="58" t="s">
        <v>23</v>
      </c>
      <c r="D125" s="58" t="s">
        <v>24</v>
      </c>
      <c r="E125" s="58" t="s">
        <v>25</v>
      </c>
      <c r="F125" s="58" t="s">
        <v>89</v>
      </c>
      <c r="G125" s="58" t="s">
        <v>33</v>
      </c>
      <c r="H125" s="58"/>
      <c r="I125" s="58" t="s">
        <v>25</v>
      </c>
      <c r="J125" s="58" t="s">
        <v>25</v>
      </c>
      <c r="K125" s="57"/>
      <c r="L125" s="184">
        <v>0</v>
      </c>
      <c r="M125" s="185">
        <v>230</v>
      </c>
      <c r="N125" s="186">
        <v>124</v>
      </c>
      <c r="O125" s="187">
        <f t="shared" si="27"/>
        <v>-106</v>
      </c>
      <c r="P125" s="59">
        <f t="shared" si="24"/>
        <v>53.913043478260867</v>
      </c>
    </row>
    <row r="126" spans="1:16" outlineLevel="2" x14ac:dyDescent="0.2">
      <c r="A126" s="217">
        <f t="shared" si="21"/>
        <v>123</v>
      </c>
      <c r="B126" s="64" t="s">
        <v>217</v>
      </c>
      <c r="C126" s="58" t="s">
        <v>23</v>
      </c>
      <c r="D126" s="58" t="s">
        <v>24</v>
      </c>
      <c r="E126" s="58" t="s">
        <v>25</v>
      </c>
      <c r="F126" s="58" t="s">
        <v>89</v>
      </c>
      <c r="G126" s="58" t="s">
        <v>33</v>
      </c>
      <c r="H126" s="58"/>
      <c r="I126" s="58" t="s">
        <v>25</v>
      </c>
      <c r="J126" s="58" t="s">
        <v>25</v>
      </c>
      <c r="K126" s="57"/>
      <c r="L126" s="184">
        <v>0</v>
      </c>
      <c r="M126" s="185">
        <v>80</v>
      </c>
      <c r="N126" s="186">
        <v>55</v>
      </c>
      <c r="O126" s="187">
        <f t="shared" si="27"/>
        <v>-25</v>
      </c>
      <c r="P126" s="59">
        <f t="shared" si="24"/>
        <v>68.75</v>
      </c>
    </row>
    <row r="127" spans="1:16" outlineLevel="2" x14ac:dyDescent="0.2">
      <c r="A127" s="217">
        <f t="shared" si="21"/>
        <v>124</v>
      </c>
      <c r="B127" s="64" t="s">
        <v>218</v>
      </c>
      <c r="C127" s="58" t="s">
        <v>23</v>
      </c>
      <c r="D127" s="58" t="s">
        <v>24</v>
      </c>
      <c r="E127" s="58" t="s">
        <v>25</v>
      </c>
      <c r="F127" s="58" t="s">
        <v>89</v>
      </c>
      <c r="G127" s="58" t="s">
        <v>219</v>
      </c>
      <c r="H127" s="58"/>
      <c r="I127" s="58" t="s">
        <v>25</v>
      </c>
      <c r="J127" s="58" t="s">
        <v>25</v>
      </c>
      <c r="K127" s="57"/>
      <c r="L127" s="184">
        <v>0</v>
      </c>
      <c r="M127" s="185">
        <v>2</v>
      </c>
      <c r="N127" s="186">
        <v>2</v>
      </c>
      <c r="O127" s="187">
        <f t="shared" si="27"/>
        <v>0</v>
      </c>
      <c r="P127" s="59">
        <f t="shared" si="24"/>
        <v>100</v>
      </c>
    </row>
    <row r="128" spans="1:16" ht="28.5" outlineLevel="2" x14ac:dyDescent="0.2">
      <c r="A128" s="217">
        <f t="shared" si="21"/>
        <v>125</v>
      </c>
      <c r="B128" s="64" t="s">
        <v>220</v>
      </c>
      <c r="C128" s="58" t="s">
        <v>23</v>
      </c>
      <c r="D128" s="58" t="s">
        <v>24</v>
      </c>
      <c r="E128" s="58" t="s">
        <v>25</v>
      </c>
      <c r="F128" s="58" t="s">
        <v>89</v>
      </c>
      <c r="G128" s="58" t="s">
        <v>221</v>
      </c>
      <c r="H128" s="58"/>
      <c r="I128" s="58" t="s">
        <v>25</v>
      </c>
      <c r="J128" s="58" t="s">
        <v>25</v>
      </c>
      <c r="K128" s="57" t="s">
        <v>25</v>
      </c>
      <c r="L128" s="184">
        <v>0</v>
      </c>
      <c r="M128" s="185">
        <v>42</v>
      </c>
      <c r="N128" s="186">
        <v>0</v>
      </c>
      <c r="O128" s="187">
        <f t="shared" si="27"/>
        <v>-42</v>
      </c>
      <c r="P128" s="59">
        <f t="shared" si="24"/>
        <v>0</v>
      </c>
    </row>
    <row r="129" spans="1:16" outlineLevel="2" x14ac:dyDescent="0.2">
      <c r="A129" s="217">
        <f t="shared" si="21"/>
        <v>126</v>
      </c>
      <c r="B129" s="64" t="s">
        <v>222</v>
      </c>
      <c r="C129" s="58" t="s">
        <v>23</v>
      </c>
      <c r="D129" s="58" t="s">
        <v>24</v>
      </c>
      <c r="E129" s="58" t="s">
        <v>25</v>
      </c>
      <c r="F129" s="58" t="s">
        <v>89</v>
      </c>
      <c r="G129" s="58" t="s">
        <v>221</v>
      </c>
      <c r="H129" s="58"/>
      <c r="I129" s="58" t="s">
        <v>25</v>
      </c>
      <c r="J129" s="58" t="s">
        <v>25</v>
      </c>
      <c r="K129" s="57" t="s">
        <v>25</v>
      </c>
      <c r="L129" s="184">
        <v>0</v>
      </c>
      <c r="M129" s="185">
        <v>27</v>
      </c>
      <c r="N129" s="186">
        <v>0</v>
      </c>
      <c r="O129" s="187">
        <f t="shared" si="27"/>
        <v>-27</v>
      </c>
      <c r="P129" s="59">
        <f t="shared" si="24"/>
        <v>0</v>
      </c>
    </row>
    <row r="130" spans="1:16" outlineLevel="2" x14ac:dyDescent="0.2">
      <c r="A130" s="217">
        <f t="shared" si="21"/>
        <v>127</v>
      </c>
      <c r="B130" s="64" t="s">
        <v>223</v>
      </c>
      <c r="C130" s="58" t="s">
        <v>23</v>
      </c>
      <c r="D130" s="58" t="s">
        <v>24</v>
      </c>
      <c r="E130" s="58" t="s">
        <v>25</v>
      </c>
      <c r="F130" s="58" t="s">
        <v>224</v>
      </c>
      <c r="G130" s="58" t="s">
        <v>31</v>
      </c>
      <c r="H130" s="58"/>
      <c r="I130" s="58" t="s">
        <v>25</v>
      </c>
      <c r="J130" s="58" t="s">
        <v>25</v>
      </c>
      <c r="K130" s="57" t="s">
        <v>25</v>
      </c>
      <c r="L130" s="184">
        <v>300</v>
      </c>
      <c r="M130" s="185">
        <v>0</v>
      </c>
      <c r="N130" s="186">
        <v>0</v>
      </c>
      <c r="O130" s="187">
        <f t="shared" si="27"/>
        <v>0</v>
      </c>
      <c r="P130" s="59" t="s">
        <v>8417</v>
      </c>
    </row>
    <row r="131" spans="1:16" outlineLevel="2" x14ac:dyDescent="0.2">
      <c r="A131" s="217">
        <f t="shared" si="21"/>
        <v>128</v>
      </c>
      <c r="B131" s="64" t="s">
        <v>222</v>
      </c>
      <c r="C131" s="58" t="s">
        <v>23</v>
      </c>
      <c r="D131" s="58" t="s">
        <v>24</v>
      </c>
      <c r="E131" s="58" t="s">
        <v>25</v>
      </c>
      <c r="F131" s="58" t="s">
        <v>224</v>
      </c>
      <c r="G131" s="58" t="s">
        <v>221</v>
      </c>
      <c r="H131" s="58"/>
      <c r="I131" s="58" t="s">
        <v>25</v>
      </c>
      <c r="J131" s="58" t="s">
        <v>25</v>
      </c>
      <c r="K131" s="57" t="s">
        <v>25</v>
      </c>
      <c r="L131" s="184">
        <v>700</v>
      </c>
      <c r="M131" s="185">
        <v>0</v>
      </c>
      <c r="N131" s="186">
        <v>0</v>
      </c>
      <c r="O131" s="187">
        <f t="shared" si="27"/>
        <v>0</v>
      </c>
      <c r="P131" s="59" t="s">
        <v>8417</v>
      </c>
    </row>
    <row r="132" spans="1:16" ht="14.25" customHeight="1" outlineLevel="2" x14ac:dyDescent="0.2">
      <c r="A132" s="217">
        <f t="shared" si="21"/>
        <v>129</v>
      </c>
      <c r="B132" s="64" t="s">
        <v>225</v>
      </c>
      <c r="C132" s="58" t="s">
        <v>23</v>
      </c>
      <c r="D132" s="58" t="s">
        <v>24</v>
      </c>
      <c r="E132" s="58" t="s">
        <v>25</v>
      </c>
      <c r="F132" s="58" t="s">
        <v>226</v>
      </c>
      <c r="G132" s="58" t="s">
        <v>37</v>
      </c>
      <c r="H132" s="58"/>
      <c r="I132" s="58" t="s">
        <v>25</v>
      </c>
      <c r="J132" s="58" t="s">
        <v>25</v>
      </c>
      <c r="K132" s="57" t="s">
        <v>227</v>
      </c>
      <c r="L132" s="184">
        <v>0</v>
      </c>
      <c r="M132" s="185">
        <v>84</v>
      </c>
      <c r="N132" s="186">
        <v>84</v>
      </c>
      <c r="O132" s="187">
        <f t="shared" si="27"/>
        <v>0</v>
      </c>
      <c r="P132" s="59">
        <f t="shared" si="24"/>
        <v>100</v>
      </c>
    </row>
    <row r="133" spans="1:16" ht="28.5" outlineLevel="2" x14ac:dyDescent="0.2">
      <c r="A133" s="217">
        <f t="shared" si="21"/>
        <v>130</v>
      </c>
      <c r="B133" s="64" t="s">
        <v>228</v>
      </c>
      <c r="C133" s="58" t="s">
        <v>23</v>
      </c>
      <c r="D133" s="58" t="s">
        <v>24</v>
      </c>
      <c r="E133" s="58" t="s">
        <v>25</v>
      </c>
      <c r="F133" s="58" t="s">
        <v>229</v>
      </c>
      <c r="G133" s="58" t="s">
        <v>226</v>
      </c>
      <c r="H133" s="58"/>
      <c r="I133" s="58" t="s">
        <v>25</v>
      </c>
      <c r="J133" s="58" t="s">
        <v>25</v>
      </c>
      <c r="K133" s="57" t="s">
        <v>230</v>
      </c>
      <c r="L133" s="184">
        <v>0</v>
      </c>
      <c r="M133" s="185">
        <v>500</v>
      </c>
      <c r="N133" s="186">
        <v>500</v>
      </c>
      <c r="O133" s="187">
        <f t="shared" si="27"/>
        <v>0</v>
      </c>
      <c r="P133" s="59">
        <f t="shared" si="24"/>
        <v>100</v>
      </c>
    </row>
    <row r="134" spans="1:16" ht="14.25" customHeight="1" outlineLevel="2" x14ac:dyDescent="0.2">
      <c r="A134" s="217">
        <f t="shared" ref="A134:A197" si="28">A133+1</f>
        <v>131</v>
      </c>
      <c r="B134" s="64" t="s">
        <v>231</v>
      </c>
      <c r="C134" s="58" t="s">
        <v>23</v>
      </c>
      <c r="D134" s="58" t="s">
        <v>24</v>
      </c>
      <c r="E134" s="58" t="s">
        <v>25</v>
      </c>
      <c r="F134" s="58" t="s">
        <v>232</v>
      </c>
      <c r="G134" s="58" t="s">
        <v>37</v>
      </c>
      <c r="H134" s="58"/>
      <c r="I134" s="58" t="s">
        <v>25</v>
      </c>
      <c r="J134" s="58" t="s">
        <v>25</v>
      </c>
      <c r="K134" s="57" t="s">
        <v>233</v>
      </c>
      <c r="L134" s="184">
        <v>0</v>
      </c>
      <c r="M134" s="185">
        <v>3429</v>
      </c>
      <c r="N134" s="186">
        <v>3429</v>
      </c>
      <c r="O134" s="187">
        <f t="shared" si="27"/>
        <v>0</v>
      </c>
      <c r="P134" s="59">
        <f t="shared" si="24"/>
        <v>100</v>
      </c>
    </row>
    <row r="135" spans="1:16" ht="14.25" customHeight="1" outlineLevel="2" x14ac:dyDescent="0.2">
      <c r="A135" s="217">
        <f t="shared" si="28"/>
        <v>132</v>
      </c>
      <c r="B135" s="64" t="s">
        <v>234</v>
      </c>
      <c r="C135" s="58" t="s">
        <v>23</v>
      </c>
      <c r="D135" s="58" t="s">
        <v>24</v>
      </c>
      <c r="E135" s="58" t="s">
        <v>25</v>
      </c>
      <c r="F135" s="58" t="s">
        <v>232</v>
      </c>
      <c r="G135" s="58" t="s">
        <v>37</v>
      </c>
      <c r="H135" s="58"/>
      <c r="I135" s="58" t="s">
        <v>25</v>
      </c>
      <c r="J135" s="58" t="s">
        <v>25</v>
      </c>
      <c r="K135" s="57" t="s">
        <v>233</v>
      </c>
      <c r="L135" s="184">
        <v>0</v>
      </c>
      <c r="M135" s="185">
        <v>2720</v>
      </c>
      <c r="N135" s="186">
        <v>2720</v>
      </c>
      <c r="O135" s="187">
        <f t="shared" si="27"/>
        <v>0</v>
      </c>
      <c r="P135" s="59">
        <f t="shared" si="24"/>
        <v>100</v>
      </c>
    </row>
    <row r="136" spans="1:16" ht="14.25" customHeight="1" outlineLevel="2" x14ac:dyDescent="0.2">
      <c r="A136" s="217">
        <f t="shared" si="28"/>
        <v>133</v>
      </c>
      <c r="B136" s="64" t="s">
        <v>235</v>
      </c>
      <c r="C136" s="58" t="s">
        <v>23</v>
      </c>
      <c r="D136" s="58" t="s">
        <v>24</v>
      </c>
      <c r="E136" s="58" t="s">
        <v>25</v>
      </c>
      <c r="F136" s="58" t="s">
        <v>232</v>
      </c>
      <c r="G136" s="58" t="s">
        <v>37</v>
      </c>
      <c r="H136" s="58"/>
      <c r="I136" s="58" t="s">
        <v>25</v>
      </c>
      <c r="J136" s="58" t="s">
        <v>25</v>
      </c>
      <c r="K136" s="57" t="s">
        <v>236</v>
      </c>
      <c r="L136" s="184">
        <v>0</v>
      </c>
      <c r="M136" s="185">
        <v>650</v>
      </c>
      <c r="N136" s="186">
        <v>604</v>
      </c>
      <c r="O136" s="187">
        <f t="shared" si="27"/>
        <v>-46</v>
      </c>
      <c r="P136" s="59">
        <f t="shared" si="24"/>
        <v>92.92307692307692</v>
      </c>
    </row>
    <row r="137" spans="1:16" ht="14.25" customHeight="1" outlineLevel="2" x14ac:dyDescent="0.2">
      <c r="A137" s="217">
        <f t="shared" si="28"/>
        <v>134</v>
      </c>
      <c r="B137" s="64" t="s">
        <v>237</v>
      </c>
      <c r="C137" s="58" t="s">
        <v>23</v>
      </c>
      <c r="D137" s="58" t="s">
        <v>24</v>
      </c>
      <c r="E137" s="58" t="s">
        <v>25</v>
      </c>
      <c r="F137" s="58" t="s">
        <v>232</v>
      </c>
      <c r="G137" s="58" t="s">
        <v>37</v>
      </c>
      <c r="H137" s="58"/>
      <c r="I137" s="58" t="s">
        <v>25</v>
      </c>
      <c r="J137" s="58" t="s">
        <v>25</v>
      </c>
      <c r="K137" s="57" t="s">
        <v>233</v>
      </c>
      <c r="L137" s="184">
        <v>0</v>
      </c>
      <c r="M137" s="185">
        <v>419</v>
      </c>
      <c r="N137" s="186">
        <v>416</v>
      </c>
      <c r="O137" s="187">
        <f t="shared" si="27"/>
        <v>-3</v>
      </c>
      <c r="P137" s="59">
        <f t="shared" si="24"/>
        <v>99.28400954653938</v>
      </c>
    </row>
    <row r="138" spans="1:16" ht="14.25" customHeight="1" outlineLevel="2" x14ac:dyDescent="0.2">
      <c r="A138" s="217">
        <f t="shared" si="28"/>
        <v>135</v>
      </c>
      <c r="B138" s="64" t="s">
        <v>234</v>
      </c>
      <c r="C138" s="58" t="s">
        <v>23</v>
      </c>
      <c r="D138" s="58" t="s">
        <v>24</v>
      </c>
      <c r="E138" s="58" t="s">
        <v>25</v>
      </c>
      <c r="F138" s="58" t="s">
        <v>232</v>
      </c>
      <c r="G138" s="58" t="s">
        <v>37</v>
      </c>
      <c r="H138" s="58"/>
      <c r="I138" s="58" t="s">
        <v>25</v>
      </c>
      <c r="J138" s="58" t="s">
        <v>25</v>
      </c>
      <c r="K138" s="57" t="s">
        <v>238</v>
      </c>
      <c r="L138" s="184">
        <v>6300</v>
      </c>
      <c r="M138" s="185">
        <v>0</v>
      </c>
      <c r="N138" s="186">
        <v>0</v>
      </c>
      <c r="O138" s="187">
        <f t="shared" si="27"/>
        <v>0</v>
      </c>
      <c r="P138" s="59" t="s">
        <v>8417</v>
      </c>
    </row>
    <row r="139" spans="1:16" ht="14.25" customHeight="1" outlineLevel="2" x14ac:dyDescent="0.2">
      <c r="A139" s="217">
        <f t="shared" si="28"/>
        <v>136</v>
      </c>
      <c r="B139" s="64" t="s">
        <v>239</v>
      </c>
      <c r="C139" s="58" t="s">
        <v>23</v>
      </c>
      <c r="D139" s="58" t="s">
        <v>24</v>
      </c>
      <c r="E139" s="58" t="s">
        <v>25</v>
      </c>
      <c r="F139" s="58" t="s">
        <v>232</v>
      </c>
      <c r="G139" s="58" t="s">
        <v>37</v>
      </c>
      <c r="H139" s="58"/>
      <c r="I139" s="58" t="s">
        <v>25</v>
      </c>
      <c r="J139" s="58" t="s">
        <v>25</v>
      </c>
      <c r="K139" s="57" t="s">
        <v>240</v>
      </c>
      <c r="L139" s="184">
        <v>600</v>
      </c>
      <c r="M139" s="185">
        <v>0</v>
      </c>
      <c r="N139" s="186">
        <v>0</v>
      </c>
      <c r="O139" s="187">
        <f t="shared" si="27"/>
        <v>0</v>
      </c>
      <c r="P139" s="59" t="s">
        <v>8417</v>
      </c>
    </row>
    <row r="140" spans="1:16" ht="28.5" outlineLevel="2" x14ac:dyDescent="0.2">
      <c r="A140" s="217">
        <f t="shared" si="28"/>
        <v>137</v>
      </c>
      <c r="B140" s="64" t="s">
        <v>220</v>
      </c>
      <c r="C140" s="58" t="s">
        <v>23</v>
      </c>
      <c r="D140" s="58" t="s">
        <v>24</v>
      </c>
      <c r="E140" s="58" t="s">
        <v>25</v>
      </c>
      <c r="F140" s="58" t="s">
        <v>241</v>
      </c>
      <c r="G140" s="58" t="s">
        <v>221</v>
      </c>
      <c r="H140" s="58"/>
      <c r="I140" s="58" t="s">
        <v>25</v>
      </c>
      <c r="J140" s="58" t="s">
        <v>25</v>
      </c>
      <c r="K140" s="57" t="s">
        <v>25</v>
      </c>
      <c r="L140" s="184">
        <v>900</v>
      </c>
      <c r="M140" s="185">
        <v>0</v>
      </c>
      <c r="N140" s="186">
        <v>0</v>
      </c>
      <c r="O140" s="187">
        <f t="shared" si="27"/>
        <v>0</v>
      </c>
      <c r="P140" s="59" t="s">
        <v>8417</v>
      </c>
    </row>
    <row r="141" spans="1:16" ht="28.5" outlineLevel="1" x14ac:dyDescent="0.2">
      <c r="A141" s="218">
        <f t="shared" si="28"/>
        <v>138</v>
      </c>
      <c r="B141" s="60" t="s">
        <v>242</v>
      </c>
      <c r="C141" s="61"/>
      <c r="D141" s="61"/>
      <c r="E141" s="61"/>
      <c r="F141" s="61"/>
      <c r="G141" s="61"/>
      <c r="H141" s="61">
        <v>14034</v>
      </c>
      <c r="I141" s="61"/>
      <c r="J141" s="61"/>
      <c r="K141" s="63"/>
      <c r="L141" s="65">
        <f>SUM(L142:L145)</f>
        <v>0</v>
      </c>
      <c r="M141" s="65">
        <f>SUM(M142:M145)</f>
        <v>1605</v>
      </c>
      <c r="N141" s="65">
        <f>SUM(N142:N145)</f>
        <v>465</v>
      </c>
      <c r="O141" s="66">
        <f>SUM(O142:O145)</f>
        <v>-1140</v>
      </c>
      <c r="P141" s="18">
        <f t="shared" si="24"/>
        <v>28.971962616822427</v>
      </c>
    </row>
    <row r="142" spans="1:16" ht="28.5" outlineLevel="2" x14ac:dyDescent="0.2">
      <c r="A142" s="217">
        <f t="shared" si="28"/>
        <v>139</v>
      </c>
      <c r="B142" s="64" t="s">
        <v>242</v>
      </c>
      <c r="C142" s="58" t="s">
        <v>23</v>
      </c>
      <c r="D142" s="58" t="s">
        <v>24</v>
      </c>
      <c r="E142" s="58" t="s">
        <v>25</v>
      </c>
      <c r="F142" s="58" t="s">
        <v>89</v>
      </c>
      <c r="G142" s="58" t="s">
        <v>27</v>
      </c>
      <c r="H142" s="58" t="s">
        <v>243</v>
      </c>
      <c r="I142" s="58" t="s">
        <v>25</v>
      </c>
      <c r="J142" s="58" t="s">
        <v>25</v>
      </c>
      <c r="K142" s="57"/>
      <c r="L142" s="184">
        <v>0</v>
      </c>
      <c r="M142" s="185">
        <v>400</v>
      </c>
      <c r="N142" s="186">
        <v>400</v>
      </c>
      <c r="O142" s="187">
        <f t="shared" ref="O142:O145" si="29">N142-M142</f>
        <v>0</v>
      </c>
      <c r="P142" s="59">
        <f t="shared" si="24"/>
        <v>100</v>
      </c>
    </row>
    <row r="143" spans="1:16" ht="28.5" outlineLevel="2" x14ac:dyDescent="0.2">
      <c r="A143" s="217">
        <f t="shared" si="28"/>
        <v>140</v>
      </c>
      <c r="B143" s="64" t="s">
        <v>242</v>
      </c>
      <c r="C143" s="58" t="s">
        <v>23</v>
      </c>
      <c r="D143" s="58" t="s">
        <v>24</v>
      </c>
      <c r="E143" s="58" t="s">
        <v>25</v>
      </c>
      <c r="F143" s="58" t="s">
        <v>89</v>
      </c>
      <c r="G143" s="58" t="s">
        <v>31</v>
      </c>
      <c r="H143" s="58" t="s">
        <v>243</v>
      </c>
      <c r="I143" s="58" t="s">
        <v>25</v>
      </c>
      <c r="J143" s="58" t="s">
        <v>25</v>
      </c>
      <c r="K143" s="57"/>
      <c r="L143" s="184">
        <v>0</v>
      </c>
      <c r="M143" s="185">
        <v>50</v>
      </c>
      <c r="N143" s="186">
        <v>0</v>
      </c>
      <c r="O143" s="187">
        <f t="shared" si="29"/>
        <v>-50</v>
      </c>
      <c r="P143" s="59">
        <f t="shared" si="24"/>
        <v>0</v>
      </c>
    </row>
    <row r="144" spans="1:16" ht="28.5" outlineLevel="2" x14ac:dyDescent="0.2">
      <c r="A144" s="217">
        <f t="shared" si="28"/>
        <v>141</v>
      </c>
      <c r="B144" s="64" t="s">
        <v>244</v>
      </c>
      <c r="C144" s="58" t="s">
        <v>23</v>
      </c>
      <c r="D144" s="58" t="s">
        <v>24</v>
      </c>
      <c r="E144" s="58" t="s">
        <v>25</v>
      </c>
      <c r="F144" s="58" t="s">
        <v>245</v>
      </c>
      <c r="G144" s="58" t="s">
        <v>125</v>
      </c>
      <c r="H144" s="58" t="s">
        <v>243</v>
      </c>
      <c r="I144" s="58" t="s">
        <v>25</v>
      </c>
      <c r="J144" s="58" t="s">
        <v>25</v>
      </c>
      <c r="K144" s="57"/>
      <c r="L144" s="184">
        <v>0</v>
      </c>
      <c r="M144" s="185">
        <v>75</v>
      </c>
      <c r="N144" s="186">
        <v>65</v>
      </c>
      <c r="O144" s="187">
        <f t="shared" si="29"/>
        <v>-10</v>
      </c>
      <c r="P144" s="59">
        <f t="shared" si="24"/>
        <v>86.666666666666671</v>
      </c>
    </row>
    <row r="145" spans="1:16" ht="28.5" outlineLevel="2" x14ac:dyDescent="0.2">
      <c r="A145" s="217">
        <f t="shared" si="28"/>
        <v>142</v>
      </c>
      <c r="B145" s="64" t="s">
        <v>244</v>
      </c>
      <c r="C145" s="58" t="s">
        <v>23</v>
      </c>
      <c r="D145" s="58" t="s">
        <v>24</v>
      </c>
      <c r="E145" s="58" t="s">
        <v>25</v>
      </c>
      <c r="F145" s="58" t="s">
        <v>245</v>
      </c>
      <c r="G145" s="58" t="s">
        <v>31</v>
      </c>
      <c r="H145" s="58" t="s">
        <v>243</v>
      </c>
      <c r="I145" s="58" t="s">
        <v>25</v>
      </c>
      <c r="J145" s="58" t="s">
        <v>25</v>
      </c>
      <c r="K145" s="57"/>
      <c r="L145" s="184">
        <v>0</v>
      </c>
      <c r="M145" s="185">
        <v>1080</v>
      </c>
      <c r="N145" s="186">
        <v>0</v>
      </c>
      <c r="O145" s="187">
        <f t="shared" si="29"/>
        <v>-1080</v>
      </c>
      <c r="P145" s="59">
        <f t="shared" si="24"/>
        <v>0</v>
      </c>
    </row>
    <row r="146" spans="1:16" outlineLevel="1" x14ac:dyDescent="0.2">
      <c r="A146" s="219">
        <f t="shared" si="28"/>
        <v>143</v>
      </c>
      <c r="B146" s="67" t="s">
        <v>246</v>
      </c>
      <c r="C146" s="24"/>
      <c r="D146" s="24"/>
      <c r="E146" s="24"/>
      <c r="F146" s="24"/>
      <c r="G146" s="24"/>
      <c r="H146" s="24"/>
      <c r="I146" s="24"/>
      <c r="J146" s="24"/>
      <c r="K146" s="25"/>
      <c r="L146" s="172">
        <f>SUM(L147:L150)</f>
        <v>100</v>
      </c>
      <c r="M146" s="172">
        <f t="shared" ref="M146:O146" si="30">SUM(M147:M150)</f>
        <v>34925</v>
      </c>
      <c r="N146" s="172">
        <f t="shared" si="30"/>
        <v>0</v>
      </c>
      <c r="O146" s="68">
        <f t="shared" si="30"/>
        <v>-34925</v>
      </c>
      <c r="P146" s="26">
        <f t="shared" ref="P146:P154" si="31">N146/M146*100</f>
        <v>0</v>
      </c>
    </row>
    <row r="147" spans="1:16" outlineLevel="1" x14ac:dyDescent="0.2">
      <c r="A147" s="217">
        <f t="shared" si="28"/>
        <v>144</v>
      </c>
      <c r="B147" s="64" t="s">
        <v>247</v>
      </c>
      <c r="C147" s="58" t="s">
        <v>248</v>
      </c>
      <c r="D147" s="58" t="s">
        <v>24</v>
      </c>
      <c r="E147" s="58" t="s">
        <v>25</v>
      </c>
      <c r="F147" s="58" t="s">
        <v>249</v>
      </c>
      <c r="G147" s="58" t="s">
        <v>250</v>
      </c>
      <c r="H147" s="58"/>
      <c r="I147" s="58" t="s">
        <v>25</v>
      </c>
      <c r="J147" s="58" t="s">
        <v>25</v>
      </c>
      <c r="K147" s="57"/>
      <c r="L147" s="184">
        <v>0</v>
      </c>
      <c r="M147" s="185">
        <v>1</v>
      </c>
      <c r="N147" s="186">
        <v>0</v>
      </c>
      <c r="O147" s="187">
        <f t="shared" ref="O147:O150" si="32">N147-M147</f>
        <v>-1</v>
      </c>
      <c r="P147" s="59">
        <f t="shared" si="31"/>
        <v>0</v>
      </c>
    </row>
    <row r="148" spans="1:16" outlineLevel="1" x14ac:dyDescent="0.2">
      <c r="A148" s="217">
        <f t="shared" si="28"/>
        <v>145</v>
      </c>
      <c r="B148" s="64" t="s">
        <v>251</v>
      </c>
      <c r="C148" s="58" t="s">
        <v>248</v>
      </c>
      <c r="D148" s="58" t="s">
        <v>24</v>
      </c>
      <c r="E148" s="58" t="s">
        <v>25</v>
      </c>
      <c r="F148" s="58" t="s">
        <v>252</v>
      </c>
      <c r="G148" s="58" t="s">
        <v>221</v>
      </c>
      <c r="H148" s="58"/>
      <c r="I148" s="58" t="s">
        <v>25</v>
      </c>
      <c r="J148" s="58" t="s">
        <v>25</v>
      </c>
      <c r="K148" s="57" t="s">
        <v>25</v>
      </c>
      <c r="L148" s="184">
        <v>100</v>
      </c>
      <c r="M148" s="185">
        <v>0</v>
      </c>
      <c r="N148" s="186">
        <v>0</v>
      </c>
      <c r="O148" s="187">
        <f t="shared" si="32"/>
        <v>0</v>
      </c>
      <c r="P148" s="59" t="s">
        <v>8417</v>
      </c>
    </row>
    <row r="149" spans="1:16" outlineLevel="1" x14ac:dyDescent="0.2">
      <c r="A149" s="217">
        <f t="shared" si="28"/>
        <v>146</v>
      </c>
      <c r="B149" s="64" t="s">
        <v>251</v>
      </c>
      <c r="C149" s="58" t="s">
        <v>248</v>
      </c>
      <c r="D149" s="58" t="s">
        <v>24</v>
      </c>
      <c r="E149" s="58" t="s">
        <v>25</v>
      </c>
      <c r="F149" s="58" t="s">
        <v>89</v>
      </c>
      <c r="G149" s="58" t="s">
        <v>221</v>
      </c>
      <c r="H149" s="58"/>
      <c r="I149" s="58" t="s">
        <v>25</v>
      </c>
      <c r="J149" s="58" t="s">
        <v>25</v>
      </c>
      <c r="K149" s="57" t="s">
        <v>25</v>
      </c>
      <c r="L149" s="184">
        <v>0</v>
      </c>
      <c r="M149" s="185">
        <v>24924</v>
      </c>
      <c r="N149" s="186">
        <v>0</v>
      </c>
      <c r="O149" s="187">
        <f t="shared" si="32"/>
        <v>-24924</v>
      </c>
      <c r="P149" s="59">
        <f t="shared" si="31"/>
        <v>0</v>
      </c>
    </row>
    <row r="150" spans="1:16" outlineLevel="1" x14ac:dyDescent="0.2">
      <c r="A150" s="217">
        <f t="shared" si="28"/>
        <v>147</v>
      </c>
      <c r="B150" s="64" t="s">
        <v>253</v>
      </c>
      <c r="C150" s="58" t="s">
        <v>248</v>
      </c>
      <c r="D150" s="58" t="s">
        <v>24</v>
      </c>
      <c r="E150" s="58" t="s">
        <v>25</v>
      </c>
      <c r="F150" s="58" t="s">
        <v>89</v>
      </c>
      <c r="G150" s="58" t="s">
        <v>254</v>
      </c>
      <c r="H150" s="58"/>
      <c r="I150" s="58" t="s">
        <v>25</v>
      </c>
      <c r="J150" s="58" t="s">
        <v>25</v>
      </c>
      <c r="K150" s="57" t="s">
        <v>25</v>
      </c>
      <c r="L150" s="184">
        <v>0</v>
      </c>
      <c r="M150" s="185">
        <v>10000</v>
      </c>
      <c r="N150" s="186">
        <v>0</v>
      </c>
      <c r="O150" s="187">
        <f t="shared" si="32"/>
        <v>-10000</v>
      </c>
      <c r="P150" s="59">
        <f t="shared" si="31"/>
        <v>0</v>
      </c>
    </row>
    <row r="151" spans="1:16" ht="15" x14ac:dyDescent="0.25">
      <c r="A151" s="216">
        <f t="shared" si="28"/>
        <v>148</v>
      </c>
      <c r="B151" s="51" t="s">
        <v>255</v>
      </c>
      <c r="C151" s="52"/>
      <c r="D151" s="52"/>
      <c r="E151" s="52"/>
      <c r="F151" s="52"/>
      <c r="G151" s="52"/>
      <c r="H151" s="52"/>
      <c r="I151" s="52"/>
      <c r="J151" s="52"/>
      <c r="K151" s="53"/>
      <c r="L151" s="183">
        <f>SUM(L155:L158)+L159+L185+L257</f>
        <v>500529</v>
      </c>
      <c r="M151" s="183">
        <f t="shared" ref="M151:O151" si="33">SUM(M155:M158)+M159+M185+M257</f>
        <v>508774</v>
      </c>
      <c r="N151" s="183">
        <f t="shared" si="33"/>
        <v>487088</v>
      </c>
      <c r="O151" s="75">
        <f t="shared" si="33"/>
        <v>-21686</v>
      </c>
      <c r="P151" s="54">
        <f t="shared" si="31"/>
        <v>95.737596653917066</v>
      </c>
    </row>
    <row r="152" spans="1:16" x14ac:dyDescent="0.2">
      <c r="A152" s="228">
        <f t="shared" si="28"/>
        <v>149</v>
      </c>
      <c r="B152" s="55" t="s">
        <v>12</v>
      </c>
      <c r="C152" s="16"/>
      <c r="D152" s="16"/>
      <c r="E152" s="16"/>
      <c r="F152" s="16"/>
      <c r="G152" s="16"/>
      <c r="H152" s="16"/>
      <c r="I152" s="16"/>
      <c r="J152" s="16"/>
      <c r="K152" s="17"/>
      <c r="L152" s="76">
        <f>SUM(L155:L158)+L159+L185-L153</f>
        <v>379662</v>
      </c>
      <c r="M152" s="76">
        <f t="shared" ref="M152:O152" si="34">SUM(M155:M158)+M159+M185-M153</f>
        <v>385718</v>
      </c>
      <c r="N152" s="76">
        <f t="shared" si="34"/>
        <v>367844</v>
      </c>
      <c r="O152" s="66">
        <f t="shared" si="34"/>
        <v>-17874</v>
      </c>
      <c r="P152" s="18">
        <f t="shared" si="31"/>
        <v>95.366044623273993</v>
      </c>
    </row>
    <row r="153" spans="1:16" x14ac:dyDescent="0.2">
      <c r="A153" s="229">
        <f t="shared" si="28"/>
        <v>150</v>
      </c>
      <c r="B153" s="19" t="s">
        <v>13</v>
      </c>
      <c r="C153" s="20"/>
      <c r="D153" s="20"/>
      <c r="E153" s="20"/>
      <c r="F153" s="20"/>
      <c r="G153" s="20"/>
      <c r="H153" s="20"/>
      <c r="I153" s="20"/>
      <c r="J153" s="20"/>
      <c r="K153" s="21"/>
      <c r="L153" s="170">
        <v>110455</v>
      </c>
      <c r="M153" s="170">
        <v>110455</v>
      </c>
      <c r="N153" s="170">
        <v>110455</v>
      </c>
      <c r="O153" s="171">
        <f>N153-M153</f>
        <v>0</v>
      </c>
      <c r="P153" s="22">
        <f t="shared" si="31"/>
        <v>100</v>
      </c>
    </row>
    <row r="154" spans="1:16" x14ac:dyDescent="0.2">
      <c r="A154" s="220">
        <f t="shared" si="28"/>
        <v>151</v>
      </c>
      <c r="B154" s="35" t="s">
        <v>17</v>
      </c>
      <c r="C154" s="36"/>
      <c r="D154" s="36"/>
      <c r="E154" s="36"/>
      <c r="F154" s="36"/>
      <c r="G154" s="36"/>
      <c r="H154" s="36"/>
      <c r="I154" s="36"/>
      <c r="J154" s="36"/>
      <c r="K154" s="37"/>
      <c r="L154" s="72">
        <f>L257</f>
        <v>10412</v>
      </c>
      <c r="M154" s="72">
        <f t="shared" ref="M154:O154" si="35">M257</f>
        <v>12601</v>
      </c>
      <c r="N154" s="72">
        <f t="shared" si="35"/>
        <v>8789</v>
      </c>
      <c r="O154" s="73">
        <f t="shared" si="35"/>
        <v>-3812</v>
      </c>
      <c r="P154" s="38">
        <f t="shared" si="31"/>
        <v>69.748432664074272</v>
      </c>
    </row>
    <row r="155" spans="1:16" outlineLevel="1" x14ac:dyDescent="0.2">
      <c r="A155" s="217">
        <f t="shared" si="28"/>
        <v>152</v>
      </c>
      <c r="B155" s="57" t="s">
        <v>256</v>
      </c>
      <c r="C155" s="58" t="s">
        <v>23</v>
      </c>
      <c r="D155" s="58" t="s">
        <v>257</v>
      </c>
      <c r="E155" s="58" t="s">
        <v>25</v>
      </c>
      <c r="F155" s="58" t="s">
        <v>35</v>
      </c>
      <c r="G155" s="58" t="s">
        <v>125</v>
      </c>
      <c r="H155" s="58"/>
      <c r="I155" s="58" t="s">
        <v>25</v>
      </c>
      <c r="J155" s="58" t="s">
        <v>25</v>
      </c>
      <c r="K155" s="57" t="s">
        <v>25</v>
      </c>
      <c r="L155" s="184">
        <v>0</v>
      </c>
      <c r="M155" s="185">
        <v>232</v>
      </c>
      <c r="N155" s="186">
        <v>232</v>
      </c>
      <c r="O155" s="187">
        <f>N155-M155</f>
        <v>0</v>
      </c>
      <c r="P155" s="59">
        <f>N155/M155*100</f>
        <v>100</v>
      </c>
    </row>
    <row r="156" spans="1:16" outlineLevel="1" x14ac:dyDescent="0.2">
      <c r="A156" s="217">
        <f t="shared" si="28"/>
        <v>153</v>
      </c>
      <c r="B156" s="57" t="s">
        <v>258</v>
      </c>
      <c r="C156" s="58" t="s">
        <v>23</v>
      </c>
      <c r="D156" s="58" t="s">
        <v>257</v>
      </c>
      <c r="E156" s="58" t="s">
        <v>25</v>
      </c>
      <c r="F156" s="58" t="s">
        <v>35</v>
      </c>
      <c r="G156" s="58" t="s">
        <v>67</v>
      </c>
      <c r="H156" s="58"/>
      <c r="I156" s="58" t="s">
        <v>25</v>
      </c>
      <c r="J156" s="58" t="s">
        <v>25</v>
      </c>
      <c r="K156" s="57" t="s">
        <v>25</v>
      </c>
      <c r="L156" s="184">
        <v>0</v>
      </c>
      <c r="M156" s="185">
        <v>32</v>
      </c>
      <c r="N156" s="186">
        <v>32</v>
      </c>
      <c r="O156" s="187">
        <f>N156-M156</f>
        <v>0</v>
      </c>
      <c r="P156" s="59">
        <f>N156/M156*100</f>
        <v>100</v>
      </c>
    </row>
    <row r="157" spans="1:16" outlineLevel="1" x14ac:dyDescent="0.2">
      <c r="A157" s="217">
        <f t="shared" si="28"/>
        <v>154</v>
      </c>
      <c r="B157" s="57" t="s">
        <v>259</v>
      </c>
      <c r="C157" s="58" t="s">
        <v>23</v>
      </c>
      <c r="D157" s="58" t="s">
        <v>257</v>
      </c>
      <c r="E157" s="58" t="s">
        <v>260</v>
      </c>
      <c r="F157" s="58" t="s">
        <v>261</v>
      </c>
      <c r="G157" s="58" t="s">
        <v>135</v>
      </c>
      <c r="H157" s="58"/>
      <c r="I157" s="58" t="s">
        <v>25</v>
      </c>
      <c r="J157" s="58" t="s">
        <v>25</v>
      </c>
      <c r="K157" s="57"/>
      <c r="L157" s="184">
        <v>31068</v>
      </c>
      <c r="M157" s="185">
        <v>31272</v>
      </c>
      <c r="N157" s="186">
        <v>31272</v>
      </c>
      <c r="O157" s="187">
        <f>N157-M157</f>
        <v>0</v>
      </c>
      <c r="P157" s="59">
        <f>N157/M157*100</f>
        <v>100</v>
      </c>
    </row>
    <row r="158" spans="1:16" outlineLevel="1" x14ac:dyDescent="0.2">
      <c r="A158" s="217">
        <f t="shared" si="28"/>
        <v>155</v>
      </c>
      <c r="B158" s="57" t="s">
        <v>262</v>
      </c>
      <c r="C158" s="58" t="s">
        <v>23</v>
      </c>
      <c r="D158" s="58" t="s">
        <v>257</v>
      </c>
      <c r="E158" s="58" t="s">
        <v>25</v>
      </c>
      <c r="F158" s="58" t="s">
        <v>263</v>
      </c>
      <c r="G158" s="58" t="s">
        <v>33</v>
      </c>
      <c r="H158" s="58"/>
      <c r="I158" s="58" t="s">
        <v>25</v>
      </c>
      <c r="J158" s="58" t="s">
        <v>25</v>
      </c>
      <c r="K158" s="57"/>
      <c r="L158" s="184">
        <v>0</v>
      </c>
      <c r="M158" s="185">
        <v>35</v>
      </c>
      <c r="N158" s="186">
        <v>0</v>
      </c>
      <c r="O158" s="187">
        <f>N158-M158</f>
        <v>-35</v>
      </c>
      <c r="P158" s="59">
        <f>N158/M158*100</f>
        <v>0</v>
      </c>
    </row>
    <row r="159" spans="1:16" outlineLevel="1" x14ac:dyDescent="0.2">
      <c r="A159" s="218">
        <f t="shared" si="28"/>
        <v>156</v>
      </c>
      <c r="B159" s="60" t="s">
        <v>264</v>
      </c>
      <c r="C159" s="61"/>
      <c r="D159" s="61"/>
      <c r="E159" s="61"/>
      <c r="F159" s="61"/>
      <c r="G159" s="61"/>
      <c r="H159" s="62"/>
      <c r="I159" s="61"/>
      <c r="J159" s="61"/>
      <c r="K159" s="63"/>
      <c r="L159" s="65">
        <f>SUM(L160:L184)</f>
        <v>44198</v>
      </c>
      <c r="M159" s="65">
        <f t="shared" ref="M159:O159" si="36">SUM(M160:M184)</f>
        <v>43796</v>
      </c>
      <c r="N159" s="65">
        <f t="shared" si="36"/>
        <v>36812</v>
      </c>
      <c r="O159" s="66">
        <f t="shared" si="36"/>
        <v>-6984</v>
      </c>
      <c r="P159" s="18">
        <f t="shared" ref="P159:P222" si="37">N159/M159*100</f>
        <v>84.053338204402223</v>
      </c>
    </row>
    <row r="160" spans="1:16" outlineLevel="2" x14ac:dyDescent="0.2">
      <c r="A160" s="221">
        <f t="shared" si="28"/>
        <v>157</v>
      </c>
      <c r="B160" s="69" t="s">
        <v>265</v>
      </c>
      <c r="C160" s="58" t="s">
        <v>23</v>
      </c>
      <c r="D160" s="58" t="s">
        <v>257</v>
      </c>
      <c r="E160" s="58" t="s">
        <v>25</v>
      </c>
      <c r="F160" s="58" t="s">
        <v>56</v>
      </c>
      <c r="G160" s="58" t="s">
        <v>125</v>
      </c>
      <c r="H160" s="58"/>
      <c r="I160" s="58" t="s">
        <v>25</v>
      </c>
      <c r="J160" s="58" t="s">
        <v>25</v>
      </c>
      <c r="K160" s="57"/>
      <c r="L160" s="184">
        <v>1353</v>
      </c>
      <c r="M160" s="185">
        <v>1353</v>
      </c>
      <c r="N160" s="186">
        <v>1220</v>
      </c>
      <c r="O160" s="187">
        <f t="shared" ref="O160:O184" si="38">N160-M160</f>
        <v>-133</v>
      </c>
      <c r="P160" s="59">
        <f t="shared" si="37"/>
        <v>90.169992609017001</v>
      </c>
    </row>
    <row r="161" spans="1:16" outlineLevel="2" x14ac:dyDescent="0.2">
      <c r="A161" s="221">
        <f t="shared" si="28"/>
        <v>158</v>
      </c>
      <c r="B161" s="69" t="s">
        <v>266</v>
      </c>
      <c r="C161" s="58" t="s">
        <v>23</v>
      </c>
      <c r="D161" s="58" t="s">
        <v>257</v>
      </c>
      <c r="E161" s="58" t="s">
        <v>25</v>
      </c>
      <c r="F161" s="58" t="s">
        <v>56</v>
      </c>
      <c r="G161" s="58" t="s">
        <v>267</v>
      </c>
      <c r="H161" s="58"/>
      <c r="I161" s="58" t="s">
        <v>25</v>
      </c>
      <c r="J161" s="58" t="s">
        <v>25</v>
      </c>
      <c r="K161" s="57"/>
      <c r="L161" s="184">
        <v>29960</v>
      </c>
      <c r="M161" s="185">
        <v>29960</v>
      </c>
      <c r="N161" s="186">
        <v>26337</v>
      </c>
      <c r="O161" s="187">
        <f t="shared" si="38"/>
        <v>-3623</v>
      </c>
      <c r="P161" s="59">
        <f t="shared" si="37"/>
        <v>87.907209612817098</v>
      </c>
    </row>
    <row r="162" spans="1:16" outlineLevel="2" x14ac:dyDescent="0.2">
      <c r="A162" s="222">
        <f t="shared" si="28"/>
        <v>159</v>
      </c>
      <c r="B162" s="70" t="s">
        <v>268</v>
      </c>
      <c r="C162" s="58" t="s">
        <v>23</v>
      </c>
      <c r="D162" s="58" t="s">
        <v>257</v>
      </c>
      <c r="E162" s="58" t="s">
        <v>25</v>
      </c>
      <c r="F162" s="58" t="s">
        <v>56</v>
      </c>
      <c r="G162" s="58" t="s">
        <v>269</v>
      </c>
      <c r="H162" s="58"/>
      <c r="I162" s="58" t="s">
        <v>25</v>
      </c>
      <c r="J162" s="58" t="s">
        <v>25</v>
      </c>
      <c r="K162" s="57"/>
      <c r="L162" s="184">
        <v>7490</v>
      </c>
      <c r="M162" s="185">
        <v>7390</v>
      </c>
      <c r="N162" s="186">
        <v>5078</v>
      </c>
      <c r="O162" s="187">
        <f t="shared" si="38"/>
        <v>-2312</v>
      </c>
      <c r="P162" s="59">
        <f t="shared" si="37"/>
        <v>68.714479025710418</v>
      </c>
    </row>
    <row r="163" spans="1:16" outlineLevel="2" x14ac:dyDescent="0.2">
      <c r="A163" s="222">
        <f t="shared" si="28"/>
        <v>160</v>
      </c>
      <c r="B163" s="70" t="s">
        <v>270</v>
      </c>
      <c r="C163" s="58" t="s">
        <v>23</v>
      </c>
      <c r="D163" s="58" t="s">
        <v>257</v>
      </c>
      <c r="E163" s="58" t="s">
        <v>25</v>
      </c>
      <c r="F163" s="58" t="s">
        <v>56</v>
      </c>
      <c r="G163" s="58" t="s">
        <v>271</v>
      </c>
      <c r="H163" s="58"/>
      <c r="I163" s="58" t="s">
        <v>25</v>
      </c>
      <c r="J163" s="58" t="s">
        <v>25</v>
      </c>
      <c r="K163" s="57"/>
      <c r="L163" s="184">
        <v>2696</v>
      </c>
      <c r="M163" s="185">
        <v>2796</v>
      </c>
      <c r="N163" s="186">
        <v>2552</v>
      </c>
      <c r="O163" s="187">
        <f t="shared" si="38"/>
        <v>-244</v>
      </c>
      <c r="P163" s="59">
        <f t="shared" si="37"/>
        <v>91.273247496423465</v>
      </c>
    </row>
    <row r="164" spans="1:16" outlineLevel="2" x14ac:dyDescent="0.2">
      <c r="A164" s="222">
        <f t="shared" si="28"/>
        <v>161</v>
      </c>
      <c r="B164" s="70" t="s">
        <v>272</v>
      </c>
      <c r="C164" s="58" t="s">
        <v>23</v>
      </c>
      <c r="D164" s="58" t="s">
        <v>257</v>
      </c>
      <c r="E164" s="58" t="s">
        <v>25</v>
      </c>
      <c r="F164" s="58" t="s">
        <v>56</v>
      </c>
      <c r="G164" s="58" t="s">
        <v>273</v>
      </c>
      <c r="H164" s="58"/>
      <c r="I164" s="58" t="s">
        <v>25</v>
      </c>
      <c r="J164" s="58" t="s">
        <v>25</v>
      </c>
      <c r="K164" s="57"/>
      <c r="L164" s="184">
        <v>250</v>
      </c>
      <c r="M164" s="185">
        <v>200</v>
      </c>
      <c r="N164" s="186">
        <v>142</v>
      </c>
      <c r="O164" s="187">
        <f t="shared" si="38"/>
        <v>-58</v>
      </c>
      <c r="P164" s="59">
        <f t="shared" si="37"/>
        <v>71</v>
      </c>
    </row>
    <row r="165" spans="1:16" outlineLevel="2" x14ac:dyDescent="0.2">
      <c r="A165" s="217">
        <f t="shared" si="28"/>
        <v>162</v>
      </c>
      <c r="B165" s="64" t="s">
        <v>274</v>
      </c>
      <c r="C165" s="58" t="s">
        <v>23</v>
      </c>
      <c r="D165" s="58" t="s">
        <v>257</v>
      </c>
      <c r="E165" s="58" t="s">
        <v>25</v>
      </c>
      <c r="F165" s="58" t="s">
        <v>56</v>
      </c>
      <c r="G165" s="58" t="s">
        <v>27</v>
      </c>
      <c r="H165" s="58"/>
      <c r="I165" s="58" t="s">
        <v>25</v>
      </c>
      <c r="J165" s="58" t="s">
        <v>25</v>
      </c>
      <c r="K165" s="57"/>
      <c r="L165" s="184">
        <v>0</v>
      </c>
      <c r="M165" s="185">
        <v>10</v>
      </c>
      <c r="N165" s="186">
        <v>0</v>
      </c>
      <c r="O165" s="187">
        <f t="shared" si="38"/>
        <v>-10</v>
      </c>
      <c r="P165" s="59">
        <f t="shared" si="37"/>
        <v>0</v>
      </c>
    </row>
    <row r="166" spans="1:16" outlineLevel="2" x14ac:dyDescent="0.2">
      <c r="A166" s="217">
        <f t="shared" si="28"/>
        <v>163</v>
      </c>
      <c r="B166" s="64" t="s">
        <v>275</v>
      </c>
      <c r="C166" s="58" t="s">
        <v>23</v>
      </c>
      <c r="D166" s="58" t="s">
        <v>257</v>
      </c>
      <c r="E166" s="58" t="s">
        <v>25</v>
      </c>
      <c r="F166" s="58" t="s">
        <v>56</v>
      </c>
      <c r="G166" s="58" t="s">
        <v>27</v>
      </c>
      <c r="H166" s="58"/>
      <c r="I166" s="58" t="s">
        <v>25</v>
      </c>
      <c r="J166" s="58" t="s">
        <v>25</v>
      </c>
      <c r="K166" s="57"/>
      <c r="L166" s="184">
        <v>0</v>
      </c>
      <c r="M166" s="185">
        <v>20</v>
      </c>
      <c r="N166" s="186">
        <v>3</v>
      </c>
      <c r="O166" s="187">
        <f t="shared" si="38"/>
        <v>-17</v>
      </c>
      <c r="P166" s="59">
        <f t="shared" si="37"/>
        <v>15</v>
      </c>
    </row>
    <row r="167" spans="1:16" outlineLevel="2" x14ac:dyDescent="0.2">
      <c r="A167" s="217">
        <f t="shared" si="28"/>
        <v>164</v>
      </c>
      <c r="B167" s="64" t="s">
        <v>276</v>
      </c>
      <c r="C167" s="58" t="s">
        <v>23</v>
      </c>
      <c r="D167" s="58" t="s">
        <v>257</v>
      </c>
      <c r="E167" s="58" t="s">
        <v>25</v>
      </c>
      <c r="F167" s="58" t="s">
        <v>56</v>
      </c>
      <c r="G167" s="58" t="s">
        <v>27</v>
      </c>
      <c r="H167" s="58"/>
      <c r="I167" s="58" t="s">
        <v>25</v>
      </c>
      <c r="J167" s="58" t="s">
        <v>25</v>
      </c>
      <c r="K167" s="57"/>
      <c r="L167" s="184">
        <v>200</v>
      </c>
      <c r="M167" s="185">
        <v>0</v>
      </c>
      <c r="N167" s="186">
        <v>0</v>
      </c>
      <c r="O167" s="187">
        <f t="shared" si="38"/>
        <v>0</v>
      </c>
      <c r="P167" s="59" t="s">
        <v>8417</v>
      </c>
    </row>
    <row r="168" spans="1:16" outlineLevel="2" x14ac:dyDescent="0.2">
      <c r="A168" s="217">
        <f t="shared" si="28"/>
        <v>165</v>
      </c>
      <c r="B168" s="64" t="s">
        <v>277</v>
      </c>
      <c r="C168" s="58" t="s">
        <v>23</v>
      </c>
      <c r="D168" s="58" t="s">
        <v>257</v>
      </c>
      <c r="E168" s="58" t="s">
        <v>25</v>
      </c>
      <c r="F168" s="58" t="s">
        <v>56</v>
      </c>
      <c r="G168" s="58" t="s">
        <v>29</v>
      </c>
      <c r="H168" s="58"/>
      <c r="I168" s="58" t="s">
        <v>25</v>
      </c>
      <c r="J168" s="58" t="s">
        <v>25</v>
      </c>
      <c r="K168" s="57"/>
      <c r="L168" s="184">
        <v>0</v>
      </c>
      <c r="M168" s="185">
        <v>10</v>
      </c>
      <c r="N168" s="186">
        <v>0</v>
      </c>
      <c r="O168" s="187">
        <f t="shared" si="38"/>
        <v>-10</v>
      </c>
      <c r="P168" s="59">
        <f t="shared" si="37"/>
        <v>0</v>
      </c>
    </row>
    <row r="169" spans="1:16" outlineLevel="2" x14ac:dyDescent="0.2">
      <c r="A169" s="217">
        <f t="shared" si="28"/>
        <v>166</v>
      </c>
      <c r="B169" s="64" t="s">
        <v>278</v>
      </c>
      <c r="C169" s="58" t="s">
        <v>23</v>
      </c>
      <c r="D169" s="58" t="s">
        <v>257</v>
      </c>
      <c r="E169" s="58" t="s">
        <v>25</v>
      </c>
      <c r="F169" s="58" t="s">
        <v>56</v>
      </c>
      <c r="G169" s="58" t="s">
        <v>29</v>
      </c>
      <c r="H169" s="58"/>
      <c r="I169" s="58" t="s">
        <v>25</v>
      </c>
      <c r="J169" s="58" t="s">
        <v>25</v>
      </c>
      <c r="K169" s="57"/>
      <c r="L169" s="184">
        <v>0</v>
      </c>
      <c r="M169" s="185">
        <v>176</v>
      </c>
      <c r="N169" s="186">
        <v>174</v>
      </c>
      <c r="O169" s="187">
        <f t="shared" si="38"/>
        <v>-2</v>
      </c>
      <c r="P169" s="59">
        <f t="shared" si="37"/>
        <v>98.86363636363636</v>
      </c>
    </row>
    <row r="170" spans="1:16" outlineLevel="2" x14ac:dyDescent="0.2">
      <c r="A170" s="217">
        <f t="shared" si="28"/>
        <v>167</v>
      </c>
      <c r="B170" s="64" t="s">
        <v>279</v>
      </c>
      <c r="C170" s="58" t="s">
        <v>23</v>
      </c>
      <c r="D170" s="58" t="s">
        <v>257</v>
      </c>
      <c r="E170" s="58" t="s">
        <v>25</v>
      </c>
      <c r="F170" s="58" t="s">
        <v>56</v>
      </c>
      <c r="G170" s="58" t="s">
        <v>29</v>
      </c>
      <c r="H170" s="58"/>
      <c r="I170" s="58" t="s">
        <v>25</v>
      </c>
      <c r="J170" s="58" t="s">
        <v>25</v>
      </c>
      <c r="K170" s="57"/>
      <c r="L170" s="184">
        <v>0</v>
      </c>
      <c r="M170" s="185">
        <v>40</v>
      </c>
      <c r="N170" s="186">
        <v>29</v>
      </c>
      <c r="O170" s="187">
        <f t="shared" si="38"/>
        <v>-11</v>
      </c>
      <c r="P170" s="59">
        <f t="shared" si="37"/>
        <v>72.5</v>
      </c>
    </row>
    <row r="171" spans="1:16" outlineLevel="2" x14ac:dyDescent="0.2">
      <c r="A171" s="222">
        <f t="shared" si="28"/>
        <v>168</v>
      </c>
      <c r="B171" s="70" t="s">
        <v>280</v>
      </c>
      <c r="C171" s="58" t="s">
        <v>23</v>
      </c>
      <c r="D171" s="58" t="s">
        <v>257</v>
      </c>
      <c r="E171" s="58" t="s">
        <v>25</v>
      </c>
      <c r="F171" s="58" t="s">
        <v>56</v>
      </c>
      <c r="G171" s="58" t="s">
        <v>29</v>
      </c>
      <c r="H171" s="58"/>
      <c r="I171" s="58" t="s">
        <v>25</v>
      </c>
      <c r="J171" s="58" t="s">
        <v>25</v>
      </c>
      <c r="K171" s="57"/>
      <c r="L171" s="184">
        <v>500</v>
      </c>
      <c r="M171" s="185">
        <v>0</v>
      </c>
      <c r="N171" s="186">
        <v>0</v>
      </c>
      <c r="O171" s="187">
        <f t="shared" si="38"/>
        <v>0</v>
      </c>
      <c r="P171" s="59" t="s">
        <v>8417</v>
      </c>
    </row>
    <row r="172" spans="1:16" outlineLevel="2" x14ac:dyDescent="0.2">
      <c r="A172" s="222">
        <f t="shared" si="28"/>
        <v>169</v>
      </c>
      <c r="B172" s="70" t="s">
        <v>281</v>
      </c>
      <c r="C172" s="58" t="s">
        <v>23</v>
      </c>
      <c r="D172" s="58" t="s">
        <v>257</v>
      </c>
      <c r="E172" s="58" t="s">
        <v>25</v>
      </c>
      <c r="F172" s="58" t="s">
        <v>56</v>
      </c>
      <c r="G172" s="58" t="s">
        <v>202</v>
      </c>
      <c r="H172" s="58"/>
      <c r="I172" s="58" t="s">
        <v>25</v>
      </c>
      <c r="J172" s="58" t="s">
        <v>25</v>
      </c>
      <c r="K172" s="57"/>
      <c r="L172" s="184">
        <v>600</v>
      </c>
      <c r="M172" s="185">
        <v>870</v>
      </c>
      <c r="N172" s="186">
        <v>490</v>
      </c>
      <c r="O172" s="187">
        <f t="shared" si="38"/>
        <v>-380</v>
      </c>
      <c r="P172" s="59">
        <f t="shared" si="37"/>
        <v>56.321839080459768</v>
      </c>
    </row>
    <row r="173" spans="1:16" outlineLevel="2" x14ac:dyDescent="0.2">
      <c r="A173" s="217">
        <f t="shared" si="28"/>
        <v>170</v>
      </c>
      <c r="B173" s="64" t="s">
        <v>282</v>
      </c>
      <c r="C173" s="58" t="s">
        <v>23</v>
      </c>
      <c r="D173" s="58" t="s">
        <v>257</v>
      </c>
      <c r="E173" s="58" t="s">
        <v>25</v>
      </c>
      <c r="F173" s="58" t="s">
        <v>56</v>
      </c>
      <c r="G173" s="58" t="s">
        <v>47</v>
      </c>
      <c r="H173" s="58"/>
      <c r="I173" s="58" t="s">
        <v>25</v>
      </c>
      <c r="J173" s="58" t="s">
        <v>25</v>
      </c>
      <c r="K173" s="57"/>
      <c r="L173" s="184">
        <v>0</v>
      </c>
      <c r="M173" s="185">
        <v>8</v>
      </c>
      <c r="N173" s="186">
        <v>8</v>
      </c>
      <c r="O173" s="187">
        <f t="shared" si="38"/>
        <v>0</v>
      </c>
      <c r="P173" s="59">
        <f t="shared" si="37"/>
        <v>100</v>
      </c>
    </row>
    <row r="174" spans="1:16" outlineLevel="2" x14ac:dyDescent="0.2">
      <c r="A174" s="222">
        <f t="shared" si="28"/>
        <v>171</v>
      </c>
      <c r="B174" s="70" t="s">
        <v>283</v>
      </c>
      <c r="C174" s="58" t="s">
        <v>23</v>
      </c>
      <c r="D174" s="58" t="s">
        <v>257</v>
      </c>
      <c r="E174" s="58" t="s">
        <v>25</v>
      </c>
      <c r="F174" s="58" t="s">
        <v>56</v>
      </c>
      <c r="G174" s="58" t="s">
        <v>207</v>
      </c>
      <c r="H174" s="58"/>
      <c r="I174" s="58" t="s">
        <v>25</v>
      </c>
      <c r="J174" s="58" t="s">
        <v>25</v>
      </c>
      <c r="K174" s="57"/>
      <c r="L174" s="184">
        <v>5</v>
      </c>
      <c r="M174" s="185">
        <v>5</v>
      </c>
      <c r="N174" s="186">
        <v>0</v>
      </c>
      <c r="O174" s="187">
        <f t="shared" si="38"/>
        <v>-5</v>
      </c>
      <c r="P174" s="59">
        <f t="shared" si="37"/>
        <v>0</v>
      </c>
    </row>
    <row r="175" spans="1:16" outlineLevel="2" x14ac:dyDescent="0.2">
      <c r="A175" s="222">
        <f t="shared" si="28"/>
        <v>172</v>
      </c>
      <c r="B175" s="70" t="s">
        <v>284</v>
      </c>
      <c r="C175" s="58" t="s">
        <v>23</v>
      </c>
      <c r="D175" s="58" t="s">
        <v>257</v>
      </c>
      <c r="E175" s="58" t="s">
        <v>25</v>
      </c>
      <c r="F175" s="58" t="s">
        <v>56</v>
      </c>
      <c r="G175" s="58" t="s">
        <v>31</v>
      </c>
      <c r="H175" s="58"/>
      <c r="I175" s="58" t="s">
        <v>25</v>
      </c>
      <c r="J175" s="58" t="s">
        <v>25</v>
      </c>
      <c r="K175" s="57"/>
      <c r="L175" s="184">
        <v>0</v>
      </c>
      <c r="M175" s="185">
        <v>148</v>
      </c>
      <c r="N175" s="186">
        <v>147</v>
      </c>
      <c r="O175" s="187">
        <f t="shared" si="38"/>
        <v>-1</v>
      </c>
      <c r="P175" s="59">
        <f t="shared" si="37"/>
        <v>99.324324324324323</v>
      </c>
    </row>
    <row r="176" spans="1:16" outlineLevel="2" x14ac:dyDescent="0.2">
      <c r="A176" s="222">
        <f t="shared" si="28"/>
        <v>173</v>
      </c>
      <c r="B176" s="70" t="s">
        <v>285</v>
      </c>
      <c r="C176" s="58" t="s">
        <v>23</v>
      </c>
      <c r="D176" s="58" t="s">
        <v>257</v>
      </c>
      <c r="E176" s="58" t="s">
        <v>25</v>
      </c>
      <c r="F176" s="58" t="s">
        <v>56</v>
      </c>
      <c r="G176" s="58" t="s">
        <v>31</v>
      </c>
      <c r="H176" s="58"/>
      <c r="I176" s="58" t="s">
        <v>25</v>
      </c>
      <c r="J176" s="58" t="s">
        <v>25</v>
      </c>
      <c r="K176" s="57"/>
      <c r="L176" s="184">
        <v>0</v>
      </c>
      <c r="M176" s="185">
        <v>20</v>
      </c>
      <c r="N176" s="186">
        <v>13</v>
      </c>
      <c r="O176" s="187">
        <f t="shared" si="38"/>
        <v>-7</v>
      </c>
      <c r="P176" s="59">
        <f t="shared" si="37"/>
        <v>65</v>
      </c>
    </row>
    <row r="177" spans="1:16" outlineLevel="2" x14ac:dyDescent="0.2">
      <c r="A177" s="222">
        <f t="shared" si="28"/>
        <v>174</v>
      </c>
      <c r="B177" s="70" t="s">
        <v>286</v>
      </c>
      <c r="C177" s="58" t="s">
        <v>23</v>
      </c>
      <c r="D177" s="58" t="s">
        <v>257</v>
      </c>
      <c r="E177" s="58" t="s">
        <v>25</v>
      </c>
      <c r="F177" s="58" t="s">
        <v>56</v>
      </c>
      <c r="G177" s="58" t="s">
        <v>31</v>
      </c>
      <c r="H177" s="58"/>
      <c r="I177" s="58" t="s">
        <v>25</v>
      </c>
      <c r="J177" s="58" t="s">
        <v>25</v>
      </c>
      <c r="K177" s="57"/>
      <c r="L177" s="184">
        <v>0</v>
      </c>
      <c r="M177" s="185">
        <v>197</v>
      </c>
      <c r="N177" s="186">
        <v>197</v>
      </c>
      <c r="O177" s="187">
        <f t="shared" si="38"/>
        <v>0</v>
      </c>
      <c r="P177" s="59">
        <f t="shared" si="37"/>
        <v>100</v>
      </c>
    </row>
    <row r="178" spans="1:16" outlineLevel="2" x14ac:dyDescent="0.2">
      <c r="A178" s="222">
        <f t="shared" si="28"/>
        <v>175</v>
      </c>
      <c r="B178" s="70" t="s">
        <v>287</v>
      </c>
      <c r="C178" s="58" t="s">
        <v>23</v>
      </c>
      <c r="D178" s="58" t="s">
        <v>257</v>
      </c>
      <c r="E178" s="58" t="s">
        <v>25</v>
      </c>
      <c r="F178" s="58" t="s">
        <v>56</v>
      </c>
      <c r="G178" s="58" t="s">
        <v>31</v>
      </c>
      <c r="H178" s="58"/>
      <c r="I178" s="58" t="s">
        <v>25</v>
      </c>
      <c r="J178" s="58" t="s">
        <v>25</v>
      </c>
      <c r="K178" s="57"/>
      <c r="L178" s="184">
        <v>360</v>
      </c>
      <c r="M178" s="185">
        <v>15</v>
      </c>
      <c r="N178" s="186">
        <v>0</v>
      </c>
      <c r="O178" s="187">
        <f t="shared" si="38"/>
        <v>-15</v>
      </c>
      <c r="P178" s="59">
        <f t="shared" si="37"/>
        <v>0</v>
      </c>
    </row>
    <row r="179" spans="1:16" outlineLevel="2" x14ac:dyDescent="0.2">
      <c r="A179" s="222">
        <f t="shared" si="28"/>
        <v>176</v>
      </c>
      <c r="B179" s="70" t="s">
        <v>288</v>
      </c>
      <c r="C179" s="58" t="s">
        <v>23</v>
      </c>
      <c r="D179" s="58" t="s">
        <v>257</v>
      </c>
      <c r="E179" s="58" t="s">
        <v>25</v>
      </c>
      <c r="F179" s="58" t="s">
        <v>56</v>
      </c>
      <c r="G179" s="58" t="s">
        <v>213</v>
      </c>
      <c r="H179" s="58"/>
      <c r="I179" s="58" t="s">
        <v>25</v>
      </c>
      <c r="J179" s="58" t="s">
        <v>25</v>
      </c>
      <c r="K179" s="57"/>
      <c r="L179" s="184">
        <v>0</v>
      </c>
      <c r="M179" s="185">
        <v>500</v>
      </c>
      <c r="N179" s="186">
        <v>399</v>
      </c>
      <c r="O179" s="187">
        <f t="shared" si="38"/>
        <v>-101</v>
      </c>
      <c r="P179" s="59">
        <f t="shared" si="37"/>
        <v>79.800000000000011</v>
      </c>
    </row>
    <row r="180" spans="1:16" outlineLevel="2" x14ac:dyDescent="0.2">
      <c r="A180" s="222">
        <f t="shared" si="28"/>
        <v>177</v>
      </c>
      <c r="B180" s="70" t="s">
        <v>289</v>
      </c>
      <c r="C180" s="58" t="s">
        <v>23</v>
      </c>
      <c r="D180" s="58" t="s">
        <v>257</v>
      </c>
      <c r="E180" s="58" t="s">
        <v>25</v>
      </c>
      <c r="F180" s="58" t="s">
        <v>56</v>
      </c>
      <c r="G180" s="58" t="s">
        <v>213</v>
      </c>
      <c r="H180" s="58"/>
      <c r="I180" s="58" t="s">
        <v>25</v>
      </c>
      <c r="J180" s="58" t="s">
        <v>25</v>
      </c>
      <c r="K180" s="57"/>
      <c r="L180" s="184">
        <v>0</v>
      </c>
      <c r="M180" s="185">
        <v>5</v>
      </c>
      <c r="N180" s="186">
        <v>0</v>
      </c>
      <c r="O180" s="187">
        <f t="shared" si="38"/>
        <v>-5</v>
      </c>
      <c r="P180" s="59">
        <f t="shared" si="37"/>
        <v>0</v>
      </c>
    </row>
    <row r="181" spans="1:16" outlineLevel="2" x14ac:dyDescent="0.2">
      <c r="A181" s="217">
        <f t="shared" si="28"/>
        <v>178</v>
      </c>
      <c r="B181" s="64" t="s">
        <v>290</v>
      </c>
      <c r="C181" s="58" t="s">
        <v>23</v>
      </c>
      <c r="D181" s="58" t="s">
        <v>257</v>
      </c>
      <c r="E181" s="58" t="s">
        <v>25</v>
      </c>
      <c r="F181" s="58" t="s">
        <v>56</v>
      </c>
      <c r="G181" s="58" t="s">
        <v>213</v>
      </c>
      <c r="H181" s="58"/>
      <c r="I181" s="58" t="s">
        <v>25</v>
      </c>
      <c r="J181" s="58" t="s">
        <v>25</v>
      </c>
      <c r="K181" s="57"/>
      <c r="L181" s="184">
        <v>750</v>
      </c>
      <c r="M181" s="185">
        <v>39</v>
      </c>
      <c r="N181" s="186">
        <v>0</v>
      </c>
      <c r="O181" s="187">
        <f t="shared" si="38"/>
        <v>-39</v>
      </c>
      <c r="P181" s="59">
        <f t="shared" si="37"/>
        <v>0</v>
      </c>
    </row>
    <row r="182" spans="1:16" outlineLevel="2" x14ac:dyDescent="0.2">
      <c r="A182" s="217">
        <f t="shared" si="28"/>
        <v>179</v>
      </c>
      <c r="B182" s="64" t="s">
        <v>291</v>
      </c>
      <c r="C182" s="58" t="s">
        <v>23</v>
      </c>
      <c r="D182" s="58" t="s">
        <v>257</v>
      </c>
      <c r="E182" s="58" t="s">
        <v>25</v>
      </c>
      <c r="F182" s="58" t="s">
        <v>56</v>
      </c>
      <c r="G182" s="58" t="s">
        <v>292</v>
      </c>
      <c r="H182" s="58"/>
      <c r="I182" s="58" t="s">
        <v>25</v>
      </c>
      <c r="J182" s="58" t="s">
        <v>25</v>
      </c>
      <c r="K182" s="57"/>
      <c r="L182" s="184">
        <v>5</v>
      </c>
      <c r="M182" s="185">
        <v>5</v>
      </c>
      <c r="N182" s="186">
        <v>0</v>
      </c>
      <c r="O182" s="187">
        <f t="shared" si="38"/>
        <v>-5</v>
      </c>
      <c r="P182" s="59">
        <f t="shared" si="37"/>
        <v>0</v>
      </c>
    </row>
    <row r="183" spans="1:16" outlineLevel="2" x14ac:dyDescent="0.2">
      <c r="A183" s="217">
        <f t="shared" si="28"/>
        <v>180</v>
      </c>
      <c r="B183" s="64" t="s">
        <v>293</v>
      </c>
      <c r="C183" s="58" t="s">
        <v>23</v>
      </c>
      <c r="D183" s="58" t="s">
        <v>257</v>
      </c>
      <c r="E183" s="58" t="s">
        <v>25</v>
      </c>
      <c r="F183" s="58" t="s">
        <v>56</v>
      </c>
      <c r="G183" s="58" t="s">
        <v>73</v>
      </c>
      <c r="H183" s="58"/>
      <c r="I183" s="58" t="s">
        <v>25</v>
      </c>
      <c r="J183" s="58" t="s">
        <v>25</v>
      </c>
      <c r="K183" s="57"/>
      <c r="L183" s="184">
        <v>5</v>
      </c>
      <c r="M183" s="185">
        <v>5</v>
      </c>
      <c r="N183" s="186">
        <v>0</v>
      </c>
      <c r="O183" s="187">
        <f t="shared" si="38"/>
        <v>-5</v>
      </c>
      <c r="P183" s="59">
        <f t="shared" si="37"/>
        <v>0</v>
      </c>
    </row>
    <row r="184" spans="1:16" outlineLevel="2" x14ac:dyDescent="0.2">
      <c r="A184" s="217">
        <f t="shared" si="28"/>
        <v>181</v>
      </c>
      <c r="B184" s="64" t="s">
        <v>294</v>
      </c>
      <c r="C184" s="58" t="s">
        <v>23</v>
      </c>
      <c r="D184" s="58" t="s">
        <v>257</v>
      </c>
      <c r="E184" s="58" t="s">
        <v>25</v>
      </c>
      <c r="F184" s="58" t="s">
        <v>56</v>
      </c>
      <c r="G184" s="58" t="s">
        <v>219</v>
      </c>
      <c r="H184" s="58"/>
      <c r="I184" s="58" t="s">
        <v>25</v>
      </c>
      <c r="J184" s="58" t="s">
        <v>25</v>
      </c>
      <c r="K184" s="57"/>
      <c r="L184" s="184">
        <v>24</v>
      </c>
      <c r="M184" s="185">
        <v>24</v>
      </c>
      <c r="N184" s="186">
        <v>23</v>
      </c>
      <c r="O184" s="187">
        <f t="shared" si="38"/>
        <v>-1</v>
      </c>
      <c r="P184" s="59">
        <f t="shared" si="37"/>
        <v>95.833333333333343</v>
      </c>
    </row>
    <row r="185" spans="1:16" outlineLevel="1" x14ac:dyDescent="0.2">
      <c r="A185" s="218">
        <f t="shared" si="28"/>
        <v>182</v>
      </c>
      <c r="B185" s="60" t="s">
        <v>295</v>
      </c>
      <c r="C185" s="61"/>
      <c r="D185" s="61"/>
      <c r="E185" s="61"/>
      <c r="F185" s="61"/>
      <c r="G185" s="61"/>
      <c r="H185" s="62"/>
      <c r="I185" s="61"/>
      <c r="J185" s="61"/>
      <c r="K185" s="63"/>
      <c r="L185" s="65">
        <f>SUM(L186:L256)</f>
        <v>414851</v>
      </c>
      <c r="M185" s="65">
        <f>SUM(M186:M256)</f>
        <v>420806</v>
      </c>
      <c r="N185" s="65">
        <f>SUM(N186:N256)</f>
        <v>409951</v>
      </c>
      <c r="O185" s="66">
        <f>SUM(O186:O256)</f>
        <v>-10855</v>
      </c>
      <c r="P185" s="18">
        <f t="shared" si="37"/>
        <v>97.420426514831064</v>
      </c>
    </row>
    <row r="186" spans="1:16" outlineLevel="2" x14ac:dyDescent="0.2">
      <c r="A186" s="217">
        <f t="shared" si="28"/>
        <v>183</v>
      </c>
      <c r="B186" s="64" t="s">
        <v>296</v>
      </c>
      <c r="C186" s="58" t="s">
        <v>23</v>
      </c>
      <c r="D186" s="58" t="s">
        <v>257</v>
      </c>
      <c r="E186" s="58" t="s">
        <v>25</v>
      </c>
      <c r="F186" s="58" t="s">
        <v>297</v>
      </c>
      <c r="G186" s="58" t="s">
        <v>298</v>
      </c>
      <c r="H186" s="58"/>
      <c r="I186" s="58" t="s">
        <v>25</v>
      </c>
      <c r="J186" s="58" t="s">
        <v>25</v>
      </c>
      <c r="K186" s="57"/>
      <c r="L186" s="184">
        <v>260183</v>
      </c>
      <c r="M186" s="185">
        <v>260183</v>
      </c>
      <c r="N186" s="186">
        <v>259635</v>
      </c>
      <c r="O186" s="187">
        <f t="shared" ref="O186:O189" si="39">N186-M186</f>
        <v>-548</v>
      </c>
      <c r="P186" s="59">
        <f t="shared" si="37"/>
        <v>99.789379014001696</v>
      </c>
    </row>
    <row r="187" spans="1:16" outlineLevel="2" x14ac:dyDescent="0.2">
      <c r="A187" s="217">
        <f t="shared" si="28"/>
        <v>184</v>
      </c>
      <c r="B187" s="64" t="s">
        <v>299</v>
      </c>
      <c r="C187" s="58" t="s">
        <v>23</v>
      </c>
      <c r="D187" s="58" t="s">
        <v>257</v>
      </c>
      <c r="E187" s="58" t="s">
        <v>25</v>
      </c>
      <c r="F187" s="58" t="s">
        <v>297</v>
      </c>
      <c r="G187" s="58" t="s">
        <v>125</v>
      </c>
      <c r="H187" s="58"/>
      <c r="I187" s="58" t="s">
        <v>25</v>
      </c>
      <c r="J187" s="58" t="s">
        <v>25</v>
      </c>
      <c r="K187" s="57"/>
      <c r="L187" s="184">
        <v>5000</v>
      </c>
      <c r="M187" s="185">
        <v>4000</v>
      </c>
      <c r="N187" s="186">
        <v>4000</v>
      </c>
      <c r="O187" s="187">
        <f t="shared" si="39"/>
        <v>0</v>
      </c>
      <c r="P187" s="59">
        <f t="shared" si="37"/>
        <v>100</v>
      </c>
    </row>
    <row r="188" spans="1:16" outlineLevel="2" x14ac:dyDescent="0.2">
      <c r="A188" s="217">
        <f t="shared" si="28"/>
        <v>185</v>
      </c>
      <c r="B188" s="64" t="s">
        <v>300</v>
      </c>
      <c r="C188" s="58" t="s">
        <v>23</v>
      </c>
      <c r="D188" s="58" t="s">
        <v>257</v>
      </c>
      <c r="E188" s="58" t="s">
        <v>25</v>
      </c>
      <c r="F188" s="58" t="s">
        <v>297</v>
      </c>
      <c r="G188" s="58" t="s">
        <v>125</v>
      </c>
      <c r="H188" s="58" t="s">
        <v>301</v>
      </c>
      <c r="I188" s="58" t="s">
        <v>25</v>
      </c>
      <c r="J188" s="58" t="s">
        <v>25</v>
      </c>
      <c r="K188" s="57"/>
      <c r="L188" s="184">
        <v>5000</v>
      </c>
      <c r="M188" s="185">
        <v>8500</v>
      </c>
      <c r="N188" s="186">
        <v>3874</v>
      </c>
      <c r="O188" s="187">
        <f t="shared" si="39"/>
        <v>-4626</v>
      </c>
      <c r="P188" s="59">
        <f t="shared" si="37"/>
        <v>45.576470588235296</v>
      </c>
    </row>
    <row r="189" spans="1:16" outlineLevel="2" x14ac:dyDescent="0.2">
      <c r="A189" s="217">
        <f t="shared" si="28"/>
        <v>186</v>
      </c>
      <c r="B189" s="64" t="s">
        <v>302</v>
      </c>
      <c r="C189" s="58" t="s">
        <v>23</v>
      </c>
      <c r="D189" s="58" t="s">
        <v>257</v>
      </c>
      <c r="E189" s="58" t="s">
        <v>25</v>
      </c>
      <c r="F189" s="58" t="s">
        <v>297</v>
      </c>
      <c r="G189" s="58" t="s">
        <v>303</v>
      </c>
      <c r="H189" s="58"/>
      <c r="I189" s="58" t="s">
        <v>25</v>
      </c>
      <c r="J189" s="58" t="s">
        <v>25</v>
      </c>
      <c r="K189" s="57"/>
      <c r="L189" s="184">
        <v>100</v>
      </c>
      <c r="M189" s="185">
        <v>100</v>
      </c>
      <c r="N189" s="186">
        <v>0</v>
      </c>
      <c r="O189" s="187">
        <f t="shared" si="39"/>
        <v>-100</v>
      </c>
      <c r="P189" s="59">
        <f t="shared" si="37"/>
        <v>0</v>
      </c>
    </row>
    <row r="190" spans="1:16" outlineLevel="2" x14ac:dyDescent="0.2">
      <c r="A190" s="217">
        <f t="shared" si="28"/>
        <v>187</v>
      </c>
      <c r="B190" s="64" t="s">
        <v>304</v>
      </c>
      <c r="C190" s="58" t="s">
        <v>23</v>
      </c>
      <c r="D190" s="58" t="s">
        <v>257</v>
      </c>
      <c r="E190" s="58" t="s">
        <v>25</v>
      </c>
      <c r="F190" s="58" t="s">
        <v>297</v>
      </c>
      <c r="G190" s="58" t="s">
        <v>305</v>
      </c>
      <c r="H190" s="58"/>
      <c r="I190" s="58" t="s">
        <v>25</v>
      </c>
      <c r="J190" s="58" t="s">
        <v>25</v>
      </c>
      <c r="K190" s="57"/>
      <c r="L190" s="184">
        <v>350</v>
      </c>
      <c r="M190" s="185">
        <v>350</v>
      </c>
      <c r="N190" s="186">
        <v>350</v>
      </c>
      <c r="O190" s="187">
        <f>N190-M190</f>
        <v>0</v>
      </c>
      <c r="P190" s="59">
        <f t="shared" si="37"/>
        <v>100</v>
      </c>
    </row>
    <row r="191" spans="1:16" outlineLevel="2" x14ac:dyDescent="0.2">
      <c r="A191" s="217">
        <f t="shared" si="28"/>
        <v>188</v>
      </c>
      <c r="B191" s="64" t="s">
        <v>306</v>
      </c>
      <c r="C191" s="58" t="s">
        <v>23</v>
      </c>
      <c r="D191" s="58" t="s">
        <v>257</v>
      </c>
      <c r="E191" s="58" t="s">
        <v>25</v>
      </c>
      <c r="F191" s="58" t="s">
        <v>297</v>
      </c>
      <c r="G191" s="58" t="s">
        <v>269</v>
      </c>
      <c r="H191" s="58"/>
      <c r="I191" s="58" t="s">
        <v>25</v>
      </c>
      <c r="J191" s="58" t="s">
        <v>25</v>
      </c>
      <c r="K191" s="57"/>
      <c r="L191" s="184">
        <v>70350</v>
      </c>
      <c r="M191" s="185">
        <v>68516</v>
      </c>
      <c r="N191" s="186">
        <v>67702</v>
      </c>
      <c r="O191" s="187">
        <f t="shared" ref="O191:O254" si="40">N191-M191</f>
        <v>-814</v>
      </c>
      <c r="P191" s="59">
        <f t="shared" si="37"/>
        <v>98.811956331367853</v>
      </c>
    </row>
    <row r="192" spans="1:16" outlineLevel="2" x14ac:dyDescent="0.2">
      <c r="A192" s="217">
        <f t="shared" si="28"/>
        <v>189</v>
      </c>
      <c r="B192" s="64" t="s">
        <v>307</v>
      </c>
      <c r="C192" s="58" t="s">
        <v>23</v>
      </c>
      <c r="D192" s="58" t="s">
        <v>257</v>
      </c>
      <c r="E192" s="58" t="s">
        <v>25</v>
      </c>
      <c r="F192" s="58" t="s">
        <v>297</v>
      </c>
      <c r="G192" s="58" t="s">
        <v>271</v>
      </c>
      <c r="H192" s="58"/>
      <c r="I192" s="58" t="s">
        <v>25</v>
      </c>
      <c r="J192" s="58" t="s">
        <v>25</v>
      </c>
      <c r="K192" s="57"/>
      <c r="L192" s="184">
        <v>24675</v>
      </c>
      <c r="M192" s="185">
        <v>24672</v>
      </c>
      <c r="N192" s="186">
        <v>24515</v>
      </c>
      <c r="O192" s="187">
        <f t="shared" si="40"/>
        <v>-157</v>
      </c>
      <c r="P192" s="59">
        <f t="shared" si="37"/>
        <v>99.363651102464331</v>
      </c>
    </row>
    <row r="193" spans="1:16" outlineLevel="2" x14ac:dyDescent="0.2">
      <c r="A193" s="217">
        <f t="shared" si="28"/>
        <v>190</v>
      </c>
      <c r="B193" s="64" t="s">
        <v>308</v>
      </c>
      <c r="C193" s="58" t="s">
        <v>23</v>
      </c>
      <c r="D193" s="58" t="s">
        <v>257</v>
      </c>
      <c r="E193" s="58" t="s">
        <v>25</v>
      </c>
      <c r="F193" s="58" t="s">
        <v>297</v>
      </c>
      <c r="G193" s="58" t="s">
        <v>309</v>
      </c>
      <c r="H193" s="58"/>
      <c r="I193" s="58" t="s">
        <v>25</v>
      </c>
      <c r="J193" s="58" t="s">
        <v>25</v>
      </c>
      <c r="K193" s="57"/>
      <c r="L193" s="184">
        <v>1093</v>
      </c>
      <c r="M193" s="185">
        <v>1234</v>
      </c>
      <c r="N193" s="186">
        <v>1234</v>
      </c>
      <c r="O193" s="187">
        <f t="shared" si="40"/>
        <v>0</v>
      </c>
      <c r="P193" s="59">
        <f t="shared" si="37"/>
        <v>100</v>
      </c>
    </row>
    <row r="194" spans="1:16" outlineLevel="2" x14ac:dyDescent="0.2">
      <c r="A194" s="217">
        <f t="shared" si="28"/>
        <v>191</v>
      </c>
      <c r="B194" s="64" t="s">
        <v>310</v>
      </c>
      <c r="C194" s="58" t="s">
        <v>23</v>
      </c>
      <c r="D194" s="58" t="s">
        <v>257</v>
      </c>
      <c r="E194" s="58" t="s">
        <v>25</v>
      </c>
      <c r="F194" s="58" t="s">
        <v>297</v>
      </c>
      <c r="G194" s="58" t="s">
        <v>311</v>
      </c>
      <c r="H194" s="58"/>
      <c r="I194" s="58" t="s">
        <v>25</v>
      </c>
      <c r="J194" s="58" t="s">
        <v>25</v>
      </c>
      <c r="K194" s="57"/>
      <c r="L194" s="184">
        <v>140</v>
      </c>
      <c r="M194" s="185">
        <v>140</v>
      </c>
      <c r="N194" s="186">
        <v>128</v>
      </c>
      <c r="O194" s="187">
        <f t="shared" si="40"/>
        <v>-12</v>
      </c>
      <c r="P194" s="59">
        <f t="shared" si="37"/>
        <v>91.428571428571431</v>
      </c>
    </row>
    <row r="195" spans="1:16" outlineLevel="2" x14ac:dyDescent="0.2">
      <c r="A195" s="217">
        <f t="shared" si="28"/>
        <v>192</v>
      </c>
      <c r="B195" s="64" t="s">
        <v>312</v>
      </c>
      <c r="C195" s="58" t="s">
        <v>23</v>
      </c>
      <c r="D195" s="58" t="s">
        <v>257</v>
      </c>
      <c r="E195" s="58" t="s">
        <v>25</v>
      </c>
      <c r="F195" s="58" t="s">
        <v>297</v>
      </c>
      <c r="G195" s="58" t="s">
        <v>313</v>
      </c>
      <c r="H195" s="58"/>
      <c r="I195" s="58" t="s">
        <v>25</v>
      </c>
      <c r="J195" s="58" t="s">
        <v>25</v>
      </c>
      <c r="K195" s="57"/>
      <c r="L195" s="184">
        <v>2</v>
      </c>
      <c r="M195" s="185">
        <v>40</v>
      </c>
      <c r="N195" s="186">
        <v>35</v>
      </c>
      <c r="O195" s="187">
        <f t="shared" si="40"/>
        <v>-5</v>
      </c>
      <c r="P195" s="59">
        <f t="shared" si="37"/>
        <v>87.5</v>
      </c>
    </row>
    <row r="196" spans="1:16" outlineLevel="2" x14ac:dyDescent="0.2">
      <c r="A196" s="217">
        <f t="shared" si="28"/>
        <v>193</v>
      </c>
      <c r="B196" s="64" t="s">
        <v>314</v>
      </c>
      <c r="C196" s="58" t="s">
        <v>23</v>
      </c>
      <c r="D196" s="58" t="s">
        <v>257</v>
      </c>
      <c r="E196" s="58" t="s">
        <v>25</v>
      </c>
      <c r="F196" s="58" t="s">
        <v>297</v>
      </c>
      <c r="G196" s="58" t="s">
        <v>315</v>
      </c>
      <c r="H196" s="58"/>
      <c r="I196" s="58" t="s">
        <v>25</v>
      </c>
      <c r="J196" s="58" t="s">
        <v>25</v>
      </c>
      <c r="K196" s="57"/>
      <c r="L196" s="184">
        <v>69</v>
      </c>
      <c r="M196" s="185">
        <v>69</v>
      </c>
      <c r="N196" s="186">
        <v>34</v>
      </c>
      <c r="O196" s="187">
        <f t="shared" si="40"/>
        <v>-35</v>
      </c>
      <c r="P196" s="59">
        <f t="shared" si="37"/>
        <v>49.275362318840585</v>
      </c>
    </row>
    <row r="197" spans="1:16" outlineLevel="2" x14ac:dyDescent="0.2">
      <c r="A197" s="217">
        <f t="shared" si="28"/>
        <v>194</v>
      </c>
      <c r="B197" s="64" t="s">
        <v>316</v>
      </c>
      <c r="C197" s="58" t="s">
        <v>23</v>
      </c>
      <c r="D197" s="58" t="s">
        <v>257</v>
      </c>
      <c r="E197" s="58" t="s">
        <v>25</v>
      </c>
      <c r="F197" s="58" t="s">
        <v>297</v>
      </c>
      <c r="G197" s="58" t="s">
        <v>273</v>
      </c>
      <c r="H197" s="58"/>
      <c r="I197" s="58" t="s">
        <v>25</v>
      </c>
      <c r="J197" s="58" t="s">
        <v>25</v>
      </c>
      <c r="K197" s="57"/>
      <c r="L197" s="184">
        <v>250</v>
      </c>
      <c r="M197" s="185">
        <v>280</v>
      </c>
      <c r="N197" s="186">
        <v>243</v>
      </c>
      <c r="O197" s="187">
        <f t="shared" si="40"/>
        <v>-37</v>
      </c>
      <c r="P197" s="59">
        <f t="shared" si="37"/>
        <v>86.785714285714292</v>
      </c>
    </row>
    <row r="198" spans="1:16" outlineLevel="2" x14ac:dyDescent="0.2">
      <c r="A198" s="217">
        <f t="shared" ref="A198:A261" si="41">A197+1</f>
        <v>195</v>
      </c>
      <c r="B198" s="64" t="s">
        <v>317</v>
      </c>
      <c r="C198" s="58" t="s">
        <v>23</v>
      </c>
      <c r="D198" s="58" t="s">
        <v>257</v>
      </c>
      <c r="E198" s="58" t="s">
        <v>25</v>
      </c>
      <c r="F198" s="58" t="s">
        <v>297</v>
      </c>
      <c r="G198" s="58" t="s">
        <v>27</v>
      </c>
      <c r="H198" s="58"/>
      <c r="I198" s="58" t="s">
        <v>25</v>
      </c>
      <c r="J198" s="58" t="s">
        <v>25</v>
      </c>
      <c r="K198" s="57"/>
      <c r="L198" s="184">
        <v>0</v>
      </c>
      <c r="M198" s="185">
        <v>34</v>
      </c>
      <c r="N198" s="186">
        <v>34</v>
      </c>
      <c r="O198" s="187">
        <f t="shared" si="40"/>
        <v>0</v>
      </c>
      <c r="P198" s="59">
        <f t="shared" si="37"/>
        <v>100</v>
      </c>
    </row>
    <row r="199" spans="1:16" outlineLevel="2" x14ac:dyDescent="0.2">
      <c r="A199" s="217">
        <f t="shared" si="41"/>
        <v>196</v>
      </c>
      <c r="B199" s="64" t="s">
        <v>318</v>
      </c>
      <c r="C199" s="58" t="s">
        <v>23</v>
      </c>
      <c r="D199" s="58" t="s">
        <v>257</v>
      </c>
      <c r="E199" s="58" t="s">
        <v>25</v>
      </c>
      <c r="F199" s="58" t="s">
        <v>297</v>
      </c>
      <c r="G199" s="58" t="s">
        <v>27</v>
      </c>
      <c r="H199" s="58"/>
      <c r="I199" s="58" t="s">
        <v>25</v>
      </c>
      <c r="J199" s="58" t="s">
        <v>25</v>
      </c>
      <c r="K199" s="57"/>
      <c r="L199" s="184">
        <v>0</v>
      </c>
      <c r="M199" s="185">
        <v>148</v>
      </c>
      <c r="N199" s="186">
        <v>155</v>
      </c>
      <c r="O199" s="187">
        <f t="shared" si="40"/>
        <v>7</v>
      </c>
      <c r="P199" s="59">
        <f t="shared" si="37"/>
        <v>104.72972972972974</v>
      </c>
    </row>
    <row r="200" spans="1:16" outlineLevel="2" x14ac:dyDescent="0.2">
      <c r="A200" s="217">
        <f t="shared" si="41"/>
        <v>197</v>
      </c>
      <c r="B200" s="64" t="s">
        <v>319</v>
      </c>
      <c r="C200" s="58" t="s">
        <v>23</v>
      </c>
      <c r="D200" s="58" t="s">
        <v>257</v>
      </c>
      <c r="E200" s="58" t="s">
        <v>25</v>
      </c>
      <c r="F200" s="58" t="s">
        <v>297</v>
      </c>
      <c r="G200" s="58" t="s">
        <v>27</v>
      </c>
      <c r="H200" s="58"/>
      <c r="I200" s="58" t="s">
        <v>25</v>
      </c>
      <c r="J200" s="58" t="s">
        <v>25</v>
      </c>
      <c r="K200" s="57" t="s">
        <v>25</v>
      </c>
      <c r="L200" s="184">
        <v>500</v>
      </c>
      <c r="M200" s="185">
        <v>7</v>
      </c>
      <c r="N200" s="186">
        <v>0</v>
      </c>
      <c r="O200" s="187">
        <f t="shared" si="40"/>
        <v>-7</v>
      </c>
      <c r="P200" s="59">
        <f t="shared" si="37"/>
        <v>0</v>
      </c>
    </row>
    <row r="201" spans="1:16" outlineLevel="2" x14ac:dyDescent="0.2">
      <c r="A201" s="217">
        <f t="shared" si="41"/>
        <v>198</v>
      </c>
      <c r="B201" s="64" t="s">
        <v>320</v>
      </c>
      <c r="C201" s="58" t="s">
        <v>23</v>
      </c>
      <c r="D201" s="58" t="s">
        <v>257</v>
      </c>
      <c r="E201" s="58" t="s">
        <v>25</v>
      </c>
      <c r="F201" s="58" t="s">
        <v>297</v>
      </c>
      <c r="G201" s="58" t="s">
        <v>29</v>
      </c>
      <c r="H201" s="58"/>
      <c r="I201" s="58" t="s">
        <v>25</v>
      </c>
      <c r="J201" s="58" t="s">
        <v>25</v>
      </c>
      <c r="K201" s="57"/>
      <c r="L201" s="184">
        <v>0</v>
      </c>
      <c r="M201" s="185">
        <v>400</v>
      </c>
      <c r="N201" s="186">
        <v>400</v>
      </c>
      <c r="O201" s="187">
        <f t="shared" si="40"/>
        <v>0</v>
      </c>
      <c r="P201" s="59">
        <f t="shared" si="37"/>
        <v>100</v>
      </c>
    </row>
    <row r="202" spans="1:16" outlineLevel="2" x14ac:dyDescent="0.2">
      <c r="A202" s="217">
        <f t="shared" si="41"/>
        <v>199</v>
      </c>
      <c r="B202" s="64" t="s">
        <v>321</v>
      </c>
      <c r="C202" s="58" t="s">
        <v>23</v>
      </c>
      <c r="D202" s="58" t="s">
        <v>257</v>
      </c>
      <c r="E202" s="58" t="s">
        <v>25</v>
      </c>
      <c r="F202" s="58" t="s">
        <v>297</v>
      </c>
      <c r="G202" s="58" t="s">
        <v>29</v>
      </c>
      <c r="H202" s="58"/>
      <c r="I202" s="58" t="s">
        <v>25</v>
      </c>
      <c r="J202" s="58" t="s">
        <v>25</v>
      </c>
      <c r="K202" s="57"/>
      <c r="L202" s="184">
        <v>0</v>
      </c>
      <c r="M202" s="185">
        <v>319</v>
      </c>
      <c r="N202" s="186">
        <v>318</v>
      </c>
      <c r="O202" s="187">
        <f t="shared" si="40"/>
        <v>-1</v>
      </c>
      <c r="P202" s="59">
        <f t="shared" si="37"/>
        <v>99.686520376175551</v>
      </c>
    </row>
    <row r="203" spans="1:16" outlineLevel="2" x14ac:dyDescent="0.2">
      <c r="A203" s="217">
        <f t="shared" si="41"/>
        <v>200</v>
      </c>
      <c r="B203" s="64" t="s">
        <v>322</v>
      </c>
      <c r="C203" s="58" t="s">
        <v>23</v>
      </c>
      <c r="D203" s="58" t="s">
        <v>257</v>
      </c>
      <c r="E203" s="58" t="s">
        <v>25</v>
      </c>
      <c r="F203" s="58" t="s">
        <v>297</v>
      </c>
      <c r="G203" s="58" t="s">
        <v>29</v>
      </c>
      <c r="H203" s="58"/>
      <c r="I203" s="58" t="s">
        <v>25</v>
      </c>
      <c r="J203" s="58" t="s">
        <v>25</v>
      </c>
      <c r="K203" s="57"/>
      <c r="L203" s="184">
        <v>0</v>
      </c>
      <c r="M203" s="185">
        <v>117</v>
      </c>
      <c r="N203" s="186">
        <v>116</v>
      </c>
      <c r="O203" s="187">
        <f t="shared" si="40"/>
        <v>-1</v>
      </c>
      <c r="P203" s="59">
        <f t="shared" si="37"/>
        <v>99.145299145299148</v>
      </c>
    </row>
    <row r="204" spans="1:16" outlineLevel="2" x14ac:dyDescent="0.2">
      <c r="A204" s="217">
        <f t="shared" si="41"/>
        <v>201</v>
      </c>
      <c r="B204" s="64" t="s">
        <v>323</v>
      </c>
      <c r="C204" s="58" t="s">
        <v>23</v>
      </c>
      <c r="D204" s="58" t="s">
        <v>257</v>
      </c>
      <c r="E204" s="58" t="s">
        <v>25</v>
      </c>
      <c r="F204" s="58" t="s">
        <v>297</v>
      </c>
      <c r="G204" s="58" t="s">
        <v>29</v>
      </c>
      <c r="H204" s="58"/>
      <c r="I204" s="58" t="s">
        <v>25</v>
      </c>
      <c r="J204" s="58" t="s">
        <v>25</v>
      </c>
      <c r="K204" s="57"/>
      <c r="L204" s="184">
        <v>0</v>
      </c>
      <c r="M204" s="185">
        <v>1079</v>
      </c>
      <c r="N204" s="186">
        <v>1036</v>
      </c>
      <c r="O204" s="187">
        <f t="shared" si="40"/>
        <v>-43</v>
      </c>
      <c r="P204" s="59">
        <f t="shared" si="37"/>
        <v>96.014828544949026</v>
      </c>
    </row>
    <row r="205" spans="1:16" outlineLevel="2" x14ac:dyDescent="0.2">
      <c r="A205" s="217">
        <f t="shared" si="41"/>
        <v>202</v>
      </c>
      <c r="B205" s="64" t="s">
        <v>60</v>
      </c>
      <c r="C205" s="58" t="s">
        <v>23</v>
      </c>
      <c r="D205" s="58" t="s">
        <v>257</v>
      </c>
      <c r="E205" s="58" t="s">
        <v>25</v>
      </c>
      <c r="F205" s="58" t="s">
        <v>297</v>
      </c>
      <c r="G205" s="58" t="s">
        <v>29</v>
      </c>
      <c r="H205" s="58"/>
      <c r="I205" s="58" t="s">
        <v>25</v>
      </c>
      <c r="J205" s="58" t="s">
        <v>25</v>
      </c>
      <c r="K205" s="57" t="s">
        <v>25</v>
      </c>
      <c r="L205" s="184">
        <v>2094</v>
      </c>
      <c r="M205" s="185">
        <v>0</v>
      </c>
      <c r="N205" s="186">
        <v>0</v>
      </c>
      <c r="O205" s="187">
        <f t="shared" si="40"/>
        <v>0</v>
      </c>
      <c r="P205" s="59" t="s">
        <v>8417</v>
      </c>
    </row>
    <row r="206" spans="1:16" outlineLevel="2" x14ac:dyDescent="0.2">
      <c r="A206" s="217">
        <f t="shared" si="41"/>
        <v>203</v>
      </c>
      <c r="B206" s="64" t="s">
        <v>324</v>
      </c>
      <c r="C206" s="58" t="s">
        <v>23</v>
      </c>
      <c r="D206" s="58" t="s">
        <v>257</v>
      </c>
      <c r="E206" s="58" t="s">
        <v>25</v>
      </c>
      <c r="F206" s="58" t="s">
        <v>297</v>
      </c>
      <c r="G206" s="58" t="s">
        <v>325</v>
      </c>
      <c r="H206" s="58"/>
      <c r="I206" s="58" t="s">
        <v>25</v>
      </c>
      <c r="J206" s="58" t="s">
        <v>25</v>
      </c>
      <c r="K206" s="57"/>
      <c r="L206" s="184">
        <v>900</v>
      </c>
      <c r="M206" s="185">
        <v>840</v>
      </c>
      <c r="N206" s="186">
        <v>788</v>
      </c>
      <c r="O206" s="187">
        <f t="shared" si="40"/>
        <v>-52</v>
      </c>
      <c r="P206" s="59">
        <f t="shared" si="37"/>
        <v>93.80952380952381</v>
      </c>
    </row>
    <row r="207" spans="1:16" outlineLevel="2" x14ac:dyDescent="0.2">
      <c r="A207" s="217">
        <f t="shared" si="41"/>
        <v>204</v>
      </c>
      <c r="B207" s="64" t="s">
        <v>326</v>
      </c>
      <c r="C207" s="58" t="s">
        <v>23</v>
      </c>
      <c r="D207" s="58" t="s">
        <v>257</v>
      </c>
      <c r="E207" s="58" t="s">
        <v>25</v>
      </c>
      <c r="F207" s="58" t="s">
        <v>297</v>
      </c>
      <c r="G207" s="58" t="s">
        <v>327</v>
      </c>
      <c r="H207" s="58"/>
      <c r="I207" s="58" t="s">
        <v>25</v>
      </c>
      <c r="J207" s="58" t="s">
        <v>25</v>
      </c>
      <c r="K207" s="57"/>
      <c r="L207" s="184">
        <v>4500</v>
      </c>
      <c r="M207" s="185">
        <v>4592</v>
      </c>
      <c r="N207" s="186">
        <v>4587</v>
      </c>
      <c r="O207" s="187">
        <f t="shared" si="40"/>
        <v>-5</v>
      </c>
      <c r="P207" s="59">
        <f t="shared" si="37"/>
        <v>99.891114982578401</v>
      </c>
    </row>
    <row r="208" spans="1:16" outlineLevel="2" x14ac:dyDescent="0.2">
      <c r="A208" s="217">
        <f t="shared" si="41"/>
        <v>205</v>
      </c>
      <c r="B208" s="64" t="s">
        <v>328</v>
      </c>
      <c r="C208" s="58" t="s">
        <v>23</v>
      </c>
      <c r="D208" s="58" t="s">
        <v>257</v>
      </c>
      <c r="E208" s="58" t="s">
        <v>25</v>
      </c>
      <c r="F208" s="58" t="s">
        <v>297</v>
      </c>
      <c r="G208" s="58" t="s">
        <v>200</v>
      </c>
      <c r="H208" s="58"/>
      <c r="I208" s="58" t="s">
        <v>25</v>
      </c>
      <c r="J208" s="58" t="s">
        <v>25</v>
      </c>
      <c r="K208" s="57"/>
      <c r="L208" s="184">
        <v>3000</v>
      </c>
      <c r="M208" s="185">
        <v>2500</v>
      </c>
      <c r="N208" s="186">
        <v>2467</v>
      </c>
      <c r="O208" s="187">
        <f t="shared" si="40"/>
        <v>-33</v>
      </c>
      <c r="P208" s="59">
        <f t="shared" si="37"/>
        <v>98.68</v>
      </c>
    </row>
    <row r="209" spans="1:16" outlineLevel="2" x14ac:dyDescent="0.2">
      <c r="A209" s="217">
        <f t="shared" si="41"/>
        <v>206</v>
      </c>
      <c r="B209" s="64" t="s">
        <v>329</v>
      </c>
      <c r="C209" s="58" t="s">
        <v>23</v>
      </c>
      <c r="D209" s="58" t="s">
        <v>257</v>
      </c>
      <c r="E209" s="58" t="s">
        <v>25</v>
      </c>
      <c r="F209" s="58" t="s">
        <v>297</v>
      </c>
      <c r="G209" s="58" t="s">
        <v>202</v>
      </c>
      <c r="H209" s="58"/>
      <c r="I209" s="58" t="s">
        <v>25</v>
      </c>
      <c r="J209" s="58" t="s">
        <v>25</v>
      </c>
      <c r="K209" s="57"/>
      <c r="L209" s="184">
        <v>1300</v>
      </c>
      <c r="M209" s="185">
        <v>1400</v>
      </c>
      <c r="N209" s="186">
        <v>1088</v>
      </c>
      <c r="O209" s="187">
        <f t="shared" si="40"/>
        <v>-312</v>
      </c>
      <c r="P209" s="59">
        <f t="shared" si="37"/>
        <v>77.714285714285708</v>
      </c>
    </row>
    <row r="210" spans="1:16" outlineLevel="2" x14ac:dyDescent="0.2">
      <c r="A210" s="217">
        <f t="shared" si="41"/>
        <v>207</v>
      </c>
      <c r="B210" s="64" t="s">
        <v>330</v>
      </c>
      <c r="C210" s="58" t="s">
        <v>23</v>
      </c>
      <c r="D210" s="58" t="s">
        <v>257</v>
      </c>
      <c r="E210" s="58" t="s">
        <v>25</v>
      </c>
      <c r="F210" s="58" t="s">
        <v>297</v>
      </c>
      <c r="G210" s="58" t="s">
        <v>331</v>
      </c>
      <c r="H210" s="58"/>
      <c r="I210" s="58" t="s">
        <v>25</v>
      </c>
      <c r="J210" s="58" t="s">
        <v>25</v>
      </c>
      <c r="K210" s="57"/>
      <c r="L210" s="184">
        <v>15</v>
      </c>
      <c r="M210" s="185">
        <v>15</v>
      </c>
      <c r="N210" s="186">
        <v>15</v>
      </c>
      <c r="O210" s="187">
        <f t="shared" si="40"/>
        <v>0</v>
      </c>
      <c r="P210" s="59">
        <f t="shared" si="37"/>
        <v>100</v>
      </c>
    </row>
    <row r="211" spans="1:16" outlineLevel="2" x14ac:dyDescent="0.2">
      <c r="A211" s="217">
        <f t="shared" si="41"/>
        <v>208</v>
      </c>
      <c r="B211" s="64" t="s">
        <v>332</v>
      </c>
      <c r="C211" s="58" t="s">
        <v>23</v>
      </c>
      <c r="D211" s="58" t="s">
        <v>257</v>
      </c>
      <c r="E211" s="58" t="s">
        <v>25</v>
      </c>
      <c r="F211" s="58" t="s">
        <v>297</v>
      </c>
      <c r="G211" s="58" t="s">
        <v>47</v>
      </c>
      <c r="H211" s="58"/>
      <c r="I211" s="58" t="s">
        <v>25</v>
      </c>
      <c r="J211" s="58" t="s">
        <v>25</v>
      </c>
      <c r="K211" s="57"/>
      <c r="L211" s="184">
        <v>0</v>
      </c>
      <c r="M211" s="185">
        <v>2236</v>
      </c>
      <c r="N211" s="186">
        <v>2236</v>
      </c>
      <c r="O211" s="187">
        <f t="shared" si="40"/>
        <v>0</v>
      </c>
      <c r="P211" s="59">
        <f t="shared" si="37"/>
        <v>100</v>
      </c>
    </row>
    <row r="212" spans="1:16" outlineLevel="2" x14ac:dyDescent="0.2">
      <c r="A212" s="217">
        <f t="shared" si="41"/>
        <v>209</v>
      </c>
      <c r="B212" s="64" t="s">
        <v>333</v>
      </c>
      <c r="C212" s="58" t="s">
        <v>23</v>
      </c>
      <c r="D212" s="58" t="s">
        <v>257</v>
      </c>
      <c r="E212" s="58" t="s">
        <v>25</v>
      </c>
      <c r="F212" s="58" t="s">
        <v>297</v>
      </c>
      <c r="G212" s="58" t="s">
        <v>47</v>
      </c>
      <c r="H212" s="58"/>
      <c r="I212" s="58" t="s">
        <v>25</v>
      </c>
      <c r="J212" s="58" t="s">
        <v>25</v>
      </c>
      <c r="K212" s="57"/>
      <c r="L212" s="184">
        <v>0</v>
      </c>
      <c r="M212" s="185">
        <v>12</v>
      </c>
      <c r="N212" s="186">
        <v>12</v>
      </c>
      <c r="O212" s="187">
        <f t="shared" si="40"/>
        <v>0</v>
      </c>
      <c r="P212" s="59">
        <f t="shared" si="37"/>
        <v>100</v>
      </c>
    </row>
    <row r="213" spans="1:16" outlineLevel="2" x14ac:dyDescent="0.2">
      <c r="A213" s="217">
        <f t="shared" si="41"/>
        <v>210</v>
      </c>
      <c r="B213" s="64" t="s">
        <v>333</v>
      </c>
      <c r="C213" s="58" t="s">
        <v>23</v>
      </c>
      <c r="D213" s="58" t="s">
        <v>257</v>
      </c>
      <c r="E213" s="58" t="s">
        <v>25</v>
      </c>
      <c r="F213" s="58" t="s">
        <v>297</v>
      </c>
      <c r="G213" s="58" t="s">
        <v>47</v>
      </c>
      <c r="H213" s="58"/>
      <c r="I213" s="58" t="s">
        <v>25</v>
      </c>
      <c r="J213" s="58" t="s">
        <v>25</v>
      </c>
      <c r="K213" s="57" t="s">
        <v>25</v>
      </c>
      <c r="L213" s="184">
        <v>2000</v>
      </c>
      <c r="M213" s="185">
        <v>1988</v>
      </c>
      <c r="N213" s="186">
        <v>0</v>
      </c>
      <c r="O213" s="187">
        <f t="shared" si="40"/>
        <v>-1988</v>
      </c>
      <c r="P213" s="59">
        <f t="shared" si="37"/>
        <v>0</v>
      </c>
    </row>
    <row r="214" spans="1:16" outlineLevel="2" x14ac:dyDescent="0.2">
      <c r="A214" s="217">
        <f t="shared" si="41"/>
        <v>211</v>
      </c>
      <c r="B214" s="64" t="s">
        <v>334</v>
      </c>
      <c r="C214" s="58" t="s">
        <v>23</v>
      </c>
      <c r="D214" s="58" t="s">
        <v>257</v>
      </c>
      <c r="E214" s="58" t="s">
        <v>25</v>
      </c>
      <c r="F214" s="58" t="s">
        <v>297</v>
      </c>
      <c r="G214" s="58" t="s">
        <v>207</v>
      </c>
      <c r="H214" s="58"/>
      <c r="I214" s="58" t="s">
        <v>25</v>
      </c>
      <c r="J214" s="58" t="s">
        <v>25</v>
      </c>
      <c r="K214" s="57"/>
      <c r="L214" s="184">
        <v>2000</v>
      </c>
      <c r="M214" s="185">
        <v>2541</v>
      </c>
      <c r="N214" s="186">
        <v>2427</v>
      </c>
      <c r="O214" s="187">
        <f t="shared" si="40"/>
        <v>-114</v>
      </c>
      <c r="P214" s="59">
        <f t="shared" si="37"/>
        <v>95.513577331759151</v>
      </c>
    </row>
    <row r="215" spans="1:16" outlineLevel="2" x14ac:dyDescent="0.2">
      <c r="A215" s="217">
        <f t="shared" si="41"/>
        <v>212</v>
      </c>
      <c r="B215" s="64" t="s">
        <v>335</v>
      </c>
      <c r="C215" s="58" t="s">
        <v>23</v>
      </c>
      <c r="D215" s="58" t="s">
        <v>257</v>
      </c>
      <c r="E215" s="58" t="s">
        <v>25</v>
      </c>
      <c r="F215" s="58" t="s">
        <v>297</v>
      </c>
      <c r="G215" s="58" t="s">
        <v>207</v>
      </c>
      <c r="H215" s="58" t="s">
        <v>301</v>
      </c>
      <c r="I215" s="58" t="s">
        <v>25</v>
      </c>
      <c r="J215" s="58" t="s">
        <v>25</v>
      </c>
      <c r="K215" s="57"/>
      <c r="L215" s="184">
        <v>700</v>
      </c>
      <c r="M215" s="185">
        <v>716</v>
      </c>
      <c r="N215" s="186">
        <v>8</v>
      </c>
      <c r="O215" s="187">
        <f t="shared" si="40"/>
        <v>-708</v>
      </c>
      <c r="P215" s="59">
        <f t="shared" si="37"/>
        <v>1.1173184357541899</v>
      </c>
    </row>
    <row r="216" spans="1:16" outlineLevel="2" x14ac:dyDescent="0.2">
      <c r="A216" s="217">
        <f t="shared" si="41"/>
        <v>213</v>
      </c>
      <c r="B216" s="64" t="s">
        <v>336</v>
      </c>
      <c r="C216" s="58" t="s">
        <v>23</v>
      </c>
      <c r="D216" s="58" t="s">
        <v>257</v>
      </c>
      <c r="E216" s="58" t="s">
        <v>25</v>
      </c>
      <c r="F216" s="58" t="s">
        <v>297</v>
      </c>
      <c r="G216" s="58" t="s">
        <v>31</v>
      </c>
      <c r="H216" s="58"/>
      <c r="I216" s="58" t="s">
        <v>25</v>
      </c>
      <c r="J216" s="58" t="s">
        <v>25</v>
      </c>
      <c r="K216" s="57"/>
      <c r="L216" s="184">
        <v>0</v>
      </c>
      <c r="M216" s="185">
        <v>435</v>
      </c>
      <c r="N216" s="186">
        <v>431</v>
      </c>
      <c r="O216" s="187">
        <f t="shared" si="40"/>
        <v>-4</v>
      </c>
      <c r="P216" s="59">
        <f t="shared" si="37"/>
        <v>99.080459770114942</v>
      </c>
    </row>
    <row r="217" spans="1:16" outlineLevel="2" x14ac:dyDescent="0.2">
      <c r="A217" s="217">
        <f t="shared" si="41"/>
        <v>214</v>
      </c>
      <c r="B217" s="64" t="s">
        <v>337</v>
      </c>
      <c r="C217" s="58" t="s">
        <v>23</v>
      </c>
      <c r="D217" s="58" t="s">
        <v>257</v>
      </c>
      <c r="E217" s="58" t="s">
        <v>25</v>
      </c>
      <c r="F217" s="58" t="s">
        <v>297</v>
      </c>
      <c r="G217" s="58" t="s">
        <v>31</v>
      </c>
      <c r="H217" s="58"/>
      <c r="I217" s="58" t="s">
        <v>25</v>
      </c>
      <c r="J217" s="58" t="s">
        <v>25</v>
      </c>
      <c r="K217" s="57"/>
      <c r="L217" s="184">
        <v>0</v>
      </c>
      <c r="M217" s="185">
        <v>50</v>
      </c>
      <c r="N217" s="186">
        <v>11</v>
      </c>
      <c r="O217" s="187">
        <f t="shared" si="40"/>
        <v>-39</v>
      </c>
      <c r="P217" s="59">
        <f t="shared" si="37"/>
        <v>22</v>
      </c>
    </row>
    <row r="218" spans="1:16" outlineLevel="2" x14ac:dyDescent="0.2">
      <c r="A218" s="217">
        <f t="shared" si="41"/>
        <v>215</v>
      </c>
      <c r="B218" s="64" t="s">
        <v>338</v>
      </c>
      <c r="C218" s="58" t="s">
        <v>23</v>
      </c>
      <c r="D218" s="58" t="s">
        <v>257</v>
      </c>
      <c r="E218" s="58" t="s">
        <v>25</v>
      </c>
      <c r="F218" s="58" t="s">
        <v>297</v>
      </c>
      <c r="G218" s="58" t="s">
        <v>31</v>
      </c>
      <c r="H218" s="58"/>
      <c r="I218" s="58" t="s">
        <v>25</v>
      </c>
      <c r="J218" s="58" t="s">
        <v>25</v>
      </c>
      <c r="K218" s="57"/>
      <c r="L218" s="184">
        <v>0</v>
      </c>
      <c r="M218" s="185">
        <v>900</v>
      </c>
      <c r="N218" s="186">
        <v>849</v>
      </c>
      <c r="O218" s="187">
        <f t="shared" si="40"/>
        <v>-51</v>
      </c>
      <c r="P218" s="59">
        <f t="shared" si="37"/>
        <v>94.333333333333343</v>
      </c>
    </row>
    <row r="219" spans="1:16" outlineLevel="2" x14ac:dyDescent="0.2">
      <c r="A219" s="217">
        <f t="shared" si="41"/>
        <v>216</v>
      </c>
      <c r="B219" s="64" t="s">
        <v>339</v>
      </c>
      <c r="C219" s="58" t="s">
        <v>23</v>
      </c>
      <c r="D219" s="58" t="s">
        <v>257</v>
      </c>
      <c r="E219" s="58" t="s">
        <v>25</v>
      </c>
      <c r="F219" s="58" t="s">
        <v>297</v>
      </c>
      <c r="G219" s="58" t="s">
        <v>31</v>
      </c>
      <c r="H219" s="58"/>
      <c r="I219" s="58" t="s">
        <v>25</v>
      </c>
      <c r="J219" s="58" t="s">
        <v>25</v>
      </c>
      <c r="K219" s="57"/>
      <c r="L219" s="184">
        <v>0</v>
      </c>
      <c r="M219" s="185">
        <v>90</v>
      </c>
      <c r="N219" s="186">
        <v>86</v>
      </c>
      <c r="O219" s="187">
        <f t="shared" si="40"/>
        <v>-4</v>
      </c>
      <c r="P219" s="59">
        <f t="shared" si="37"/>
        <v>95.555555555555557</v>
      </c>
    </row>
    <row r="220" spans="1:16" outlineLevel="2" x14ac:dyDescent="0.2">
      <c r="A220" s="217">
        <f t="shared" si="41"/>
        <v>217</v>
      </c>
      <c r="B220" s="64" t="s">
        <v>340</v>
      </c>
      <c r="C220" s="58" t="s">
        <v>23</v>
      </c>
      <c r="D220" s="58" t="s">
        <v>257</v>
      </c>
      <c r="E220" s="58" t="s">
        <v>25</v>
      </c>
      <c r="F220" s="58" t="s">
        <v>297</v>
      </c>
      <c r="G220" s="58" t="s">
        <v>31</v>
      </c>
      <c r="H220" s="58"/>
      <c r="I220" s="58" t="s">
        <v>25</v>
      </c>
      <c r="J220" s="58" t="s">
        <v>25</v>
      </c>
      <c r="K220" s="57"/>
      <c r="L220" s="184">
        <v>0</v>
      </c>
      <c r="M220" s="185">
        <v>210</v>
      </c>
      <c r="N220" s="186">
        <v>200</v>
      </c>
      <c r="O220" s="187">
        <f t="shared" si="40"/>
        <v>-10</v>
      </c>
      <c r="P220" s="59">
        <f t="shared" si="37"/>
        <v>95.238095238095227</v>
      </c>
    </row>
    <row r="221" spans="1:16" outlineLevel="2" x14ac:dyDescent="0.2">
      <c r="A221" s="217">
        <f t="shared" si="41"/>
        <v>218</v>
      </c>
      <c r="B221" s="64" t="s">
        <v>341</v>
      </c>
      <c r="C221" s="58" t="s">
        <v>23</v>
      </c>
      <c r="D221" s="58" t="s">
        <v>257</v>
      </c>
      <c r="E221" s="58" t="s">
        <v>25</v>
      </c>
      <c r="F221" s="58" t="s">
        <v>297</v>
      </c>
      <c r="G221" s="58" t="s">
        <v>31</v>
      </c>
      <c r="H221" s="58"/>
      <c r="I221" s="58" t="s">
        <v>25</v>
      </c>
      <c r="J221" s="58" t="s">
        <v>25</v>
      </c>
      <c r="K221" s="57"/>
      <c r="L221" s="184">
        <v>0</v>
      </c>
      <c r="M221" s="185">
        <v>215</v>
      </c>
      <c r="N221" s="186">
        <v>213</v>
      </c>
      <c r="O221" s="187">
        <f t="shared" si="40"/>
        <v>-2</v>
      </c>
      <c r="P221" s="59">
        <f t="shared" si="37"/>
        <v>99.069767441860463</v>
      </c>
    </row>
    <row r="222" spans="1:16" outlineLevel="2" x14ac:dyDescent="0.2">
      <c r="A222" s="217">
        <f t="shared" si="41"/>
        <v>219</v>
      </c>
      <c r="B222" s="64" t="s">
        <v>342</v>
      </c>
      <c r="C222" s="58" t="s">
        <v>23</v>
      </c>
      <c r="D222" s="58" t="s">
        <v>257</v>
      </c>
      <c r="E222" s="58" t="s">
        <v>25</v>
      </c>
      <c r="F222" s="58" t="s">
        <v>297</v>
      </c>
      <c r="G222" s="58" t="s">
        <v>31</v>
      </c>
      <c r="H222" s="58"/>
      <c r="I222" s="58" t="s">
        <v>25</v>
      </c>
      <c r="J222" s="58" t="s">
        <v>25</v>
      </c>
      <c r="K222" s="57"/>
      <c r="L222" s="184">
        <v>0</v>
      </c>
      <c r="M222" s="185">
        <v>1800</v>
      </c>
      <c r="N222" s="186">
        <v>1637</v>
      </c>
      <c r="O222" s="187">
        <f t="shared" si="40"/>
        <v>-163</v>
      </c>
      <c r="P222" s="59">
        <f t="shared" si="37"/>
        <v>90.944444444444457</v>
      </c>
    </row>
    <row r="223" spans="1:16" outlineLevel="2" x14ac:dyDescent="0.2">
      <c r="A223" s="217">
        <f t="shared" si="41"/>
        <v>220</v>
      </c>
      <c r="B223" s="64" t="s">
        <v>343</v>
      </c>
      <c r="C223" s="58" t="s">
        <v>23</v>
      </c>
      <c r="D223" s="58" t="s">
        <v>257</v>
      </c>
      <c r="E223" s="58" t="s">
        <v>25</v>
      </c>
      <c r="F223" s="58" t="s">
        <v>297</v>
      </c>
      <c r="G223" s="58" t="s">
        <v>31</v>
      </c>
      <c r="H223" s="58"/>
      <c r="I223" s="58" t="s">
        <v>25</v>
      </c>
      <c r="J223" s="58" t="s">
        <v>25</v>
      </c>
      <c r="K223" s="57"/>
      <c r="L223" s="184">
        <v>0</v>
      </c>
      <c r="M223" s="185">
        <v>6619</v>
      </c>
      <c r="N223" s="186">
        <v>6571</v>
      </c>
      <c r="O223" s="187">
        <f t="shared" si="40"/>
        <v>-48</v>
      </c>
      <c r="P223" s="59">
        <f t="shared" ref="P223:P262" si="42">N223/M223*100</f>
        <v>99.274814926726094</v>
      </c>
    </row>
    <row r="224" spans="1:16" outlineLevel="2" x14ac:dyDescent="0.2">
      <c r="A224" s="217">
        <f t="shared" si="41"/>
        <v>221</v>
      </c>
      <c r="B224" s="64" t="s">
        <v>344</v>
      </c>
      <c r="C224" s="58" t="s">
        <v>23</v>
      </c>
      <c r="D224" s="58" t="s">
        <v>257</v>
      </c>
      <c r="E224" s="58" t="s">
        <v>25</v>
      </c>
      <c r="F224" s="58" t="s">
        <v>297</v>
      </c>
      <c r="G224" s="58" t="s">
        <v>31</v>
      </c>
      <c r="H224" s="58"/>
      <c r="I224" s="58" t="s">
        <v>25</v>
      </c>
      <c r="J224" s="58" t="s">
        <v>25</v>
      </c>
      <c r="K224" s="57"/>
      <c r="L224" s="184">
        <v>0</v>
      </c>
      <c r="M224" s="185">
        <v>57</v>
      </c>
      <c r="N224" s="186">
        <v>56</v>
      </c>
      <c r="O224" s="187">
        <f t="shared" si="40"/>
        <v>-1</v>
      </c>
      <c r="P224" s="59">
        <f t="shared" si="42"/>
        <v>98.245614035087712</v>
      </c>
    </row>
    <row r="225" spans="1:16" outlineLevel="2" x14ac:dyDescent="0.2">
      <c r="A225" s="217">
        <f t="shared" si="41"/>
        <v>222</v>
      </c>
      <c r="B225" s="64" t="s">
        <v>345</v>
      </c>
      <c r="C225" s="58" t="s">
        <v>23</v>
      </c>
      <c r="D225" s="58" t="s">
        <v>257</v>
      </c>
      <c r="E225" s="58" t="s">
        <v>25</v>
      </c>
      <c r="F225" s="58" t="s">
        <v>297</v>
      </c>
      <c r="G225" s="58" t="s">
        <v>31</v>
      </c>
      <c r="H225" s="58"/>
      <c r="I225" s="58" t="s">
        <v>25</v>
      </c>
      <c r="J225" s="58" t="s">
        <v>25</v>
      </c>
      <c r="K225" s="57"/>
      <c r="L225" s="184">
        <v>0</v>
      </c>
      <c r="M225" s="185">
        <v>100</v>
      </c>
      <c r="N225" s="186">
        <v>97</v>
      </c>
      <c r="O225" s="187">
        <f t="shared" si="40"/>
        <v>-3</v>
      </c>
      <c r="P225" s="59">
        <f t="shared" si="42"/>
        <v>97</v>
      </c>
    </row>
    <row r="226" spans="1:16" outlineLevel="2" x14ac:dyDescent="0.2">
      <c r="A226" s="217">
        <f t="shared" si="41"/>
        <v>223</v>
      </c>
      <c r="B226" s="64" t="s">
        <v>346</v>
      </c>
      <c r="C226" s="58" t="s">
        <v>23</v>
      </c>
      <c r="D226" s="58" t="s">
        <v>257</v>
      </c>
      <c r="E226" s="58" t="s">
        <v>25</v>
      </c>
      <c r="F226" s="58" t="s">
        <v>297</v>
      </c>
      <c r="G226" s="58" t="s">
        <v>31</v>
      </c>
      <c r="H226" s="58"/>
      <c r="I226" s="58" t="s">
        <v>25</v>
      </c>
      <c r="J226" s="58" t="s">
        <v>25</v>
      </c>
      <c r="K226" s="57"/>
      <c r="L226" s="184">
        <v>0</v>
      </c>
      <c r="M226" s="185">
        <v>250</v>
      </c>
      <c r="N226" s="186">
        <v>192</v>
      </c>
      <c r="O226" s="187">
        <f t="shared" si="40"/>
        <v>-58</v>
      </c>
      <c r="P226" s="59">
        <f t="shared" si="42"/>
        <v>76.8</v>
      </c>
    </row>
    <row r="227" spans="1:16" outlineLevel="2" x14ac:dyDescent="0.2">
      <c r="A227" s="217">
        <f t="shared" si="41"/>
        <v>224</v>
      </c>
      <c r="B227" s="64" t="s">
        <v>347</v>
      </c>
      <c r="C227" s="58" t="s">
        <v>23</v>
      </c>
      <c r="D227" s="58" t="s">
        <v>257</v>
      </c>
      <c r="E227" s="58" t="s">
        <v>25</v>
      </c>
      <c r="F227" s="58" t="s">
        <v>297</v>
      </c>
      <c r="G227" s="58" t="s">
        <v>31</v>
      </c>
      <c r="H227" s="58"/>
      <c r="I227" s="58" t="s">
        <v>25</v>
      </c>
      <c r="J227" s="58" t="s">
        <v>25</v>
      </c>
      <c r="K227" s="57"/>
      <c r="L227" s="184">
        <v>0</v>
      </c>
      <c r="M227" s="185">
        <v>133</v>
      </c>
      <c r="N227" s="186">
        <v>130</v>
      </c>
      <c r="O227" s="187">
        <f t="shared" si="40"/>
        <v>-3</v>
      </c>
      <c r="P227" s="59">
        <f t="shared" si="42"/>
        <v>97.744360902255636</v>
      </c>
    </row>
    <row r="228" spans="1:16" outlineLevel="2" x14ac:dyDescent="0.2">
      <c r="A228" s="217">
        <f t="shared" si="41"/>
        <v>225</v>
      </c>
      <c r="B228" s="64" t="s">
        <v>348</v>
      </c>
      <c r="C228" s="58" t="s">
        <v>23</v>
      </c>
      <c r="D228" s="58" t="s">
        <v>257</v>
      </c>
      <c r="E228" s="58" t="s">
        <v>25</v>
      </c>
      <c r="F228" s="58" t="s">
        <v>297</v>
      </c>
      <c r="G228" s="58" t="s">
        <v>31</v>
      </c>
      <c r="H228" s="58"/>
      <c r="I228" s="58" t="s">
        <v>25</v>
      </c>
      <c r="J228" s="58" t="s">
        <v>25</v>
      </c>
      <c r="K228" s="57"/>
      <c r="L228" s="184">
        <v>0</v>
      </c>
      <c r="M228" s="185">
        <v>100</v>
      </c>
      <c r="N228" s="186">
        <v>93</v>
      </c>
      <c r="O228" s="187">
        <f t="shared" si="40"/>
        <v>-7</v>
      </c>
      <c r="P228" s="59">
        <f t="shared" si="42"/>
        <v>93</v>
      </c>
    </row>
    <row r="229" spans="1:16" outlineLevel="2" x14ac:dyDescent="0.2">
      <c r="A229" s="217">
        <f t="shared" si="41"/>
        <v>226</v>
      </c>
      <c r="B229" s="64" t="s">
        <v>349</v>
      </c>
      <c r="C229" s="58" t="s">
        <v>23</v>
      </c>
      <c r="D229" s="58" t="s">
        <v>257</v>
      </c>
      <c r="E229" s="58" t="s">
        <v>25</v>
      </c>
      <c r="F229" s="58" t="s">
        <v>297</v>
      </c>
      <c r="G229" s="58" t="s">
        <v>31</v>
      </c>
      <c r="H229" s="58"/>
      <c r="I229" s="58" t="s">
        <v>25</v>
      </c>
      <c r="J229" s="58" t="s">
        <v>25</v>
      </c>
      <c r="K229" s="57"/>
      <c r="L229" s="184">
        <v>0</v>
      </c>
      <c r="M229" s="185">
        <v>240</v>
      </c>
      <c r="N229" s="186">
        <v>224</v>
      </c>
      <c r="O229" s="187">
        <f t="shared" si="40"/>
        <v>-16</v>
      </c>
      <c r="P229" s="59">
        <f t="shared" si="42"/>
        <v>93.333333333333329</v>
      </c>
    </row>
    <row r="230" spans="1:16" outlineLevel="2" x14ac:dyDescent="0.2">
      <c r="A230" s="217">
        <f t="shared" si="41"/>
        <v>227</v>
      </c>
      <c r="B230" s="64" t="s">
        <v>350</v>
      </c>
      <c r="C230" s="58" t="s">
        <v>23</v>
      </c>
      <c r="D230" s="58" t="s">
        <v>257</v>
      </c>
      <c r="E230" s="58" t="s">
        <v>25</v>
      </c>
      <c r="F230" s="58" t="s">
        <v>297</v>
      </c>
      <c r="G230" s="58" t="s">
        <v>31</v>
      </c>
      <c r="H230" s="58"/>
      <c r="I230" s="58" t="s">
        <v>25</v>
      </c>
      <c r="J230" s="58" t="s">
        <v>25</v>
      </c>
      <c r="K230" s="57"/>
      <c r="L230" s="184">
        <v>0</v>
      </c>
      <c r="M230" s="185">
        <v>3207</v>
      </c>
      <c r="N230" s="186">
        <v>3197</v>
      </c>
      <c r="O230" s="187">
        <f t="shared" si="40"/>
        <v>-10</v>
      </c>
      <c r="P230" s="59">
        <f t="shared" si="42"/>
        <v>99.688182101652629</v>
      </c>
    </row>
    <row r="231" spans="1:16" outlineLevel="2" x14ac:dyDescent="0.2">
      <c r="A231" s="217">
        <f t="shared" si="41"/>
        <v>228</v>
      </c>
      <c r="B231" s="64" t="s">
        <v>351</v>
      </c>
      <c r="C231" s="58" t="s">
        <v>23</v>
      </c>
      <c r="D231" s="58" t="s">
        <v>257</v>
      </c>
      <c r="E231" s="58" t="s">
        <v>25</v>
      </c>
      <c r="F231" s="58" t="s">
        <v>297</v>
      </c>
      <c r="G231" s="58" t="s">
        <v>31</v>
      </c>
      <c r="H231" s="58"/>
      <c r="I231" s="58" t="s">
        <v>25</v>
      </c>
      <c r="J231" s="58" t="s">
        <v>25</v>
      </c>
      <c r="K231" s="57"/>
      <c r="L231" s="184">
        <v>0</v>
      </c>
      <c r="M231" s="185">
        <v>100</v>
      </c>
      <c r="N231" s="186">
        <v>64</v>
      </c>
      <c r="O231" s="187">
        <f t="shared" si="40"/>
        <v>-36</v>
      </c>
      <c r="P231" s="59">
        <f t="shared" si="42"/>
        <v>64</v>
      </c>
    </row>
    <row r="232" spans="1:16" outlineLevel="2" x14ac:dyDescent="0.2">
      <c r="A232" s="217">
        <f t="shared" si="41"/>
        <v>229</v>
      </c>
      <c r="B232" s="64" t="s">
        <v>65</v>
      </c>
      <c r="C232" s="58" t="s">
        <v>23</v>
      </c>
      <c r="D232" s="58" t="s">
        <v>257</v>
      </c>
      <c r="E232" s="58" t="s">
        <v>25</v>
      </c>
      <c r="F232" s="58" t="s">
        <v>297</v>
      </c>
      <c r="G232" s="58" t="s">
        <v>31</v>
      </c>
      <c r="H232" s="58"/>
      <c r="I232" s="58" t="s">
        <v>25</v>
      </c>
      <c r="J232" s="58" t="s">
        <v>25</v>
      </c>
      <c r="K232" s="57" t="s">
        <v>25</v>
      </c>
      <c r="L232" s="184">
        <v>13905</v>
      </c>
      <c r="M232" s="185">
        <v>9</v>
      </c>
      <c r="N232" s="186">
        <v>0</v>
      </c>
      <c r="O232" s="187">
        <f t="shared" si="40"/>
        <v>-9</v>
      </c>
      <c r="P232" s="59">
        <f t="shared" si="42"/>
        <v>0</v>
      </c>
    </row>
    <row r="233" spans="1:16" outlineLevel="2" x14ac:dyDescent="0.2">
      <c r="A233" s="217">
        <f t="shared" si="41"/>
        <v>230</v>
      </c>
      <c r="B233" s="64" t="s">
        <v>352</v>
      </c>
      <c r="C233" s="58" t="s">
        <v>23</v>
      </c>
      <c r="D233" s="58" t="s">
        <v>257</v>
      </c>
      <c r="E233" s="58" t="s">
        <v>25</v>
      </c>
      <c r="F233" s="58" t="s">
        <v>297</v>
      </c>
      <c r="G233" s="58" t="s">
        <v>213</v>
      </c>
      <c r="H233" s="58"/>
      <c r="I233" s="58" t="s">
        <v>25</v>
      </c>
      <c r="J233" s="58" t="s">
        <v>25</v>
      </c>
      <c r="K233" s="57"/>
      <c r="L233" s="184">
        <v>0</v>
      </c>
      <c r="M233" s="185">
        <v>170</v>
      </c>
      <c r="N233" s="186">
        <v>149</v>
      </c>
      <c r="O233" s="187">
        <f t="shared" si="40"/>
        <v>-21</v>
      </c>
      <c r="P233" s="59">
        <f t="shared" si="42"/>
        <v>87.647058823529406</v>
      </c>
    </row>
    <row r="234" spans="1:16" outlineLevel="2" x14ac:dyDescent="0.2">
      <c r="A234" s="217">
        <f t="shared" si="41"/>
        <v>231</v>
      </c>
      <c r="B234" s="64" t="s">
        <v>353</v>
      </c>
      <c r="C234" s="58" t="s">
        <v>23</v>
      </c>
      <c r="D234" s="58" t="s">
        <v>257</v>
      </c>
      <c r="E234" s="58" t="s">
        <v>25</v>
      </c>
      <c r="F234" s="58" t="s">
        <v>297</v>
      </c>
      <c r="G234" s="58" t="s">
        <v>213</v>
      </c>
      <c r="H234" s="58"/>
      <c r="I234" s="58" t="s">
        <v>25</v>
      </c>
      <c r="J234" s="58" t="s">
        <v>25</v>
      </c>
      <c r="K234" s="57"/>
      <c r="L234" s="184">
        <v>0</v>
      </c>
      <c r="M234" s="185">
        <v>390</v>
      </c>
      <c r="N234" s="186">
        <v>353</v>
      </c>
      <c r="O234" s="187">
        <f t="shared" si="40"/>
        <v>-37</v>
      </c>
      <c r="P234" s="59">
        <f t="shared" si="42"/>
        <v>90.512820512820511</v>
      </c>
    </row>
    <row r="235" spans="1:16" outlineLevel="2" x14ac:dyDescent="0.2">
      <c r="A235" s="217">
        <f t="shared" si="41"/>
        <v>232</v>
      </c>
      <c r="B235" s="64" t="s">
        <v>354</v>
      </c>
      <c r="C235" s="58" t="s">
        <v>23</v>
      </c>
      <c r="D235" s="58" t="s">
        <v>257</v>
      </c>
      <c r="E235" s="58" t="s">
        <v>25</v>
      </c>
      <c r="F235" s="58" t="s">
        <v>297</v>
      </c>
      <c r="G235" s="58" t="s">
        <v>213</v>
      </c>
      <c r="H235" s="58"/>
      <c r="I235" s="58" t="s">
        <v>25</v>
      </c>
      <c r="J235" s="58" t="s">
        <v>25</v>
      </c>
      <c r="K235" s="57"/>
      <c r="L235" s="184">
        <v>0</v>
      </c>
      <c r="M235" s="185">
        <v>940</v>
      </c>
      <c r="N235" s="186">
        <v>881</v>
      </c>
      <c r="O235" s="187">
        <f t="shared" si="40"/>
        <v>-59</v>
      </c>
      <c r="P235" s="59">
        <f t="shared" si="42"/>
        <v>93.723404255319153</v>
      </c>
    </row>
    <row r="236" spans="1:16" outlineLevel="2" x14ac:dyDescent="0.2">
      <c r="A236" s="217">
        <f t="shared" si="41"/>
        <v>233</v>
      </c>
      <c r="B236" s="64" t="s">
        <v>355</v>
      </c>
      <c r="C236" s="58" t="s">
        <v>23</v>
      </c>
      <c r="D236" s="58" t="s">
        <v>257</v>
      </c>
      <c r="E236" s="58" t="s">
        <v>25</v>
      </c>
      <c r="F236" s="58" t="s">
        <v>297</v>
      </c>
      <c r="G236" s="58" t="s">
        <v>213</v>
      </c>
      <c r="H236" s="58"/>
      <c r="I236" s="58" t="s">
        <v>25</v>
      </c>
      <c r="J236" s="58" t="s">
        <v>25</v>
      </c>
      <c r="K236" s="57"/>
      <c r="L236" s="184">
        <v>0</v>
      </c>
      <c r="M236" s="185">
        <v>59</v>
      </c>
      <c r="N236" s="186">
        <v>59</v>
      </c>
      <c r="O236" s="187">
        <f t="shared" si="40"/>
        <v>0</v>
      </c>
      <c r="P236" s="59">
        <f t="shared" si="42"/>
        <v>100</v>
      </c>
    </row>
    <row r="237" spans="1:16" outlineLevel="2" x14ac:dyDescent="0.2">
      <c r="A237" s="217">
        <f t="shared" si="41"/>
        <v>234</v>
      </c>
      <c r="B237" s="64" t="s">
        <v>356</v>
      </c>
      <c r="C237" s="58" t="s">
        <v>23</v>
      </c>
      <c r="D237" s="58" t="s">
        <v>257</v>
      </c>
      <c r="E237" s="58" t="s">
        <v>25</v>
      </c>
      <c r="F237" s="58" t="s">
        <v>297</v>
      </c>
      <c r="G237" s="58" t="s">
        <v>213</v>
      </c>
      <c r="H237" s="58"/>
      <c r="I237" s="58" t="s">
        <v>25</v>
      </c>
      <c r="J237" s="58" t="s">
        <v>25</v>
      </c>
      <c r="K237" s="57"/>
      <c r="L237" s="184">
        <v>0</v>
      </c>
      <c r="M237" s="185">
        <v>10</v>
      </c>
      <c r="N237" s="186">
        <v>0</v>
      </c>
      <c r="O237" s="187">
        <f t="shared" si="40"/>
        <v>-10</v>
      </c>
      <c r="P237" s="59">
        <f t="shared" si="42"/>
        <v>0</v>
      </c>
    </row>
    <row r="238" spans="1:16" outlineLevel="2" x14ac:dyDescent="0.2">
      <c r="A238" s="217">
        <f t="shared" si="41"/>
        <v>235</v>
      </c>
      <c r="B238" s="64" t="s">
        <v>357</v>
      </c>
      <c r="C238" s="58" t="s">
        <v>23</v>
      </c>
      <c r="D238" s="58" t="s">
        <v>257</v>
      </c>
      <c r="E238" s="58" t="s">
        <v>25</v>
      </c>
      <c r="F238" s="58" t="s">
        <v>297</v>
      </c>
      <c r="G238" s="58" t="s">
        <v>213</v>
      </c>
      <c r="H238" s="58"/>
      <c r="I238" s="58" t="s">
        <v>25</v>
      </c>
      <c r="J238" s="58" t="s">
        <v>25</v>
      </c>
      <c r="K238" s="57"/>
      <c r="L238" s="184">
        <v>0</v>
      </c>
      <c r="M238" s="185">
        <v>100</v>
      </c>
      <c r="N238" s="186">
        <v>98</v>
      </c>
      <c r="O238" s="187">
        <f t="shared" si="40"/>
        <v>-2</v>
      </c>
      <c r="P238" s="59">
        <f t="shared" si="42"/>
        <v>98</v>
      </c>
    </row>
    <row r="239" spans="1:16" outlineLevel="2" x14ac:dyDescent="0.2">
      <c r="A239" s="217">
        <f t="shared" si="41"/>
        <v>236</v>
      </c>
      <c r="B239" s="64" t="s">
        <v>358</v>
      </c>
      <c r="C239" s="58" t="s">
        <v>23</v>
      </c>
      <c r="D239" s="58" t="s">
        <v>257</v>
      </c>
      <c r="E239" s="58" t="s">
        <v>25</v>
      </c>
      <c r="F239" s="58" t="s">
        <v>297</v>
      </c>
      <c r="G239" s="58" t="s">
        <v>213</v>
      </c>
      <c r="H239" s="58"/>
      <c r="I239" s="58" t="s">
        <v>25</v>
      </c>
      <c r="J239" s="58" t="s">
        <v>25</v>
      </c>
      <c r="K239" s="57"/>
      <c r="L239" s="184">
        <v>0</v>
      </c>
      <c r="M239" s="185">
        <v>100</v>
      </c>
      <c r="N239" s="186">
        <v>62</v>
      </c>
      <c r="O239" s="187">
        <f t="shared" si="40"/>
        <v>-38</v>
      </c>
      <c r="P239" s="59">
        <f t="shared" si="42"/>
        <v>62</v>
      </c>
    </row>
    <row r="240" spans="1:16" outlineLevel="2" x14ac:dyDescent="0.2">
      <c r="A240" s="217">
        <f t="shared" si="41"/>
        <v>237</v>
      </c>
      <c r="B240" s="64" t="s">
        <v>359</v>
      </c>
      <c r="C240" s="58" t="s">
        <v>23</v>
      </c>
      <c r="D240" s="58" t="s">
        <v>257</v>
      </c>
      <c r="E240" s="58" t="s">
        <v>25</v>
      </c>
      <c r="F240" s="58" t="s">
        <v>297</v>
      </c>
      <c r="G240" s="58" t="s">
        <v>213</v>
      </c>
      <c r="H240" s="58"/>
      <c r="I240" s="58" t="s">
        <v>25</v>
      </c>
      <c r="J240" s="58" t="s">
        <v>25</v>
      </c>
      <c r="K240" s="57" t="s">
        <v>25</v>
      </c>
      <c r="L240" s="184">
        <v>2800</v>
      </c>
      <c r="M240" s="185">
        <v>85</v>
      </c>
      <c r="N240" s="186">
        <v>0</v>
      </c>
      <c r="O240" s="187">
        <f t="shared" si="40"/>
        <v>-85</v>
      </c>
      <c r="P240" s="59">
        <f t="shared" si="42"/>
        <v>0</v>
      </c>
    </row>
    <row r="241" spans="1:16" outlineLevel="2" x14ac:dyDescent="0.2">
      <c r="A241" s="217">
        <f t="shared" si="41"/>
        <v>238</v>
      </c>
      <c r="B241" s="64" t="s">
        <v>360</v>
      </c>
      <c r="C241" s="58" t="s">
        <v>23</v>
      </c>
      <c r="D241" s="58" t="s">
        <v>257</v>
      </c>
      <c r="E241" s="58" t="s">
        <v>25</v>
      </c>
      <c r="F241" s="58" t="s">
        <v>297</v>
      </c>
      <c r="G241" s="58" t="s">
        <v>67</v>
      </c>
      <c r="H241" s="58"/>
      <c r="I241" s="58" t="s">
        <v>25</v>
      </c>
      <c r="J241" s="58" t="s">
        <v>25</v>
      </c>
      <c r="K241" s="57"/>
      <c r="L241" s="184">
        <v>0</v>
      </c>
      <c r="M241" s="185">
        <v>3570</v>
      </c>
      <c r="N241" s="186">
        <v>3443</v>
      </c>
      <c r="O241" s="187">
        <f t="shared" si="40"/>
        <v>-127</v>
      </c>
      <c r="P241" s="59">
        <f t="shared" si="42"/>
        <v>96.44257703081233</v>
      </c>
    </row>
    <row r="242" spans="1:16" outlineLevel="2" x14ac:dyDescent="0.2">
      <c r="A242" s="217">
        <f t="shared" si="41"/>
        <v>239</v>
      </c>
      <c r="B242" s="64" t="s">
        <v>361</v>
      </c>
      <c r="C242" s="58" t="s">
        <v>23</v>
      </c>
      <c r="D242" s="58" t="s">
        <v>257</v>
      </c>
      <c r="E242" s="58" t="s">
        <v>25</v>
      </c>
      <c r="F242" s="58" t="s">
        <v>297</v>
      </c>
      <c r="G242" s="58" t="s">
        <v>67</v>
      </c>
      <c r="H242" s="58"/>
      <c r="I242" s="58" t="s">
        <v>25</v>
      </c>
      <c r="J242" s="58" t="s">
        <v>25</v>
      </c>
      <c r="K242" s="57"/>
      <c r="L242" s="184">
        <v>0</v>
      </c>
      <c r="M242" s="185">
        <v>2384</v>
      </c>
      <c r="N242" s="186">
        <v>2244</v>
      </c>
      <c r="O242" s="187">
        <f t="shared" si="40"/>
        <v>-140</v>
      </c>
      <c r="P242" s="59">
        <f t="shared" si="42"/>
        <v>94.127516778523486</v>
      </c>
    </row>
    <row r="243" spans="1:16" outlineLevel="2" x14ac:dyDescent="0.2">
      <c r="A243" s="217">
        <f t="shared" si="41"/>
        <v>240</v>
      </c>
      <c r="B243" s="64" t="s">
        <v>69</v>
      </c>
      <c r="C243" s="58" t="s">
        <v>23</v>
      </c>
      <c r="D243" s="58" t="s">
        <v>257</v>
      </c>
      <c r="E243" s="58" t="s">
        <v>25</v>
      </c>
      <c r="F243" s="58" t="s">
        <v>297</v>
      </c>
      <c r="G243" s="58" t="s">
        <v>67</v>
      </c>
      <c r="H243" s="58"/>
      <c r="I243" s="58" t="s">
        <v>25</v>
      </c>
      <c r="J243" s="58" t="s">
        <v>25</v>
      </c>
      <c r="K243" s="57" t="s">
        <v>25</v>
      </c>
      <c r="L243" s="184">
        <v>4500</v>
      </c>
      <c r="M243" s="185">
        <v>0</v>
      </c>
      <c r="N243" s="186">
        <v>0</v>
      </c>
      <c r="O243" s="187">
        <f t="shared" si="40"/>
        <v>0</v>
      </c>
      <c r="P243" s="59" t="s">
        <v>8417</v>
      </c>
    </row>
    <row r="244" spans="1:16" outlineLevel="2" x14ac:dyDescent="0.2">
      <c r="A244" s="217">
        <f t="shared" si="41"/>
        <v>241</v>
      </c>
      <c r="B244" s="64" t="s">
        <v>362</v>
      </c>
      <c r="C244" s="58" t="s">
        <v>23</v>
      </c>
      <c r="D244" s="58" t="s">
        <v>257</v>
      </c>
      <c r="E244" s="58" t="s">
        <v>25</v>
      </c>
      <c r="F244" s="58" t="s">
        <v>297</v>
      </c>
      <c r="G244" s="58" t="s">
        <v>33</v>
      </c>
      <c r="H244" s="58"/>
      <c r="I244" s="58" t="s">
        <v>25</v>
      </c>
      <c r="J244" s="58" t="s">
        <v>25</v>
      </c>
      <c r="K244" s="57"/>
      <c r="L244" s="184">
        <v>700</v>
      </c>
      <c r="M244" s="185">
        <v>1090</v>
      </c>
      <c r="N244" s="186">
        <v>990</v>
      </c>
      <c r="O244" s="187">
        <f t="shared" si="40"/>
        <v>-100</v>
      </c>
      <c r="P244" s="59">
        <f t="shared" si="42"/>
        <v>90.825688073394488</v>
      </c>
    </row>
    <row r="245" spans="1:16" outlineLevel="2" x14ac:dyDescent="0.2">
      <c r="A245" s="217">
        <f t="shared" si="41"/>
        <v>242</v>
      </c>
      <c r="B245" s="64" t="s">
        <v>363</v>
      </c>
      <c r="C245" s="58" t="s">
        <v>23</v>
      </c>
      <c r="D245" s="58" t="s">
        <v>257</v>
      </c>
      <c r="E245" s="58" t="s">
        <v>25</v>
      </c>
      <c r="F245" s="58" t="s">
        <v>297</v>
      </c>
      <c r="G245" s="58" t="s">
        <v>292</v>
      </c>
      <c r="H245" s="58"/>
      <c r="I245" s="58" t="s">
        <v>25</v>
      </c>
      <c r="J245" s="58" t="s">
        <v>25</v>
      </c>
      <c r="K245" s="57"/>
      <c r="L245" s="184">
        <v>140</v>
      </c>
      <c r="M245" s="185">
        <v>165</v>
      </c>
      <c r="N245" s="186">
        <v>149</v>
      </c>
      <c r="O245" s="187">
        <f t="shared" si="40"/>
        <v>-16</v>
      </c>
      <c r="P245" s="59">
        <f t="shared" si="42"/>
        <v>90.303030303030312</v>
      </c>
    </row>
    <row r="246" spans="1:16" outlineLevel="2" x14ac:dyDescent="0.2">
      <c r="A246" s="217">
        <f t="shared" si="41"/>
        <v>243</v>
      </c>
      <c r="B246" s="64" t="s">
        <v>364</v>
      </c>
      <c r="C246" s="58" t="s">
        <v>23</v>
      </c>
      <c r="D246" s="58" t="s">
        <v>257</v>
      </c>
      <c r="E246" s="58" t="s">
        <v>25</v>
      </c>
      <c r="F246" s="58" t="s">
        <v>297</v>
      </c>
      <c r="G246" s="58" t="s">
        <v>73</v>
      </c>
      <c r="H246" s="58"/>
      <c r="I246" s="58" t="s">
        <v>25</v>
      </c>
      <c r="J246" s="58" t="s">
        <v>25</v>
      </c>
      <c r="K246" s="57"/>
      <c r="L246" s="184">
        <v>0</v>
      </c>
      <c r="M246" s="185">
        <v>100</v>
      </c>
      <c r="N246" s="186">
        <v>41</v>
      </c>
      <c r="O246" s="187">
        <f t="shared" si="40"/>
        <v>-59</v>
      </c>
      <c r="P246" s="59">
        <f t="shared" si="42"/>
        <v>41</v>
      </c>
    </row>
    <row r="247" spans="1:16" outlineLevel="2" x14ac:dyDescent="0.2">
      <c r="A247" s="217">
        <f t="shared" si="41"/>
        <v>244</v>
      </c>
      <c r="B247" s="64" t="s">
        <v>365</v>
      </c>
      <c r="C247" s="58" t="s">
        <v>23</v>
      </c>
      <c r="D247" s="58" t="s">
        <v>257</v>
      </c>
      <c r="E247" s="58" t="s">
        <v>25</v>
      </c>
      <c r="F247" s="58" t="s">
        <v>297</v>
      </c>
      <c r="G247" s="58" t="s">
        <v>73</v>
      </c>
      <c r="H247" s="58"/>
      <c r="I247" s="58" t="s">
        <v>25</v>
      </c>
      <c r="J247" s="58" t="s">
        <v>25</v>
      </c>
      <c r="K247" s="57"/>
      <c r="L247" s="184">
        <v>0</v>
      </c>
      <c r="M247" s="185">
        <v>6975</v>
      </c>
      <c r="N247" s="186">
        <v>6944</v>
      </c>
      <c r="O247" s="187">
        <f t="shared" si="40"/>
        <v>-31</v>
      </c>
      <c r="P247" s="59">
        <f t="shared" si="42"/>
        <v>99.555555555555557</v>
      </c>
    </row>
    <row r="248" spans="1:16" outlineLevel="2" x14ac:dyDescent="0.2">
      <c r="A248" s="217">
        <f t="shared" si="41"/>
        <v>245</v>
      </c>
      <c r="B248" s="64" t="s">
        <v>366</v>
      </c>
      <c r="C248" s="58" t="s">
        <v>23</v>
      </c>
      <c r="D248" s="58" t="s">
        <v>257</v>
      </c>
      <c r="E248" s="58" t="s">
        <v>25</v>
      </c>
      <c r="F248" s="58" t="s">
        <v>297</v>
      </c>
      <c r="G248" s="58" t="s">
        <v>73</v>
      </c>
      <c r="H248" s="58"/>
      <c r="I248" s="58" t="s">
        <v>25</v>
      </c>
      <c r="J248" s="58" t="s">
        <v>25</v>
      </c>
      <c r="K248" s="57"/>
      <c r="L248" s="184">
        <v>0</v>
      </c>
      <c r="M248" s="185">
        <v>924</v>
      </c>
      <c r="N248" s="186">
        <v>924</v>
      </c>
      <c r="O248" s="187">
        <f t="shared" si="40"/>
        <v>0</v>
      </c>
      <c r="P248" s="59">
        <f t="shared" si="42"/>
        <v>100</v>
      </c>
    </row>
    <row r="249" spans="1:16" outlineLevel="2" x14ac:dyDescent="0.2">
      <c r="A249" s="217">
        <f t="shared" si="41"/>
        <v>246</v>
      </c>
      <c r="B249" s="64" t="s">
        <v>75</v>
      </c>
      <c r="C249" s="58" t="s">
        <v>23</v>
      </c>
      <c r="D249" s="58" t="s">
        <v>257</v>
      </c>
      <c r="E249" s="58" t="s">
        <v>25</v>
      </c>
      <c r="F249" s="58" t="s">
        <v>297</v>
      </c>
      <c r="G249" s="58" t="s">
        <v>73</v>
      </c>
      <c r="H249" s="58"/>
      <c r="I249" s="58" t="s">
        <v>25</v>
      </c>
      <c r="J249" s="58" t="s">
        <v>25</v>
      </c>
      <c r="K249" s="57" t="s">
        <v>25</v>
      </c>
      <c r="L249" s="184">
        <v>7539</v>
      </c>
      <c r="M249" s="185">
        <v>15</v>
      </c>
      <c r="N249" s="186">
        <v>0</v>
      </c>
      <c r="O249" s="187">
        <f t="shared" si="40"/>
        <v>-15</v>
      </c>
      <c r="P249" s="59">
        <f t="shared" si="42"/>
        <v>0</v>
      </c>
    </row>
    <row r="250" spans="1:16" outlineLevel="2" x14ac:dyDescent="0.2">
      <c r="A250" s="217">
        <f t="shared" si="41"/>
        <v>247</v>
      </c>
      <c r="B250" s="64" t="s">
        <v>367</v>
      </c>
      <c r="C250" s="58" t="s">
        <v>23</v>
      </c>
      <c r="D250" s="58" t="s">
        <v>257</v>
      </c>
      <c r="E250" s="58" t="s">
        <v>25</v>
      </c>
      <c r="F250" s="58" t="s">
        <v>297</v>
      </c>
      <c r="G250" s="58" t="s">
        <v>368</v>
      </c>
      <c r="H250" s="58"/>
      <c r="I250" s="58" t="s">
        <v>25</v>
      </c>
      <c r="J250" s="58" t="s">
        <v>25</v>
      </c>
      <c r="K250" s="57"/>
      <c r="L250" s="184">
        <v>0</v>
      </c>
      <c r="M250" s="185">
        <v>14</v>
      </c>
      <c r="N250" s="186">
        <v>14</v>
      </c>
      <c r="O250" s="187">
        <f t="shared" si="40"/>
        <v>0</v>
      </c>
      <c r="P250" s="59">
        <f t="shared" si="42"/>
        <v>100</v>
      </c>
    </row>
    <row r="251" spans="1:16" ht="28.5" outlineLevel="2" x14ac:dyDescent="0.2">
      <c r="A251" s="217">
        <f t="shared" si="41"/>
        <v>248</v>
      </c>
      <c r="B251" s="64" t="s">
        <v>369</v>
      </c>
      <c r="C251" s="58" t="s">
        <v>23</v>
      </c>
      <c r="D251" s="58" t="s">
        <v>257</v>
      </c>
      <c r="E251" s="58" t="s">
        <v>25</v>
      </c>
      <c r="F251" s="58" t="s">
        <v>297</v>
      </c>
      <c r="G251" s="58" t="s">
        <v>370</v>
      </c>
      <c r="H251" s="58"/>
      <c r="I251" s="58" t="s">
        <v>25</v>
      </c>
      <c r="J251" s="58" t="s">
        <v>25</v>
      </c>
      <c r="K251" s="57"/>
      <c r="L251" s="184">
        <v>0</v>
      </c>
      <c r="M251" s="185">
        <v>789</v>
      </c>
      <c r="N251" s="186">
        <v>789</v>
      </c>
      <c r="O251" s="187">
        <f t="shared" si="40"/>
        <v>0</v>
      </c>
      <c r="P251" s="59">
        <f t="shared" si="42"/>
        <v>100</v>
      </c>
    </row>
    <row r="252" spans="1:16" outlineLevel="2" x14ac:dyDescent="0.2">
      <c r="A252" s="217">
        <f t="shared" si="41"/>
        <v>249</v>
      </c>
      <c r="B252" s="64" t="s">
        <v>371</v>
      </c>
      <c r="C252" s="58" t="s">
        <v>23</v>
      </c>
      <c r="D252" s="58" t="s">
        <v>257</v>
      </c>
      <c r="E252" s="58" t="s">
        <v>25</v>
      </c>
      <c r="F252" s="58" t="s">
        <v>297</v>
      </c>
      <c r="G252" s="58" t="s">
        <v>219</v>
      </c>
      <c r="H252" s="58"/>
      <c r="I252" s="58" t="s">
        <v>25</v>
      </c>
      <c r="J252" s="58" t="s">
        <v>25</v>
      </c>
      <c r="K252" s="57"/>
      <c r="L252" s="184">
        <v>44</v>
      </c>
      <c r="M252" s="185">
        <v>78</v>
      </c>
      <c r="N252" s="186">
        <v>39</v>
      </c>
      <c r="O252" s="187">
        <f t="shared" si="40"/>
        <v>-39</v>
      </c>
      <c r="P252" s="59">
        <f t="shared" si="42"/>
        <v>50</v>
      </c>
    </row>
    <row r="253" spans="1:16" outlineLevel="2" x14ac:dyDescent="0.2">
      <c r="A253" s="217">
        <f t="shared" si="41"/>
        <v>250</v>
      </c>
      <c r="B253" s="64" t="s">
        <v>372</v>
      </c>
      <c r="C253" s="58" t="s">
        <v>23</v>
      </c>
      <c r="D253" s="58" t="s">
        <v>257</v>
      </c>
      <c r="E253" s="58" t="s">
        <v>25</v>
      </c>
      <c r="F253" s="58" t="s">
        <v>297</v>
      </c>
      <c r="G253" s="58" t="s">
        <v>373</v>
      </c>
      <c r="H253" s="58"/>
      <c r="I253" s="58" t="s">
        <v>25</v>
      </c>
      <c r="J253" s="58" t="s">
        <v>25</v>
      </c>
      <c r="K253" s="57"/>
      <c r="L253" s="184">
        <v>0</v>
      </c>
      <c r="M253" s="185">
        <v>3</v>
      </c>
      <c r="N253" s="186">
        <v>1</v>
      </c>
      <c r="O253" s="187">
        <f t="shared" si="40"/>
        <v>-2</v>
      </c>
      <c r="P253" s="59">
        <f t="shared" si="42"/>
        <v>33.333333333333329</v>
      </c>
    </row>
    <row r="254" spans="1:16" outlineLevel="2" x14ac:dyDescent="0.2">
      <c r="A254" s="217">
        <f t="shared" si="41"/>
        <v>251</v>
      </c>
      <c r="B254" s="64" t="s">
        <v>374</v>
      </c>
      <c r="C254" s="58" t="s">
        <v>23</v>
      </c>
      <c r="D254" s="58" t="s">
        <v>257</v>
      </c>
      <c r="E254" s="58" t="s">
        <v>25</v>
      </c>
      <c r="F254" s="58" t="s">
        <v>297</v>
      </c>
      <c r="G254" s="58" t="s">
        <v>375</v>
      </c>
      <c r="H254" s="58"/>
      <c r="I254" s="58" t="s">
        <v>25</v>
      </c>
      <c r="J254" s="58" t="s">
        <v>25</v>
      </c>
      <c r="K254" s="57"/>
      <c r="L254" s="184">
        <v>2</v>
      </c>
      <c r="M254" s="185">
        <v>1</v>
      </c>
      <c r="N254" s="186">
        <v>1</v>
      </c>
      <c r="O254" s="187">
        <f t="shared" si="40"/>
        <v>0</v>
      </c>
      <c r="P254" s="59">
        <f t="shared" si="42"/>
        <v>100</v>
      </c>
    </row>
    <row r="255" spans="1:16" outlineLevel="2" x14ac:dyDescent="0.2">
      <c r="A255" s="217">
        <f t="shared" si="41"/>
        <v>252</v>
      </c>
      <c r="B255" s="64" t="s">
        <v>376</v>
      </c>
      <c r="C255" s="58" t="s">
        <v>23</v>
      </c>
      <c r="D255" s="58" t="s">
        <v>257</v>
      </c>
      <c r="E255" s="58" t="s">
        <v>25</v>
      </c>
      <c r="F255" s="58" t="s">
        <v>297</v>
      </c>
      <c r="G255" s="58" t="s">
        <v>375</v>
      </c>
      <c r="H255" s="58"/>
      <c r="I255" s="58" t="s">
        <v>25</v>
      </c>
      <c r="J255" s="58" t="s">
        <v>25</v>
      </c>
      <c r="K255" s="57"/>
      <c r="L255" s="184">
        <v>0</v>
      </c>
      <c r="M255" s="185">
        <v>1</v>
      </c>
      <c r="N255" s="186">
        <v>1</v>
      </c>
      <c r="O255" s="187">
        <f t="shared" ref="O255:O256" si="43">N255-M255</f>
        <v>0</v>
      </c>
      <c r="P255" s="59">
        <f t="shared" si="42"/>
        <v>100</v>
      </c>
    </row>
    <row r="256" spans="1:16" outlineLevel="2" x14ac:dyDescent="0.2">
      <c r="A256" s="217">
        <f t="shared" si="41"/>
        <v>253</v>
      </c>
      <c r="B256" s="64" t="s">
        <v>377</v>
      </c>
      <c r="C256" s="58" t="s">
        <v>23</v>
      </c>
      <c r="D256" s="58" t="s">
        <v>257</v>
      </c>
      <c r="E256" s="58" t="s">
        <v>25</v>
      </c>
      <c r="F256" s="58" t="s">
        <v>297</v>
      </c>
      <c r="G256" s="58" t="s">
        <v>378</v>
      </c>
      <c r="H256" s="58"/>
      <c r="I256" s="58" t="s">
        <v>25</v>
      </c>
      <c r="J256" s="58" t="s">
        <v>25</v>
      </c>
      <c r="K256" s="57"/>
      <c r="L256" s="184">
        <v>1000</v>
      </c>
      <c r="M256" s="185">
        <v>1300</v>
      </c>
      <c r="N256" s="186">
        <v>1281</v>
      </c>
      <c r="O256" s="187">
        <f t="shared" si="43"/>
        <v>-19</v>
      </c>
      <c r="P256" s="59">
        <f t="shared" si="42"/>
        <v>98.538461538461547</v>
      </c>
    </row>
    <row r="257" spans="1:16" outlineLevel="1" x14ac:dyDescent="0.2">
      <c r="A257" s="220">
        <f t="shared" si="41"/>
        <v>254</v>
      </c>
      <c r="B257" s="71" t="s">
        <v>379</v>
      </c>
      <c r="C257" s="36"/>
      <c r="D257" s="36"/>
      <c r="E257" s="36"/>
      <c r="F257" s="36"/>
      <c r="G257" s="36"/>
      <c r="H257" s="36"/>
      <c r="I257" s="36"/>
      <c r="J257" s="36"/>
      <c r="K257" s="37"/>
      <c r="L257" s="72">
        <f>SUM(L258:L266)</f>
        <v>10412</v>
      </c>
      <c r="M257" s="72">
        <f>SUM(M258:M266)</f>
        <v>12601</v>
      </c>
      <c r="N257" s="72">
        <f>SUM(N258:N266)</f>
        <v>8789</v>
      </c>
      <c r="O257" s="73">
        <f>SUM(O258:O266)</f>
        <v>-3812</v>
      </c>
      <c r="P257" s="38">
        <f t="shared" si="42"/>
        <v>69.748432664074272</v>
      </c>
    </row>
    <row r="258" spans="1:16" outlineLevel="1" x14ac:dyDescent="0.2">
      <c r="A258" s="217">
        <f t="shared" si="41"/>
        <v>255</v>
      </c>
      <c r="B258" s="64" t="s">
        <v>380</v>
      </c>
      <c r="C258" s="58" t="s">
        <v>381</v>
      </c>
      <c r="D258" s="58" t="s">
        <v>257</v>
      </c>
      <c r="E258" s="58" t="s">
        <v>25</v>
      </c>
      <c r="F258" s="58" t="s">
        <v>297</v>
      </c>
      <c r="G258" s="58" t="s">
        <v>311</v>
      </c>
      <c r="H258" s="58"/>
      <c r="I258" s="58" t="s">
        <v>25</v>
      </c>
      <c r="J258" s="58" t="s">
        <v>25</v>
      </c>
      <c r="K258" s="57"/>
      <c r="L258" s="184">
        <v>0</v>
      </c>
      <c r="M258" s="185">
        <v>120</v>
      </c>
      <c r="N258" s="186">
        <v>91</v>
      </c>
      <c r="O258" s="187">
        <f t="shared" ref="O258:O262" si="44">N258-M258</f>
        <v>-29</v>
      </c>
      <c r="P258" s="59">
        <f t="shared" si="42"/>
        <v>75.833333333333329</v>
      </c>
    </row>
    <row r="259" spans="1:16" outlineLevel="1" x14ac:dyDescent="0.2">
      <c r="A259" s="217">
        <f t="shared" si="41"/>
        <v>256</v>
      </c>
      <c r="B259" s="64" t="s">
        <v>382</v>
      </c>
      <c r="C259" s="58" t="s">
        <v>381</v>
      </c>
      <c r="D259" s="58" t="s">
        <v>257</v>
      </c>
      <c r="E259" s="58" t="s">
        <v>25</v>
      </c>
      <c r="F259" s="58" t="s">
        <v>297</v>
      </c>
      <c r="G259" s="58" t="s">
        <v>29</v>
      </c>
      <c r="H259" s="58"/>
      <c r="I259" s="58" t="s">
        <v>25</v>
      </c>
      <c r="J259" s="58" t="s">
        <v>25</v>
      </c>
      <c r="K259" s="57"/>
      <c r="L259" s="184">
        <v>0</v>
      </c>
      <c r="M259" s="185">
        <v>5</v>
      </c>
      <c r="N259" s="186">
        <v>0</v>
      </c>
      <c r="O259" s="187">
        <f t="shared" si="44"/>
        <v>-5</v>
      </c>
      <c r="P259" s="59">
        <f t="shared" si="42"/>
        <v>0</v>
      </c>
    </row>
    <row r="260" spans="1:16" outlineLevel="1" x14ac:dyDescent="0.2">
      <c r="A260" s="217">
        <f t="shared" si="41"/>
        <v>257</v>
      </c>
      <c r="B260" s="64" t="s">
        <v>383</v>
      </c>
      <c r="C260" s="58" t="s">
        <v>381</v>
      </c>
      <c r="D260" s="58" t="s">
        <v>257</v>
      </c>
      <c r="E260" s="58" t="s">
        <v>25</v>
      </c>
      <c r="F260" s="58" t="s">
        <v>297</v>
      </c>
      <c r="G260" s="58" t="s">
        <v>45</v>
      </c>
      <c r="H260" s="58"/>
      <c r="I260" s="58" t="s">
        <v>25</v>
      </c>
      <c r="J260" s="58" t="s">
        <v>25</v>
      </c>
      <c r="K260" s="57"/>
      <c r="L260" s="184">
        <v>0</v>
      </c>
      <c r="M260" s="185">
        <v>10</v>
      </c>
      <c r="N260" s="186">
        <v>2</v>
      </c>
      <c r="O260" s="187">
        <f t="shared" si="44"/>
        <v>-8</v>
      </c>
      <c r="P260" s="59">
        <f t="shared" si="42"/>
        <v>20</v>
      </c>
    </row>
    <row r="261" spans="1:16" outlineLevel="1" x14ac:dyDescent="0.2">
      <c r="A261" s="217">
        <f t="shared" si="41"/>
        <v>258</v>
      </c>
      <c r="B261" s="64" t="s">
        <v>384</v>
      </c>
      <c r="C261" s="58" t="s">
        <v>381</v>
      </c>
      <c r="D261" s="58" t="s">
        <v>257</v>
      </c>
      <c r="E261" s="58" t="s">
        <v>25</v>
      </c>
      <c r="F261" s="58" t="s">
        <v>297</v>
      </c>
      <c r="G261" s="58" t="s">
        <v>31</v>
      </c>
      <c r="H261" s="58"/>
      <c r="I261" s="58" t="s">
        <v>25</v>
      </c>
      <c r="J261" s="58" t="s">
        <v>25</v>
      </c>
      <c r="K261" s="57"/>
      <c r="L261" s="184">
        <v>0</v>
      </c>
      <c r="M261" s="185">
        <v>1800</v>
      </c>
      <c r="N261" s="186">
        <v>1525</v>
      </c>
      <c r="O261" s="187">
        <f t="shared" si="44"/>
        <v>-275</v>
      </c>
      <c r="P261" s="59">
        <f t="shared" si="42"/>
        <v>84.722222222222214</v>
      </c>
    </row>
    <row r="262" spans="1:16" outlineLevel="1" x14ac:dyDescent="0.2">
      <c r="A262" s="217">
        <f t="shared" ref="A262:A325" si="45">A261+1</f>
        <v>259</v>
      </c>
      <c r="B262" s="64" t="s">
        <v>385</v>
      </c>
      <c r="C262" s="58" t="s">
        <v>381</v>
      </c>
      <c r="D262" s="58" t="s">
        <v>257</v>
      </c>
      <c r="E262" s="58" t="s">
        <v>25</v>
      </c>
      <c r="F262" s="58" t="s">
        <v>297</v>
      </c>
      <c r="G262" s="58" t="s">
        <v>386</v>
      </c>
      <c r="H262" s="58"/>
      <c r="I262" s="58" t="s">
        <v>25</v>
      </c>
      <c r="J262" s="58" t="s">
        <v>25</v>
      </c>
      <c r="K262" s="57"/>
      <c r="L262" s="184">
        <v>0</v>
      </c>
      <c r="M262" s="185">
        <v>6126</v>
      </c>
      <c r="N262" s="186">
        <v>3238</v>
      </c>
      <c r="O262" s="187">
        <f t="shared" si="44"/>
        <v>-2888</v>
      </c>
      <c r="P262" s="59">
        <f t="shared" si="42"/>
        <v>52.856676460985966</v>
      </c>
    </row>
    <row r="263" spans="1:16" outlineLevel="1" x14ac:dyDescent="0.2">
      <c r="A263" s="217">
        <f t="shared" si="45"/>
        <v>260</v>
      </c>
      <c r="B263" s="64" t="s">
        <v>387</v>
      </c>
      <c r="C263" s="58" t="s">
        <v>381</v>
      </c>
      <c r="D263" s="58" t="s">
        <v>257</v>
      </c>
      <c r="E263" s="58" t="s">
        <v>25</v>
      </c>
      <c r="F263" s="58" t="s">
        <v>297</v>
      </c>
      <c r="G263" s="58" t="s">
        <v>386</v>
      </c>
      <c r="H263" s="58" t="s">
        <v>301</v>
      </c>
      <c r="I263" s="58" t="s">
        <v>25</v>
      </c>
      <c r="J263" s="58" t="s">
        <v>25</v>
      </c>
      <c r="K263" s="57"/>
      <c r="L263" s="184">
        <v>0</v>
      </c>
      <c r="M263" s="185">
        <v>4100</v>
      </c>
      <c r="N263" s="186">
        <v>3543</v>
      </c>
      <c r="O263" s="187">
        <f>N263-M263</f>
        <v>-557</v>
      </c>
      <c r="P263" s="59">
        <f>N263/M263*100</f>
        <v>86.414634146341456</v>
      </c>
    </row>
    <row r="264" spans="1:16" outlineLevel="1" x14ac:dyDescent="0.2">
      <c r="A264" s="217">
        <f t="shared" si="45"/>
        <v>261</v>
      </c>
      <c r="B264" s="64" t="s">
        <v>388</v>
      </c>
      <c r="C264" s="58" t="s">
        <v>381</v>
      </c>
      <c r="D264" s="58" t="s">
        <v>257</v>
      </c>
      <c r="E264" s="58" t="s">
        <v>25</v>
      </c>
      <c r="F264" s="58" t="s">
        <v>297</v>
      </c>
      <c r="G264" s="58" t="s">
        <v>386</v>
      </c>
      <c r="H264" s="58" t="s">
        <v>301</v>
      </c>
      <c r="I264" s="58" t="s">
        <v>25</v>
      </c>
      <c r="J264" s="58" t="s">
        <v>25</v>
      </c>
      <c r="K264" s="57"/>
      <c r="L264" s="184">
        <v>0</v>
      </c>
      <c r="M264" s="185">
        <v>310</v>
      </c>
      <c r="N264" s="186">
        <v>270</v>
      </c>
      <c r="O264" s="187">
        <f t="shared" ref="O264:O266" si="46">N264-M264</f>
        <v>-40</v>
      </c>
      <c r="P264" s="59">
        <f t="shared" ref="P264:P299" si="47">N264/M264*100</f>
        <v>87.096774193548384</v>
      </c>
    </row>
    <row r="265" spans="1:16" outlineLevel="1" x14ac:dyDescent="0.2">
      <c r="A265" s="217">
        <f t="shared" si="45"/>
        <v>262</v>
      </c>
      <c r="B265" s="64" t="s">
        <v>389</v>
      </c>
      <c r="C265" s="58" t="s">
        <v>381</v>
      </c>
      <c r="D265" s="58" t="s">
        <v>257</v>
      </c>
      <c r="E265" s="58" t="s">
        <v>25</v>
      </c>
      <c r="F265" s="58" t="s">
        <v>297</v>
      </c>
      <c r="G265" s="58" t="s">
        <v>390</v>
      </c>
      <c r="H265" s="58"/>
      <c r="I265" s="58" t="s">
        <v>25</v>
      </c>
      <c r="J265" s="58" t="s">
        <v>25</v>
      </c>
      <c r="K265" s="57"/>
      <c r="L265" s="184">
        <v>0</v>
      </c>
      <c r="M265" s="185">
        <v>130</v>
      </c>
      <c r="N265" s="186">
        <v>120</v>
      </c>
      <c r="O265" s="187">
        <f t="shared" si="46"/>
        <v>-10</v>
      </c>
      <c r="P265" s="59">
        <f t="shared" si="47"/>
        <v>92.307692307692307</v>
      </c>
    </row>
    <row r="266" spans="1:16" outlineLevel="1" x14ac:dyDescent="0.2">
      <c r="A266" s="217">
        <f t="shared" si="45"/>
        <v>263</v>
      </c>
      <c r="B266" s="64" t="s">
        <v>391</v>
      </c>
      <c r="C266" s="58" t="s">
        <v>381</v>
      </c>
      <c r="D266" s="58" t="s">
        <v>257</v>
      </c>
      <c r="E266" s="58" t="s">
        <v>25</v>
      </c>
      <c r="F266" s="58" t="s">
        <v>297</v>
      </c>
      <c r="G266" s="58" t="s">
        <v>221</v>
      </c>
      <c r="H266" s="58"/>
      <c r="I266" s="58" t="s">
        <v>25</v>
      </c>
      <c r="J266" s="58" t="s">
        <v>25</v>
      </c>
      <c r="K266" s="57" t="s">
        <v>25</v>
      </c>
      <c r="L266" s="184">
        <v>10412</v>
      </c>
      <c r="M266" s="185">
        <v>0</v>
      </c>
      <c r="N266" s="186">
        <v>0</v>
      </c>
      <c r="O266" s="187">
        <f t="shared" si="46"/>
        <v>0</v>
      </c>
      <c r="P266" s="59" t="s">
        <v>8417</v>
      </c>
    </row>
    <row r="267" spans="1:16" ht="15" x14ac:dyDescent="0.25">
      <c r="A267" s="216">
        <f t="shared" si="45"/>
        <v>264</v>
      </c>
      <c r="B267" s="51" t="s">
        <v>392</v>
      </c>
      <c r="C267" s="52"/>
      <c r="D267" s="52"/>
      <c r="E267" s="52"/>
      <c r="F267" s="52"/>
      <c r="G267" s="52"/>
      <c r="H267" s="52"/>
      <c r="I267" s="52"/>
      <c r="J267" s="52"/>
      <c r="K267" s="53"/>
      <c r="L267" s="183">
        <f>SUM(L269:L281)</f>
        <v>181202</v>
      </c>
      <c r="M267" s="74">
        <f t="shared" ref="M267:O267" si="48">SUM(M269:M281)</f>
        <v>612959</v>
      </c>
      <c r="N267" s="74">
        <f t="shared" si="48"/>
        <v>35319</v>
      </c>
      <c r="O267" s="75">
        <f t="shared" si="48"/>
        <v>-577640</v>
      </c>
      <c r="P267" s="54">
        <f t="shared" si="47"/>
        <v>5.7620493377207938</v>
      </c>
    </row>
    <row r="268" spans="1:16" x14ac:dyDescent="0.2">
      <c r="A268" s="228">
        <f t="shared" si="45"/>
        <v>265</v>
      </c>
      <c r="B268" s="55" t="s">
        <v>12</v>
      </c>
      <c r="C268" s="16"/>
      <c r="D268" s="16"/>
      <c r="E268" s="16"/>
      <c r="F268" s="16"/>
      <c r="G268" s="16"/>
      <c r="H268" s="16"/>
      <c r="I268" s="16"/>
      <c r="J268" s="16"/>
      <c r="K268" s="17"/>
      <c r="L268" s="76">
        <f>SUM(L269:L281)</f>
        <v>181202</v>
      </c>
      <c r="M268" s="76">
        <f t="shared" ref="M268:O268" si="49">SUM(M269:M281)</f>
        <v>612959</v>
      </c>
      <c r="N268" s="76">
        <f t="shared" si="49"/>
        <v>35319</v>
      </c>
      <c r="O268" s="66">
        <f t="shared" si="49"/>
        <v>-577640</v>
      </c>
      <c r="P268" s="18">
        <f t="shared" si="47"/>
        <v>5.7620493377207938</v>
      </c>
    </row>
    <row r="269" spans="1:16" outlineLevel="1" x14ac:dyDescent="0.2">
      <c r="A269" s="217">
        <f t="shared" si="45"/>
        <v>266</v>
      </c>
      <c r="B269" s="57" t="s">
        <v>393</v>
      </c>
      <c r="C269" s="58" t="s">
        <v>23</v>
      </c>
      <c r="D269" s="58" t="s">
        <v>394</v>
      </c>
      <c r="E269" s="58" t="s">
        <v>25</v>
      </c>
      <c r="F269" s="58" t="s">
        <v>297</v>
      </c>
      <c r="G269" s="58" t="s">
        <v>29</v>
      </c>
      <c r="H269" s="58"/>
      <c r="I269" s="58" t="s">
        <v>25</v>
      </c>
      <c r="J269" s="58" t="s">
        <v>25</v>
      </c>
      <c r="K269" s="57"/>
      <c r="L269" s="184">
        <v>250</v>
      </c>
      <c r="M269" s="185">
        <v>250</v>
      </c>
      <c r="N269" s="186">
        <v>118</v>
      </c>
      <c r="O269" s="187">
        <f t="shared" ref="O269:O280" si="50">N269-M269</f>
        <v>-132</v>
      </c>
      <c r="P269" s="59">
        <f t="shared" si="47"/>
        <v>47.199999999999996</v>
      </c>
    </row>
    <row r="270" spans="1:16" outlineLevel="1" x14ac:dyDescent="0.2">
      <c r="A270" s="217">
        <f t="shared" si="45"/>
        <v>267</v>
      </c>
      <c r="B270" s="57" t="s">
        <v>395</v>
      </c>
      <c r="C270" s="58" t="s">
        <v>23</v>
      </c>
      <c r="D270" s="58" t="s">
        <v>394</v>
      </c>
      <c r="E270" s="58" t="s">
        <v>25</v>
      </c>
      <c r="F270" s="58" t="s">
        <v>297</v>
      </c>
      <c r="G270" s="58" t="s">
        <v>47</v>
      </c>
      <c r="H270" s="58"/>
      <c r="I270" s="58" t="s">
        <v>25</v>
      </c>
      <c r="J270" s="58" t="s">
        <v>25</v>
      </c>
      <c r="K270" s="57"/>
      <c r="L270" s="184">
        <v>2000</v>
      </c>
      <c r="M270" s="185">
        <v>2315</v>
      </c>
      <c r="N270" s="186">
        <v>1608</v>
      </c>
      <c r="O270" s="187">
        <f t="shared" si="50"/>
        <v>-707</v>
      </c>
      <c r="P270" s="59">
        <f t="shared" si="47"/>
        <v>69.460043196544277</v>
      </c>
    </row>
    <row r="271" spans="1:16" outlineLevel="1" x14ac:dyDescent="0.2">
      <c r="A271" s="217">
        <f t="shared" si="45"/>
        <v>268</v>
      </c>
      <c r="B271" s="57" t="s">
        <v>396</v>
      </c>
      <c r="C271" s="58" t="s">
        <v>23</v>
      </c>
      <c r="D271" s="58" t="s">
        <v>394</v>
      </c>
      <c r="E271" s="58" t="s">
        <v>25</v>
      </c>
      <c r="F271" s="58" t="s">
        <v>297</v>
      </c>
      <c r="G271" s="58" t="s">
        <v>397</v>
      </c>
      <c r="H271" s="58"/>
      <c r="I271" s="58" t="s">
        <v>25</v>
      </c>
      <c r="J271" s="58" t="s">
        <v>25</v>
      </c>
      <c r="K271" s="57" t="s">
        <v>25</v>
      </c>
      <c r="L271" s="184">
        <v>0</v>
      </c>
      <c r="M271" s="185">
        <v>0</v>
      </c>
      <c r="N271" s="186">
        <v>-1</v>
      </c>
      <c r="O271" s="187">
        <f t="shared" si="50"/>
        <v>-1</v>
      </c>
      <c r="P271" s="59" t="s">
        <v>8417</v>
      </c>
    </row>
    <row r="272" spans="1:16" ht="28.5" outlineLevel="1" x14ac:dyDescent="0.2">
      <c r="A272" s="217">
        <f t="shared" si="45"/>
        <v>269</v>
      </c>
      <c r="B272" s="57" t="s">
        <v>398</v>
      </c>
      <c r="C272" s="58" t="s">
        <v>23</v>
      </c>
      <c r="D272" s="58" t="s">
        <v>394</v>
      </c>
      <c r="E272" s="58" t="s">
        <v>25</v>
      </c>
      <c r="F272" s="58" t="s">
        <v>297</v>
      </c>
      <c r="G272" s="58" t="s">
        <v>368</v>
      </c>
      <c r="H272" s="58"/>
      <c r="I272" s="58" t="s">
        <v>25</v>
      </c>
      <c r="J272" s="58" t="s">
        <v>25</v>
      </c>
      <c r="K272" s="57" t="s">
        <v>399</v>
      </c>
      <c r="L272" s="184">
        <v>0</v>
      </c>
      <c r="M272" s="185">
        <v>85</v>
      </c>
      <c r="N272" s="186">
        <v>85</v>
      </c>
      <c r="O272" s="187">
        <f t="shared" si="50"/>
        <v>0</v>
      </c>
      <c r="P272" s="59">
        <f t="shared" si="47"/>
        <v>100</v>
      </c>
    </row>
    <row r="273" spans="1:16" outlineLevel="1" x14ac:dyDescent="0.2">
      <c r="A273" s="217">
        <f t="shared" si="45"/>
        <v>270</v>
      </c>
      <c r="B273" s="57" t="s">
        <v>400</v>
      </c>
      <c r="C273" s="58" t="s">
        <v>23</v>
      </c>
      <c r="D273" s="58" t="s">
        <v>394</v>
      </c>
      <c r="E273" s="58" t="s">
        <v>25</v>
      </c>
      <c r="F273" s="58" t="s">
        <v>297</v>
      </c>
      <c r="G273" s="58" t="s">
        <v>221</v>
      </c>
      <c r="H273" s="58"/>
      <c r="I273" s="58" t="s">
        <v>25</v>
      </c>
      <c r="J273" s="58" t="s">
        <v>25</v>
      </c>
      <c r="K273" s="57" t="s">
        <v>25</v>
      </c>
      <c r="L273" s="184">
        <v>150685</v>
      </c>
      <c r="M273" s="185">
        <v>575733</v>
      </c>
      <c r="N273" s="186">
        <v>0</v>
      </c>
      <c r="O273" s="187">
        <f t="shared" si="50"/>
        <v>-575733</v>
      </c>
      <c r="P273" s="59">
        <f t="shared" si="47"/>
        <v>0</v>
      </c>
    </row>
    <row r="274" spans="1:16" outlineLevel="1" x14ac:dyDescent="0.2">
      <c r="A274" s="217">
        <f t="shared" si="45"/>
        <v>271</v>
      </c>
      <c r="B274" s="57" t="s">
        <v>401</v>
      </c>
      <c r="C274" s="58" t="s">
        <v>402</v>
      </c>
      <c r="D274" s="58" t="s">
        <v>394</v>
      </c>
      <c r="E274" s="58" t="s">
        <v>25</v>
      </c>
      <c r="F274" s="58" t="s">
        <v>249</v>
      </c>
      <c r="G274" s="58" t="s">
        <v>403</v>
      </c>
      <c r="H274" s="58"/>
      <c r="I274" s="58" t="s">
        <v>25</v>
      </c>
      <c r="J274" s="58" t="s">
        <v>25</v>
      </c>
      <c r="K274" s="57"/>
      <c r="L274" s="184">
        <v>10719</v>
      </c>
      <c r="M274" s="185">
        <v>10032</v>
      </c>
      <c r="N274" s="186">
        <v>10032</v>
      </c>
      <c r="O274" s="187">
        <f t="shared" si="50"/>
        <v>0</v>
      </c>
      <c r="P274" s="59">
        <f t="shared" si="47"/>
        <v>100</v>
      </c>
    </row>
    <row r="275" spans="1:16" outlineLevel="1" x14ac:dyDescent="0.2">
      <c r="A275" s="217">
        <f t="shared" si="45"/>
        <v>272</v>
      </c>
      <c r="B275" s="57" t="s">
        <v>404</v>
      </c>
      <c r="C275" s="58" t="s">
        <v>405</v>
      </c>
      <c r="D275" s="58" t="s">
        <v>394</v>
      </c>
      <c r="E275" s="58" t="s">
        <v>25</v>
      </c>
      <c r="F275" s="58" t="s">
        <v>249</v>
      </c>
      <c r="G275" s="58" t="s">
        <v>403</v>
      </c>
      <c r="H275" s="58"/>
      <c r="I275" s="58" t="s">
        <v>25</v>
      </c>
      <c r="J275" s="58" t="s">
        <v>25</v>
      </c>
      <c r="K275" s="57"/>
      <c r="L275" s="184">
        <v>1560</v>
      </c>
      <c r="M275" s="185">
        <v>741</v>
      </c>
      <c r="N275" s="186">
        <v>741</v>
      </c>
      <c r="O275" s="187">
        <f t="shared" si="50"/>
        <v>0</v>
      </c>
      <c r="P275" s="59">
        <f t="shared" si="47"/>
        <v>100</v>
      </c>
    </row>
    <row r="276" spans="1:16" outlineLevel="1" x14ac:dyDescent="0.2">
      <c r="A276" s="217">
        <f t="shared" si="45"/>
        <v>273</v>
      </c>
      <c r="B276" s="57" t="s">
        <v>406</v>
      </c>
      <c r="C276" s="58" t="s">
        <v>407</v>
      </c>
      <c r="D276" s="58" t="s">
        <v>394</v>
      </c>
      <c r="E276" s="58" t="s">
        <v>25</v>
      </c>
      <c r="F276" s="58" t="s">
        <v>249</v>
      </c>
      <c r="G276" s="58" t="s">
        <v>408</v>
      </c>
      <c r="H276" s="58"/>
      <c r="I276" s="58" t="s">
        <v>25</v>
      </c>
      <c r="J276" s="58" t="s">
        <v>25</v>
      </c>
      <c r="K276" s="57"/>
      <c r="L276" s="184">
        <v>20</v>
      </c>
      <c r="M276" s="185">
        <v>320</v>
      </c>
      <c r="N276" s="186">
        <v>187</v>
      </c>
      <c r="O276" s="187">
        <f t="shared" si="50"/>
        <v>-133</v>
      </c>
      <c r="P276" s="59">
        <f t="shared" si="47"/>
        <v>58.4375</v>
      </c>
    </row>
    <row r="277" spans="1:16" outlineLevel="1" x14ac:dyDescent="0.2">
      <c r="A277" s="217">
        <f t="shared" si="45"/>
        <v>274</v>
      </c>
      <c r="B277" s="57" t="s">
        <v>409</v>
      </c>
      <c r="C277" s="58" t="s">
        <v>23</v>
      </c>
      <c r="D277" s="58" t="s">
        <v>394</v>
      </c>
      <c r="E277" s="58" t="s">
        <v>25</v>
      </c>
      <c r="F277" s="58" t="s">
        <v>249</v>
      </c>
      <c r="G277" s="58" t="s">
        <v>250</v>
      </c>
      <c r="H277" s="58"/>
      <c r="I277" s="58" t="s">
        <v>25</v>
      </c>
      <c r="J277" s="58" t="s">
        <v>25</v>
      </c>
      <c r="K277" s="57"/>
      <c r="L277" s="184">
        <v>150</v>
      </c>
      <c r="M277" s="185">
        <v>150</v>
      </c>
      <c r="N277" s="186">
        <v>141</v>
      </c>
      <c r="O277" s="187">
        <f t="shared" si="50"/>
        <v>-9</v>
      </c>
      <c r="P277" s="59">
        <f t="shared" si="47"/>
        <v>94</v>
      </c>
    </row>
    <row r="278" spans="1:16" outlineLevel="1" x14ac:dyDescent="0.2">
      <c r="A278" s="217">
        <f t="shared" si="45"/>
        <v>275</v>
      </c>
      <c r="B278" s="57" t="s">
        <v>410</v>
      </c>
      <c r="C278" s="58" t="s">
        <v>23</v>
      </c>
      <c r="D278" s="58" t="s">
        <v>394</v>
      </c>
      <c r="E278" s="58" t="s">
        <v>25</v>
      </c>
      <c r="F278" s="58" t="s">
        <v>411</v>
      </c>
      <c r="G278" s="58" t="s">
        <v>219</v>
      </c>
      <c r="H278" s="58"/>
      <c r="I278" s="58" t="s">
        <v>25</v>
      </c>
      <c r="J278" s="58" t="s">
        <v>25</v>
      </c>
      <c r="K278" s="57"/>
      <c r="L278" s="184">
        <v>500</v>
      </c>
      <c r="M278" s="185">
        <v>1566</v>
      </c>
      <c r="N278" s="186">
        <v>694</v>
      </c>
      <c r="O278" s="187">
        <f t="shared" si="50"/>
        <v>-872</v>
      </c>
      <c r="P278" s="59">
        <f t="shared" si="47"/>
        <v>44.316730523627072</v>
      </c>
    </row>
    <row r="279" spans="1:16" outlineLevel="1" x14ac:dyDescent="0.2">
      <c r="A279" s="217">
        <f t="shared" si="45"/>
        <v>276</v>
      </c>
      <c r="B279" s="57" t="s">
        <v>412</v>
      </c>
      <c r="C279" s="58" t="s">
        <v>23</v>
      </c>
      <c r="D279" s="58" t="s">
        <v>394</v>
      </c>
      <c r="E279" s="58" t="s">
        <v>413</v>
      </c>
      <c r="F279" s="58" t="s">
        <v>411</v>
      </c>
      <c r="G279" s="58" t="s">
        <v>219</v>
      </c>
      <c r="H279" s="58" t="s">
        <v>414</v>
      </c>
      <c r="I279" s="58" t="s">
        <v>25</v>
      </c>
      <c r="J279" s="58" t="s">
        <v>25</v>
      </c>
      <c r="K279" s="57"/>
      <c r="L279" s="184">
        <v>5318</v>
      </c>
      <c r="M279" s="185">
        <v>6430</v>
      </c>
      <c r="N279" s="186">
        <v>6377</v>
      </c>
      <c r="O279" s="187">
        <f t="shared" si="50"/>
        <v>-53</v>
      </c>
      <c r="P279" s="59">
        <f t="shared" si="47"/>
        <v>99.175738724727836</v>
      </c>
    </row>
    <row r="280" spans="1:16" outlineLevel="1" x14ac:dyDescent="0.2">
      <c r="A280" s="217">
        <f t="shared" si="45"/>
        <v>277</v>
      </c>
      <c r="B280" s="57" t="s">
        <v>415</v>
      </c>
      <c r="C280" s="58" t="s">
        <v>23</v>
      </c>
      <c r="D280" s="58" t="s">
        <v>394</v>
      </c>
      <c r="E280" s="58" t="s">
        <v>25</v>
      </c>
      <c r="F280" s="58" t="s">
        <v>411</v>
      </c>
      <c r="G280" s="58" t="s">
        <v>375</v>
      </c>
      <c r="H280" s="58"/>
      <c r="I280" s="58" t="s">
        <v>25</v>
      </c>
      <c r="J280" s="58" t="s">
        <v>25</v>
      </c>
      <c r="K280" s="57"/>
      <c r="L280" s="184">
        <v>10000</v>
      </c>
      <c r="M280" s="185">
        <v>12383</v>
      </c>
      <c r="N280" s="186">
        <v>12383</v>
      </c>
      <c r="O280" s="187">
        <f t="shared" si="50"/>
        <v>0</v>
      </c>
      <c r="P280" s="59">
        <f t="shared" si="47"/>
        <v>100</v>
      </c>
    </row>
    <row r="281" spans="1:16" outlineLevel="1" x14ac:dyDescent="0.2">
      <c r="A281" s="218">
        <f t="shared" si="45"/>
        <v>278</v>
      </c>
      <c r="B281" s="60" t="s">
        <v>416</v>
      </c>
      <c r="C281" s="61"/>
      <c r="D281" s="61"/>
      <c r="E281" s="61"/>
      <c r="F281" s="61"/>
      <c r="G281" s="61"/>
      <c r="H281" s="62"/>
      <c r="I281" s="61"/>
      <c r="J281" s="61"/>
      <c r="K281" s="63"/>
      <c r="L281" s="65">
        <f>SUM(L282:L297)</f>
        <v>0</v>
      </c>
      <c r="M281" s="65">
        <f>SUM(M282:M297)</f>
        <v>2954</v>
      </c>
      <c r="N281" s="65">
        <f>SUM(N282:N297)</f>
        <v>2954</v>
      </c>
      <c r="O281" s="66">
        <f>SUM(O282:O297)</f>
        <v>0</v>
      </c>
      <c r="P281" s="18">
        <f t="shared" si="47"/>
        <v>100</v>
      </c>
    </row>
    <row r="282" spans="1:16" ht="28.5" outlineLevel="1" x14ac:dyDescent="0.2">
      <c r="A282" s="224">
        <f t="shared" si="45"/>
        <v>279</v>
      </c>
      <c r="B282" s="77" t="s">
        <v>417</v>
      </c>
      <c r="C282" s="58" t="s">
        <v>418</v>
      </c>
      <c r="D282" s="58" t="s">
        <v>394</v>
      </c>
      <c r="E282" s="58" t="s">
        <v>25</v>
      </c>
      <c r="F282" s="58" t="s">
        <v>419</v>
      </c>
      <c r="G282" s="58" t="s">
        <v>420</v>
      </c>
      <c r="H282" s="58" t="s">
        <v>421</v>
      </c>
      <c r="I282" s="58" t="s">
        <v>25</v>
      </c>
      <c r="J282" s="58" t="s">
        <v>25</v>
      </c>
      <c r="K282" s="57"/>
      <c r="L282" s="184">
        <v>0</v>
      </c>
      <c r="M282" s="185">
        <v>1</v>
      </c>
      <c r="N282" s="186">
        <v>1</v>
      </c>
      <c r="O282" s="187">
        <f t="shared" ref="O282:O296" si="51">N282-M282</f>
        <v>0</v>
      </c>
      <c r="P282" s="59">
        <f t="shared" si="47"/>
        <v>100</v>
      </c>
    </row>
    <row r="283" spans="1:16" outlineLevel="1" x14ac:dyDescent="0.2">
      <c r="A283" s="224">
        <f t="shared" si="45"/>
        <v>280</v>
      </c>
      <c r="B283" s="77" t="s">
        <v>422</v>
      </c>
      <c r="C283" s="58" t="s">
        <v>418</v>
      </c>
      <c r="D283" s="58" t="s">
        <v>394</v>
      </c>
      <c r="E283" s="58" t="s">
        <v>25</v>
      </c>
      <c r="F283" s="58" t="s">
        <v>419</v>
      </c>
      <c r="G283" s="58" t="s">
        <v>420</v>
      </c>
      <c r="H283" s="58" t="s">
        <v>423</v>
      </c>
      <c r="I283" s="58" t="s">
        <v>25</v>
      </c>
      <c r="J283" s="58" t="s">
        <v>25</v>
      </c>
      <c r="K283" s="57"/>
      <c r="L283" s="184">
        <v>0</v>
      </c>
      <c r="M283" s="185">
        <v>17</v>
      </c>
      <c r="N283" s="186">
        <v>17</v>
      </c>
      <c r="O283" s="187">
        <f t="shared" si="51"/>
        <v>0</v>
      </c>
      <c r="P283" s="59">
        <f t="shared" si="47"/>
        <v>100</v>
      </c>
    </row>
    <row r="284" spans="1:16" s="2" customFormat="1" ht="28.5" outlineLevel="1" x14ac:dyDescent="0.2">
      <c r="A284" s="224">
        <f t="shared" si="45"/>
        <v>281</v>
      </c>
      <c r="B284" s="77" t="s">
        <v>425</v>
      </c>
      <c r="C284" s="58" t="s">
        <v>418</v>
      </c>
      <c r="D284" s="58" t="s">
        <v>394</v>
      </c>
      <c r="E284" s="58" t="s">
        <v>25</v>
      </c>
      <c r="F284" s="58" t="s">
        <v>419</v>
      </c>
      <c r="G284" s="58" t="s">
        <v>420</v>
      </c>
      <c r="H284" s="58" t="s">
        <v>426</v>
      </c>
      <c r="I284" s="58" t="s">
        <v>25</v>
      </c>
      <c r="J284" s="58" t="s">
        <v>25</v>
      </c>
      <c r="K284" s="57"/>
      <c r="L284" s="184">
        <v>0</v>
      </c>
      <c r="M284" s="185">
        <v>1270</v>
      </c>
      <c r="N284" s="186">
        <v>1270</v>
      </c>
      <c r="O284" s="187">
        <f t="shared" si="51"/>
        <v>0</v>
      </c>
      <c r="P284" s="59">
        <f t="shared" si="47"/>
        <v>100</v>
      </c>
    </row>
    <row r="285" spans="1:16" s="2" customFormat="1" ht="28.5" outlineLevel="1" x14ac:dyDescent="0.2">
      <c r="A285" s="217">
        <f t="shared" si="45"/>
        <v>282</v>
      </c>
      <c r="B285" s="64" t="s">
        <v>427</v>
      </c>
      <c r="C285" s="58" t="s">
        <v>428</v>
      </c>
      <c r="D285" s="58" t="s">
        <v>394</v>
      </c>
      <c r="E285" s="58" t="s">
        <v>25</v>
      </c>
      <c r="F285" s="58" t="s">
        <v>419</v>
      </c>
      <c r="G285" s="58" t="s">
        <v>420</v>
      </c>
      <c r="H285" s="58" t="s">
        <v>429</v>
      </c>
      <c r="I285" s="58" t="s">
        <v>25</v>
      </c>
      <c r="J285" s="58" t="s">
        <v>25</v>
      </c>
      <c r="K285" s="57"/>
      <c r="L285" s="184">
        <v>0</v>
      </c>
      <c r="M285" s="185">
        <v>50</v>
      </c>
      <c r="N285" s="186">
        <v>50</v>
      </c>
      <c r="O285" s="187">
        <f t="shared" si="51"/>
        <v>0</v>
      </c>
      <c r="P285" s="59">
        <f t="shared" si="47"/>
        <v>100</v>
      </c>
    </row>
    <row r="286" spans="1:16" s="2" customFormat="1" ht="28.5" outlineLevel="1" x14ac:dyDescent="0.2">
      <c r="A286" s="217">
        <f t="shared" si="45"/>
        <v>283</v>
      </c>
      <c r="B286" s="64" t="s">
        <v>430</v>
      </c>
      <c r="C286" s="58" t="s">
        <v>428</v>
      </c>
      <c r="D286" s="58" t="s">
        <v>394</v>
      </c>
      <c r="E286" s="58" t="s">
        <v>25</v>
      </c>
      <c r="F286" s="58" t="s">
        <v>419</v>
      </c>
      <c r="G286" s="58" t="s">
        <v>420</v>
      </c>
      <c r="H286" s="58" t="s">
        <v>431</v>
      </c>
      <c r="I286" s="58" t="s">
        <v>25</v>
      </c>
      <c r="J286" s="58" t="s">
        <v>25</v>
      </c>
      <c r="K286" s="57"/>
      <c r="L286" s="184">
        <v>0</v>
      </c>
      <c r="M286" s="185">
        <v>9</v>
      </c>
      <c r="N286" s="186">
        <v>9</v>
      </c>
      <c r="O286" s="187">
        <f t="shared" si="51"/>
        <v>0</v>
      </c>
      <c r="P286" s="59">
        <f t="shared" si="47"/>
        <v>100</v>
      </c>
    </row>
    <row r="287" spans="1:16" s="2" customFormat="1" ht="42.75" outlineLevel="1" x14ac:dyDescent="0.2">
      <c r="A287" s="224">
        <f t="shared" si="45"/>
        <v>284</v>
      </c>
      <c r="B287" s="77" t="s">
        <v>432</v>
      </c>
      <c r="C287" s="58" t="s">
        <v>428</v>
      </c>
      <c r="D287" s="58" t="s">
        <v>394</v>
      </c>
      <c r="E287" s="58" t="s">
        <v>25</v>
      </c>
      <c r="F287" s="58" t="s">
        <v>419</v>
      </c>
      <c r="G287" s="58" t="s">
        <v>420</v>
      </c>
      <c r="H287" s="58" t="s">
        <v>433</v>
      </c>
      <c r="I287" s="58" t="s">
        <v>25</v>
      </c>
      <c r="J287" s="58" t="s">
        <v>25</v>
      </c>
      <c r="K287" s="57"/>
      <c r="L287" s="184">
        <v>0</v>
      </c>
      <c r="M287" s="185">
        <v>136</v>
      </c>
      <c r="N287" s="186">
        <v>136</v>
      </c>
      <c r="O287" s="187">
        <f t="shared" si="51"/>
        <v>0</v>
      </c>
      <c r="P287" s="59">
        <f t="shared" si="47"/>
        <v>100</v>
      </c>
    </row>
    <row r="288" spans="1:16" s="2" customFormat="1" ht="28.5" outlineLevel="1" x14ac:dyDescent="0.2">
      <c r="A288" s="224">
        <f t="shared" si="45"/>
        <v>285</v>
      </c>
      <c r="B288" s="77" t="s">
        <v>434</v>
      </c>
      <c r="C288" s="58" t="s">
        <v>428</v>
      </c>
      <c r="D288" s="58" t="s">
        <v>394</v>
      </c>
      <c r="E288" s="58" t="s">
        <v>25</v>
      </c>
      <c r="F288" s="58" t="s">
        <v>419</v>
      </c>
      <c r="G288" s="58" t="s">
        <v>420</v>
      </c>
      <c r="H288" s="58" t="s">
        <v>435</v>
      </c>
      <c r="I288" s="58" t="s">
        <v>25</v>
      </c>
      <c r="J288" s="58" t="s">
        <v>25</v>
      </c>
      <c r="K288" s="57"/>
      <c r="L288" s="184">
        <v>0</v>
      </c>
      <c r="M288" s="185">
        <v>320</v>
      </c>
      <c r="N288" s="186">
        <v>320</v>
      </c>
      <c r="O288" s="187">
        <f t="shared" si="51"/>
        <v>0</v>
      </c>
      <c r="P288" s="59">
        <f t="shared" si="47"/>
        <v>100</v>
      </c>
    </row>
    <row r="289" spans="1:16" s="2" customFormat="1" outlineLevel="1" x14ac:dyDescent="0.2">
      <c r="A289" s="224">
        <f t="shared" si="45"/>
        <v>286</v>
      </c>
      <c r="B289" s="77" t="s">
        <v>436</v>
      </c>
      <c r="C289" s="58" t="s">
        <v>428</v>
      </c>
      <c r="D289" s="58" t="s">
        <v>394</v>
      </c>
      <c r="E289" s="58" t="s">
        <v>25</v>
      </c>
      <c r="F289" s="58" t="s">
        <v>419</v>
      </c>
      <c r="G289" s="58" t="s">
        <v>420</v>
      </c>
      <c r="H289" s="58" t="s">
        <v>437</v>
      </c>
      <c r="I289" s="58" t="s">
        <v>25</v>
      </c>
      <c r="J289" s="58" t="s">
        <v>25</v>
      </c>
      <c r="K289" s="57"/>
      <c r="L289" s="184">
        <v>0</v>
      </c>
      <c r="M289" s="185">
        <v>35</v>
      </c>
      <c r="N289" s="186">
        <v>35</v>
      </c>
      <c r="O289" s="187">
        <f t="shared" si="51"/>
        <v>0</v>
      </c>
      <c r="P289" s="59">
        <f t="shared" si="47"/>
        <v>100</v>
      </c>
    </row>
    <row r="290" spans="1:16" s="2" customFormat="1" ht="28.5" outlineLevel="1" x14ac:dyDescent="0.2">
      <c r="A290" s="224">
        <f t="shared" si="45"/>
        <v>287</v>
      </c>
      <c r="B290" s="77" t="s">
        <v>438</v>
      </c>
      <c r="C290" s="58" t="s">
        <v>428</v>
      </c>
      <c r="D290" s="58" t="s">
        <v>394</v>
      </c>
      <c r="E290" s="58" t="s">
        <v>25</v>
      </c>
      <c r="F290" s="58" t="s">
        <v>419</v>
      </c>
      <c r="G290" s="58" t="s">
        <v>420</v>
      </c>
      <c r="H290" s="58" t="s">
        <v>439</v>
      </c>
      <c r="I290" s="58" t="s">
        <v>25</v>
      </c>
      <c r="J290" s="58" t="s">
        <v>25</v>
      </c>
      <c r="K290" s="57"/>
      <c r="L290" s="184">
        <v>0</v>
      </c>
      <c r="M290" s="185">
        <v>123</v>
      </c>
      <c r="N290" s="186">
        <v>123</v>
      </c>
      <c r="O290" s="187">
        <f t="shared" si="51"/>
        <v>0</v>
      </c>
      <c r="P290" s="59">
        <f t="shared" si="47"/>
        <v>100</v>
      </c>
    </row>
    <row r="291" spans="1:16" s="2" customFormat="1" ht="14.25" customHeight="1" outlineLevel="1" x14ac:dyDescent="0.2">
      <c r="A291" s="224">
        <f t="shared" si="45"/>
        <v>288</v>
      </c>
      <c r="B291" s="77" t="s">
        <v>440</v>
      </c>
      <c r="C291" s="58" t="s">
        <v>428</v>
      </c>
      <c r="D291" s="58" t="s">
        <v>394</v>
      </c>
      <c r="E291" s="58" t="s">
        <v>25</v>
      </c>
      <c r="F291" s="58" t="s">
        <v>419</v>
      </c>
      <c r="G291" s="58" t="s">
        <v>420</v>
      </c>
      <c r="H291" s="58" t="s">
        <v>441</v>
      </c>
      <c r="I291" s="58" t="s">
        <v>25</v>
      </c>
      <c r="J291" s="58" t="s">
        <v>25</v>
      </c>
      <c r="K291" s="57"/>
      <c r="L291" s="184">
        <v>0</v>
      </c>
      <c r="M291" s="185">
        <v>231</v>
      </c>
      <c r="N291" s="186">
        <v>231</v>
      </c>
      <c r="O291" s="187">
        <f t="shared" si="51"/>
        <v>0</v>
      </c>
      <c r="P291" s="59">
        <f t="shared" si="47"/>
        <v>100</v>
      </c>
    </row>
    <row r="292" spans="1:16" s="2" customFormat="1" outlineLevel="1" x14ac:dyDescent="0.2">
      <c r="A292" s="224">
        <f t="shared" si="45"/>
        <v>289</v>
      </c>
      <c r="B292" s="77" t="s">
        <v>442</v>
      </c>
      <c r="C292" s="58" t="s">
        <v>418</v>
      </c>
      <c r="D292" s="58" t="s">
        <v>394</v>
      </c>
      <c r="E292" s="58" t="s">
        <v>25</v>
      </c>
      <c r="F292" s="58" t="s">
        <v>419</v>
      </c>
      <c r="G292" s="58" t="s">
        <v>420</v>
      </c>
      <c r="H292" s="58" t="s">
        <v>443</v>
      </c>
      <c r="I292" s="58" t="s">
        <v>25</v>
      </c>
      <c r="J292" s="58" t="s">
        <v>25</v>
      </c>
      <c r="K292" s="57"/>
      <c r="L292" s="184">
        <v>0</v>
      </c>
      <c r="M292" s="185">
        <v>169</v>
      </c>
      <c r="N292" s="186">
        <v>169</v>
      </c>
      <c r="O292" s="187">
        <f t="shared" si="51"/>
        <v>0</v>
      </c>
      <c r="P292" s="59">
        <f t="shared" si="47"/>
        <v>100</v>
      </c>
    </row>
    <row r="293" spans="1:16" s="2" customFormat="1" ht="14.25" customHeight="1" outlineLevel="1" x14ac:dyDescent="0.2">
      <c r="A293" s="224">
        <f t="shared" si="45"/>
        <v>290</v>
      </c>
      <c r="B293" s="77" t="s">
        <v>444</v>
      </c>
      <c r="C293" s="58" t="s">
        <v>428</v>
      </c>
      <c r="D293" s="58" t="s">
        <v>394</v>
      </c>
      <c r="E293" s="58" t="s">
        <v>25</v>
      </c>
      <c r="F293" s="58" t="s">
        <v>419</v>
      </c>
      <c r="G293" s="58" t="s">
        <v>420</v>
      </c>
      <c r="H293" s="58" t="s">
        <v>445</v>
      </c>
      <c r="I293" s="58" t="s">
        <v>25</v>
      </c>
      <c r="J293" s="58" t="s">
        <v>25</v>
      </c>
      <c r="K293" s="57"/>
      <c r="L293" s="184">
        <v>0</v>
      </c>
      <c r="M293" s="185">
        <v>467</v>
      </c>
      <c r="N293" s="186">
        <v>467</v>
      </c>
      <c r="O293" s="187">
        <f t="shared" si="51"/>
        <v>0</v>
      </c>
      <c r="P293" s="59">
        <f t="shared" si="47"/>
        <v>100</v>
      </c>
    </row>
    <row r="294" spans="1:16" s="2" customFormat="1" ht="28.5" outlineLevel="1" x14ac:dyDescent="0.2">
      <c r="A294" s="217">
        <f t="shared" si="45"/>
        <v>291</v>
      </c>
      <c r="B294" s="64" t="s">
        <v>446</v>
      </c>
      <c r="C294" s="58" t="s">
        <v>418</v>
      </c>
      <c r="D294" s="58" t="s">
        <v>394</v>
      </c>
      <c r="E294" s="58" t="s">
        <v>25</v>
      </c>
      <c r="F294" s="58" t="s">
        <v>419</v>
      </c>
      <c r="G294" s="58" t="s">
        <v>420</v>
      </c>
      <c r="H294" s="58" t="s">
        <v>447</v>
      </c>
      <c r="I294" s="58" t="s">
        <v>25</v>
      </c>
      <c r="J294" s="58" t="s">
        <v>25</v>
      </c>
      <c r="K294" s="57"/>
      <c r="L294" s="184">
        <v>0</v>
      </c>
      <c r="M294" s="185">
        <v>13</v>
      </c>
      <c r="N294" s="186">
        <v>13</v>
      </c>
      <c r="O294" s="187">
        <f t="shared" si="51"/>
        <v>0</v>
      </c>
      <c r="P294" s="59">
        <f t="shared" si="47"/>
        <v>100</v>
      </c>
    </row>
    <row r="295" spans="1:16" s="2" customFormat="1" ht="28.5" outlineLevel="1" x14ac:dyDescent="0.2">
      <c r="A295" s="224">
        <f t="shared" si="45"/>
        <v>292</v>
      </c>
      <c r="B295" s="77" t="s">
        <v>449</v>
      </c>
      <c r="C295" s="58" t="s">
        <v>418</v>
      </c>
      <c r="D295" s="58" t="s">
        <v>394</v>
      </c>
      <c r="E295" s="58" t="s">
        <v>25</v>
      </c>
      <c r="F295" s="58" t="s">
        <v>419</v>
      </c>
      <c r="G295" s="58" t="s">
        <v>420</v>
      </c>
      <c r="H295" s="58" t="s">
        <v>450</v>
      </c>
      <c r="I295" s="58" t="s">
        <v>25</v>
      </c>
      <c r="J295" s="58" t="s">
        <v>25</v>
      </c>
      <c r="K295" s="57"/>
      <c r="L295" s="184">
        <v>0</v>
      </c>
      <c r="M295" s="185">
        <v>2</v>
      </c>
      <c r="N295" s="186">
        <v>2</v>
      </c>
      <c r="O295" s="187">
        <f t="shared" si="51"/>
        <v>0</v>
      </c>
      <c r="P295" s="59">
        <f t="shared" si="47"/>
        <v>100</v>
      </c>
    </row>
    <row r="296" spans="1:16" s="2" customFormat="1" outlineLevel="1" x14ac:dyDescent="0.2">
      <c r="A296" s="217">
        <f t="shared" si="45"/>
        <v>293</v>
      </c>
      <c r="B296" s="64" t="s">
        <v>451</v>
      </c>
      <c r="C296" s="58" t="s">
        <v>418</v>
      </c>
      <c r="D296" s="58" t="s">
        <v>394</v>
      </c>
      <c r="E296" s="58" t="s">
        <v>25</v>
      </c>
      <c r="F296" s="58" t="s">
        <v>419</v>
      </c>
      <c r="G296" s="58" t="s">
        <v>420</v>
      </c>
      <c r="H296" s="58" t="s">
        <v>452</v>
      </c>
      <c r="I296" s="58" t="s">
        <v>25</v>
      </c>
      <c r="J296" s="58" t="s">
        <v>25</v>
      </c>
      <c r="K296" s="57"/>
      <c r="L296" s="184">
        <v>0</v>
      </c>
      <c r="M296" s="185">
        <v>53</v>
      </c>
      <c r="N296" s="186">
        <v>53</v>
      </c>
      <c r="O296" s="187">
        <f t="shared" si="51"/>
        <v>0</v>
      </c>
      <c r="P296" s="59">
        <f t="shared" si="47"/>
        <v>100</v>
      </c>
    </row>
    <row r="297" spans="1:16" s="2" customFormat="1" ht="28.5" outlineLevel="1" x14ac:dyDescent="0.2">
      <c r="A297" s="217">
        <f t="shared" si="45"/>
        <v>294</v>
      </c>
      <c r="B297" s="64" t="s">
        <v>453</v>
      </c>
      <c r="C297" s="58" t="s">
        <v>418</v>
      </c>
      <c r="D297" s="58" t="s">
        <v>394</v>
      </c>
      <c r="E297" s="58" t="s">
        <v>25</v>
      </c>
      <c r="F297" s="58" t="s">
        <v>419</v>
      </c>
      <c r="G297" s="58" t="s">
        <v>420</v>
      </c>
      <c r="H297" s="58" t="s">
        <v>454</v>
      </c>
      <c r="I297" s="58" t="s">
        <v>25</v>
      </c>
      <c r="J297" s="58" t="s">
        <v>25</v>
      </c>
      <c r="K297" s="57"/>
      <c r="L297" s="184">
        <v>0</v>
      </c>
      <c r="M297" s="185">
        <v>58</v>
      </c>
      <c r="N297" s="186">
        <v>58</v>
      </c>
      <c r="O297" s="187">
        <f>N297-M297</f>
        <v>0</v>
      </c>
      <c r="P297" s="59">
        <f>N297/M297*100</f>
        <v>100</v>
      </c>
    </row>
    <row r="298" spans="1:16" s="2" customFormat="1" ht="15" x14ac:dyDescent="0.25">
      <c r="A298" s="216">
        <f t="shared" si="45"/>
        <v>295</v>
      </c>
      <c r="B298" s="51" t="s">
        <v>455</v>
      </c>
      <c r="C298" s="52"/>
      <c r="D298" s="52"/>
      <c r="E298" s="52"/>
      <c r="F298" s="52"/>
      <c r="G298" s="52"/>
      <c r="H298" s="52"/>
      <c r="I298" s="52"/>
      <c r="J298" s="52"/>
      <c r="K298" s="53"/>
      <c r="L298" s="183">
        <f>L300+L301+L315</f>
        <v>29840</v>
      </c>
      <c r="M298" s="74">
        <f t="shared" ref="M298:O298" si="52">M300+M301+M315</f>
        <v>36148</v>
      </c>
      <c r="N298" s="183">
        <f t="shared" si="52"/>
        <v>34507</v>
      </c>
      <c r="O298" s="75">
        <f t="shared" si="52"/>
        <v>-1641</v>
      </c>
      <c r="P298" s="54">
        <f t="shared" si="47"/>
        <v>95.46032975544982</v>
      </c>
    </row>
    <row r="299" spans="1:16" s="2" customFormat="1" x14ac:dyDescent="0.2">
      <c r="A299" s="228">
        <f t="shared" si="45"/>
        <v>296</v>
      </c>
      <c r="B299" s="55" t="s">
        <v>12</v>
      </c>
      <c r="C299" s="16"/>
      <c r="D299" s="16"/>
      <c r="E299" s="16"/>
      <c r="F299" s="16"/>
      <c r="G299" s="16"/>
      <c r="H299" s="16"/>
      <c r="I299" s="16"/>
      <c r="J299" s="16"/>
      <c r="K299" s="17"/>
      <c r="L299" s="76">
        <f>L300+L301+L315</f>
        <v>29840</v>
      </c>
      <c r="M299" s="76">
        <f t="shared" ref="M299:O299" si="53">M300+M301+M315</f>
        <v>36148</v>
      </c>
      <c r="N299" s="76">
        <f t="shared" si="53"/>
        <v>34507</v>
      </c>
      <c r="O299" s="66">
        <f t="shared" si="53"/>
        <v>-1641</v>
      </c>
      <c r="P299" s="18">
        <f t="shared" si="47"/>
        <v>95.46032975544982</v>
      </c>
    </row>
    <row r="300" spans="1:16" s="2" customFormat="1" outlineLevel="1" x14ac:dyDescent="0.2">
      <c r="A300" s="217">
        <f t="shared" si="45"/>
        <v>297</v>
      </c>
      <c r="B300" s="57" t="s">
        <v>456</v>
      </c>
      <c r="C300" s="58" t="s">
        <v>23</v>
      </c>
      <c r="D300" s="58" t="s">
        <v>457</v>
      </c>
      <c r="E300" s="58"/>
      <c r="F300" s="58" t="s">
        <v>53</v>
      </c>
      <c r="G300" s="58" t="s">
        <v>31</v>
      </c>
      <c r="H300" s="58"/>
      <c r="I300" s="58" t="s">
        <v>25</v>
      </c>
      <c r="J300" s="58" t="s">
        <v>25</v>
      </c>
      <c r="K300" s="57"/>
      <c r="L300" s="184">
        <v>50</v>
      </c>
      <c r="M300" s="185">
        <v>50</v>
      </c>
      <c r="N300" s="186">
        <v>46</v>
      </c>
      <c r="O300" s="187">
        <f>N300-M300</f>
        <v>-4</v>
      </c>
      <c r="P300" s="59">
        <f>N300/M300*100</f>
        <v>92</v>
      </c>
    </row>
    <row r="301" spans="1:16" s="2" customFormat="1" outlineLevel="1" x14ac:dyDescent="0.2">
      <c r="A301" s="218">
        <f t="shared" si="45"/>
        <v>298</v>
      </c>
      <c r="B301" s="60" t="s">
        <v>264</v>
      </c>
      <c r="C301" s="61"/>
      <c r="D301" s="61"/>
      <c r="E301" s="61"/>
      <c r="F301" s="61"/>
      <c r="G301" s="61"/>
      <c r="H301" s="62"/>
      <c r="I301" s="61"/>
      <c r="J301" s="61"/>
      <c r="K301" s="63"/>
      <c r="L301" s="65">
        <f>SUM(L302:L314)</f>
        <v>1230</v>
      </c>
      <c r="M301" s="65">
        <f t="shared" ref="M301:O301" si="54">SUM(M302:M314)</f>
        <v>1252</v>
      </c>
      <c r="N301" s="65">
        <f t="shared" si="54"/>
        <v>1077</v>
      </c>
      <c r="O301" s="66">
        <f t="shared" si="54"/>
        <v>-175</v>
      </c>
      <c r="P301" s="18">
        <f t="shared" ref="P301:P364" si="55">N301/M301*100</f>
        <v>86.022364217252402</v>
      </c>
    </row>
    <row r="302" spans="1:16" s="2" customFormat="1" outlineLevel="2" x14ac:dyDescent="0.2">
      <c r="A302" s="217">
        <f t="shared" si="45"/>
        <v>299</v>
      </c>
      <c r="B302" s="64" t="s">
        <v>458</v>
      </c>
      <c r="C302" s="58" t="s">
        <v>23</v>
      </c>
      <c r="D302" s="58" t="s">
        <v>457</v>
      </c>
      <c r="E302" s="58" t="s">
        <v>25</v>
      </c>
      <c r="F302" s="58" t="s">
        <v>56</v>
      </c>
      <c r="G302" s="58" t="s">
        <v>459</v>
      </c>
      <c r="H302" s="58"/>
      <c r="I302" s="58" t="s">
        <v>25</v>
      </c>
      <c r="J302" s="58" t="s">
        <v>25</v>
      </c>
      <c r="K302" s="57"/>
      <c r="L302" s="184">
        <v>200</v>
      </c>
      <c r="M302" s="185">
        <v>139</v>
      </c>
      <c r="N302" s="186">
        <v>91</v>
      </c>
      <c r="O302" s="187">
        <f t="shared" ref="O302:O314" si="56">N302-M302</f>
        <v>-48</v>
      </c>
      <c r="P302" s="59">
        <f t="shared" si="55"/>
        <v>65.467625899280577</v>
      </c>
    </row>
    <row r="303" spans="1:16" s="2" customFormat="1" outlineLevel="2" x14ac:dyDescent="0.2">
      <c r="A303" s="217">
        <f t="shared" si="45"/>
        <v>300</v>
      </c>
      <c r="B303" s="64" t="s">
        <v>460</v>
      </c>
      <c r="C303" s="58" t="s">
        <v>23</v>
      </c>
      <c r="D303" s="58" t="s">
        <v>457</v>
      </c>
      <c r="E303" s="58" t="s">
        <v>25</v>
      </c>
      <c r="F303" s="58" t="s">
        <v>56</v>
      </c>
      <c r="G303" s="58" t="s">
        <v>461</v>
      </c>
      <c r="H303" s="58"/>
      <c r="I303" s="58" t="s">
        <v>25</v>
      </c>
      <c r="J303" s="58" t="s">
        <v>25</v>
      </c>
      <c r="K303" s="57"/>
      <c r="L303" s="184">
        <v>50</v>
      </c>
      <c r="M303" s="185">
        <v>50</v>
      </c>
      <c r="N303" s="186">
        <v>22</v>
      </c>
      <c r="O303" s="187">
        <f t="shared" si="56"/>
        <v>-28</v>
      </c>
      <c r="P303" s="59">
        <f t="shared" si="55"/>
        <v>44</v>
      </c>
    </row>
    <row r="304" spans="1:16" s="2" customFormat="1" outlineLevel="2" x14ac:dyDescent="0.2">
      <c r="A304" s="217">
        <f t="shared" si="45"/>
        <v>301</v>
      </c>
      <c r="B304" s="64" t="s">
        <v>462</v>
      </c>
      <c r="C304" s="58" t="s">
        <v>23</v>
      </c>
      <c r="D304" s="58" t="s">
        <v>457</v>
      </c>
      <c r="E304" s="58" t="s">
        <v>25</v>
      </c>
      <c r="F304" s="58" t="s">
        <v>56</v>
      </c>
      <c r="G304" s="58" t="s">
        <v>27</v>
      </c>
      <c r="H304" s="58"/>
      <c r="I304" s="58" t="s">
        <v>25</v>
      </c>
      <c r="J304" s="58" t="s">
        <v>25</v>
      </c>
      <c r="K304" s="57"/>
      <c r="L304" s="184">
        <v>0</v>
      </c>
      <c r="M304" s="185">
        <v>117</v>
      </c>
      <c r="N304" s="186">
        <v>110</v>
      </c>
      <c r="O304" s="187">
        <f t="shared" si="56"/>
        <v>-7</v>
      </c>
      <c r="P304" s="59">
        <f t="shared" si="55"/>
        <v>94.01709401709401</v>
      </c>
    </row>
    <row r="305" spans="1:16" s="2" customFormat="1" outlineLevel="2" x14ac:dyDescent="0.2">
      <c r="A305" s="217">
        <f t="shared" si="45"/>
        <v>302</v>
      </c>
      <c r="B305" s="64" t="s">
        <v>463</v>
      </c>
      <c r="C305" s="58" t="s">
        <v>23</v>
      </c>
      <c r="D305" s="58" t="s">
        <v>457</v>
      </c>
      <c r="E305" s="58" t="s">
        <v>25</v>
      </c>
      <c r="F305" s="58" t="s">
        <v>56</v>
      </c>
      <c r="G305" s="58" t="s">
        <v>27</v>
      </c>
      <c r="H305" s="58"/>
      <c r="I305" s="58" t="s">
        <v>25</v>
      </c>
      <c r="J305" s="58" t="s">
        <v>25</v>
      </c>
      <c r="K305" s="57"/>
      <c r="L305" s="184">
        <v>0</v>
      </c>
      <c r="M305" s="185">
        <v>5</v>
      </c>
      <c r="N305" s="186">
        <v>5</v>
      </c>
      <c r="O305" s="187">
        <f t="shared" si="56"/>
        <v>0</v>
      </c>
      <c r="P305" s="59">
        <f t="shared" si="55"/>
        <v>100</v>
      </c>
    </row>
    <row r="306" spans="1:16" s="2" customFormat="1" outlineLevel="2" x14ac:dyDescent="0.2">
      <c r="A306" s="217">
        <f t="shared" si="45"/>
        <v>303</v>
      </c>
      <c r="B306" s="64" t="s">
        <v>464</v>
      </c>
      <c r="C306" s="58" t="s">
        <v>23</v>
      </c>
      <c r="D306" s="58" t="s">
        <v>457</v>
      </c>
      <c r="E306" s="58" t="s">
        <v>25</v>
      </c>
      <c r="F306" s="58" t="s">
        <v>56</v>
      </c>
      <c r="G306" s="58" t="s">
        <v>27</v>
      </c>
      <c r="H306" s="58"/>
      <c r="I306" s="58" t="s">
        <v>25</v>
      </c>
      <c r="J306" s="58" t="s">
        <v>25</v>
      </c>
      <c r="K306" s="57"/>
      <c r="L306" s="184">
        <v>100</v>
      </c>
      <c r="M306" s="185">
        <v>0</v>
      </c>
      <c r="N306" s="186">
        <v>0</v>
      </c>
      <c r="O306" s="187">
        <f t="shared" si="56"/>
        <v>0</v>
      </c>
      <c r="P306" s="59" t="s">
        <v>8417</v>
      </c>
    </row>
    <row r="307" spans="1:16" s="2" customFormat="1" outlineLevel="2" x14ac:dyDescent="0.2">
      <c r="A307" s="217">
        <f t="shared" si="45"/>
        <v>304</v>
      </c>
      <c r="B307" s="64" t="s">
        <v>465</v>
      </c>
      <c r="C307" s="58" t="s">
        <v>23</v>
      </c>
      <c r="D307" s="58" t="s">
        <v>457</v>
      </c>
      <c r="E307" s="58"/>
      <c r="F307" s="58" t="s">
        <v>56</v>
      </c>
      <c r="G307" s="58" t="s">
        <v>29</v>
      </c>
      <c r="H307" s="58"/>
      <c r="I307" s="58" t="s">
        <v>25</v>
      </c>
      <c r="J307" s="58" t="s">
        <v>25</v>
      </c>
      <c r="K307" s="57"/>
      <c r="L307" s="184">
        <v>0</v>
      </c>
      <c r="M307" s="185">
        <v>10</v>
      </c>
      <c r="N307" s="186">
        <v>2</v>
      </c>
      <c r="O307" s="187">
        <f t="shared" si="56"/>
        <v>-8</v>
      </c>
      <c r="P307" s="59">
        <f t="shared" si="55"/>
        <v>20</v>
      </c>
    </row>
    <row r="308" spans="1:16" s="2" customFormat="1" outlineLevel="2" x14ac:dyDescent="0.2">
      <c r="A308" s="217">
        <f t="shared" si="45"/>
        <v>305</v>
      </c>
      <c r="B308" s="64" t="s">
        <v>466</v>
      </c>
      <c r="C308" s="58" t="s">
        <v>23</v>
      </c>
      <c r="D308" s="58" t="s">
        <v>457</v>
      </c>
      <c r="E308" s="58"/>
      <c r="F308" s="58" t="s">
        <v>56</v>
      </c>
      <c r="G308" s="58" t="s">
        <v>29</v>
      </c>
      <c r="H308" s="58"/>
      <c r="I308" s="58" t="s">
        <v>25</v>
      </c>
      <c r="J308" s="58" t="s">
        <v>25</v>
      </c>
      <c r="K308" s="57"/>
      <c r="L308" s="184">
        <v>0</v>
      </c>
      <c r="M308" s="185">
        <v>10</v>
      </c>
      <c r="N308" s="186">
        <v>3</v>
      </c>
      <c r="O308" s="187">
        <f t="shared" si="56"/>
        <v>-7</v>
      </c>
      <c r="P308" s="59">
        <f t="shared" si="55"/>
        <v>30</v>
      </c>
    </row>
    <row r="309" spans="1:16" s="2" customFormat="1" outlineLevel="2" x14ac:dyDescent="0.2">
      <c r="A309" s="217">
        <f t="shared" si="45"/>
        <v>306</v>
      </c>
      <c r="B309" s="64" t="s">
        <v>467</v>
      </c>
      <c r="C309" s="58" t="s">
        <v>23</v>
      </c>
      <c r="D309" s="58" t="s">
        <v>457</v>
      </c>
      <c r="E309" s="58"/>
      <c r="F309" s="58" t="s">
        <v>56</v>
      </c>
      <c r="G309" s="58" t="s">
        <v>29</v>
      </c>
      <c r="H309" s="58"/>
      <c r="I309" s="58" t="s">
        <v>25</v>
      </c>
      <c r="J309" s="58" t="s">
        <v>25</v>
      </c>
      <c r="K309" s="57"/>
      <c r="L309" s="184">
        <v>70</v>
      </c>
      <c r="M309" s="185">
        <v>0</v>
      </c>
      <c r="N309" s="186">
        <v>0</v>
      </c>
      <c r="O309" s="187">
        <f t="shared" si="56"/>
        <v>0</v>
      </c>
      <c r="P309" s="59" t="s">
        <v>8417</v>
      </c>
    </row>
    <row r="310" spans="1:16" s="2" customFormat="1" outlineLevel="2" x14ac:dyDescent="0.2">
      <c r="A310" s="217">
        <f t="shared" si="45"/>
        <v>307</v>
      </c>
      <c r="B310" s="64" t="s">
        <v>468</v>
      </c>
      <c r="C310" s="58" t="s">
        <v>23</v>
      </c>
      <c r="D310" s="58" t="s">
        <v>457</v>
      </c>
      <c r="E310" s="58" t="s">
        <v>25</v>
      </c>
      <c r="F310" s="58" t="s">
        <v>56</v>
      </c>
      <c r="G310" s="58" t="s">
        <v>469</v>
      </c>
      <c r="H310" s="58"/>
      <c r="I310" s="58" t="s">
        <v>25</v>
      </c>
      <c r="J310" s="58" t="s">
        <v>25</v>
      </c>
      <c r="K310" s="57"/>
      <c r="L310" s="184">
        <v>250</v>
      </c>
      <c r="M310" s="185">
        <v>250</v>
      </c>
      <c r="N310" s="186">
        <v>250</v>
      </c>
      <c r="O310" s="187">
        <f t="shared" si="56"/>
        <v>0</v>
      </c>
      <c r="P310" s="59">
        <f t="shared" si="55"/>
        <v>100</v>
      </c>
    </row>
    <row r="311" spans="1:16" s="2" customFormat="1" outlineLevel="2" x14ac:dyDescent="0.2">
      <c r="A311" s="217">
        <f t="shared" si="45"/>
        <v>308</v>
      </c>
      <c r="B311" s="64" t="s">
        <v>470</v>
      </c>
      <c r="C311" s="58" t="s">
        <v>23</v>
      </c>
      <c r="D311" s="58" t="s">
        <v>457</v>
      </c>
      <c r="E311" s="58" t="s">
        <v>25</v>
      </c>
      <c r="F311" s="58" t="s">
        <v>56</v>
      </c>
      <c r="G311" s="58" t="s">
        <v>471</v>
      </c>
      <c r="H311" s="58"/>
      <c r="I311" s="58" t="s">
        <v>25</v>
      </c>
      <c r="J311" s="58" t="s">
        <v>25</v>
      </c>
      <c r="K311" s="57"/>
      <c r="L311" s="184">
        <v>300</v>
      </c>
      <c r="M311" s="185">
        <v>325</v>
      </c>
      <c r="N311" s="186">
        <v>315</v>
      </c>
      <c r="O311" s="187">
        <f t="shared" si="56"/>
        <v>-10</v>
      </c>
      <c r="P311" s="59">
        <f t="shared" si="55"/>
        <v>96.92307692307692</v>
      </c>
    </row>
    <row r="312" spans="1:16" s="2" customFormat="1" outlineLevel="2" x14ac:dyDescent="0.2">
      <c r="A312" s="217">
        <f t="shared" si="45"/>
        <v>309</v>
      </c>
      <c r="B312" s="64" t="s">
        <v>472</v>
      </c>
      <c r="C312" s="58" t="s">
        <v>23</v>
      </c>
      <c r="D312" s="58" t="s">
        <v>457</v>
      </c>
      <c r="E312" s="58" t="s">
        <v>25</v>
      </c>
      <c r="F312" s="58" t="s">
        <v>56</v>
      </c>
      <c r="G312" s="58" t="s">
        <v>471</v>
      </c>
      <c r="H312" s="58"/>
      <c r="I312" s="58" t="s">
        <v>25</v>
      </c>
      <c r="J312" s="58" t="s">
        <v>25</v>
      </c>
      <c r="K312" s="57"/>
      <c r="L312" s="184">
        <v>0</v>
      </c>
      <c r="M312" s="185">
        <v>25</v>
      </c>
      <c r="N312" s="186">
        <v>11</v>
      </c>
      <c r="O312" s="187">
        <f t="shared" si="56"/>
        <v>-14</v>
      </c>
      <c r="P312" s="59">
        <f t="shared" si="55"/>
        <v>44</v>
      </c>
    </row>
    <row r="313" spans="1:16" s="2" customFormat="1" outlineLevel="2" x14ac:dyDescent="0.2">
      <c r="A313" s="217">
        <f t="shared" si="45"/>
        <v>310</v>
      </c>
      <c r="B313" s="64" t="s">
        <v>473</v>
      </c>
      <c r="C313" s="58" t="s">
        <v>23</v>
      </c>
      <c r="D313" s="58" t="s">
        <v>457</v>
      </c>
      <c r="E313" s="58"/>
      <c r="F313" s="58" t="s">
        <v>56</v>
      </c>
      <c r="G313" s="58" t="s">
        <v>31</v>
      </c>
      <c r="H313" s="58"/>
      <c r="I313" s="58" t="s">
        <v>25</v>
      </c>
      <c r="J313" s="58" t="s">
        <v>25</v>
      </c>
      <c r="K313" s="57"/>
      <c r="L313" s="184">
        <v>60</v>
      </c>
      <c r="M313" s="185">
        <v>71</v>
      </c>
      <c r="N313" s="186">
        <v>70</v>
      </c>
      <c r="O313" s="187">
        <f t="shared" si="56"/>
        <v>-1</v>
      </c>
      <c r="P313" s="59">
        <f t="shared" si="55"/>
        <v>98.591549295774655</v>
      </c>
    </row>
    <row r="314" spans="1:16" s="2" customFormat="1" outlineLevel="2" x14ac:dyDescent="0.2">
      <c r="A314" s="217">
        <f t="shared" si="45"/>
        <v>311</v>
      </c>
      <c r="B314" s="64" t="s">
        <v>474</v>
      </c>
      <c r="C314" s="58" t="s">
        <v>23</v>
      </c>
      <c r="D314" s="58" t="s">
        <v>457</v>
      </c>
      <c r="E314" s="58" t="s">
        <v>25</v>
      </c>
      <c r="F314" s="58" t="s">
        <v>56</v>
      </c>
      <c r="G314" s="58" t="s">
        <v>33</v>
      </c>
      <c r="H314" s="58"/>
      <c r="I314" s="58" t="s">
        <v>25</v>
      </c>
      <c r="J314" s="58" t="s">
        <v>25</v>
      </c>
      <c r="K314" s="57"/>
      <c r="L314" s="184">
        <v>200</v>
      </c>
      <c r="M314" s="185">
        <v>250</v>
      </c>
      <c r="N314" s="186">
        <v>198</v>
      </c>
      <c r="O314" s="187">
        <f t="shared" si="56"/>
        <v>-52</v>
      </c>
      <c r="P314" s="59">
        <f t="shared" si="55"/>
        <v>79.2</v>
      </c>
    </row>
    <row r="315" spans="1:16" s="2" customFormat="1" outlineLevel="1" x14ac:dyDescent="0.2">
      <c r="A315" s="218">
        <f t="shared" si="45"/>
        <v>312</v>
      </c>
      <c r="B315" s="60" t="s">
        <v>295</v>
      </c>
      <c r="C315" s="61"/>
      <c r="D315" s="61"/>
      <c r="E315" s="61"/>
      <c r="F315" s="61"/>
      <c r="G315" s="61"/>
      <c r="H315" s="62"/>
      <c r="I315" s="61"/>
      <c r="J315" s="61"/>
      <c r="K315" s="63"/>
      <c r="L315" s="65">
        <f>SUM(L316:L335)</f>
        <v>28560</v>
      </c>
      <c r="M315" s="65">
        <f t="shared" ref="M315:O315" si="57">SUM(M316:M335)</f>
        <v>34846</v>
      </c>
      <c r="N315" s="65">
        <f t="shared" si="57"/>
        <v>33384</v>
      </c>
      <c r="O315" s="66">
        <f t="shared" si="57"/>
        <v>-1462</v>
      </c>
      <c r="P315" s="18">
        <f t="shared" si="55"/>
        <v>95.804396487401704</v>
      </c>
    </row>
    <row r="316" spans="1:16" s="2" customFormat="1" outlineLevel="1" x14ac:dyDescent="0.2">
      <c r="A316" s="217">
        <f t="shared" si="45"/>
        <v>313</v>
      </c>
      <c r="B316" s="64" t="s">
        <v>475</v>
      </c>
      <c r="C316" s="58" t="s">
        <v>23</v>
      </c>
      <c r="D316" s="58" t="s">
        <v>457</v>
      </c>
      <c r="E316" s="58" t="s">
        <v>25</v>
      </c>
      <c r="F316" s="58" t="s">
        <v>297</v>
      </c>
      <c r="G316" s="58" t="s">
        <v>27</v>
      </c>
      <c r="H316" s="58"/>
      <c r="I316" s="58" t="s">
        <v>25</v>
      </c>
      <c r="J316" s="58" t="s">
        <v>25</v>
      </c>
      <c r="K316" s="57"/>
      <c r="L316" s="184">
        <v>0</v>
      </c>
      <c r="M316" s="185">
        <v>154</v>
      </c>
      <c r="N316" s="186">
        <v>114</v>
      </c>
      <c r="O316" s="187">
        <f t="shared" ref="O316:O335" si="58">N316-M316</f>
        <v>-40</v>
      </c>
      <c r="P316" s="59">
        <f t="shared" si="55"/>
        <v>74.025974025974023</v>
      </c>
    </row>
    <row r="317" spans="1:16" s="2" customFormat="1" outlineLevel="1" x14ac:dyDescent="0.2">
      <c r="A317" s="217">
        <f t="shared" si="45"/>
        <v>314</v>
      </c>
      <c r="B317" s="64" t="s">
        <v>476</v>
      </c>
      <c r="C317" s="58" t="s">
        <v>23</v>
      </c>
      <c r="D317" s="58" t="s">
        <v>457</v>
      </c>
      <c r="E317" s="58" t="s">
        <v>25</v>
      </c>
      <c r="F317" s="58" t="s">
        <v>297</v>
      </c>
      <c r="G317" s="58" t="s">
        <v>27</v>
      </c>
      <c r="H317" s="58"/>
      <c r="I317" s="58" t="s">
        <v>25</v>
      </c>
      <c r="J317" s="58" t="s">
        <v>25</v>
      </c>
      <c r="K317" s="57"/>
      <c r="L317" s="184">
        <v>0</v>
      </c>
      <c r="M317" s="185">
        <v>1562</v>
      </c>
      <c r="N317" s="186">
        <v>1535</v>
      </c>
      <c r="O317" s="187">
        <f t="shared" si="58"/>
        <v>-27</v>
      </c>
      <c r="P317" s="59">
        <f t="shared" si="55"/>
        <v>98.271446862996157</v>
      </c>
    </row>
    <row r="318" spans="1:16" s="2" customFormat="1" outlineLevel="1" x14ac:dyDescent="0.2">
      <c r="A318" s="217">
        <f t="shared" si="45"/>
        <v>315</v>
      </c>
      <c r="B318" s="64" t="s">
        <v>477</v>
      </c>
      <c r="C318" s="58" t="s">
        <v>23</v>
      </c>
      <c r="D318" s="58" t="s">
        <v>457</v>
      </c>
      <c r="E318" s="58" t="s">
        <v>25</v>
      </c>
      <c r="F318" s="58" t="s">
        <v>297</v>
      </c>
      <c r="G318" s="58" t="s">
        <v>27</v>
      </c>
      <c r="H318" s="58"/>
      <c r="I318" s="58" t="s">
        <v>25</v>
      </c>
      <c r="J318" s="58" t="s">
        <v>25</v>
      </c>
      <c r="K318" s="57"/>
      <c r="L318" s="184">
        <v>0</v>
      </c>
      <c r="M318" s="185">
        <v>234</v>
      </c>
      <c r="N318" s="186">
        <v>227</v>
      </c>
      <c r="O318" s="187">
        <f t="shared" si="58"/>
        <v>-7</v>
      </c>
      <c r="P318" s="59">
        <f t="shared" si="55"/>
        <v>97.008547008547012</v>
      </c>
    </row>
    <row r="319" spans="1:16" s="2" customFormat="1" outlineLevel="1" x14ac:dyDescent="0.2">
      <c r="A319" s="217">
        <f t="shared" si="45"/>
        <v>316</v>
      </c>
      <c r="B319" s="64" t="s">
        <v>478</v>
      </c>
      <c r="C319" s="58" t="s">
        <v>23</v>
      </c>
      <c r="D319" s="58" t="s">
        <v>457</v>
      </c>
      <c r="E319" s="58" t="s">
        <v>25</v>
      </c>
      <c r="F319" s="58" t="s">
        <v>297</v>
      </c>
      <c r="G319" s="58" t="s">
        <v>27</v>
      </c>
      <c r="H319" s="58"/>
      <c r="I319" s="58" t="s">
        <v>25</v>
      </c>
      <c r="J319" s="58" t="s">
        <v>25</v>
      </c>
      <c r="K319" s="57"/>
      <c r="L319" s="184">
        <v>0</v>
      </c>
      <c r="M319" s="185">
        <v>1627</v>
      </c>
      <c r="N319" s="186">
        <v>1627</v>
      </c>
      <c r="O319" s="187">
        <f t="shared" si="58"/>
        <v>0</v>
      </c>
      <c r="P319" s="59">
        <f t="shared" si="55"/>
        <v>100</v>
      </c>
    </row>
    <row r="320" spans="1:16" s="2" customFormat="1" outlineLevel="1" x14ac:dyDescent="0.2">
      <c r="A320" s="217">
        <f t="shared" si="45"/>
        <v>317</v>
      </c>
      <c r="B320" s="64" t="s">
        <v>479</v>
      </c>
      <c r="C320" s="58" t="s">
        <v>23</v>
      </c>
      <c r="D320" s="58" t="s">
        <v>457</v>
      </c>
      <c r="E320" s="58" t="s">
        <v>25</v>
      </c>
      <c r="F320" s="58" t="s">
        <v>297</v>
      </c>
      <c r="G320" s="58" t="s">
        <v>27</v>
      </c>
      <c r="H320" s="58"/>
      <c r="I320" s="58" t="s">
        <v>25</v>
      </c>
      <c r="J320" s="58" t="s">
        <v>25</v>
      </c>
      <c r="K320" s="57"/>
      <c r="L320" s="184">
        <v>0</v>
      </c>
      <c r="M320" s="185">
        <v>1600</v>
      </c>
      <c r="N320" s="186">
        <v>1596</v>
      </c>
      <c r="O320" s="187">
        <f t="shared" si="58"/>
        <v>-4</v>
      </c>
      <c r="P320" s="59">
        <f t="shared" si="55"/>
        <v>99.75</v>
      </c>
    </row>
    <row r="321" spans="1:16" s="2" customFormat="1" outlineLevel="1" x14ac:dyDescent="0.2">
      <c r="A321" s="217">
        <f t="shared" si="45"/>
        <v>318</v>
      </c>
      <c r="B321" s="64" t="s">
        <v>480</v>
      </c>
      <c r="C321" s="58" t="s">
        <v>23</v>
      </c>
      <c r="D321" s="58" t="s">
        <v>457</v>
      </c>
      <c r="E321" s="58" t="s">
        <v>25</v>
      </c>
      <c r="F321" s="58" t="s">
        <v>297</v>
      </c>
      <c r="G321" s="58" t="s">
        <v>27</v>
      </c>
      <c r="H321" s="58"/>
      <c r="I321" s="58" t="s">
        <v>25</v>
      </c>
      <c r="J321" s="58" t="s">
        <v>25</v>
      </c>
      <c r="K321" s="57" t="s">
        <v>25</v>
      </c>
      <c r="L321" s="184">
        <v>4950</v>
      </c>
      <c r="M321" s="185">
        <v>41</v>
      </c>
      <c r="N321" s="186">
        <v>0</v>
      </c>
      <c r="O321" s="187">
        <f t="shared" si="58"/>
        <v>-41</v>
      </c>
      <c r="P321" s="59">
        <f t="shared" si="55"/>
        <v>0</v>
      </c>
    </row>
    <row r="322" spans="1:16" s="2" customFormat="1" outlineLevel="1" x14ac:dyDescent="0.2">
      <c r="A322" s="217">
        <f t="shared" si="45"/>
        <v>319</v>
      </c>
      <c r="B322" s="64" t="s">
        <v>481</v>
      </c>
      <c r="C322" s="58" t="s">
        <v>23</v>
      </c>
      <c r="D322" s="58" t="s">
        <v>457</v>
      </c>
      <c r="E322" s="58" t="s">
        <v>25</v>
      </c>
      <c r="F322" s="58" t="s">
        <v>297</v>
      </c>
      <c r="G322" s="58" t="s">
        <v>29</v>
      </c>
      <c r="H322" s="58"/>
      <c r="I322" s="58" t="s">
        <v>25</v>
      </c>
      <c r="J322" s="58" t="s">
        <v>25</v>
      </c>
      <c r="K322" s="57"/>
      <c r="L322" s="184">
        <v>0</v>
      </c>
      <c r="M322" s="185">
        <v>30</v>
      </c>
      <c r="N322" s="186">
        <v>0</v>
      </c>
      <c r="O322" s="187">
        <f t="shared" si="58"/>
        <v>-30</v>
      </c>
      <c r="P322" s="59">
        <f t="shared" si="55"/>
        <v>0</v>
      </c>
    </row>
    <row r="323" spans="1:16" s="2" customFormat="1" outlineLevel="1" x14ac:dyDescent="0.2">
      <c r="A323" s="217">
        <f t="shared" si="45"/>
        <v>320</v>
      </c>
      <c r="B323" s="64" t="s">
        <v>482</v>
      </c>
      <c r="C323" s="58" t="s">
        <v>23</v>
      </c>
      <c r="D323" s="58" t="s">
        <v>457</v>
      </c>
      <c r="E323" s="58" t="s">
        <v>25</v>
      </c>
      <c r="F323" s="58" t="s">
        <v>297</v>
      </c>
      <c r="G323" s="58" t="s">
        <v>29</v>
      </c>
      <c r="H323" s="58"/>
      <c r="I323" s="58" t="s">
        <v>25</v>
      </c>
      <c r="J323" s="58" t="s">
        <v>25</v>
      </c>
      <c r="K323" s="57"/>
      <c r="L323" s="184">
        <v>0</v>
      </c>
      <c r="M323" s="185">
        <v>350</v>
      </c>
      <c r="N323" s="186">
        <v>299</v>
      </c>
      <c r="O323" s="187">
        <f t="shared" si="58"/>
        <v>-51</v>
      </c>
      <c r="P323" s="59">
        <f t="shared" si="55"/>
        <v>85.428571428571431</v>
      </c>
    </row>
    <row r="324" spans="1:16" s="2" customFormat="1" outlineLevel="1" x14ac:dyDescent="0.2">
      <c r="A324" s="217">
        <f t="shared" si="45"/>
        <v>321</v>
      </c>
      <c r="B324" s="64" t="s">
        <v>483</v>
      </c>
      <c r="C324" s="58" t="s">
        <v>23</v>
      </c>
      <c r="D324" s="58" t="s">
        <v>457</v>
      </c>
      <c r="E324" s="58" t="s">
        <v>25</v>
      </c>
      <c r="F324" s="58" t="s">
        <v>297</v>
      </c>
      <c r="G324" s="58" t="s">
        <v>29</v>
      </c>
      <c r="H324" s="58"/>
      <c r="I324" s="58" t="s">
        <v>25</v>
      </c>
      <c r="J324" s="58" t="s">
        <v>25</v>
      </c>
      <c r="K324" s="57"/>
      <c r="L324" s="184">
        <v>0</v>
      </c>
      <c r="M324" s="185">
        <v>450</v>
      </c>
      <c r="N324" s="186">
        <v>395</v>
      </c>
      <c r="O324" s="187">
        <f t="shared" si="58"/>
        <v>-55</v>
      </c>
      <c r="P324" s="59">
        <f t="shared" si="55"/>
        <v>87.777777777777771</v>
      </c>
    </row>
    <row r="325" spans="1:16" s="2" customFormat="1" outlineLevel="1" x14ac:dyDescent="0.2">
      <c r="A325" s="217">
        <f t="shared" si="45"/>
        <v>322</v>
      </c>
      <c r="B325" s="64" t="s">
        <v>484</v>
      </c>
      <c r="C325" s="58" t="s">
        <v>23</v>
      </c>
      <c r="D325" s="58" t="s">
        <v>457</v>
      </c>
      <c r="E325" s="58" t="s">
        <v>25</v>
      </c>
      <c r="F325" s="58" t="s">
        <v>297</v>
      </c>
      <c r="G325" s="58" t="s">
        <v>29</v>
      </c>
      <c r="H325" s="58"/>
      <c r="I325" s="58" t="s">
        <v>25</v>
      </c>
      <c r="J325" s="58" t="s">
        <v>25</v>
      </c>
      <c r="K325" s="57"/>
      <c r="L325" s="184">
        <v>0</v>
      </c>
      <c r="M325" s="185">
        <v>70</v>
      </c>
      <c r="N325" s="186">
        <v>56</v>
      </c>
      <c r="O325" s="187">
        <f t="shared" si="58"/>
        <v>-14</v>
      </c>
      <c r="P325" s="59">
        <f t="shared" si="55"/>
        <v>80</v>
      </c>
    </row>
    <row r="326" spans="1:16" s="2" customFormat="1" outlineLevel="1" x14ac:dyDescent="0.2">
      <c r="A326" s="217">
        <f t="shared" ref="A326:A389" si="59">A325+1</f>
        <v>323</v>
      </c>
      <c r="B326" s="64" t="s">
        <v>485</v>
      </c>
      <c r="C326" s="58" t="s">
        <v>23</v>
      </c>
      <c r="D326" s="58" t="s">
        <v>457</v>
      </c>
      <c r="E326" s="58" t="s">
        <v>25</v>
      </c>
      <c r="F326" s="58" t="s">
        <v>297</v>
      </c>
      <c r="G326" s="58" t="s">
        <v>29</v>
      </c>
      <c r="H326" s="58"/>
      <c r="I326" s="58" t="s">
        <v>25</v>
      </c>
      <c r="J326" s="58" t="s">
        <v>25</v>
      </c>
      <c r="K326" s="57" t="s">
        <v>25</v>
      </c>
      <c r="L326" s="184">
        <v>1500</v>
      </c>
      <c r="M326" s="185">
        <v>0</v>
      </c>
      <c r="N326" s="186">
        <v>0</v>
      </c>
      <c r="O326" s="187">
        <f t="shared" si="58"/>
        <v>0</v>
      </c>
      <c r="P326" s="59" t="s">
        <v>8417</v>
      </c>
    </row>
    <row r="327" spans="1:16" s="2" customFormat="1" outlineLevel="1" x14ac:dyDescent="0.2">
      <c r="A327" s="217">
        <f t="shared" si="59"/>
        <v>324</v>
      </c>
      <c r="B327" s="64" t="s">
        <v>486</v>
      </c>
      <c r="C327" s="58" t="s">
        <v>23</v>
      </c>
      <c r="D327" s="58" t="s">
        <v>457</v>
      </c>
      <c r="E327" s="58" t="s">
        <v>25</v>
      </c>
      <c r="F327" s="58" t="s">
        <v>297</v>
      </c>
      <c r="G327" s="58" t="s">
        <v>469</v>
      </c>
      <c r="H327" s="58"/>
      <c r="I327" s="58" t="s">
        <v>25</v>
      </c>
      <c r="J327" s="58" t="s">
        <v>25</v>
      </c>
      <c r="K327" s="57"/>
      <c r="L327" s="184">
        <v>1300</v>
      </c>
      <c r="M327" s="185">
        <v>1300</v>
      </c>
      <c r="N327" s="186">
        <v>1286</v>
      </c>
      <c r="O327" s="187">
        <f t="shared" si="58"/>
        <v>-14</v>
      </c>
      <c r="P327" s="59">
        <f t="shared" si="55"/>
        <v>98.92307692307692</v>
      </c>
    </row>
    <row r="328" spans="1:16" s="2" customFormat="1" outlineLevel="1" x14ac:dyDescent="0.2">
      <c r="A328" s="217">
        <f t="shared" si="59"/>
        <v>325</v>
      </c>
      <c r="B328" s="64" t="s">
        <v>487</v>
      </c>
      <c r="C328" s="58" t="s">
        <v>23</v>
      </c>
      <c r="D328" s="58" t="s">
        <v>457</v>
      </c>
      <c r="E328" s="58" t="s">
        <v>25</v>
      </c>
      <c r="F328" s="58" t="s">
        <v>297</v>
      </c>
      <c r="G328" s="58" t="s">
        <v>471</v>
      </c>
      <c r="H328" s="58"/>
      <c r="I328" s="58" t="s">
        <v>25</v>
      </c>
      <c r="J328" s="58" t="s">
        <v>25</v>
      </c>
      <c r="K328" s="57"/>
      <c r="L328" s="184">
        <v>2300</v>
      </c>
      <c r="M328" s="185">
        <v>1650</v>
      </c>
      <c r="N328" s="186">
        <v>1298</v>
      </c>
      <c r="O328" s="187">
        <f t="shared" si="58"/>
        <v>-352</v>
      </c>
      <c r="P328" s="59">
        <f t="shared" si="55"/>
        <v>78.666666666666657</v>
      </c>
    </row>
    <row r="329" spans="1:16" s="2" customFormat="1" outlineLevel="1" x14ac:dyDescent="0.2">
      <c r="A329" s="217">
        <f t="shared" si="59"/>
        <v>326</v>
      </c>
      <c r="B329" s="64" t="s">
        <v>488</v>
      </c>
      <c r="C329" s="58" t="s">
        <v>23</v>
      </c>
      <c r="D329" s="58" t="s">
        <v>457</v>
      </c>
      <c r="E329" s="58" t="s">
        <v>25</v>
      </c>
      <c r="F329" s="58" t="s">
        <v>297</v>
      </c>
      <c r="G329" s="58" t="s">
        <v>471</v>
      </c>
      <c r="H329" s="58"/>
      <c r="I329" s="58" t="s">
        <v>25</v>
      </c>
      <c r="J329" s="58" t="s">
        <v>25</v>
      </c>
      <c r="K329" s="57"/>
      <c r="L329" s="184">
        <v>0</v>
      </c>
      <c r="M329" s="185">
        <v>650</v>
      </c>
      <c r="N329" s="186">
        <v>220</v>
      </c>
      <c r="O329" s="187">
        <f t="shared" si="58"/>
        <v>-430</v>
      </c>
      <c r="P329" s="59">
        <f t="shared" si="55"/>
        <v>33.846153846153847</v>
      </c>
    </row>
    <row r="330" spans="1:16" s="2" customFormat="1" outlineLevel="1" x14ac:dyDescent="0.2">
      <c r="A330" s="217">
        <f t="shared" si="59"/>
        <v>327</v>
      </c>
      <c r="B330" s="64" t="s">
        <v>489</v>
      </c>
      <c r="C330" s="58" t="s">
        <v>23</v>
      </c>
      <c r="D330" s="58" t="s">
        <v>457</v>
      </c>
      <c r="E330" s="58" t="s">
        <v>25</v>
      </c>
      <c r="F330" s="58" t="s">
        <v>297</v>
      </c>
      <c r="G330" s="58" t="s">
        <v>49</v>
      </c>
      <c r="H330" s="58"/>
      <c r="I330" s="58" t="s">
        <v>25</v>
      </c>
      <c r="J330" s="58" t="s">
        <v>25</v>
      </c>
      <c r="K330" s="57"/>
      <c r="L330" s="184">
        <v>11618</v>
      </c>
      <c r="M330" s="185">
        <v>17636</v>
      </c>
      <c r="N330" s="186">
        <v>17287</v>
      </c>
      <c r="O330" s="187">
        <f t="shared" si="58"/>
        <v>-349</v>
      </c>
      <c r="P330" s="59">
        <f t="shared" si="55"/>
        <v>98.02109321841688</v>
      </c>
    </row>
    <row r="331" spans="1:16" s="2" customFormat="1" ht="14.25" customHeight="1" outlineLevel="1" x14ac:dyDescent="0.2">
      <c r="A331" s="217">
        <f t="shared" si="59"/>
        <v>328</v>
      </c>
      <c r="B331" s="64" t="s">
        <v>490</v>
      </c>
      <c r="C331" s="58" t="s">
        <v>23</v>
      </c>
      <c r="D331" s="58" t="s">
        <v>457</v>
      </c>
      <c r="E331" s="58" t="s">
        <v>491</v>
      </c>
      <c r="F331" s="58" t="s">
        <v>297</v>
      </c>
      <c r="G331" s="58" t="s">
        <v>49</v>
      </c>
      <c r="H331" s="58" t="s">
        <v>492</v>
      </c>
      <c r="I331" s="58" t="s">
        <v>25</v>
      </c>
      <c r="J331" s="58" t="s">
        <v>25</v>
      </c>
      <c r="K331" s="57" t="s">
        <v>493</v>
      </c>
      <c r="L331" s="184">
        <v>4692</v>
      </c>
      <c r="M331" s="185">
        <v>4692</v>
      </c>
      <c r="N331" s="186">
        <v>4692</v>
      </c>
      <c r="O331" s="187">
        <f t="shared" si="58"/>
        <v>0</v>
      </c>
      <c r="P331" s="59">
        <f t="shared" si="55"/>
        <v>100</v>
      </c>
    </row>
    <row r="332" spans="1:16" s="2" customFormat="1" outlineLevel="1" x14ac:dyDescent="0.2">
      <c r="A332" s="217">
        <f t="shared" si="59"/>
        <v>329</v>
      </c>
      <c r="B332" s="64" t="s">
        <v>494</v>
      </c>
      <c r="C332" s="58" t="s">
        <v>23</v>
      </c>
      <c r="D332" s="58" t="s">
        <v>457</v>
      </c>
      <c r="E332" s="58" t="s">
        <v>25</v>
      </c>
      <c r="F332" s="58" t="s">
        <v>297</v>
      </c>
      <c r="G332" s="58" t="s">
        <v>31</v>
      </c>
      <c r="H332" s="58"/>
      <c r="I332" s="58" t="s">
        <v>25</v>
      </c>
      <c r="J332" s="58" t="s">
        <v>25</v>
      </c>
      <c r="K332" s="57"/>
      <c r="L332" s="184">
        <v>350</v>
      </c>
      <c r="M332" s="185">
        <v>2400</v>
      </c>
      <c r="N332" s="186">
        <v>2368</v>
      </c>
      <c r="O332" s="187">
        <f t="shared" si="58"/>
        <v>-32</v>
      </c>
      <c r="P332" s="59">
        <f t="shared" si="55"/>
        <v>98.666666666666671</v>
      </c>
    </row>
    <row r="333" spans="1:16" s="2" customFormat="1" outlineLevel="1" x14ac:dyDescent="0.2">
      <c r="A333" s="217">
        <f t="shared" si="59"/>
        <v>330</v>
      </c>
      <c r="B333" s="64" t="s">
        <v>495</v>
      </c>
      <c r="C333" s="58" t="s">
        <v>23</v>
      </c>
      <c r="D333" s="58" t="s">
        <v>457</v>
      </c>
      <c r="E333" s="58" t="s">
        <v>25</v>
      </c>
      <c r="F333" s="58" t="s">
        <v>297</v>
      </c>
      <c r="G333" s="58" t="s">
        <v>213</v>
      </c>
      <c r="H333" s="58"/>
      <c r="I333" s="58" t="s">
        <v>25</v>
      </c>
      <c r="J333" s="58" t="s">
        <v>25</v>
      </c>
      <c r="K333" s="57"/>
      <c r="L333" s="184">
        <v>1300</v>
      </c>
      <c r="M333" s="185">
        <v>300</v>
      </c>
      <c r="N333" s="186">
        <v>293</v>
      </c>
      <c r="O333" s="187">
        <f t="shared" si="58"/>
        <v>-7</v>
      </c>
      <c r="P333" s="59">
        <f t="shared" si="55"/>
        <v>97.666666666666671</v>
      </c>
    </row>
    <row r="334" spans="1:16" s="2" customFormat="1" outlineLevel="1" x14ac:dyDescent="0.2">
      <c r="A334" s="217">
        <f t="shared" si="59"/>
        <v>331</v>
      </c>
      <c r="B334" s="64" t="s">
        <v>496</v>
      </c>
      <c r="C334" s="58" t="s">
        <v>23</v>
      </c>
      <c r="D334" s="58" t="s">
        <v>457</v>
      </c>
      <c r="E334" s="58" t="s">
        <v>25</v>
      </c>
      <c r="F334" s="58" t="s">
        <v>297</v>
      </c>
      <c r="G334" s="58" t="s">
        <v>497</v>
      </c>
      <c r="H334" s="58"/>
      <c r="I334" s="58" t="s">
        <v>25</v>
      </c>
      <c r="J334" s="58" t="s">
        <v>25</v>
      </c>
      <c r="K334" s="57"/>
      <c r="L334" s="184">
        <v>400</v>
      </c>
      <c r="M334" s="185">
        <v>100</v>
      </c>
      <c r="N334" s="186">
        <v>91</v>
      </c>
      <c r="O334" s="187">
        <f t="shared" si="58"/>
        <v>-9</v>
      </c>
      <c r="P334" s="59">
        <f t="shared" si="55"/>
        <v>91</v>
      </c>
    </row>
    <row r="335" spans="1:16" s="2" customFormat="1" outlineLevel="1" x14ac:dyDescent="0.2">
      <c r="A335" s="217">
        <f t="shared" si="59"/>
        <v>332</v>
      </c>
      <c r="B335" s="64" t="s">
        <v>498</v>
      </c>
      <c r="C335" s="58" t="s">
        <v>23</v>
      </c>
      <c r="D335" s="58" t="s">
        <v>457</v>
      </c>
      <c r="E335" s="58" t="s">
        <v>25</v>
      </c>
      <c r="F335" s="58" t="s">
        <v>297</v>
      </c>
      <c r="G335" s="58" t="s">
        <v>499</v>
      </c>
      <c r="H335" s="58"/>
      <c r="I335" s="58" t="s">
        <v>25</v>
      </c>
      <c r="J335" s="58" t="s">
        <v>25</v>
      </c>
      <c r="K335" s="57" t="s">
        <v>25</v>
      </c>
      <c r="L335" s="184">
        <v>150</v>
      </c>
      <c r="M335" s="185">
        <v>0</v>
      </c>
      <c r="N335" s="186">
        <v>0</v>
      </c>
      <c r="O335" s="187">
        <f t="shared" si="58"/>
        <v>0</v>
      </c>
      <c r="P335" s="59" t="s">
        <v>8417</v>
      </c>
    </row>
    <row r="336" spans="1:16" s="2" customFormat="1" ht="15" x14ac:dyDescent="0.25">
      <c r="A336" s="216">
        <f t="shared" si="59"/>
        <v>333</v>
      </c>
      <c r="B336" s="51" t="s">
        <v>500</v>
      </c>
      <c r="C336" s="52"/>
      <c r="D336" s="52"/>
      <c r="E336" s="52"/>
      <c r="F336" s="52"/>
      <c r="G336" s="52"/>
      <c r="H336" s="52"/>
      <c r="I336" s="52"/>
      <c r="J336" s="52"/>
      <c r="K336" s="53"/>
      <c r="L336" s="183">
        <f>SUM(L338:L365)</f>
        <v>67685</v>
      </c>
      <c r="M336" s="74">
        <f t="shared" ref="M336:O336" si="60">SUM(M338:M365)</f>
        <v>63693</v>
      </c>
      <c r="N336" s="183">
        <f t="shared" si="60"/>
        <v>59642</v>
      </c>
      <c r="O336" s="75">
        <f t="shared" si="60"/>
        <v>-4051</v>
      </c>
      <c r="P336" s="54">
        <f t="shared" si="55"/>
        <v>93.6398034320883</v>
      </c>
    </row>
    <row r="337" spans="1:16" s="2" customFormat="1" x14ac:dyDescent="0.2">
      <c r="A337" s="228">
        <f t="shared" si="59"/>
        <v>334</v>
      </c>
      <c r="B337" s="55" t="s">
        <v>12</v>
      </c>
      <c r="C337" s="16"/>
      <c r="D337" s="16"/>
      <c r="E337" s="16"/>
      <c r="F337" s="16"/>
      <c r="G337" s="16"/>
      <c r="H337" s="16"/>
      <c r="I337" s="16"/>
      <c r="J337" s="16"/>
      <c r="K337" s="17"/>
      <c r="L337" s="76">
        <f>SUM(L338:L365)</f>
        <v>67685</v>
      </c>
      <c r="M337" s="76">
        <f t="shared" ref="M337:O337" si="61">SUM(M338:M365)</f>
        <v>63693</v>
      </c>
      <c r="N337" s="76">
        <f t="shared" si="61"/>
        <v>59642</v>
      </c>
      <c r="O337" s="66">
        <f t="shared" si="61"/>
        <v>-4051</v>
      </c>
      <c r="P337" s="18">
        <f t="shared" si="55"/>
        <v>93.6398034320883</v>
      </c>
    </row>
    <row r="338" spans="1:16" s="2" customFormat="1" outlineLevel="1" x14ac:dyDescent="0.2">
      <c r="A338" s="221">
        <f t="shared" si="59"/>
        <v>335</v>
      </c>
      <c r="B338" s="78" t="s">
        <v>501</v>
      </c>
      <c r="C338" s="58" t="s">
        <v>23</v>
      </c>
      <c r="D338" s="58" t="s">
        <v>502</v>
      </c>
      <c r="E338" s="58" t="s">
        <v>25</v>
      </c>
      <c r="F338" s="58" t="s">
        <v>503</v>
      </c>
      <c r="G338" s="58" t="s">
        <v>45</v>
      </c>
      <c r="H338" s="58"/>
      <c r="I338" s="58" t="s">
        <v>25</v>
      </c>
      <c r="J338" s="58" t="s">
        <v>25</v>
      </c>
      <c r="K338" s="57"/>
      <c r="L338" s="184">
        <v>2600</v>
      </c>
      <c r="M338" s="185">
        <v>1063</v>
      </c>
      <c r="N338" s="186">
        <v>1052</v>
      </c>
      <c r="O338" s="187">
        <f t="shared" ref="O338:O365" si="62">N338-M338</f>
        <v>-11</v>
      </c>
      <c r="P338" s="59">
        <f t="shared" si="55"/>
        <v>98.965192850423335</v>
      </c>
    </row>
    <row r="339" spans="1:16" s="2" customFormat="1" outlineLevel="1" x14ac:dyDescent="0.2">
      <c r="A339" s="222">
        <f t="shared" si="59"/>
        <v>336</v>
      </c>
      <c r="B339" s="79" t="s">
        <v>504</v>
      </c>
      <c r="C339" s="58" t="s">
        <v>23</v>
      </c>
      <c r="D339" s="58" t="s">
        <v>502</v>
      </c>
      <c r="E339" s="58"/>
      <c r="F339" s="58" t="s">
        <v>503</v>
      </c>
      <c r="G339" s="58" t="s">
        <v>45</v>
      </c>
      <c r="H339" s="58" t="s">
        <v>505</v>
      </c>
      <c r="I339" s="58" t="s">
        <v>25</v>
      </c>
      <c r="J339" s="58" t="s">
        <v>25</v>
      </c>
      <c r="K339" s="57"/>
      <c r="L339" s="184">
        <v>45</v>
      </c>
      <c r="M339" s="185">
        <v>40</v>
      </c>
      <c r="N339" s="186">
        <v>35</v>
      </c>
      <c r="O339" s="187">
        <f t="shared" si="62"/>
        <v>-5</v>
      </c>
      <c r="P339" s="59">
        <f t="shared" si="55"/>
        <v>87.5</v>
      </c>
    </row>
    <row r="340" spans="1:16" s="2" customFormat="1" outlineLevel="1" x14ac:dyDescent="0.2">
      <c r="A340" s="217">
        <f t="shared" si="59"/>
        <v>337</v>
      </c>
      <c r="B340" s="57" t="s">
        <v>506</v>
      </c>
      <c r="C340" s="58" t="s">
        <v>23</v>
      </c>
      <c r="D340" s="58" t="s">
        <v>502</v>
      </c>
      <c r="E340" s="58" t="s">
        <v>25</v>
      </c>
      <c r="F340" s="58" t="s">
        <v>507</v>
      </c>
      <c r="G340" s="58" t="s">
        <v>45</v>
      </c>
      <c r="H340" s="58"/>
      <c r="I340" s="58" t="s">
        <v>25</v>
      </c>
      <c r="J340" s="58" t="s">
        <v>25</v>
      </c>
      <c r="K340" s="57"/>
      <c r="L340" s="184">
        <v>1350</v>
      </c>
      <c r="M340" s="185">
        <v>400</v>
      </c>
      <c r="N340" s="186">
        <v>329</v>
      </c>
      <c r="O340" s="187">
        <f t="shared" si="62"/>
        <v>-71</v>
      </c>
      <c r="P340" s="59">
        <f t="shared" si="55"/>
        <v>82.25</v>
      </c>
    </row>
    <row r="341" spans="1:16" s="2" customFormat="1" ht="28.5" outlineLevel="1" x14ac:dyDescent="0.2">
      <c r="A341" s="223">
        <f t="shared" si="59"/>
        <v>338</v>
      </c>
      <c r="B341" s="80" t="s">
        <v>508</v>
      </c>
      <c r="C341" s="58" t="s">
        <v>23</v>
      </c>
      <c r="D341" s="58" t="s">
        <v>502</v>
      </c>
      <c r="E341" s="58" t="s">
        <v>25</v>
      </c>
      <c r="F341" s="58" t="s">
        <v>507</v>
      </c>
      <c r="G341" s="58" t="s">
        <v>31</v>
      </c>
      <c r="H341" s="58"/>
      <c r="I341" s="58" t="s">
        <v>25</v>
      </c>
      <c r="J341" s="58" t="s">
        <v>25</v>
      </c>
      <c r="K341" s="57"/>
      <c r="L341" s="184">
        <v>1500</v>
      </c>
      <c r="M341" s="185">
        <v>1500</v>
      </c>
      <c r="N341" s="186">
        <v>1419</v>
      </c>
      <c r="O341" s="187">
        <f t="shared" si="62"/>
        <v>-81</v>
      </c>
      <c r="P341" s="59">
        <f t="shared" si="55"/>
        <v>94.6</v>
      </c>
    </row>
    <row r="342" spans="1:16" s="2" customFormat="1" outlineLevel="1" x14ac:dyDescent="0.2">
      <c r="A342" s="217">
        <f t="shared" si="59"/>
        <v>339</v>
      </c>
      <c r="B342" s="57" t="s">
        <v>509</v>
      </c>
      <c r="C342" s="58" t="s">
        <v>23</v>
      </c>
      <c r="D342" s="58" t="s">
        <v>502</v>
      </c>
      <c r="E342" s="58"/>
      <c r="F342" s="58" t="s">
        <v>158</v>
      </c>
      <c r="G342" s="58" t="s">
        <v>250</v>
      </c>
      <c r="H342" s="58"/>
      <c r="I342" s="58" t="s">
        <v>25</v>
      </c>
      <c r="J342" s="58" t="s">
        <v>25</v>
      </c>
      <c r="K342" s="57"/>
      <c r="L342" s="184">
        <v>0</v>
      </c>
      <c r="M342" s="185">
        <v>163</v>
      </c>
      <c r="N342" s="186">
        <v>162</v>
      </c>
      <c r="O342" s="187">
        <f t="shared" si="62"/>
        <v>-1</v>
      </c>
      <c r="P342" s="59">
        <f t="shared" si="55"/>
        <v>99.386503067484668</v>
      </c>
    </row>
    <row r="343" spans="1:16" s="2" customFormat="1" outlineLevel="1" x14ac:dyDescent="0.2">
      <c r="A343" s="217">
        <f t="shared" si="59"/>
        <v>340</v>
      </c>
      <c r="B343" s="57" t="s">
        <v>510</v>
      </c>
      <c r="C343" s="58" t="s">
        <v>23</v>
      </c>
      <c r="D343" s="58" t="s">
        <v>502</v>
      </c>
      <c r="E343" s="58"/>
      <c r="F343" s="58" t="s">
        <v>158</v>
      </c>
      <c r="G343" s="58" t="s">
        <v>31</v>
      </c>
      <c r="H343" s="58"/>
      <c r="I343" s="58" t="s">
        <v>25</v>
      </c>
      <c r="J343" s="58" t="s">
        <v>25</v>
      </c>
      <c r="K343" s="57"/>
      <c r="L343" s="184">
        <v>0</v>
      </c>
      <c r="M343" s="185">
        <v>2364</v>
      </c>
      <c r="N343" s="186">
        <v>824</v>
      </c>
      <c r="O343" s="187">
        <f t="shared" si="62"/>
        <v>-1540</v>
      </c>
      <c r="P343" s="59">
        <f t="shared" si="55"/>
        <v>34.856175972927247</v>
      </c>
    </row>
    <row r="344" spans="1:16" s="2" customFormat="1" outlineLevel="1" x14ac:dyDescent="0.2">
      <c r="A344" s="217">
        <f t="shared" si="59"/>
        <v>341</v>
      </c>
      <c r="B344" s="57" t="s">
        <v>511</v>
      </c>
      <c r="C344" s="58" t="s">
        <v>23</v>
      </c>
      <c r="D344" s="58" t="s">
        <v>502</v>
      </c>
      <c r="E344" s="58" t="s">
        <v>512</v>
      </c>
      <c r="F344" s="58" t="s">
        <v>43</v>
      </c>
      <c r="G344" s="58" t="s">
        <v>135</v>
      </c>
      <c r="H344" s="58"/>
      <c r="I344" s="58" t="s">
        <v>25</v>
      </c>
      <c r="J344" s="58" t="s">
        <v>25</v>
      </c>
      <c r="K344" s="57"/>
      <c r="L344" s="184">
        <v>34833</v>
      </c>
      <c r="M344" s="185">
        <v>34773</v>
      </c>
      <c r="N344" s="186">
        <v>34773</v>
      </c>
      <c r="O344" s="187">
        <f t="shared" si="62"/>
        <v>0</v>
      </c>
      <c r="P344" s="59">
        <f t="shared" si="55"/>
        <v>100</v>
      </c>
    </row>
    <row r="345" spans="1:16" s="2" customFormat="1" outlineLevel="1" x14ac:dyDescent="0.2">
      <c r="A345" s="217">
        <f t="shared" si="59"/>
        <v>342</v>
      </c>
      <c r="B345" s="57" t="s">
        <v>513</v>
      </c>
      <c r="C345" s="58" t="s">
        <v>23</v>
      </c>
      <c r="D345" s="58" t="s">
        <v>502</v>
      </c>
      <c r="E345" s="58" t="s">
        <v>512</v>
      </c>
      <c r="F345" s="58" t="s">
        <v>514</v>
      </c>
      <c r="G345" s="58" t="s">
        <v>135</v>
      </c>
      <c r="H345" s="58"/>
      <c r="I345" s="58" t="s">
        <v>25</v>
      </c>
      <c r="J345" s="58" t="s">
        <v>25</v>
      </c>
      <c r="K345" s="57"/>
      <c r="L345" s="184">
        <v>0</v>
      </c>
      <c r="M345" s="185">
        <v>151</v>
      </c>
      <c r="N345" s="186">
        <v>151</v>
      </c>
      <c r="O345" s="187">
        <f t="shared" si="62"/>
        <v>0</v>
      </c>
      <c r="P345" s="59">
        <f t="shared" si="55"/>
        <v>100</v>
      </c>
    </row>
    <row r="346" spans="1:16" s="2" customFormat="1" outlineLevel="1" x14ac:dyDescent="0.2">
      <c r="A346" s="217">
        <f t="shared" si="59"/>
        <v>343</v>
      </c>
      <c r="B346" s="57" t="s">
        <v>515</v>
      </c>
      <c r="C346" s="58" t="s">
        <v>23</v>
      </c>
      <c r="D346" s="58" t="s">
        <v>502</v>
      </c>
      <c r="E346" s="58" t="s">
        <v>413</v>
      </c>
      <c r="F346" s="58" t="s">
        <v>261</v>
      </c>
      <c r="G346" s="58" t="s">
        <v>27</v>
      </c>
      <c r="H346" s="58"/>
      <c r="I346" s="58" t="s">
        <v>25</v>
      </c>
      <c r="J346" s="58" t="s">
        <v>25</v>
      </c>
      <c r="K346" s="57"/>
      <c r="L346" s="184">
        <v>0</v>
      </c>
      <c r="M346" s="185">
        <v>157</v>
      </c>
      <c r="N346" s="186">
        <v>36</v>
      </c>
      <c r="O346" s="187">
        <f t="shared" si="62"/>
        <v>-121</v>
      </c>
      <c r="P346" s="59">
        <f t="shared" si="55"/>
        <v>22.929936305732486</v>
      </c>
    </row>
    <row r="347" spans="1:16" s="2" customFormat="1" outlineLevel="1" x14ac:dyDescent="0.2">
      <c r="A347" s="224">
        <f t="shared" si="59"/>
        <v>344</v>
      </c>
      <c r="B347" s="81" t="s">
        <v>516</v>
      </c>
      <c r="C347" s="58" t="s">
        <v>23</v>
      </c>
      <c r="D347" s="58" t="s">
        <v>502</v>
      </c>
      <c r="E347" s="58" t="s">
        <v>413</v>
      </c>
      <c r="F347" s="58" t="s">
        <v>261</v>
      </c>
      <c r="G347" s="58" t="s">
        <v>325</v>
      </c>
      <c r="H347" s="58"/>
      <c r="I347" s="58" t="s">
        <v>25</v>
      </c>
      <c r="J347" s="58" t="s">
        <v>25</v>
      </c>
      <c r="K347" s="57"/>
      <c r="L347" s="184">
        <v>0</v>
      </c>
      <c r="M347" s="185">
        <v>10</v>
      </c>
      <c r="N347" s="186">
        <v>2</v>
      </c>
      <c r="O347" s="187">
        <f t="shared" si="62"/>
        <v>-8</v>
      </c>
      <c r="P347" s="59">
        <f t="shared" si="55"/>
        <v>20</v>
      </c>
    </row>
    <row r="348" spans="1:16" s="2" customFormat="1" outlineLevel="1" x14ac:dyDescent="0.2">
      <c r="A348" s="224">
        <f t="shared" si="59"/>
        <v>345</v>
      </c>
      <c r="B348" s="81" t="s">
        <v>517</v>
      </c>
      <c r="C348" s="58" t="s">
        <v>23</v>
      </c>
      <c r="D348" s="58" t="s">
        <v>502</v>
      </c>
      <c r="E348" s="58" t="s">
        <v>413</v>
      </c>
      <c r="F348" s="58" t="s">
        <v>261</v>
      </c>
      <c r="G348" s="58" t="s">
        <v>518</v>
      </c>
      <c r="H348" s="58"/>
      <c r="I348" s="58" t="s">
        <v>25</v>
      </c>
      <c r="J348" s="58" t="s">
        <v>25</v>
      </c>
      <c r="K348" s="57"/>
      <c r="L348" s="184">
        <v>0</v>
      </c>
      <c r="M348" s="185">
        <v>54</v>
      </c>
      <c r="N348" s="186">
        <v>54</v>
      </c>
      <c r="O348" s="187">
        <f t="shared" si="62"/>
        <v>0</v>
      </c>
      <c r="P348" s="59">
        <f t="shared" si="55"/>
        <v>100</v>
      </c>
    </row>
    <row r="349" spans="1:16" s="2" customFormat="1" outlineLevel="1" x14ac:dyDescent="0.2">
      <c r="A349" s="224">
        <f t="shared" si="59"/>
        <v>346</v>
      </c>
      <c r="B349" s="81" t="s">
        <v>519</v>
      </c>
      <c r="C349" s="58" t="s">
        <v>23</v>
      </c>
      <c r="D349" s="58" t="s">
        <v>502</v>
      </c>
      <c r="E349" s="58" t="s">
        <v>413</v>
      </c>
      <c r="F349" s="58" t="s">
        <v>261</v>
      </c>
      <c r="G349" s="58" t="s">
        <v>200</v>
      </c>
      <c r="H349" s="58"/>
      <c r="I349" s="58" t="s">
        <v>25</v>
      </c>
      <c r="J349" s="58" t="s">
        <v>25</v>
      </c>
      <c r="K349" s="57"/>
      <c r="L349" s="184">
        <v>0</v>
      </c>
      <c r="M349" s="185">
        <v>68</v>
      </c>
      <c r="N349" s="186">
        <v>66</v>
      </c>
      <c r="O349" s="187">
        <f t="shared" si="62"/>
        <v>-2</v>
      </c>
      <c r="P349" s="59">
        <f t="shared" si="55"/>
        <v>97.058823529411768</v>
      </c>
    </row>
    <row r="350" spans="1:16" s="2" customFormat="1" ht="28.5" outlineLevel="1" x14ac:dyDescent="0.2">
      <c r="A350" s="217">
        <f t="shared" si="59"/>
        <v>347</v>
      </c>
      <c r="B350" s="57" t="s">
        <v>520</v>
      </c>
      <c r="C350" s="58" t="s">
        <v>23</v>
      </c>
      <c r="D350" s="58" t="s">
        <v>502</v>
      </c>
      <c r="E350" s="58" t="s">
        <v>413</v>
      </c>
      <c r="F350" s="58" t="s">
        <v>261</v>
      </c>
      <c r="G350" s="58" t="s">
        <v>219</v>
      </c>
      <c r="H350" s="58" t="s">
        <v>414</v>
      </c>
      <c r="I350" s="58" t="s">
        <v>25</v>
      </c>
      <c r="J350" s="58" t="s">
        <v>25</v>
      </c>
      <c r="K350" s="57"/>
      <c r="L350" s="184">
        <v>941</v>
      </c>
      <c r="M350" s="185">
        <v>0</v>
      </c>
      <c r="N350" s="186">
        <v>0</v>
      </c>
      <c r="O350" s="187">
        <f t="shared" si="62"/>
        <v>0</v>
      </c>
      <c r="P350" s="59" t="s">
        <v>8417</v>
      </c>
    </row>
    <row r="351" spans="1:16" s="2" customFormat="1" outlineLevel="1" x14ac:dyDescent="0.2">
      <c r="A351" s="217">
        <f t="shared" si="59"/>
        <v>348</v>
      </c>
      <c r="B351" s="57" t="s">
        <v>521</v>
      </c>
      <c r="C351" s="58" t="s">
        <v>23</v>
      </c>
      <c r="D351" s="58" t="s">
        <v>502</v>
      </c>
      <c r="E351" s="58" t="s">
        <v>522</v>
      </c>
      <c r="F351" s="58" t="s">
        <v>523</v>
      </c>
      <c r="G351" s="58" t="s">
        <v>45</v>
      </c>
      <c r="H351" s="58"/>
      <c r="I351" s="58" t="s">
        <v>25</v>
      </c>
      <c r="J351" s="58" t="s">
        <v>25</v>
      </c>
      <c r="K351" s="57"/>
      <c r="L351" s="184">
        <v>1</v>
      </c>
      <c r="M351" s="185">
        <v>1</v>
      </c>
      <c r="N351" s="186">
        <v>1</v>
      </c>
      <c r="O351" s="187">
        <f t="shared" si="62"/>
        <v>0</v>
      </c>
      <c r="P351" s="59">
        <f t="shared" si="55"/>
        <v>100</v>
      </c>
    </row>
    <row r="352" spans="1:16" s="2" customFormat="1" ht="28.5" outlineLevel="1" x14ac:dyDescent="0.2">
      <c r="A352" s="217">
        <f t="shared" si="59"/>
        <v>349</v>
      </c>
      <c r="B352" s="57" t="s">
        <v>524</v>
      </c>
      <c r="C352" s="58" t="s">
        <v>23</v>
      </c>
      <c r="D352" s="58" t="s">
        <v>502</v>
      </c>
      <c r="E352" s="58" t="s">
        <v>525</v>
      </c>
      <c r="F352" s="58" t="s">
        <v>523</v>
      </c>
      <c r="G352" s="58" t="s">
        <v>45</v>
      </c>
      <c r="H352" s="58"/>
      <c r="I352" s="58" t="s">
        <v>25</v>
      </c>
      <c r="J352" s="58" t="s">
        <v>25</v>
      </c>
      <c r="K352" s="57"/>
      <c r="L352" s="184">
        <v>6</v>
      </c>
      <c r="M352" s="185">
        <v>6</v>
      </c>
      <c r="N352" s="186">
        <v>4</v>
      </c>
      <c r="O352" s="187">
        <f t="shared" si="62"/>
        <v>-2</v>
      </c>
      <c r="P352" s="59">
        <f t="shared" si="55"/>
        <v>66.666666666666657</v>
      </c>
    </row>
    <row r="353" spans="1:16" s="2" customFormat="1" outlineLevel="1" x14ac:dyDescent="0.2">
      <c r="A353" s="217">
        <f t="shared" si="59"/>
        <v>350</v>
      </c>
      <c r="B353" s="57" t="s">
        <v>526</v>
      </c>
      <c r="C353" s="58" t="s">
        <v>23</v>
      </c>
      <c r="D353" s="58" t="s">
        <v>502</v>
      </c>
      <c r="E353" s="58" t="s">
        <v>25</v>
      </c>
      <c r="F353" s="58" t="s">
        <v>89</v>
      </c>
      <c r="G353" s="58" t="s">
        <v>250</v>
      </c>
      <c r="H353" s="58"/>
      <c r="I353" s="58" t="s">
        <v>25</v>
      </c>
      <c r="J353" s="58" t="s">
        <v>25</v>
      </c>
      <c r="K353" s="57"/>
      <c r="L353" s="184">
        <v>60</v>
      </c>
      <c r="M353" s="185">
        <v>41</v>
      </c>
      <c r="N353" s="186">
        <v>39</v>
      </c>
      <c r="O353" s="187">
        <f t="shared" si="62"/>
        <v>-2</v>
      </c>
      <c r="P353" s="59">
        <f t="shared" si="55"/>
        <v>95.121951219512198</v>
      </c>
    </row>
    <row r="354" spans="1:16" s="2" customFormat="1" outlineLevel="1" x14ac:dyDescent="0.2">
      <c r="A354" s="217">
        <f t="shared" si="59"/>
        <v>351</v>
      </c>
      <c r="B354" s="57" t="s">
        <v>527</v>
      </c>
      <c r="C354" s="58" t="s">
        <v>23</v>
      </c>
      <c r="D354" s="58" t="s">
        <v>502</v>
      </c>
      <c r="E354" s="58" t="s">
        <v>25</v>
      </c>
      <c r="F354" s="58" t="s">
        <v>56</v>
      </c>
      <c r="G354" s="58" t="s">
        <v>250</v>
      </c>
      <c r="H354" s="58"/>
      <c r="I354" s="58" t="s">
        <v>25</v>
      </c>
      <c r="J354" s="58" t="s">
        <v>25</v>
      </c>
      <c r="K354" s="57"/>
      <c r="L354" s="184">
        <v>640</v>
      </c>
      <c r="M354" s="185">
        <v>750</v>
      </c>
      <c r="N354" s="186">
        <v>724</v>
      </c>
      <c r="O354" s="187">
        <f t="shared" si="62"/>
        <v>-26</v>
      </c>
      <c r="P354" s="59">
        <f t="shared" si="55"/>
        <v>96.533333333333331</v>
      </c>
    </row>
    <row r="355" spans="1:16" s="2" customFormat="1" outlineLevel="1" x14ac:dyDescent="0.2">
      <c r="A355" s="217">
        <f t="shared" si="59"/>
        <v>352</v>
      </c>
      <c r="B355" s="57" t="s">
        <v>528</v>
      </c>
      <c r="C355" s="58" t="s">
        <v>23</v>
      </c>
      <c r="D355" s="58" t="s">
        <v>502</v>
      </c>
      <c r="E355" s="58" t="s">
        <v>25</v>
      </c>
      <c r="F355" s="58" t="s">
        <v>297</v>
      </c>
      <c r="G355" s="58" t="s">
        <v>529</v>
      </c>
      <c r="H355" s="58"/>
      <c r="I355" s="58" t="s">
        <v>25</v>
      </c>
      <c r="J355" s="58" t="s">
        <v>25</v>
      </c>
      <c r="K355" s="57"/>
      <c r="L355" s="184">
        <v>167</v>
      </c>
      <c r="M355" s="185">
        <v>20</v>
      </c>
      <c r="N355" s="186">
        <v>0</v>
      </c>
      <c r="O355" s="187">
        <f t="shared" si="62"/>
        <v>-20</v>
      </c>
      <c r="P355" s="59">
        <f t="shared" si="55"/>
        <v>0</v>
      </c>
    </row>
    <row r="356" spans="1:16" s="2" customFormat="1" outlineLevel="1" x14ac:dyDescent="0.2">
      <c r="A356" s="217">
        <f t="shared" si="59"/>
        <v>353</v>
      </c>
      <c r="B356" s="57" t="s">
        <v>530</v>
      </c>
      <c r="C356" s="58" t="s">
        <v>23</v>
      </c>
      <c r="D356" s="58" t="s">
        <v>502</v>
      </c>
      <c r="E356" s="58" t="s">
        <v>25</v>
      </c>
      <c r="F356" s="58" t="s">
        <v>297</v>
      </c>
      <c r="G356" s="58" t="s">
        <v>250</v>
      </c>
      <c r="H356" s="58"/>
      <c r="I356" s="58" t="s">
        <v>25</v>
      </c>
      <c r="J356" s="58" t="s">
        <v>25</v>
      </c>
      <c r="K356" s="57"/>
      <c r="L356" s="184">
        <v>1100</v>
      </c>
      <c r="M356" s="185">
        <v>1210</v>
      </c>
      <c r="N356" s="186">
        <v>1177</v>
      </c>
      <c r="O356" s="187">
        <f t="shared" si="62"/>
        <v>-33</v>
      </c>
      <c r="P356" s="59">
        <f t="shared" si="55"/>
        <v>97.27272727272728</v>
      </c>
    </row>
    <row r="357" spans="1:16" s="2" customFormat="1" ht="28.5" outlineLevel="1" x14ac:dyDescent="0.2">
      <c r="A357" s="217">
        <f t="shared" si="59"/>
        <v>354</v>
      </c>
      <c r="B357" s="57" t="s">
        <v>531</v>
      </c>
      <c r="C357" s="58" t="s">
        <v>23</v>
      </c>
      <c r="D357" s="58" t="s">
        <v>502</v>
      </c>
      <c r="E357" s="58" t="s">
        <v>25</v>
      </c>
      <c r="F357" s="58" t="s">
        <v>297</v>
      </c>
      <c r="G357" s="58" t="s">
        <v>45</v>
      </c>
      <c r="H357" s="58"/>
      <c r="I357" s="58" t="s">
        <v>25</v>
      </c>
      <c r="J357" s="58" t="s">
        <v>25</v>
      </c>
      <c r="K357" s="57"/>
      <c r="L357" s="184">
        <v>200</v>
      </c>
      <c r="M357" s="185">
        <v>294</v>
      </c>
      <c r="N357" s="186">
        <v>281</v>
      </c>
      <c r="O357" s="187">
        <f t="shared" si="62"/>
        <v>-13</v>
      </c>
      <c r="P357" s="59">
        <f t="shared" si="55"/>
        <v>95.578231292517003</v>
      </c>
    </row>
    <row r="358" spans="1:16" s="2" customFormat="1" outlineLevel="1" x14ac:dyDescent="0.2">
      <c r="A358" s="217">
        <f t="shared" si="59"/>
        <v>355</v>
      </c>
      <c r="B358" s="57" t="s">
        <v>532</v>
      </c>
      <c r="C358" s="58" t="s">
        <v>23</v>
      </c>
      <c r="D358" s="58" t="s">
        <v>502</v>
      </c>
      <c r="E358" s="58" t="s">
        <v>25</v>
      </c>
      <c r="F358" s="58" t="s">
        <v>297</v>
      </c>
      <c r="G358" s="58" t="s">
        <v>45</v>
      </c>
      <c r="H358" s="58"/>
      <c r="I358" s="58" t="s">
        <v>25</v>
      </c>
      <c r="J358" s="58" t="s">
        <v>25</v>
      </c>
      <c r="K358" s="57"/>
      <c r="L358" s="184">
        <v>392</v>
      </c>
      <c r="M358" s="185">
        <v>411</v>
      </c>
      <c r="N358" s="186">
        <v>410</v>
      </c>
      <c r="O358" s="187">
        <f t="shared" si="62"/>
        <v>-1</v>
      </c>
      <c r="P358" s="59">
        <f t="shared" si="55"/>
        <v>99.756690997566906</v>
      </c>
    </row>
    <row r="359" spans="1:16" s="2" customFormat="1" outlineLevel="1" x14ac:dyDescent="0.2">
      <c r="A359" s="217">
        <f t="shared" si="59"/>
        <v>356</v>
      </c>
      <c r="B359" s="57" t="s">
        <v>533</v>
      </c>
      <c r="C359" s="58" t="s">
        <v>23</v>
      </c>
      <c r="D359" s="58" t="s">
        <v>502</v>
      </c>
      <c r="E359" s="58"/>
      <c r="F359" s="58" t="s">
        <v>297</v>
      </c>
      <c r="G359" s="58" t="s">
        <v>45</v>
      </c>
      <c r="H359" s="58"/>
      <c r="I359" s="58" t="s">
        <v>25</v>
      </c>
      <c r="J359" s="58" t="s">
        <v>25</v>
      </c>
      <c r="K359" s="57"/>
      <c r="L359" s="184">
        <v>2000</v>
      </c>
      <c r="M359" s="185">
        <v>0</v>
      </c>
      <c r="N359" s="186">
        <v>0</v>
      </c>
      <c r="O359" s="187">
        <f t="shared" si="62"/>
        <v>0</v>
      </c>
      <c r="P359" s="59" t="s">
        <v>8417</v>
      </c>
    </row>
    <row r="360" spans="1:16" s="2" customFormat="1" outlineLevel="1" x14ac:dyDescent="0.2">
      <c r="A360" s="217">
        <f t="shared" si="59"/>
        <v>357</v>
      </c>
      <c r="B360" s="57" t="s">
        <v>65</v>
      </c>
      <c r="C360" s="58" t="s">
        <v>23</v>
      </c>
      <c r="D360" s="58" t="s">
        <v>502</v>
      </c>
      <c r="E360" s="58"/>
      <c r="F360" s="58" t="s">
        <v>297</v>
      </c>
      <c r="G360" s="58" t="s">
        <v>31</v>
      </c>
      <c r="H360" s="58"/>
      <c r="I360" s="58" t="s">
        <v>25</v>
      </c>
      <c r="J360" s="58" t="s">
        <v>25</v>
      </c>
      <c r="K360" s="57"/>
      <c r="L360" s="184">
        <v>2850</v>
      </c>
      <c r="M360" s="185">
        <v>2428</v>
      </c>
      <c r="N360" s="186">
        <v>1796</v>
      </c>
      <c r="O360" s="187">
        <f t="shared" si="62"/>
        <v>-632</v>
      </c>
      <c r="P360" s="59">
        <f t="shared" si="55"/>
        <v>73.970345963756174</v>
      </c>
    </row>
    <row r="361" spans="1:16" s="2" customFormat="1" outlineLevel="1" x14ac:dyDescent="0.2">
      <c r="A361" s="217">
        <f t="shared" si="59"/>
        <v>358</v>
      </c>
      <c r="B361" s="57" t="s">
        <v>534</v>
      </c>
      <c r="C361" s="58" t="s">
        <v>23</v>
      </c>
      <c r="D361" s="58" t="s">
        <v>502</v>
      </c>
      <c r="E361" s="58"/>
      <c r="F361" s="58" t="s">
        <v>297</v>
      </c>
      <c r="G361" s="58" t="s">
        <v>31</v>
      </c>
      <c r="H361" s="58"/>
      <c r="I361" s="58" t="s">
        <v>25</v>
      </c>
      <c r="J361" s="58" t="s">
        <v>25</v>
      </c>
      <c r="K361" s="57" t="s">
        <v>25</v>
      </c>
      <c r="L361" s="184">
        <v>200</v>
      </c>
      <c r="M361" s="185">
        <v>0</v>
      </c>
      <c r="N361" s="186">
        <v>0</v>
      </c>
      <c r="O361" s="187">
        <f t="shared" si="62"/>
        <v>0</v>
      </c>
      <c r="P361" s="59" t="s">
        <v>8417</v>
      </c>
    </row>
    <row r="362" spans="1:16" s="2" customFormat="1" outlineLevel="1" x14ac:dyDescent="0.2">
      <c r="A362" s="217">
        <f t="shared" si="59"/>
        <v>359</v>
      </c>
      <c r="B362" s="57" t="s">
        <v>535</v>
      </c>
      <c r="C362" s="58" t="s">
        <v>23</v>
      </c>
      <c r="D362" s="58" t="s">
        <v>502</v>
      </c>
      <c r="E362" s="58"/>
      <c r="F362" s="58" t="s">
        <v>297</v>
      </c>
      <c r="G362" s="58" t="s">
        <v>73</v>
      </c>
      <c r="H362" s="58"/>
      <c r="I362" s="58" t="s">
        <v>25</v>
      </c>
      <c r="J362" s="58" t="s">
        <v>25</v>
      </c>
      <c r="K362" s="57"/>
      <c r="L362" s="184">
        <v>0</v>
      </c>
      <c r="M362" s="185">
        <v>40</v>
      </c>
      <c r="N362" s="186">
        <v>40</v>
      </c>
      <c r="O362" s="187">
        <f t="shared" si="62"/>
        <v>0</v>
      </c>
      <c r="P362" s="59">
        <f t="shared" si="55"/>
        <v>100</v>
      </c>
    </row>
    <row r="363" spans="1:16" s="2" customFormat="1" outlineLevel="1" x14ac:dyDescent="0.2">
      <c r="A363" s="217">
        <f t="shared" si="59"/>
        <v>360</v>
      </c>
      <c r="B363" s="57" t="s">
        <v>536</v>
      </c>
      <c r="C363" s="58" t="s">
        <v>23</v>
      </c>
      <c r="D363" s="58" t="s">
        <v>502</v>
      </c>
      <c r="E363" s="58" t="s">
        <v>25</v>
      </c>
      <c r="F363" s="58" t="s">
        <v>297</v>
      </c>
      <c r="G363" s="58" t="s">
        <v>537</v>
      </c>
      <c r="H363" s="58"/>
      <c r="I363" s="58" t="s">
        <v>25</v>
      </c>
      <c r="J363" s="58" t="s">
        <v>25</v>
      </c>
      <c r="K363" s="57"/>
      <c r="L363" s="184">
        <v>150</v>
      </c>
      <c r="M363" s="185">
        <v>100</v>
      </c>
      <c r="N363" s="186">
        <v>95</v>
      </c>
      <c r="O363" s="187">
        <f t="shared" si="62"/>
        <v>-5</v>
      </c>
      <c r="P363" s="59">
        <f t="shared" si="55"/>
        <v>95</v>
      </c>
    </row>
    <row r="364" spans="1:16" s="2" customFormat="1" outlineLevel="1" x14ac:dyDescent="0.2">
      <c r="A364" s="217">
        <f t="shared" si="59"/>
        <v>361</v>
      </c>
      <c r="B364" s="57" t="s">
        <v>538</v>
      </c>
      <c r="C364" s="58" t="s">
        <v>23</v>
      </c>
      <c r="D364" s="58" t="s">
        <v>502</v>
      </c>
      <c r="E364" s="58" t="s">
        <v>25</v>
      </c>
      <c r="F364" s="58" t="s">
        <v>297</v>
      </c>
      <c r="G364" s="58" t="s">
        <v>219</v>
      </c>
      <c r="H364" s="58"/>
      <c r="I364" s="58" t="s">
        <v>25</v>
      </c>
      <c r="J364" s="58" t="s">
        <v>25</v>
      </c>
      <c r="K364" s="57"/>
      <c r="L364" s="184">
        <v>650</v>
      </c>
      <c r="M364" s="185">
        <v>460</v>
      </c>
      <c r="N364" s="186">
        <v>426</v>
      </c>
      <c r="O364" s="187">
        <f t="shared" si="62"/>
        <v>-34</v>
      </c>
      <c r="P364" s="59">
        <f t="shared" si="55"/>
        <v>92.608695652173907</v>
      </c>
    </row>
    <row r="365" spans="1:16" s="2" customFormat="1" outlineLevel="1" x14ac:dyDescent="0.2">
      <c r="A365" s="217">
        <f t="shared" si="59"/>
        <v>362</v>
      </c>
      <c r="B365" s="57" t="s">
        <v>539</v>
      </c>
      <c r="C365" s="58" t="s">
        <v>23</v>
      </c>
      <c r="D365" s="58" t="s">
        <v>502</v>
      </c>
      <c r="E365" s="58" t="s">
        <v>25</v>
      </c>
      <c r="F365" s="58" t="s">
        <v>514</v>
      </c>
      <c r="G365" s="58" t="s">
        <v>250</v>
      </c>
      <c r="H365" s="58"/>
      <c r="I365" s="58" t="s">
        <v>25</v>
      </c>
      <c r="J365" s="58" t="s">
        <v>25</v>
      </c>
      <c r="K365" s="57"/>
      <c r="L365" s="184">
        <v>18000</v>
      </c>
      <c r="M365" s="185">
        <v>17189</v>
      </c>
      <c r="N365" s="186">
        <v>15746</v>
      </c>
      <c r="O365" s="187">
        <f t="shared" si="62"/>
        <v>-1443</v>
      </c>
      <c r="P365" s="59">
        <f t="shared" ref="P365:P417" si="63">N365/M365*100</f>
        <v>91.605096282506253</v>
      </c>
    </row>
    <row r="366" spans="1:16" s="2" customFormat="1" ht="15" x14ac:dyDescent="0.25">
      <c r="A366" s="216">
        <f t="shared" si="59"/>
        <v>363</v>
      </c>
      <c r="B366" s="51" t="s">
        <v>540</v>
      </c>
      <c r="C366" s="52"/>
      <c r="D366" s="52"/>
      <c r="E366" s="52"/>
      <c r="F366" s="52"/>
      <c r="G366" s="52"/>
      <c r="H366" s="52"/>
      <c r="I366" s="52"/>
      <c r="J366" s="52"/>
      <c r="K366" s="53"/>
      <c r="L366" s="183">
        <f>SUM(L368:L373)</f>
        <v>10627</v>
      </c>
      <c r="M366" s="183">
        <f t="shared" ref="M366:O366" si="64">SUM(M368:M373)</f>
        <v>4596</v>
      </c>
      <c r="N366" s="74">
        <f t="shared" si="64"/>
        <v>3414</v>
      </c>
      <c r="O366" s="75">
        <f t="shared" si="64"/>
        <v>-1182</v>
      </c>
      <c r="P366" s="54">
        <f t="shared" si="63"/>
        <v>74.281984334203656</v>
      </c>
    </row>
    <row r="367" spans="1:16" s="2" customFormat="1" x14ac:dyDescent="0.2">
      <c r="A367" s="228">
        <f t="shared" si="59"/>
        <v>364</v>
      </c>
      <c r="B367" s="55" t="s">
        <v>12</v>
      </c>
      <c r="C367" s="16"/>
      <c r="D367" s="16"/>
      <c r="E367" s="16"/>
      <c r="F367" s="16"/>
      <c r="G367" s="16"/>
      <c r="H367" s="16"/>
      <c r="I367" s="16"/>
      <c r="J367" s="16"/>
      <c r="K367" s="17"/>
      <c r="L367" s="76">
        <f>SUM(L368:L373)</f>
        <v>10627</v>
      </c>
      <c r="M367" s="76">
        <f t="shared" ref="M367:O367" si="65">SUM(M368:M373)</f>
        <v>4596</v>
      </c>
      <c r="N367" s="76">
        <f t="shared" si="65"/>
        <v>3414</v>
      </c>
      <c r="O367" s="66">
        <f t="shared" si="65"/>
        <v>-1182</v>
      </c>
      <c r="P367" s="18">
        <f t="shared" si="63"/>
        <v>74.281984334203656</v>
      </c>
    </row>
    <row r="368" spans="1:16" s="2" customFormat="1" ht="14.25" customHeight="1" outlineLevel="1" x14ac:dyDescent="0.2">
      <c r="A368" s="217">
        <f t="shared" si="59"/>
        <v>365</v>
      </c>
      <c r="B368" s="57" t="s">
        <v>541</v>
      </c>
      <c r="C368" s="58" t="s">
        <v>23</v>
      </c>
      <c r="D368" s="58" t="s">
        <v>542</v>
      </c>
      <c r="E368" s="58" t="s">
        <v>25</v>
      </c>
      <c r="F368" s="58" t="s">
        <v>297</v>
      </c>
      <c r="G368" s="58" t="s">
        <v>47</v>
      </c>
      <c r="H368" s="58"/>
      <c r="I368" s="58" t="s">
        <v>25</v>
      </c>
      <c r="J368" s="58" t="s">
        <v>25</v>
      </c>
      <c r="K368" s="57"/>
      <c r="L368" s="184">
        <v>9814</v>
      </c>
      <c r="M368" s="185">
        <v>3763</v>
      </c>
      <c r="N368" s="186">
        <v>2801</v>
      </c>
      <c r="O368" s="187">
        <f t="shared" ref="O368:O373" si="66">N368-M368</f>
        <v>-962</v>
      </c>
      <c r="P368" s="59">
        <f t="shared" si="63"/>
        <v>74.435290991230403</v>
      </c>
    </row>
    <row r="369" spans="1:16" s="2" customFormat="1" outlineLevel="1" x14ac:dyDescent="0.2">
      <c r="A369" s="217">
        <f t="shared" si="59"/>
        <v>366</v>
      </c>
      <c r="B369" s="57" t="s">
        <v>543</v>
      </c>
      <c r="C369" s="58" t="s">
        <v>23</v>
      </c>
      <c r="D369" s="58" t="s">
        <v>542</v>
      </c>
      <c r="E369" s="58" t="s">
        <v>25</v>
      </c>
      <c r="F369" s="58" t="s">
        <v>297</v>
      </c>
      <c r="G369" s="58" t="s">
        <v>31</v>
      </c>
      <c r="H369" s="58"/>
      <c r="I369" s="58" t="s">
        <v>25</v>
      </c>
      <c r="J369" s="58" t="s">
        <v>25</v>
      </c>
      <c r="K369" s="57"/>
      <c r="L369" s="184">
        <v>100</v>
      </c>
      <c r="M369" s="185">
        <v>30</v>
      </c>
      <c r="N369" s="186">
        <v>0</v>
      </c>
      <c r="O369" s="187">
        <f t="shared" si="66"/>
        <v>-30</v>
      </c>
      <c r="P369" s="59">
        <f t="shared" si="63"/>
        <v>0</v>
      </c>
    </row>
    <row r="370" spans="1:16" s="2" customFormat="1" outlineLevel="1" x14ac:dyDescent="0.2">
      <c r="A370" s="217">
        <f t="shared" si="59"/>
        <v>367</v>
      </c>
      <c r="B370" s="57" t="s">
        <v>544</v>
      </c>
      <c r="C370" s="58" t="s">
        <v>23</v>
      </c>
      <c r="D370" s="58" t="s">
        <v>542</v>
      </c>
      <c r="E370" s="58" t="s">
        <v>25</v>
      </c>
      <c r="F370" s="58" t="s">
        <v>297</v>
      </c>
      <c r="G370" s="58" t="s">
        <v>368</v>
      </c>
      <c r="H370" s="58"/>
      <c r="I370" s="58" t="s">
        <v>25</v>
      </c>
      <c r="J370" s="58" t="s">
        <v>25</v>
      </c>
      <c r="K370" s="57"/>
      <c r="L370" s="184">
        <v>0</v>
      </c>
      <c r="M370" s="185">
        <v>17</v>
      </c>
      <c r="N370" s="186">
        <v>9</v>
      </c>
      <c r="O370" s="187">
        <f t="shared" si="66"/>
        <v>-8</v>
      </c>
      <c r="P370" s="59">
        <f t="shared" si="63"/>
        <v>52.941176470588239</v>
      </c>
    </row>
    <row r="371" spans="1:16" s="2" customFormat="1" outlineLevel="1" x14ac:dyDescent="0.2">
      <c r="A371" s="217">
        <f t="shared" si="59"/>
        <v>368</v>
      </c>
      <c r="B371" s="57" t="s">
        <v>545</v>
      </c>
      <c r="C371" s="58" t="s">
        <v>23</v>
      </c>
      <c r="D371" s="58" t="s">
        <v>542</v>
      </c>
      <c r="E371" s="58" t="s">
        <v>25</v>
      </c>
      <c r="F371" s="58" t="s">
        <v>297</v>
      </c>
      <c r="G371" s="58" t="s">
        <v>546</v>
      </c>
      <c r="H371" s="58"/>
      <c r="I371" s="58" t="s">
        <v>25</v>
      </c>
      <c r="J371" s="58" t="s">
        <v>25</v>
      </c>
      <c r="K371" s="57"/>
      <c r="L371" s="184">
        <v>630</v>
      </c>
      <c r="M371" s="185">
        <v>711</v>
      </c>
      <c r="N371" s="186">
        <v>598</v>
      </c>
      <c r="O371" s="187">
        <f t="shared" si="66"/>
        <v>-113</v>
      </c>
      <c r="P371" s="59">
        <f t="shared" si="63"/>
        <v>84.106891701828417</v>
      </c>
    </row>
    <row r="372" spans="1:16" s="2" customFormat="1" outlineLevel="1" x14ac:dyDescent="0.2">
      <c r="A372" s="217">
        <f t="shared" si="59"/>
        <v>369</v>
      </c>
      <c r="B372" s="57" t="s">
        <v>547</v>
      </c>
      <c r="C372" s="58" t="s">
        <v>23</v>
      </c>
      <c r="D372" s="58" t="s">
        <v>542</v>
      </c>
      <c r="E372" s="58" t="s">
        <v>25</v>
      </c>
      <c r="F372" s="58" t="s">
        <v>297</v>
      </c>
      <c r="G372" s="58" t="s">
        <v>537</v>
      </c>
      <c r="H372" s="58"/>
      <c r="I372" s="58" t="s">
        <v>25</v>
      </c>
      <c r="J372" s="58" t="s">
        <v>25</v>
      </c>
      <c r="K372" s="57"/>
      <c r="L372" s="184">
        <v>13</v>
      </c>
      <c r="M372" s="185">
        <v>13</v>
      </c>
      <c r="N372" s="186">
        <v>0</v>
      </c>
      <c r="O372" s="187">
        <f t="shared" si="66"/>
        <v>-13</v>
      </c>
      <c r="P372" s="59">
        <f t="shared" si="63"/>
        <v>0</v>
      </c>
    </row>
    <row r="373" spans="1:16" s="2" customFormat="1" ht="28.5" outlineLevel="1" x14ac:dyDescent="0.2">
      <c r="A373" s="217">
        <f t="shared" si="59"/>
        <v>370</v>
      </c>
      <c r="B373" s="57" t="s">
        <v>548</v>
      </c>
      <c r="C373" s="58" t="s">
        <v>23</v>
      </c>
      <c r="D373" s="58" t="s">
        <v>542</v>
      </c>
      <c r="E373" s="58" t="s">
        <v>25</v>
      </c>
      <c r="F373" s="58" t="s">
        <v>297</v>
      </c>
      <c r="G373" s="58" t="s">
        <v>219</v>
      </c>
      <c r="H373" s="58"/>
      <c r="I373" s="58" t="s">
        <v>25</v>
      </c>
      <c r="J373" s="58" t="s">
        <v>25</v>
      </c>
      <c r="K373" s="57"/>
      <c r="L373" s="184">
        <v>70</v>
      </c>
      <c r="M373" s="185">
        <v>62</v>
      </c>
      <c r="N373" s="186">
        <v>6</v>
      </c>
      <c r="O373" s="187">
        <f t="shared" si="66"/>
        <v>-56</v>
      </c>
      <c r="P373" s="59">
        <f t="shared" si="63"/>
        <v>9.67741935483871</v>
      </c>
    </row>
    <row r="374" spans="1:16" s="2" customFormat="1" ht="15" x14ac:dyDescent="0.25">
      <c r="A374" s="216">
        <f t="shared" si="59"/>
        <v>371</v>
      </c>
      <c r="B374" s="51" t="s">
        <v>549</v>
      </c>
      <c r="C374" s="52"/>
      <c r="D374" s="52"/>
      <c r="E374" s="52"/>
      <c r="F374" s="52"/>
      <c r="G374" s="52"/>
      <c r="H374" s="52"/>
      <c r="I374" s="52"/>
      <c r="J374" s="52"/>
      <c r="K374" s="53"/>
      <c r="L374" s="183">
        <f>SUM(L378:L414)+L415</f>
        <v>228726</v>
      </c>
      <c r="M374" s="183">
        <f t="shared" ref="M374:O374" si="67">SUM(M378:M414)+M415</f>
        <v>667079</v>
      </c>
      <c r="N374" s="183">
        <f t="shared" si="67"/>
        <v>309984</v>
      </c>
      <c r="O374" s="75">
        <f t="shared" si="67"/>
        <v>-357095</v>
      </c>
      <c r="P374" s="54">
        <f t="shared" si="63"/>
        <v>46.468859010701877</v>
      </c>
    </row>
    <row r="375" spans="1:16" s="2" customFormat="1" x14ac:dyDescent="0.2">
      <c r="A375" s="228">
        <f t="shared" si="59"/>
        <v>372</v>
      </c>
      <c r="B375" s="55" t="s">
        <v>12</v>
      </c>
      <c r="C375" s="16"/>
      <c r="D375" s="16"/>
      <c r="E375" s="16"/>
      <c r="F375" s="16"/>
      <c r="G375" s="16"/>
      <c r="H375" s="16"/>
      <c r="I375" s="16"/>
      <c r="J375" s="16"/>
      <c r="K375" s="17"/>
      <c r="L375" s="76">
        <f>SUM(L378:L414)</f>
        <v>34720</v>
      </c>
      <c r="M375" s="76">
        <f t="shared" ref="M375:O375" si="68">SUM(M378:M414)</f>
        <v>29585</v>
      </c>
      <c r="N375" s="76">
        <f t="shared" si="68"/>
        <v>27973</v>
      </c>
      <c r="O375" s="66">
        <f t="shared" si="68"/>
        <v>-1612</v>
      </c>
      <c r="P375" s="18">
        <f t="shared" si="63"/>
        <v>94.551292884907895</v>
      </c>
    </row>
    <row r="376" spans="1:16" s="2" customFormat="1" x14ac:dyDescent="0.2">
      <c r="A376" s="229">
        <f t="shared" si="59"/>
        <v>373</v>
      </c>
      <c r="B376" s="19" t="s">
        <v>13</v>
      </c>
      <c r="C376" s="20"/>
      <c r="D376" s="20"/>
      <c r="E376" s="20"/>
      <c r="F376" s="20"/>
      <c r="G376" s="20"/>
      <c r="H376" s="20"/>
      <c r="I376" s="20"/>
      <c r="J376" s="20"/>
      <c r="K376" s="21"/>
      <c r="L376" s="170">
        <f>L417</f>
        <v>154786</v>
      </c>
      <c r="M376" s="170">
        <f t="shared" ref="M376:O376" si="69">M417</f>
        <v>532862</v>
      </c>
      <c r="N376" s="170">
        <f t="shared" si="69"/>
        <v>199687</v>
      </c>
      <c r="O376" s="171">
        <f t="shared" si="69"/>
        <v>-333175</v>
      </c>
      <c r="P376" s="22">
        <f t="shared" si="63"/>
        <v>37.474430527979102</v>
      </c>
    </row>
    <row r="377" spans="1:16" s="2" customFormat="1" x14ac:dyDescent="0.2">
      <c r="A377" s="247">
        <f t="shared" si="59"/>
        <v>374</v>
      </c>
      <c r="B377" s="39" t="s">
        <v>18</v>
      </c>
      <c r="C377" s="40"/>
      <c r="D377" s="40"/>
      <c r="E377" s="40"/>
      <c r="F377" s="40"/>
      <c r="G377" s="40"/>
      <c r="H377" s="40"/>
      <c r="I377" s="40"/>
      <c r="J377" s="40"/>
      <c r="K377" s="41"/>
      <c r="L377" s="177">
        <f>L416</f>
        <v>39220</v>
      </c>
      <c r="M377" s="177">
        <f t="shared" ref="M377:O377" si="70">M416</f>
        <v>104632</v>
      </c>
      <c r="N377" s="177">
        <f t="shared" si="70"/>
        <v>82324</v>
      </c>
      <c r="O377" s="178">
        <f t="shared" si="70"/>
        <v>-22308</v>
      </c>
      <c r="P377" s="42">
        <f t="shared" si="63"/>
        <v>78.679562657695541</v>
      </c>
    </row>
    <row r="378" spans="1:16" s="2" customFormat="1" outlineLevel="1" x14ac:dyDescent="0.2">
      <c r="A378" s="217">
        <f t="shared" si="59"/>
        <v>375</v>
      </c>
      <c r="B378" s="57" t="s">
        <v>550</v>
      </c>
      <c r="C378" s="58" t="s">
        <v>23</v>
      </c>
      <c r="D378" s="58" t="s">
        <v>551</v>
      </c>
      <c r="E378" s="58" t="s">
        <v>25</v>
      </c>
      <c r="F378" s="58" t="s">
        <v>552</v>
      </c>
      <c r="G378" s="58" t="s">
        <v>553</v>
      </c>
      <c r="H378" s="58"/>
      <c r="I378" s="58" t="s">
        <v>25</v>
      </c>
      <c r="J378" s="58" t="s">
        <v>25</v>
      </c>
      <c r="K378" s="57"/>
      <c r="L378" s="184">
        <v>0</v>
      </c>
      <c r="M378" s="185">
        <v>497</v>
      </c>
      <c r="N378" s="186">
        <v>244</v>
      </c>
      <c r="O378" s="187">
        <f t="shared" ref="O378:O414" si="71">N378-M378</f>
        <v>-253</v>
      </c>
      <c r="P378" s="59">
        <f t="shared" si="63"/>
        <v>49.094567404426556</v>
      </c>
    </row>
    <row r="379" spans="1:16" s="2" customFormat="1" outlineLevel="1" x14ac:dyDescent="0.2">
      <c r="A379" s="217">
        <f t="shared" si="59"/>
        <v>376</v>
      </c>
      <c r="B379" s="57" t="s">
        <v>554</v>
      </c>
      <c r="C379" s="58" t="s">
        <v>23</v>
      </c>
      <c r="D379" s="58" t="s">
        <v>551</v>
      </c>
      <c r="E379" s="58" t="s">
        <v>25</v>
      </c>
      <c r="F379" s="58" t="s">
        <v>552</v>
      </c>
      <c r="G379" s="58" t="s">
        <v>27</v>
      </c>
      <c r="H379" s="58"/>
      <c r="I379" s="58" t="s">
        <v>25</v>
      </c>
      <c r="J379" s="58" t="s">
        <v>25</v>
      </c>
      <c r="K379" s="57"/>
      <c r="L379" s="184">
        <v>0</v>
      </c>
      <c r="M379" s="185">
        <v>102</v>
      </c>
      <c r="N379" s="186">
        <v>102</v>
      </c>
      <c r="O379" s="187">
        <f t="shared" si="71"/>
        <v>0</v>
      </c>
      <c r="P379" s="59">
        <f t="shared" si="63"/>
        <v>100</v>
      </c>
    </row>
    <row r="380" spans="1:16" s="2" customFormat="1" outlineLevel="1" x14ac:dyDescent="0.2">
      <c r="A380" s="217">
        <f t="shared" si="59"/>
        <v>377</v>
      </c>
      <c r="B380" s="57" t="s">
        <v>555</v>
      </c>
      <c r="C380" s="58" t="s">
        <v>23</v>
      </c>
      <c r="D380" s="58" t="s">
        <v>551</v>
      </c>
      <c r="E380" s="58" t="s">
        <v>25</v>
      </c>
      <c r="F380" s="58" t="s">
        <v>552</v>
      </c>
      <c r="G380" s="58" t="s">
        <v>27</v>
      </c>
      <c r="H380" s="58"/>
      <c r="I380" s="58" t="s">
        <v>25</v>
      </c>
      <c r="J380" s="58" t="s">
        <v>25</v>
      </c>
      <c r="K380" s="57"/>
      <c r="L380" s="184">
        <v>0</v>
      </c>
      <c r="M380" s="185">
        <v>18</v>
      </c>
      <c r="N380" s="186">
        <v>17</v>
      </c>
      <c r="O380" s="187">
        <f t="shared" si="71"/>
        <v>-1</v>
      </c>
      <c r="P380" s="59">
        <f t="shared" si="63"/>
        <v>94.444444444444443</v>
      </c>
    </row>
    <row r="381" spans="1:16" s="2" customFormat="1" outlineLevel="1" x14ac:dyDescent="0.2">
      <c r="A381" s="217">
        <f t="shared" si="59"/>
        <v>378</v>
      </c>
      <c r="B381" s="57" t="s">
        <v>556</v>
      </c>
      <c r="C381" s="58" t="s">
        <v>23</v>
      </c>
      <c r="D381" s="58" t="s">
        <v>551</v>
      </c>
      <c r="E381" s="58" t="s">
        <v>25</v>
      </c>
      <c r="F381" s="58" t="s">
        <v>552</v>
      </c>
      <c r="G381" s="58" t="s">
        <v>27</v>
      </c>
      <c r="H381" s="58"/>
      <c r="I381" s="58" t="s">
        <v>25</v>
      </c>
      <c r="J381" s="58" t="s">
        <v>25</v>
      </c>
      <c r="K381" s="57"/>
      <c r="L381" s="184">
        <v>0</v>
      </c>
      <c r="M381" s="185">
        <v>82</v>
      </c>
      <c r="N381" s="186">
        <v>0</v>
      </c>
      <c r="O381" s="187">
        <f t="shared" si="71"/>
        <v>-82</v>
      </c>
      <c r="P381" s="59">
        <f t="shared" si="63"/>
        <v>0</v>
      </c>
    </row>
    <row r="382" spans="1:16" s="2" customFormat="1" ht="28.5" outlineLevel="1" x14ac:dyDescent="0.2">
      <c r="A382" s="217">
        <f t="shared" si="59"/>
        <v>379</v>
      </c>
      <c r="B382" s="57" t="s">
        <v>557</v>
      </c>
      <c r="C382" s="58" t="s">
        <v>23</v>
      </c>
      <c r="D382" s="58" t="s">
        <v>551</v>
      </c>
      <c r="E382" s="58" t="s">
        <v>25</v>
      </c>
      <c r="F382" s="58" t="s">
        <v>552</v>
      </c>
      <c r="G382" s="58" t="s">
        <v>29</v>
      </c>
      <c r="H382" s="58"/>
      <c r="I382" s="58" t="s">
        <v>25</v>
      </c>
      <c r="J382" s="58" t="s">
        <v>25</v>
      </c>
      <c r="K382" s="57"/>
      <c r="L382" s="184">
        <v>0</v>
      </c>
      <c r="M382" s="185">
        <v>2400</v>
      </c>
      <c r="N382" s="186">
        <v>2239</v>
      </c>
      <c r="O382" s="187">
        <f t="shared" si="71"/>
        <v>-161</v>
      </c>
      <c r="P382" s="59">
        <f t="shared" si="63"/>
        <v>93.291666666666657</v>
      </c>
    </row>
    <row r="383" spans="1:16" s="2" customFormat="1" outlineLevel="1" x14ac:dyDescent="0.2">
      <c r="A383" s="217">
        <f t="shared" si="59"/>
        <v>380</v>
      </c>
      <c r="B383" s="57" t="s">
        <v>558</v>
      </c>
      <c r="C383" s="58" t="s">
        <v>23</v>
      </c>
      <c r="D383" s="58" t="s">
        <v>551</v>
      </c>
      <c r="E383" s="58" t="s">
        <v>25</v>
      </c>
      <c r="F383" s="58" t="s">
        <v>552</v>
      </c>
      <c r="G383" s="58" t="s">
        <v>29</v>
      </c>
      <c r="H383" s="58"/>
      <c r="I383" s="58" t="s">
        <v>25</v>
      </c>
      <c r="J383" s="58" t="s">
        <v>25</v>
      </c>
      <c r="K383" s="57"/>
      <c r="L383" s="184">
        <v>0</v>
      </c>
      <c r="M383" s="185">
        <v>895</v>
      </c>
      <c r="N383" s="186">
        <v>895</v>
      </c>
      <c r="O383" s="187">
        <f t="shared" si="71"/>
        <v>0</v>
      </c>
      <c r="P383" s="59">
        <f t="shared" si="63"/>
        <v>100</v>
      </c>
    </row>
    <row r="384" spans="1:16" s="2" customFormat="1" outlineLevel="1" x14ac:dyDescent="0.2">
      <c r="A384" s="217">
        <f t="shared" si="59"/>
        <v>381</v>
      </c>
      <c r="B384" s="57" t="s">
        <v>559</v>
      </c>
      <c r="C384" s="58" t="s">
        <v>23</v>
      </c>
      <c r="D384" s="58" t="s">
        <v>551</v>
      </c>
      <c r="E384" s="58" t="s">
        <v>25</v>
      </c>
      <c r="F384" s="58" t="s">
        <v>552</v>
      </c>
      <c r="G384" s="58" t="s">
        <v>29</v>
      </c>
      <c r="H384" s="58"/>
      <c r="I384" s="58" t="s">
        <v>25</v>
      </c>
      <c r="J384" s="58" t="s">
        <v>25</v>
      </c>
      <c r="K384" s="57"/>
      <c r="L384" s="184">
        <v>0</v>
      </c>
      <c r="M384" s="185">
        <v>2360</v>
      </c>
      <c r="N384" s="186">
        <v>2238</v>
      </c>
      <c r="O384" s="187">
        <f t="shared" si="71"/>
        <v>-122</v>
      </c>
      <c r="P384" s="59">
        <f t="shared" si="63"/>
        <v>94.830508474576263</v>
      </c>
    </row>
    <row r="385" spans="1:16" s="2" customFormat="1" outlineLevel="1" x14ac:dyDescent="0.2">
      <c r="A385" s="217">
        <f t="shared" si="59"/>
        <v>382</v>
      </c>
      <c r="B385" s="57" t="s">
        <v>560</v>
      </c>
      <c r="C385" s="58" t="s">
        <v>23</v>
      </c>
      <c r="D385" s="58" t="s">
        <v>551</v>
      </c>
      <c r="E385" s="58" t="s">
        <v>25</v>
      </c>
      <c r="F385" s="58" t="s">
        <v>552</v>
      </c>
      <c r="G385" s="58" t="s">
        <v>29</v>
      </c>
      <c r="H385" s="58"/>
      <c r="I385" s="58" t="s">
        <v>25</v>
      </c>
      <c r="J385" s="58" t="s">
        <v>25</v>
      </c>
      <c r="K385" s="57"/>
      <c r="L385" s="184">
        <v>0</v>
      </c>
      <c r="M385" s="185">
        <v>2410</v>
      </c>
      <c r="N385" s="186">
        <v>2410</v>
      </c>
      <c r="O385" s="187">
        <f t="shared" si="71"/>
        <v>0</v>
      </c>
      <c r="P385" s="59">
        <f t="shared" si="63"/>
        <v>100</v>
      </c>
    </row>
    <row r="386" spans="1:16" s="2" customFormat="1" outlineLevel="1" x14ac:dyDescent="0.2">
      <c r="A386" s="217">
        <f t="shared" si="59"/>
        <v>383</v>
      </c>
      <c r="B386" s="57" t="s">
        <v>561</v>
      </c>
      <c r="C386" s="58" t="s">
        <v>23</v>
      </c>
      <c r="D386" s="58" t="s">
        <v>551</v>
      </c>
      <c r="E386" s="58" t="s">
        <v>25</v>
      </c>
      <c r="F386" s="58" t="s">
        <v>552</v>
      </c>
      <c r="G386" s="58" t="s">
        <v>29</v>
      </c>
      <c r="H386" s="58"/>
      <c r="I386" s="58" t="s">
        <v>25</v>
      </c>
      <c r="J386" s="58" t="s">
        <v>25</v>
      </c>
      <c r="K386" s="57"/>
      <c r="L386" s="184">
        <v>0</v>
      </c>
      <c r="M386" s="185">
        <v>1174</v>
      </c>
      <c r="N386" s="186">
        <v>1174</v>
      </c>
      <c r="O386" s="187">
        <f t="shared" si="71"/>
        <v>0</v>
      </c>
      <c r="P386" s="59">
        <f t="shared" si="63"/>
        <v>100</v>
      </c>
    </row>
    <row r="387" spans="1:16" s="2" customFormat="1" outlineLevel="1" x14ac:dyDescent="0.2">
      <c r="A387" s="217">
        <f t="shared" si="59"/>
        <v>384</v>
      </c>
      <c r="B387" s="57" t="s">
        <v>562</v>
      </c>
      <c r="C387" s="58" t="s">
        <v>23</v>
      </c>
      <c r="D387" s="58" t="s">
        <v>551</v>
      </c>
      <c r="E387" s="58" t="s">
        <v>25</v>
      </c>
      <c r="F387" s="58" t="s">
        <v>552</v>
      </c>
      <c r="G387" s="58" t="s">
        <v>29</v>
      </c>
      <c r="H387" s="58"/>
      <c r="I387" s="58" t="s">
        <v>25</v>
      </c>
      <c r="J387" s="58" t="s">
        <v>25</v>
      </c>
      <c r="K387" s="57"/>
      <c r="L387" s="184">
        <v>12000</v>
      </c>
      <c r="M387" s="185">
        <v>175</v>
      </c>
      <c r="N387" s="186">
        <v>0</v>
      </c>
      <c r="O387" s="187">
        <f t="shared" si="71"/>
        <v>-175</v>
      </c>
      <c r="P387" s="59">
        <f t="shared" si="63"/>
        <v>0</v>
      </c>
    </row>
    <row r="388" spans="1:16" s="2" customFormat="1" outlineLevel="1" x14ac:dyDescent="0.2">
      <c r="A388" s="217">
        <f t="shared" si="59"/>
        <v>385</v>
      </c>
      <c r="B388" s="57" t="s">
        <v>563</v>
      </c>
      <c r="C388" s="58" t="s">
        <v>23</v>
      </c>
      <c r="D388" s="58" t="s">
        <v>551</v>
      </c>
      <c r="E388" s="58" t="s">
        <v>25</v>
      </c>
      <c r="F388" s="58" t="s">
        <v>552</v>
      </c>
      <c r="G388" s="58" t="s">
        <v>45</v>
      </c>
      <c r="H388" s="58"/>
      <c r="I388" s="58" t="s">
        <v>25</v>
      </c>
      <c r="J388" s="58" t="s">
        <v>25</v>
      </c>
      <c r="K388" s="57"/>
      <c r="L388" s="184">
        <v>3500</v>
      </c>
      <c r="M388" s="185">
        <v>2500</v>
      </c>
      <c r="N388" s="186">
        <v>2204</v>
      </c>
      <c r="O388" s="187">
        <f t="shared" si="71"/>
        <v>-296</v>
      </c>
      <c r="P388" s="59">
        <f t="shared" si="63"/>
        <v>88.160000000000011</v>
      </c>
    </row>
    <row r="389" spans="1:16" s="2" customFormat="1" outlineLevel="1" x14ac:dyDescent="0.2">
      <c r="A389" s="217">
        <f t="shared" si="59"/>
        <v>386</v>
      </c>
      <c r="B389" s="57" t="s">
        <v>564</v>
      </c>
      <c r="C389" s="58" t="s">
        <v>23</v>
      </c>
      <c r="D389" s="58" t="s">
        <v>551</v>
      </c>
      <c r="E389" s="58" t="s">
        <v>25</v>
      </c>
      <c r="F389" s="58" t="s">
        <v>552</v>
      </c>
      <c r="G389" s="58" t="s">
        <v>47</v>
      </c>
      <c r="H389" s="58"/>
      <c r="I389" s="58" t="s">
        <v>25</v>
      </c>
      <c r="J389" s="58" t="s">
        <v>25</v>
      </c>
      <c r="K389" s="57"/>
      <c r="L389" s="184">
        <v>0</v>
      </c>
      <c r="M389" s="185">
        <v>245</v>
      </c>
      <c r="N389" s="186">
        <v>245</v>
      </c>
      <c r="O389" s="187">
        <f t="shared" si="71"/>
        <v>0</v>
      </c>
      <c r="P389" s="59">
        <f t="shared" si="63"/>
        <v>100</v>
      </c>
    </row>
    <row r="390" spans="1:16" s="2" customFormat="1" outlineLevel="1" x14ac:dyDescent="0.2">
      <c r="A390" s="217">
        <f t="shared" ref="A390:A453" si="72">A389+1</f>
        <v>387</v>
      </c>
      <c r="B390" s="57" t="s">
        <v>565</v>
      </c>
      <c r="C390" s="58" t="s">
        <v>23</v>
      </c>
      <c r="D390" s="58" t="s">
        <v>551</v>
      </c>
      <c r="E390" s="58" t="s">
        <v>25</v>
      </c>
      <c r="F390" s="58" t="s">
        <v>552</v>
      </c>
      <c r="G390" s="58" t="s">
        <v>47</v>
      </c>
      <c r="H390" s="58"/>
      <c r="I390" s="58" t="s">
        <v>25</v>
      </c>
      <c r="J390" s="58" t="s">
        <v>25</v>
      </c>
      <c r="K390" s="57"/>
      <c r="L390" s="184">
        <v>0</v>
      </c>
      <c r="M390" s="185">
        <v>300</v>
      </c>
      <c r="N390" s="186">
        <v>300</v>
      </c>
      <c r="O390" s="187">
        <f t="shared" si="71"/>
        <v>0</v>
      </c>
      <c r="P390" s="59">
        <f t="shared" si="63"/>
        <v>100</v>
      </c>
    </row>
    <row r="391" spans="1:16" s="2" customFormat="1" outlineLevel="1" x14ac:dyDescent="0.2">
      <c r="A391" s="217">
        <f t="shared" si="72"/>
        <v>388</v>
      </c>
      <c r="B391" s="57" t="s">
        <v>566</v>
      </c>
      <c r="C391" s="58" t="s">
        <v>23</v>
      </c>
      <c r="D391" s="58" t="s">
        <v>551</v>
      </c>
      <c r="E391" s="58" t="s">
        <v>25</v>
      </c>
      <c r="F391" s="58" t="s">
        <v>552</v>
      </c>
      <c r="G391" s="58" t="s">
        <v>47</v>
      </c>
      <c r="H391" s="58"/>
      <c r="I391" s="58" t="s">
        <v>25</v>
      </c>
      <c r="J391" s="58" t="s">
        <v>25</v>
      </c>
      <c r="K391" s="57"/>
      <c r="L391" s="184">
        <v>2000</v>
      </c>
      <c r="M391" s="185">
        <v>0</v>
      </c>
      <c r="N391" s="186">
        <v>0</v>
      </c>
      <c r="O391" s="187">
        <f t="shared" si="71"/>
        <v>0</v>
      </c>
      <c r="P391" s="59" t="s">
        <v>8417</v>
      </c>
    </row>
    <row r="392" spans="1:16" s="2" customFormat="1" outlineLevel="1" x14ac:dyDescent="0.2">
      <c r="A392" s="217">
        <f t="shared" si="72"/>
        <v>389</v>
      </c>
      <c r="B392" s="57" t="s">
        <v>567</v>
      </c>
      <c r="C392" s="58" t="s">
        <v>23</v>
      </c>
      <c r="D392" s="58" t="s">
        <v>551</v>
      </c>
      <c r="E392" s="58" t="s">
        <v>25</v>
      </c>
      <c r="F392" s="58" t="s">
        <v>552</v>
      </c>
      <c r="G392" s="58" t="s">
        <v>49</v>
      </c>
      <c r="H392" s="58"/>
      <c r="I392" s="58" t="s">
        <v>25</v>
      </c>
      <c r="J392" s="58" t="s">
        <v>25</v>
      </c>
      <c r="K392" s="57"/>
      <c r="L392" s="184">
        <v>0</v>
      </c>
      <c r="M392" s="185">
        <v>99</v>
      </c>
      <c r="N392" s="186">
        <v>99</v>
      </c>
      <c r="O392" s="187">
        <f t="shared" si="71"/>
        <v>0</v>
      </c>
      <c r="P392" s="59">
        <f t="shared" si="63"/>
        <v>100</v>
      </c>
    </row>
    <row r="393" spans="1:16" s="2" customFormat="1" ht="28.5" outlineLevel="1" x14ac:dyDescent="0.2">
      <c r="A393" s="217">
        <f t="shared" si="72"/>
        <v>390</v>
      </c>
      <c r="B393" s="57" t="s">
        <v>568</v>
      </c>
      <c r="C393" s="58" t="s">
        <v>23</v>
      </c>
      <c r="D393" s="58" t="s">
        <v>551</v>
      </c>
      <c r="E393" s="58" t="s">
        <v>25</v>
      </c>
      <c r="F393" s="58" t="s">
        <v>552</v>
      </c>
      <c r="G393" s="58" t="s">
        <v>31</v>
      </c>
      <c r="H393" s="58"/>
      <c r="I393" s="58" t="s">
        <v>25</v>
      </c>
      <c r="J393" s="58" t="s">
        <v>25</v>
      </c>
      <c r="K393" s="57"/>
      <c r="L393" s="184">
        <v>0</v>
      </c>
      <c r="M393" s="185">
        <v>6118</v>
      </c>
      <c r="N393" s="186">
        <v>6004</v>
      </c>
      <c r="O393" s="187">
        <f t="shared" si="71"/>
        <v>-114</v>
      </c>
      <c r="P393" s="59">
        <f t="shared" si="63"/>
        <v>98.136645962732914</v>
      </c>
    </row>
    <row r="394" spans="1:16" s="2" customFormat="1" ht="28.5" outlineLevel="1" x14ac:dyDescent="0.2">
      <c r="A394" s="217">
        <f t="shared" si="72"/>
        <v>391</v>
      </c>
      <c r="B394" s="57" t="s">
        <v>569</v>
      </c>
      <c r="C394" s="58" t="s">
        <v>23</v>
      </c>
      <c r="D394" s="58" t="s">
        <v>551</v>
      </c>
      <c r="E394" s="58" t="s">
        <v>25</v>
      </c>
      <c r="F394" s="58" t="s">
        <v>552</v>
      </c>
      <c r="G394" s="58" t="s">
        <v>31</v>
      </c>
      <c r="H394" s="58"/>
      <c r="I394" s="58" t="s">
        <v>25</v>
      </c>
      <c r="J394" s="58" t="s">
        <v>25</v>
      </c>
      <c r="K394" s="57"/>
      <c r="L394" s="184">
        <v>0</v>
      </c>
      <c r="M394" s="185">
        <v>1406</v>
      </c>
      <c r="N394" s="186">
        <v>1403</v>
      </c>
      <c r="O394" s="187">
        <f t="shared" si="71"/>
        <v>-3</v>
      </c>
      <c r="P394" s="59">
        <f t="shared" si="63"/>
        <v>99.786628733997148</v>
      </c>
    </row>
    <row r="395" spans="1:16" s="2" customFormat="1" outlineLevel="1" x14ac:dyDescent="0.2">
      <c r="A395" s="217">
        <f t="shared" si="72"/>
        <v>392</v>
      </c>
      <c r="B395" s="57" t="s">
        <v>570</v>
      </c>
      <c r="C395" s="58" t="s">
        <v>23</v>
      </c>
      <c r="D395" s="58" t="s">
        <v>551</v>
      </c>
      <c r="E395" s="58" t="s">
        <v>25</v>
      </c>
      <c r="F395" s="58" t="s">
        <v>552</v>
      </c>
      <c r="G395" s="58" t="s">
        <v>31</v>
      </c>
      <c r="H395" s="58"/>
      <c r="I395" s="58" t="s">
        <v>25</v>
      </c>
      <c r="J395" s="58" t="s">
        <v>25</v>
      </c>
      <c r="K395" s="57"/>
      <c r="L395" s="184">
        <v>0</v>
      </c>
      <c r="M395" s="185">
        <v>230</v>
      </c>
      <c r="N395" s="186">
        <v>230</v>
      </c>
      <c r="O395" s="187">
        <f t="shared" si="71"/>
        <v>0</v>
      </c>
      <c r="P395" s="59">
        <f t="shared" si="63"/>
        <v>100</v>
      </c>
    </row>
    <row r="396" spans="1:16" s="2" customFormat="1" outlineLevel="1" x14ac:dyDescent="0.2">
      <c r="A396" s="217">
        <f t="shared" si="72"/>
        <v>393</v>
      </c>
      <c r="B396" s="57" t="s">
        <v>571</v>
      </c>
      <c r="C396" s="58" t="s">
        <v>23</v>
      </c>
      <c r="D396" s="58" t="s">
        <v>551</v>
      </c>
      <c r="E396" s="58" t="s">
        <v>25</v>
      </c>
      <c r="F396" s="58" t="s">
        <v>552</v>
      </c>
      <c r="G396" s="58" t="s">
        <v>31</v>
      </c>
      <c r="H396" s="58"/>
      <c r="I396" s="58" t="s">
        <v>25</v>
      </c>
      <c r="J396" s="58" t="s">
        <v>25</v>
      </c>
      <c r="K396" s="57"/>
      <c r="L396" s="184">
        <v>0</v>
      </c>
      <c r="M396" s="185">
        <v>2297</v>
      </c>
      <c r="N396" s="186">
        <v>2297</v>
      </c>
      <c r="O396" s="187">
        <f t="shared" si="71"/>
        <v>0</v>
      </c>
      <c r="P396" s="59">
        <f t="shared" si="63"/>
        <v>100</v>
      </c>
    </row>
    <row r="397" spans="1:16" s="2" customFormat="1" outlineLevel="1" x14ac:dyDescent="0.2">
      <c r="A397" s="217">
        <f t="shared" si="72"/>
        <v>394</v>
      </c>
      <c r="B397" s="57" t="s">
        <v>572</v>
      </c>
      <c r="C397" s="58" t="s">
        <v>23</v>
      </c>
      <c r="D397" s="58" t="s">
        <v>551</v>
      </c>
      <c r="E397" s="58" t="s">
        <v>25</v>
      </c>
      <c r="F397" s="58" t="s">
        <v>552</v>
      </c>
      <c r="G397" s="58" t="s">
        <v>31</v>
      </c>
      <c r="H397" s="58"/>
      <c r="I397" s="58" t="s">
        <v>25</v>
      </c>
      <c r="J397" s="58" t="s">
        <v>25</v>
      </c>
      <c r="K397" s="57"/>
      <c r="L397" s="184">
        <v>0</v>
      </c>
      <c r="M397" s="185">
        <v>2384</v>
      </c>
      <c r="N397" s="186">
        <v>2384</v>
      </c>
      <c r="O397" s="187">
        <f t="shared" si="71"/>
        <v>0</v>
      </c>
      <c r="P397" s="59">
        <f t="shared" si="63"/>
        <v>100</v>
      </c>
    </row>
    <row r="398" spans="1:16" s="2" customFormat="1" outlineLevel="1" x14ac:dyDescent="0.2">
      <c r="A398" s="217">
        <f t="shared" si="72"/>
        <v>395</v>
      </c>
      <c r="B398" s="57" t="s">
        <v>573</v>
      </c>
      <c r="C398" s="58" t="s">
        <v>23</v>
      </c>
      <c r="D398" s="58" t="s">
        <v>551</v>
      </c>
      <c r="E398" s="58" t="s">
        <v>25</v>
      </c>
      <c r="F398" s="58" t="s">
        <v>552</v>
      </c>
      <c r="G398" s="58" t="s">
        <v>31</v>
      </c>
      <c r="H398" s="58"/>
      <c r="I398" s="58" t="s">
        <v>25</v>
      </c>
      <c r="J398" s="58" t="s">
        <v>25</v>
      </c>
      <c r="K398" s="57"/>
      <c r="L398" s="184">
        <v>9000</v>
      </c>
      <c r="M398" s="185">
        <v>0</v>
      </c>
      <c r="N398" s="186">
        <v>0</v>
      </c>
      <c r="O398" s="187">
        <f t="shared" si="71"/>
        <v>0</v>
      </c>
      <c r="P398" s="59" t="s">
        <v>8417</v>
      </c>
    </row>
    <row r="399" spans="1:16" s="2" customFormat="1" ht="14.25" customHeight="1" outlineLevel="1" x14ac:dyDescent="0.2">
      <c r="A399" s="217">
        <f t="shared" si="72"/>
        <v>396</v>
      </c>
      <c r="B399" s="57" t="s">
        <v>574</v>
      </c>
      <c r="C399" s="58" t="s">
        <v>23</v>
      </c>
      <c r="D399" s="58" t="s">
        <v>551</v>
      </c>
      <c r="E399" s="58" t="s">
        <v>25</v>
      </c>
      <c r="F399" s="58" t="s">
        <v>552</v>
      </c>
      <c r="G399" s="58" t="s">
        <v>213</v>
      </c>
      <c r="H399" s="58"/>
      <c r="I399" s="58" t="s">
        <v>25</v>
      </c>
      <c r="J399" s="58" t="s">
        <v>25</v>
      </c>
      <c r="K399" s="57" t="s">
        <v>575</v>
      </c>
      <c r="L399" s="184">
        <v>250</v>
      </c>
      <c r="M399" s="185">
        <v>250</v>
      </c>
      <c r="N399" s="186">
        <v>240</v>
      </c>
      <c r="O399" s="187">
        <f t="shared" si="71"/>
        <v>-10</v>
      </c>
      <c r="P399" s="59">
        <f t="shared" si="63"/>
        <v>96</v>
      </c>
    </row>
    <row r="400" spans="1:16" s="2" customFormat="1" ht="28.5" outlineLevel="1" x14ac:dyDescent="0.2">
      <c r="A400" s="217">
        <f t="shared" si="72"/>
        <v>397</v>
      </c>
      <c r="B400" s="57" t="s">
        <v>576</v>
      </c>
      <c r="C400" s="58" t="s">
        <v>23</v>
      </c>
      <c r="D400" s="58" t="s">
        <v>551</v>
      </c>
      <c r="E400" s="58" t="s">
        <v>25</v>
      </c>
      <c r="F400" s="58" t="s">
        <v>552</v>
      </c>
      <c r="G400" s="58" t="s">
        <v>73</v>
      </c>
      <c r="H400" s="58"/>
      <c r="I400" s="58" t="s">
        <v>25</v>
      </c>
      <c r="J400" s="58" t="s">
        <v>25</v>
      </c>
      <c r="K400" s="57"/>
      <c r="L400" s="184">
        <v>0</v>
      </c>
      <c r="M400" s="185">
        <v>300</v>
      </c>
      <c r="N400" s="186">
        <v>300</v>
      </c>
      <c r="O400" s="187">
        <f t="shared" si="71"/>
        <v>0</v>
      </c>
      <c r="P400" s="59">
        <f t="shared" si="63"/>
        <v>100</v>
      </c>
    </row>
    <row r="401" spans="1:16" s="2" customFormat="1" outlineLevel="1" x14ac:dyDescent="0.2">
      <c r="A401" s="217">
        <f t="shared" si="72"/>
        <v>398</v>
      </c>
      <c r="B401" s="57" t="s">
        <v>577</v>
      </c>
      <c r="C401" s="58" t="s">
        <v>23</v>
      </c>
      <c r="D401" s="58" t="s">
        <v>551</v>
      </c>
      <c r="E401" s="58" t="s">
        <v>25</v>
      </c>
      <c r="F401" s="58" t="s">
        <v>552</v>
      </c>
      <c r="G401" s="58" t="s">
        <v>73</v>
      </c>
      <c r="H401" s="58"/>
      <c r="I401" s="58" t="s">
        <v>25</v>
      </c>
      <c r="J401" s="58" t="s">
        <v>25</v>
      </c>
      <c r="K401" s="57"/>
      <c r="L401" s="184">
        <v>0</v>
      </c>
      <c r="M401" s="185">
        <v>8</v>
      </c>
      <c r="N401" s="186">
        <v>8</v>
      </c>
      <c r="O401" s="187">
        <f t="shared" si="71"/>
        <v>0</v>
      </c>
      <c r="P401" s="59">
        <f t="shared" si="63"/>
        <v>100</v>
      </c>
    </row>
    <row r="402" spans="1:16" s="2" customFormat="1" outlineLevel="1" x14ac:dyDescent="0.2">
      <c r="A402" s="217">
        <f t="shared" si="72"/>
        <v>399</v>
      </c>
      <c r="B402" s="57" t="s">
        <v>578</v>
      </c>
      <c r="C402" s="58" t="s">
        <v>23</v>
      </c>
      <c r="D402" s="58" t="s">
        <v>551</v>
      </c>
      <c r="E402" s="58" t="s">
        <v>25</v>
      </c>
      <c r="F402" s="58" t="s">
        <v>552</v>
      </c>
      <c r="G402" s="58" t="s">
        <v>73</v>
      </c>
      <c r="H402" s="58"/>
      <c r="I402" s="58" t="s">
        <v>25</v>
      </c>
      <c r="J402" s="58" t="s">
        <v>25</v>
      </c>
      <c r="K402" s="57"/>
      <c r="L402" s="184">
        <v>500</v>
      </c>
      <c r="M402" s="185">
        <v>0</v>
      </c>
      <c r="N402" s="186">
        <v>0</v>
      </c>
      <c r="O402" s="187">
        <f t="shared" si="71"/>
        <v>0</v>
      </c>
      <c r="P402" s="59" t="s">
        <v>8417</v>
      </c>
    </row>
    <row r="403" spans="1:16" s="2" customFormat="1" outlineLevel="1" x14ac:dyDescent="0.2">
      <c r="A403" s="217">
        <f t="shared" si="72"/>
        <v>400</v>
      </c>
      <c r="B403" s="57" t="s">
        <v>579</v>
      </c>
      <c r="C403" s="58" t="s">
        <v>23</v>
      </c>
      <c r="D403" s="58" t="s">
        <v>551</v>
      </c>
      <c r="E403" s="58" t="s">
        <v>25</v>
      </c>
      <c r="F403" s="58" t="s">
        <v>580</v>
      </c>
      <c r="G403" s="58" t="s">
        <v>581</v>
      </c>
      <c r="H403" s="58"/>
      <c r="I403" s="58" t="s">
        <v>25</v>
      </c>
      <c r="J403" s="58" t="s">
        <v>25</v>
      </c>
      <c r="K403" s="57"/>
      <c r="L403" s="184">
        <v>90</v>
      </c>
      <c r="M403" s="185">
        <v>77</v>
      </c>
      <c r="N403" s="186">
        <v>77</v>
      </c>
      <c r="O403" s="187">
        <f t="shared" si="71"/>
        <v>0</v>
      </c>
      <c r="P403" s="59">
        <f t="shared" si="63"/>
        <v>100</v>
      </c>
    </row>
    <row r="404" spans="1:16" s="2" customFormat="1" ht="14.25" customHeight="1" outlineLevel="1" x14ac:dyDescent="0.2">
      <c r="A404" s="217">
        <f t="shared" si="72"/>
        <v>401</v>
      </c>
      <c r="B404" s="57" t="s">
        <v>582</v>
      </c>
      <c r="C404" s="58" t="s">
        <v>23</v>
      </c>
      <c r="D404" s="58" t="s">
        <v>551</v>
      </c>
      <c r="E404" s="58" t="s">
        <v>25</v>
      </c>
      <c r="F404" s="58" t="s">
        <v>43</v>
      </c>
      <c r="G404" s="58" t="s">
        <v>29</v>
      </c>
      <c r="H404" s="58"/>
      <c r="I404" s="58" t="s">
        <v>25</v>
      </c>
      <c r="J404" s="58" t="s">
        <v>25</v>
      </c>
      <c r="K404" s="57"/>
      <c r="L404" s="184">
        <v>0</v>
      </c>
      <c r="M404" s="185">
        <v>198</v>
      </c>
      <c r="N404" s="186">
        <v>198</v>
      </c>
      <c r="O404" s="187">
        <f t="shared" si="71"/>
        <v>0</v>
      </c>
      <c r="P404" s="59">
        <f t="shared" si="63"/>
        <v>100</v>
      </c>
    </row>
    <row r="405" spans="1:16" s="2" customFormat="1" ht="14.25" customHeight="1" outlineLevel="1" x14ac:dyDescent="0.2">
      <c r="A405" s="217">
        <f t="shared" si="72"/>
        <v>402</v>
      </c>
      <c r="B405" s="57" t="s">
        <v>583</v>
      </c>
      <c r="C405" s="58" t="s">
        <v>23</v>
      </c>
      <c r="D405" s="58" t="s">
        <v>551</v>
      </c>
      <c r="E405" s="58" t="s">
        <v>25</v>
      </c>
      <c r="F405" s="58" t="s">
        <v>43</v>
      </c>
      <c r="G405" s="58" t="s">
        <v>29</v>
      </c>
      <c r="H405" s="58"/>
      <c r="I405" s="58" t="s">
        <v>25</v>
      </c>
      <c r="J405" s="58" t="s">
        <v>25</v>
      </c>
      <c r="K405" s="57"/>
      <c r="L405" s="184">
        <v>500</v>
      </c>
      <c r="M405" s="185">
        <v>0</v>
      </c>
      <c r="N405" s="186">
        <v>0</v>
      </c>
      <c r="O405" s="187">
        <f t="shared" si="71"/>
        <v>0</v>
      </c>
      <c r="P405" s="59" t="s">
        <v>8417</v>
      </c>
    </row>
    <row r="406" spans="1:16" s="2" customFormat="1" ht="14.25" customHeight="1" outlineLevel="1" x14ac:dyDescent="0.2">
      <c r="A406" s="217">
        <f t="shared" si="72"/>
        <v>403</v>
      </c>
      <c r="B406" s="57" t="s">
        <v>584</v>
      </c>
      <c r="C406" s="58" t="s">
        <v>23</v>
      </c>
      <c r="D406" s="58" t="s">
        <v>551</v>
      </c>
      <c r="E406" s="58" t="s">
        <v>25</v>
      </c>
      <c r="F406" s="58" t="s">
        <v>43</v>
      </c>
      <c r="G406" s="58" t="s">
        <v>45</v>
      </c>
      <c r="H406" s="58"/>
      <c r="I406" s="58" t="s">
        <v>25</v>
      </c>
      <c r="J406" s="58" t="s">
        <v>25</v>
      </c>
      <c r="K406" s="57"/>
      <c r="L406" s="184">
        <v>150</v>
      </c>
      <c r="M406" s="185">
        <v>100</v>
      </c>
      <c r="N406" s="186">
        <v>93</v>
      </c>
      <c r="O406" s="187">
        <f t="shared" si="71"/>
        <v>-7</v>
      </c>
      <c r="P406" s="59">
        <f t="shared" si="63"/>
        <v>93</v>
      </c>
    </row>
    <row r="407" spans="1:16" s="2" customFormat="1" ht="14.25" customHeight="1" outlineLevel="1" x14ac:dyDescent="0.2">
      <c r="A407" s="217">
        <f t="shared" si="72"/>
        <v>404</v>
      </c>
      <c r="B407" s="57" t="s">
        <v>585</v>
      </c>
      <c r="C407" s="58" t="s">
        <v>23</v>
      </c>
      <c r="D407" s="58" t="s">
        <v>551</v>
      </c>
      <c r="E407" s="58" t="s">
        <v>25</v>
      </c>
      <c r="F407" s="58" t="s">
        <v>43</v>
      </c>
      <c r="G407" s="58" t="s">
        <v>47</v>
      </c>
      <c r="H407" s="58"/>
      <c r="I407" s="58" t="s">
        <v>25</v>
      </c>
      <c r="J407" s="58" t="s">
        <v>25</v>
      </c>
      <c r="K407" s="57"/>
      <c r="L407" s="184">
        <v>0</v>
      </c>
      <c r="M407" s="185">
        <v>666</v>
      </c>
      <c r="N407" s="186">
        <v>666</v>
      </c>
      <c r="O407" s="187">
        <f t="shared" si="71"/>
        <v>0</v>
      </c>
      <c r="P407" s="59">
        <f t="shared" si="63"/>
        <v>100</v>
      </c>
    </row>
    <row r="408" spans="1:16" s="2" customFormat="1" ht="14.25" customHeight="1" outlineLevel="1" x14ac:dyDescent="0.2">
      <c r="A408" s="217">
        <f t="shared" si="72"/>
        <v>405</v>
      </c>
      <c r="B408" s="57" t="s">
        <v>586</v>
      </c>
      <c r="C408" s="58" t="s">
        <v>23</v>
      </c>
      <c r="D408" s="58" t="s">
        <v>551</v>
      </c>
      <c r="E408" s="58" t="s">
        <v>25</v>
      </c>
      <c r="F408" s="58" t="s">
        <v>43</v>
      </c>
      <c r="G408" s="58" t="s">
        <v>47</v>
      </c>
      <c r="H408" s="58"/>
      <c r="I408" s="58" t="s">
        <v>25</v>
      </c>
      <c r="J408" s="58" t="s">
        <v>25</v>
      </c>
      <c r="K408" s="57"/>
      <c r="L408" s="184">
        <v>0</v>
      </c>
      <c r="M408" s="185">
        <v>721</v>
      </c>
      <c r="N408" s="186">
        <v>721</v>
      </c>
      <c r="O408" s="187">
        <f t="shared" si="71"/>
        <v>0</v>
      </c>
      <c r="P408" s="59">
        <f t="shared" si="63"/>
        <v>100</v>
      </c>
    </row>
    <row r="409" spans="1:16" s="2" customFormat="1" ht="14.25" customHeight="1" outlineLevel="1" x14ac:dyDescent="0.2">
      <c r="A409" s="217">
        <f t="shared" si="72"/>
        <v>406</v>
      </c>
      <c r="B409" s="57" t="s">
        <v>587</v>
      </c>
      <c r="C409" s="58" t="s">
        <v>23</v>
      </c>
      <c r="D409" s="58" t="s">
        <v>551</v>
      </c>
      <c r="E409" s="58" t="s">
        <v>25</v>
      </c>
      <c r="F409" s="58" t="s">
        <v>43</v>
      </c>
      <c r="G409" s="58" t="s">
        <v>47</v>
      </c>
      <c r="H409" s="58"/>
      <c r="I409" s="58" t="s">
        <v>25</v>
      </c>
      <c r="J409" s="58" t="s">
        <v>25</v>
      </c>
      <c r="K409" s="57"/>
      <c r="L409" s="184">
        <v>0</v>
      </c>
      <c r="M409" s="185">
        <v>277</v>
      </c>
      <c r="N409" s="186">
        <v>0</v>
      </c>
      <c r="O409" s="187">
        <f t="shared" si="71"/>
        <v>-277</v>
      </c>
      <c r="P409" s="59">
        <f t="shared" si="63"/>
        <v>0</v>
      </c>
    </row>
    <row r="410" spans="1:16" s="2" customFormat="1" ht="14.25" customHeight="1" outlineLevel="1" x14ac:dyDescent="0.2">
      <c r="A410" s="217">
        <f t="shared" si="72"/>
        <v>407</v>
      </c>
      <c r="B410" s="57" t="s">
        <v>588</v>
      </c>
      <c r="C410" s="58" t="s">
        <v>23</v>
      </c>
      <c r="D410" s="58" t="s">
        <v>551</v>
      </c>
      <c r="E410" s="58" t="s">
        <v>25</v>
      </c>
      <c r="F410" s="58" t="s">
        <v>43</v>
      </c>
      <c r="G410" s="58" t="s">
        <v>47</v>
      </c>
      <c r="H410" s="58"/>
      <c r="I410" s="58" t="s">
        <v>25</v>
      </c>
      <c r="J410" s="58" t="s">
        <v>25</v>
      </c>
      <c r="K410" s="57"/>
      <c r="L410" s="184">
        <v>0</v>
      </c>
      <c r="M410" s="185">
        <v>115</v>
      </c>
      <c r="N410" s="186">
        <v>115</v>
      </c>
      <c r="O410" s="187">
        <f t="shared" si="71"/>
        <v>0</v>
      </c>
      <c r="P410" s="59">
        <f t="shared" si="63"/>
        <v>100</v>
      </c>
    </row>
    <row r="411" spans="1:16" s="2" customFormat="1" outlineLevel="1" x14ac:dyDescent="0.2">
      <c r="A411" s="217">
        <f t="shared" si="72"/>
        <v>408</v>
      </c>
      <c r="B411" s="57" t="s">
        <v>589</v>
      </c>
      <c r="C411" s="58" t="s">
        <v>23</v>
      </c>
      <c r="D411" s="58" t="s">
        <v>551</v>
      </c>
      <c r="E411" s="58" t="s">
        <v>25</v>
      </c>
      <c r="F411" s="58" t="s">
        <v>43</v>
      </c>
      <c r="G411" s="58" t="s">
        <v>47</v>
      </c>
      <c r="H411" s="58"/>
      <c r="I411" s="58" t="s">
        <v>25</v>
      </c>
      <c r="J411" s="58" t="s">
        <v>25</v>
      </c>
      <c r="K411" s="57"/>
      <c r="L411" s="184">
        <v>2900</v>
      </c>
      <c r="M411" s="185">
        <v>100</v>
      </c>
      <c r="N411" s="186">
        <v>100</v>
      </c>
      <c r="O411" s="187">
        <f t="shared" si="71"/>
        <v>0</v>
      </c>
      <c r="P411" s="59">
        <f t="shared" si="63"/>
        <v>100</v>
      </c>
    </row>
    <row r="412" spans="1:16" s="2" customFormat="1" ht="28.5" outlineLevel="1" x14ac:dyDescent="0.2">
      <c r="A412" s="217">
        <f t="shared" si="72"/>
        <v>409</v>
      </c>
      <c r="B412" s="57" t="s">
        <v>590</v>
      </c>
      <c r="C412" s="58" t="s">
        <v>23</v>
      </c>
      <c r="D412" s="58" t="s">
        <v>551</v>
      </c>
      <c r="E412" s="58" t="s">
        <v>25</v>
      </c>
      <c r="F412" s="58" t="s">
        <v>43</v>
      </c>
      <c r="G412" s="58" t="s">
        <v>31</v>
      </c>
      <c r="H412" s="58"/>
      <c r="I412" s="58" t="s">
        <v>25</v>
      </c>
      <c r="J412" s="58" t="s">
        <v>25</v>
      </c>
      <c r="K412" s="57"/>
      <c r="L412" s="184">
        <v>3800</v>
      </c>
      <c r="M412" s="185">
        <v>1000</v>
      </c>
      <c r="N412" s="186">
        <v>890</v>
      </c>
      <c r="O412" s="187">
        <f t="shared" si="71"/>
        <v>-110</v>
      </c>
      <c r="P412" s="59">
        <f t="shared" si="63"/>
        <v>89</v>
      </c>
    </row>
    <row r="413" spans="1:16" s="2" customFormat="1" outlineLevel="1" x14ac:dyDescent="0.2">
      <c r="A413" s="217">
        <f t="shared" si="72"/>
        <v>410</v>
      </c>
      <c r="B413" s="57" t="s">
        <v>591</v>
      </c>
      <c r="C413" s="58" t="s">
        <v>23</v>
      </c>
      <c r="D413" s="58" t="s">
        <v>551</v>
      </c>
      <c r="E413" s="58" t="s">
        <v>25</v>
      </c>
      <c r="F413" s="58" t="s">
        <v>592</v>
      </c>
      <c r="G413" s="58" t="s">
        <v>581</v>
      </c>
      <c r="H413" s="58"/>
      <c r="I413" s="58" t="s">
        <v>25</v>
      </c>
      <c r="J413" s="58" t="s">
        <v>25</v>
      </c>
      <c r="K413" s="57"/>
      <c r="L413" s="184">
        <v>30</v>
      </c>
      <c r="M413" s="185">
        <v>33</v>
      </c>
      <c r="N413" s="186">
        <v>32</v>
      </c>
      <c r="O413" s="187">
        <f t="shared" si="71"/>
        <v>-1</v>
      </c>
      <c r="P413" s="59">
        <f t="shared" si="63"/>
        <v>96.969696969696969</v>
      </c>
    </row>
    <row r="414" spans="1:16" s="2" customFormat="1" ht="28.5" outlineLevel="1" x14ac:dyDescent="0.2">
      <c r="A414" s="217">
        <f t="shared" si="72"/>
        <v>411</v>
      </c>
      <c r="B414" s="57" t="s">
        <v>593</v>
      </c>
      <c r="C414" s="58" t="s">
        <v>23</v>
      </c>
      <c r="D414" s="58" t="s">
        <v>551</v>
      </c>
      <c r="E414" s="58" t="s">
        <v>25</v>
      </c>
      <c r="F414" s="58" t="s">
        <v>297</v>
      </c>
      <c r="G414" s="58" t="s">
        <v>219</v>
      </c>
      <c r="H414" s="58"/>
      <c r="I414" s="58" t="s">
        <v>25</v>
      </c>
      <c r="J414" s="58" t="s">
        <v>25</v>
      </c>
      <c r="K414" s="57" t="s">
        <v>594</v>
      </c>
      <c r="L414" s="184">
        <v>0</v>
      </c>
      <c r="M414" s="185">
        <v>48</v>
      </c>
      <c r="N414" s="186">
        <v>48</v>
      </c>
      <c r="O414" s="187">
        <f t="shared" si="71"/>
        <v>0</v>
      </c>
      <c r="P414" s="59">
        <f t="shared" si="63"/>
        <v>100</v>
      </c>
    </row>
    <row r="415" spans="1:16" s="2" customFormat="1" outlineLevel="1" x14ac:dyDescent="0.2">
      <c r="A415" s="247">
        <f t="shared" si="72"/>
        <v>412</v>
      </c>
      <c r="B415" s="39" t="s">
        <v>595</v>
      </c>
      <c r="C415" s="40"/>
      <c r="D415" s="40"/>
      <c r="E415" s="40"/>
      <c r="F415" s="40"/>
      <c r="G415" s="40"/>
      <c r="H415" s="40"/>
      <c r="I415" s="40"/>
      <c r="J415" s="40"/>
      <c r="K415" s="41"/>
      <c r="L415" s="177">
        <f>SUM(L418:L421)+L422+L427+L432+L442+L447+L451+L454+L467+L566+L667+L691+L727+L765+L783+L786+L835+L941+L972+L994+L1006+L1014+L1019+L1024+L1031+L1057+L1079+L1092+L1128+L1152+L1167+L1172+L1174+L1176+L1178+L1180+L1205+L1218+L1222+L1230+L1236+L1244+L1252+L1273+L1276+L1278+L1318+L1355+L1360+L1371+L1373+L1375+L1406+L1409+L1416+L1468+L1471+L1474+L1477+L1483+L1487+L1490+L1515+L1600+L1730+L1738+L1748+L1784+L1813</f>
        <v>194006</v>
      </c>
      <c r="M415" s="177">
        <f>SUM(M418:M421)+M422+M427+M432+M442+M447+M451+M454+M467+M566+M667+M691+M727+M765+M783+M786+M835+M941+M972+M994+M1006+M1014+M1019+M1024+M1031+M1057+M1079+M1092+M1128+M1152+M1167+M1172+M1174+M1176+M1178+M1180+M1205+M1218+M1222+M1230+M1236+M1244+M1252+M1273+M1276+M1278+M1318+M1355+M1360+M1371+M1373+M1375+M1406+M1409+M1416+M1468+M1471+M1474+M1477+M1483+M1487+M1490+M1515+M1600+M1730+M1738+M1748+M1784+M1813</f>
        <v>637494</v>
      </c>
      <c r="N415" s="177">
        <f>SUM(N418:N421)+N422+N427+N432+N442+N447+N451+N454+N467+N566+N667+N691+N727+N765+N783+N786+N835+N941+N972+N994+N1006+N1014+N1019+N1024+N1031+N1057+N1079+N1092+N1128+N1152+N1167+N1172+N1174+N1176+N1178+N1180+N1205+N1218+N1222+N1230+N1236+N1244+N1252+N1273+N1276+N1278+N1318+N1355+N1360+N1371+N1373+N1375+N1406+N1409+N1416+N1468+N1471+N1474+N1477+N1483+N1487+N1490+N1515+N1600+N1730+N1738+N1748+N1784+N1813</f>
        <v>282011</v>
      </c>
      <c r="O415" s="178">
        <f>SUM(O418:O421)+O422+O427+O432+O442+O447+O451+O454+O467+O566+O667+O691+O727+O765+O783+O786+O835+O941+O972+O994+O1006+O1014+O1019+O1024+O1031+O1057+O1079+O1092+O1128+O1152+O1167+O1172+O1174+O1176+O1178+O1180+O1205+O1218+O1222+O1230+O1236+O1244+O1252+O1273+O1276+O1278+O1318+O1355+O1360+O1371+O1373+O1375+O1406+O1409+O1416+O1468+O1471+O1474+O1477+O1483+O1487+O1490+O1515+O1600+O1730+O1738+O1748+O1784+O1813</f>
        <v>-355483</v>
      </c>
      <c r="P415" s="42">
        <f t="shared" si="63"/>
        <v>44.237435960181585</v>
      </c>
    </row>
    <row r="416" spans="1:16" s="2" customFormat="1" outlineLevel="1" x14ac:dyDescent="0.2">
      <c r="A416" s="228">
        <f t="shared" si="72"/>
        <v>413</v>
      </c>
      <c r="B416" s="55" t="s">
        <v>12</v>
      </c>
      <c r="C416" s="16"/>
      <c r="D416" s="16"/>
      <c r="E416" s="16"/>
      <c r="F416" s="16"/>
      <c r="G416" s="16"/>
      <c r="H416" s="16"/>
      <c r="I416" s="16"/>
      <c r="J416" s="16"/>
      <c r="K416" s="17"/>
      <c r="L416" s="76">
        <f>SUM(L418:L421)+L422+L427+L432+L442+L447+L451+L454+L467+L566+L667+L691+L727+L765+L783+L786+L835+L941+L972+L994+L1006+L1014+L1019+L1024+L1031+L1057+L1079+L1092+L1128+L1152+L1167+L1172+L1174+L1176+L1178+L1180+L1205+L1218+L1222+L1230+L1236+L1244+L1252+L1273+L1276+L1278+L1318+L1355+L1360+L1371+L1373+L1375+L1406+L1409+L1416+L1468+L1471+L1474+L1477+L1483+L1487+L1490+L1515+L1600+L1730+L1738+L1748+L1784+L1813-L417</f>
        <v>39220</v>
      </c>
      <c r="M416" s="76">
        <f t="shared" ref="M416:O416" si="73">SUM(M418:M421)+M422+M427+M432+M442+M447+M451+M454+M467+M566+M667+M691+M727+M765+M783+M786+M835+M941+M972+M994+M1006+M1014+M1019+M1024+M1031+M1057+M1079+M1092+M1128+M1152+M1167+M1172+M1174+M1176+M1178+M1180+M1205+M1218+M1222+M1230+M1236+M1244+M1252+M1273+M1276+M1278+M1318+M1355+M1360+M1371+M1373+M1375+M1406+M1409+M1416+M1468+M1471+M1474+M1477+M1483+M1487+M1490+M1515+M1600+M1730+M1738+M1748+M1784+M1813-M417</f>
        <v>104632</v>
      </c>
      <c r="N416" s="76">
        <f t="shared" si="73"/>
        <v>82324</v>
      </c>
      <c r="O416" s="66">
        <f t="shared" si="73"/>
        <v>-22308</v>
      </c>
      <c r="P416" s="18">
        <f t="shared" si="63"/>
        <v>78.679562657695541</v>
      </c>
    </row>
    <row r="417" spans="1:16" s="2" customFormat="1" outlineLevel="1" x14ac:dyDescent="0.2">
      <c r="A417" s="229">
        <f t="shared" si="72"/>
        <v>414</v>
      </c>
      <c r="B417" s="19" t="s">
        <v>13</v>
      </c>
      <c r="C417" s="20"/>
      <c r="D417" s="20"/>
      <c r="E417" s="20"/>
      <c r="F417" s="20"/>
      <c r="G417" s="20"/>
      <c r="H417" s="20"/>
      <c r="I417" s="20"/>
      <c r="J417" s="20"/>
      <c r="K417" s="21"/>
      <c r="L417" s="170">
        <f>L467-L468-L471-L474-L477-L480-L483-L486-L489-L492-L495-L498-L501-L504-L507-L510-L513-L516-L519-L522-L525-L528-L531-L534-L537-L540-L543-L546-L549-L552-L555-L558-L563+L566-L567-L570-L573-L576-L579-L582-L585-L588-L591-L594-L597-L600-L603-L606-L609-L612-L615-L618-L621-L624-L627-L630-L633-L636-L639-L642-L646-L649-L653-L656-L659-L662+L667+L691-L692-L695-L698-L701-L704-L707-L710-L715-L717-L720-L724+L727-L728-L733-L736-L739-L742-L745-L748-L751-L754-L757-L760+L786-L787-L790-L793-L796-L799-L802-L805-L808-L811-L814-L817-L820-L823-L826-L829-L832-+L835-L836-L839-L842-L845-L848-L851-L854-L857-L860-L863-L866-L869-L872-L875-L878-L881-L884-L887-L890-L893-L896-L899-L902-L905-L910-L911-L914-L917-L920-L923-L926-L929-L932-L935-L938+L941-L942-L945-L946-L949-L950-L953-L954-L955-L958-L961-L965-L966-L969+L972-L973-L976-L979-L982-L985-L988-L991+L1019-L1020-L1022+L1024-L1025-L1027-L1030+L1205+L1273+L1278-L1279-L1282-L1285-L1289-L1293-L1299-L1302-L1307-L1312-L1315+L1318-L1319-L1322-L1327-L1328-L1331-L1334-L1337-L1340-L1343-L1346-L1349-L1352+L1375-L1376-L1378-L1380-L1382-L1385-L1387-L1390-L1392-L1394-L1396-L1398-L1400-L1402-L1404+L1406-L1407+L1416-L1417-L1423-L1426-L1429-L1432-L1435-L1438-L1441-L1444-L1447-L1450-L1453-L1456-L1459-L1462-L1465+L1490-L1491-L1494-L1497-L1500-L1503-L1506-L1509-L1512+L1515-L1516-L1519-L1522-L1525-L1528-L1531-L1534-L1537-L1540-L1543-L1546-L1549-L1552-L1555-L1558-L1561-L1564-L1567-L1570-L1573-L1576-L1579-L1582-L1585-L1588-L1593-L1594-L1597+L1600-L1601-L1604-L1607-L1610-L1613-L1616-L1619-L1622-L1625-L1628-L1631-L1634-L1637-L1640-L1643-L1646-L1649-L1652-L1655-L1658-L1661-L1664-L1667-L1670-L1673-L1676-L1679-L1687-L1690-L1693-L1696-L1699-L1702-L1705-L1708-L1711-L1714-L1717-L1720-L1723-L1724-L1727+L1748-L1749-L1751-L1753-L1755-L1757-L1759-L1761-L1763-L1765-L1767-L1769-L1772-L1774-L1776-L1778-L1780-L1782</f>
        <v>154786</v>
      </c>
      <c r="M417" s="170">
        <f t="shared" ref="M417:O417" si="74">M467-M468-M471-M474-M477-M480-M483-M486-M489-M492-M495-M498-M501-M504-M507-M510-M513-M516-M519-M522-M525-M528-M531-M534-M537-M540-M543-M546-M549-M552-M555-M558-M563+M566-M567-M570-M573-M576-M579-M582-M585-M588-M591-M594-M597-M600-M603-M606-M609-M612-M615-M618-M621-M624-M627-M630-M633-M636-M639-M642-M646-M649-M653-M656-M659-M662+M667+M691-M692-M695-M698-M701-M704-M707-M710-M715-M717-M720-M724+M727-M728-M733-M736-M739-M742-M745-M748-M751-M754-M757-M760+M786-M787-M790-M793-M796-M799-M802-M805-M808-M811-M814-M817-M820-M823-M826-M829-M832-+M835-M836-M839-M842-M845-M848-M851-M854-M857-M860-M863-M866-M869-M872-M875-M878-M881-M884-M887-M890-M893-M896-M899-M902-M905-M910-M911-M914-M917-M920-M923-M926-M929-M932-M935-M938+M941-M942-M945-M946-M949-M950-M953-M954-M955-M958-M961-M965-M966-M969+M972-M973-M976-M979-M982-M985-M988-M991+M1019-M1020-M1022+M1024-M1025-M1027-M1030+M1205+M1273+M1278-M1279-M1282-M1285-M1289-M1293-M1299-M1302-M1307-M1312-M1315+M1318-M1319-M1322-M1327-M1328-M1331-M1334-M1337-M1340-M1343-M1346-M1349-M1352+M1375-M1376-M1378-M1380-M1382-M1385-M1387-M1390-M1392-M1394-M1396-M1398-M1400-M1402-M1404+M1406-M1407+M1416-M1417-M1423-M1426-M1429-M1432-M1435-M1438-M1441-M1444-M1447-M1450-M1453-M1456-M1459-M1462-M1465+M1490-M1491-M1494-M1497-M1500-M1503-M1506-M1509-M1512+M1515-M1516-M1519-M1522-M1525-M1528-M1531-M1534-M1537-M1540-M1543-M1546-M1549-M1552-M1555-M1558-M1561-M1564-M1567-M1570-M1573-M1576-M1579-M1582-M1585-M1588-M1593-M1594-M1597+M1600-M1601-M1604-M1607-M1610-M1613-M1616-M1619-M1622-M1625-M1628-M1631-M1634-M1637-M1640-M1643-M1646-M1649-M1652-M1655-M1658-M1661-M1664-M1667-M1670-M1673-M1676-M1679-M1687-M1690-M1693-M1696-M1699-M1702-M1705-M1708-M1711-M1714-M1717-M1720-M1723-M1724-M1727+M1748-M1749-M1751-M1753-M1755-M1757-M1759-M1761-M1763-M1765-M1767-M1769-M1772-M1774-M1776-M1778-M1780-M1782</f>
        <v>532862</v>
      </c>
      <c r="N417" s="170">
        <f t="shared" si="74"/>
        <v>199687</v>
      </c>
      <c r="O417" s="171">
        <f t="shared" si="74"/>
        <v>-333175</v>
      </c>
      <c r="P417" s="22">
        <f t="shared" si="63"/>
        <v>37.474430527979102</v>
      </c>
    </row>
    <row r="418" spans="1:16" s="2" customFormat="1" outlineLevel="1" x14ac:dyDescent="0.2">
      <c r="A418" s="217">
        <f t="shared" si="72"/>
        <v>415</v>
      </c>
      <c r="B418" s="57" t="s">
        <v>596</v>
      </c>
      <c r="C418" s="58" t="s">
        <v>597</v>
      </c>
      <c r="D418" s="58" t="s">
        <v>551</v>
      </c>
      <c r="E418" s="58" t="s">
        <v>25</v>
      </c>
      <c r="F418" s="58" t="s">
        <v>249</v>
      </c>
      <c r="G418" s="58" t="s">
        <v>403</v>
      </c>
      <c r="H418" s="58"/>
      <c r="I418" s="58" t="s">
        <v>25</v>
      </c>
      <c r="J418" s="58" t="s">
        <v>25</v>
      </c>
      <c r="K418" s="57"/>
      <c r="L418" s="184">
        <v>0</v>
      </c>
      <c r="M418" s="185">
        <v>3900</v>
      </c>
      <c r="N418" s="186">
        <v>3624</v>
      </c>
      <c r="O418" s="187">
        <f>N418-M418</f>
        <v>-276</v>
      </c>
      <c r="P418" s="59">
        <f>N418/M418*100</f>
        <v>92.92307692307692</v>
      </c>
    </row>
    <row r="419" spans="1:16" s="2" customFormat="1" ht="14.25" customHeight="1" outlineLevel="1" x14ac:dyDescent="0.2">
      <c r="A419" s="217">
        <f t="shared" si="72"/>
        <v>416</v>
      </c>
      <c r="B419" s="57" t="s">
        <v>598</v>
      </c>
      <c r="C419" s="58" t="s">
        <v>599</v>
      </c>
      <c r="D419" s="58" t="s">
        <v>551</v>
      </c>
      <c r="E419" s="58" t="s">
        <v>600</v>
      </c>
      <c r="F419" s="58" t="s">
        <v>601</v>
      </c>
      <c r="G419" s="58" t="s">
        <v>602</v>
      </c>
      <c r="H419" s="58"/>
      <c r="I419" s="58" t="s">
        <v>25</v>
      </c>
      <c r="J419" s="58" t="s">
        <v>25</v>
      </c>
      <c r="K419" s="57" t="s">
        <v>603</v>
      </c>
      <c r="L419" s="184">
        <v>0</v>
      </c>
      <c r="M419" s="185">
        <v>517</v>
      </c>
      <c r="N419" s="186">
        <v>517</v>
      </c>
      <c r="O419" s="187">
        <f>N419-M419</f>
        <v>0</v>
      </c>
      <c r="P419" s="59">
        <f>N419/M419*100</f>
        <v>100</v>
      </c>
    </row>
    <row r="420" spans="1:16" s="2" customFormat="1" outlineLevel="1" x14ac:dyDescent="0.2">
      <c r="A420" s="217">
        <f t="shared" si="72"/>
        <v>417</v>
      </c>
      <c r="B420" s="57" t="s">
        <v>604</v>
      </c>
      <c r="C420" s="58" t="s">
        <v>605</v>
      </c>
      <c r="D420" s="58" t="s">
        <v>551</v>
      </c>
      <c r="E420" s="58" t="s">
        <v>25</v>
      </c>
      <c r="F420" s="58" t="s">
        <v>249</v>
      </c>
      <c r="G420" s="58" t="s">
        <v>250</v>
      </c>
      <c r="H420" s="58"/>
      <c r="I420" s="58" t="s">
        <v>25</v>
      </c>
      <c r="J420" s="58" t="s">
        <v>25</v>
      </c>
      <c r="K420" s="57"/>
      <c r="L420" s="184">
        <v>0</v>
      </c>
      <c r="M420" s="185">
        <v>20</v>
      </c>
      <c r="N420" s="186">
        <v>19</v>
      </c>
      <c r="O420" s="187">
        <f>N420-M420</f>
        <v>-1</v>
      </c>
      <c r="P420" s="59">
        <f>N420/M420*100</f>
        <v>95</v>
      </c>
    </row>
    <row r="421" spans="1:16" s="2" customFormat="1" outlineLevel="1" x14ac:dyDescent="0.2">
      <c r="A421" s="217">
        <f t="shared" si="72"/>
        <v>418</v>
      </c>
      <c r="B421" s="57" t="s">
        <v>606</v>
      </c>
      <c r="C421" s="58" t="s">
        <v>607</v>
      </c>
      <c r="D421" s="58" t="s">
        <v>551</v>
      </c>
      <c r="E421" s="58" t="s">
        <v>25</v>
      </c>
      <c r="F421" s="58" t="s">
        <v>249</v>
      </c>
      <c r="G421" s="58" t="s">
        <v>408</v>
      </c>
      <c r="H421" s="58"/>
      <c r="I421" s="58" t="s">
        <v>25</v>
      </c>
      <c r="J421" s="58" t="s">
        <v>25</v>
      </c>
      <c r="K421" s="57"/>
      <c r="L421" s="184">
        <v>0</v>
      </c>
      <c r="M421" s="185">
        <v>200</v>
      </c>
      <c r="N421" s="186">
        <v>22</v>
      </c>
      <c r="O421" s="187">
        <f>N421-M421</f>
        <v>-178</v>
      </c>
      <c r="P421" s="59">
        <f>N421/M421*100</f>
        <v>11</v>
      </c>
    </row>
    <row r="422" spans="1:16" s="2" customFormat="1" ht="28.5" outlineLevel="1" x14ac:dyDescent="0.2">
      <c r="A422" s="218">
        <f t="shared" si="72"/>
        <v>419</v>
      </c>
      <c r="B422" s="60" t="s">
        <v>608</v>
      </c>
      <c r="C422" s="61">
        <v>236010</v>
      </c>
      <c r="D422" s="61" t="s">
        <v>551</v>
      </c>
      <c r="E422" s="61"/>
      <c r="F422" s="61"/>
      <c r="G422" s="61"/>
      <c r="H422" s="61"/>
      <c r="I422" s="61"/>
      <c r="J422" s="61"/>
      <c r="K422" s="63"/>
      <c r="L422" s="65">
        <f>SUM(L423:L426)</f>
        <v>0</v>
      </c>
      <c r="M422" s="65">
        <f t="shared" ref="M422:O422" si="75">SUM(M423:M426)</f>
        <v>272</v>
      </c>
      <c r="N422" s="65">
        <f t="shared" si="75"/>
        <v>272</v>
      </c>
      <c r="O422" s="66">
        <f t="shared" si="75"/>
        <v>0</v>
      </c>
      <c r="P422" s="18">
        <f t="shared" ref="P422" si="76">N422/M422*100</f>
        <v>100</v>
      </c>
    </row>
    <row r="423" spans="1:16" s="2" customFormat="1" ht="28.5" outlineLevel="2" x14ac:dyDescent="0.2">
      <c r="A423" s="217">
        <f t="shared" si="72"/>
        <v>420</v>
      </c>
      <c r="B423" s="64" t="s">
        <v>609</v>
      </c>
      <c r="C423" s="58" t="s">
        <v>610</v>
      </c>
      <c r="D423" s="58" t="s">
        <v>551</v>
      </c>
      <c r="E423" s="58" t="s">
        <v>611</v>
      </c>
      <c r="F423" s="58" t="s">
        <v>151</v>
      </c>
      <c r="G423" s="58" t="s">
        <v>31</v>
      </c>
      <c r="H423" s="58"/>
      <c r="I423" s="58" t="s">
        <v>25</v>
      </c>
      <c r="J423" s="58" t="s">
        <v>25</v>
      </c>
      <c r="K423" s="57" t="s">
        <v>612</v>
      </c>
      <c r="L423" s="184">
        <v>0</v>
      </c>
      <c r="M423" s="185">
        <v>6</v>
      </c>
      <c r="N423" s="186">
        <v>6</v>
      </c>
      <c r="O423" s="187">
        <f>N423-M423</f>
        <v>0</v>
      </c>
      <c r="P423" s="59">
        <f>N423/M423*100</f>
        <v>100</v>
      </c>
    </row>
    <row r="424" spans="1:16" s="2" customFormat="1" ht="28.5" outlineLevel="2" x14ac:dyDescent="0.2">
      <c r="A424" s="217">
        <f t="shared" si="72"/>
        <v>421</v>
      </c>
      <c r="B424" s="64" t="s">
        <v>613</v>
      </c>
      <c r="C424" s="58" t="s">
        <v>610</v>
      </c>
      <c r="D424" s="58" t="s">
        <v>551</v>
      </c>
      <c r="E424" s="58" t="s">
        <v>611</v>
      </c>
      <c r="F424" s="58" t="s">
        <v>151</v>
      </c>
      <c r="G424" s="58" t="s">
        <v>31</v>
      </c>
      <c r="H424" s="58"/>
      <c r="I424" s="58" t="s">
        <v>614</v>
      </c>
      <c r="J424" s="58" t="s">
        <v>615</v>
      </c>
      <c r="K424" s="57" t="s">
        <v>612</v>
      </c>
      <c r="L424" s="184">
        <v>0</v>
      </c>
      <c r="M424" s="185">
        <v>27</v>
      </c>
      <c r="N424" s="186">
        <v>27</v>
      </c>
      <c r="O424" s="187">
        <f>N424-M424</f>
        <v>0</v>
      </c>
      <c r="P424" s="59">
        <f>N424/M424*100</f>
        <v>100</v>
      </c>
    </row>
    <row r="425" spans="1:16" s="2" customFormat="1" ht="28.5" outlineLevel="2" x14ac:dyDescent="0.2">
      <c r="A425" s="217">
        <f t="shared" si="72"/>
        <v>422</v>
      </c>
      <c r="B425" s="64" t="s">
        <v>616</v>
      </c>
      <c r="C425" s="58" t="s">
        <v>610</v>
      </c>
      <c r="D425" s="58" t="s">
        <v>551</v>
      </c>
      <c r="E425" s="58" t="s">
        <v>611</v>
      </c>
      <c r="F425" s="58" t="s">
        <v>151</v>
      </c>
      <c r="G425" s="58" t="s">
        <v>31</v>
      </c>
      <c r="H425" s="58" t="s">
        <v>617</v>
      </c>
      <c r="I425" s="58" t="s">
        <v>614</v>
      </c>
      <c r="J425" s="58" t="s">
        <v>615</v>
      </c>
      <c r="K425" s="57" t="s">
        <v>618</v>
      </c>
      <c r="L425" s="184">
        <v>0</v>
      </c>
      <c r="M425" s="185">
        <v>13</v>
      </c>
      <c r="N425" s="186">
        <v>13</v>
      </c>
      <c r="O425" s="187">
        <f>N425-M425</f>
        <v>0</v>
      </c>
      <c r="P425" s="59">
        <f>N425/M425*100</f>
        <v>100</v>
      </c>
    </row>
    <row r="426" spans="1:16" s="2" customFormat="1" ht="28.5" outlineLevel="2" x14ac:dyDescent="0.2">
      <c r="A426" s="217">
        <f t="shared" si="72"/>
        <v>423</v>
      </c>
      <c r="B426" s="64" t="s">
        <v>619</v>
      </c>
      <c r="C426" s="58" t="s">
        <v>610</v>
      </c>
      <c r="D426" s="58" t="s">
        <v>551</v>
      </c>
      <c r="E426" s="58" t="s">
        <v>611</v>
      </c>
      <c r="F426" s="58" t="s">
        <v>151</v>
      </c>
      <c r="G426" s="58" t="s">
        <v>31</v>
      </c>
      <c r="H426" s="58" t="s">
        <v>620</v>
      </c>
      <c r="I426" s="58" t="s">
        <v>614</v>
      </c>
      <c r="J426" s="58" t="s">
        <v>621</v>
      </c>
      <c r="K426" s="57" t="s">
        <v>622</v>
      </c>
      <c r="L426" s="184">
        <v>0</v>
      </c>
      <c r="M426" s="185">
        <v>226</v>
      </c>
      <c r="N426" s="186">
        <v>226</v>
      </c>
      <c r="O426" s="187">
        <f>N426-M426</f>
        <v>0</v>
      </c>
      <c r="P426" s="59">
        <f>N426/M426*100</f>
        <v>100</v>
      </c>
    </row>
    <row r="427" spans="1:16" s="2" customFormat="1" outlineLevel="1" x14ac:dyDescent="0.2">
      <c r="A427" s="218">
        <f t="shared" si="72"/>
        <v>424</v>
      </c>
      <c r="B427" s="60" t="s">
        <v>623</v>
      </c>
      <c r="C427" s="61">
        <v>236010</v>
      </c>
      <c r="D427" s="61" t="s">
        <v>551</v>
      </c>
      <c r="E427" s="61"/>
      <c r="F427" s="61"/>
      <c r="G427" s="61"/>
      <c r="H427" s="61"/>
      <c r="I427" s="61"/>
      <c r="J427" s="61"/>
      <c r="K427" s="63"/>
      <c r="L427" s="65">
        <f>SUM(L428:L431)</f>
        <v>0</v>
      </c>
      <c r="M427" s="65">
        <f t="shared" ref="M427:O427" si="77">SUM(M428:M431)</f>
        <v>366</v>
      </c>
      <c r="N427" s="65">
        <f t="shared" si="77"/>
        <v>366</v>
      </c>
      <c r="O427" s="66">
        <f t="shared" si="77"/>
        <v>0</v>
      </c>
      <c r="P427" s="18">
        <f t="shared" ref="P427" si="78">N427/M427*100</f>
        <v>100</v>
      </c>
    </row>
    <row r="428" spans="1:16" s="2" customFormat="1" ht="28.5" outlineLevel="2" x14ac:dyDescent="0.2">
      <c r="A428" s="217">
        <f t="shared" si="72"/>
        <v>425</v>
      </c>
      <c r="B428" s="64" t="s">
        <v>624</v>
      </c>
      <c r="C428" s="58" t="s">
        <v>610</v>
      </c>
      <c r="D428" s="58" t="s">
        <v>551</v>
      </c>
      <c r="E428" s="58" t="s">
        <v>625</v>
      </c>
      <c r="F428" s="58" t="s">
        <v>523</v>
      </c>
      <c r="G428" s="58" t="s">
        <v>31</v>
      </c>
      <c r="H428" s="58"/>
      <c r="I428" s="58" t="s">
        <v>25</v>
      </c>
      <c r="J428" s="58" t="s">
        <v>25</v>
      </c>
      <c r="K428" s="57" t="s">
        <v>626</v>
      </c>
      <c r="L428" s="184">
        <v>0</v>
      </c>
      <c r="M428" s="185">
        <v>293</v>
      </c>
      <c r="N428" s="186">
        <v>293</v>
      </c>
      <c r="O428" s="187">
        <f>N428-M428</f>
        <v>0</v>
      </c>
      <c r="P428" s="59">
        <f>N428/M428*100</f>
        <v>100</v>
      </c>
    </row>
    <row r="429" spans="1:16" s="2" customFormat="1" ht="28.5" outlineLevel="2" x14ac:dyDescent="0.2">
      <c r="A429" s="217">
        <f t="shared" si="72"/>
        <v>426</v>
      </c>
      <c r="B429" s="64" t="s">
        <v>627</v>
      </c>
      <c r="C429" s="58" t="s">
        <v>610</v>
      </c>
      <c r="D429" s="58" t="s">
        <v>551</v>
      </c>
      <c r="E429" s="58" t="s">
        <v>625</v>
      </c>
      <c r="F429" s="58" t="s">
        <v>523</v>
      </c>
      <c r="G429" s="58" t="s">
        <v>27</v>
      </c>
      <c r="H429" s="58"/>
      <c r="I429" s="58" t="s">
        <v>614</v>
      </c>
      <c r="J429" s="58" t="s">
        <v>615</v>
      </c>
      <c r="K429" s="57" t="s">
        <v>626</v>
      </c>
      <c r="L429" s="184">
        <v>0</v>
      </c>
      <c r="M429" s="185">
        <v>7</v>
      </c>
      <c r="N429" s="186">
        <v>7</v>
      </c>
      <c r="O429" s="187">
        <f>N429-M429</f>
        <v>0</v>
      </c>
      <c r="P429" s="59">
        <f>N429/M429*100</f>
        <v>100</v>
      </c>
    </row>
    <row r="430" spans="1:16" s="2" customFormat="1" ht="28.5" outlineLevel="2" x14ac:dyDescent="0.2">
      <c r="A430" s="217">
        <f t="shared" si="72"/>
        <v>427</v>
      </c>
      <c r="B430" s="64" t="s">
        <v>628</v>
      </c>
      <c r="C430" s="58" t="s">
        <v>610</v>
      </c>
      <c r="D430" s="58" t="s">
        <v>551</v>
      </c>
      <c r="E430" s="58" t="s">
        <v>625</v>
      </c>
      <c r="F430" s="58" t="s">
        <v>523</v>
      </c>
      <c r="G430" s="58" t="s">
        <v>27</v>
      </c>
      <c r="H430" s="58" t="s">
        <v>617</v>
      </c>
      <c r="I430" s="58" t="s">
        <v>614</v>
      </c>
      <c r="J430" s="58" t="s">
        <v>615</v>
      </c>
      <c r="K430" s="57" t="s">
        <v>629</v>
      </c>
      <c r="L430" s="184">
        <v>0</v>
      </c>
      <c r="M430" s="185">
        <v>4</v>
      </c>
      <c r="N430" s="186">
        <v>4</v>
      </c>
      <c r="O430" s="187">
        <f>N430-M430</f>
        <v>0</v>
      </c>
      <c r="P430" s="59">
        <f>N430/M430*100</f>
        <v>100</v>
      </c>
    </row>
    <row r="431" spans="1:16" s="2" customFormat="1" ht="28.5" outlineLevel="2" x14ac:dyDescent="0.2">
      <c r="A431" s="217">
        <f t="shared" si="72"/>
        <v>428</v>
      </c>
      <c r="B431" s="64" t="s">
        <v>630</v>
      </c>
      <c r="C431" s="58" t="s">
        <v>610</v>
      </c>
      <c r="D431" s="58" t="s">
        <v>551</v>
      </c>
      <c r="E431" s="58" t="s">
        <v>625</v>
      </c>
      <c r="F431" s="58" t="s">
        <v>523</v>
      </c>
      <c r="G431" s="58" t="s">
        <v>27</v>
      </c>
      <c r="H431" s="58" t="s">
        <v>620</v>
      </c>
      <c r="I431" s="58" t="s">
        <v>614</v>
      </c>
      <c r="J431" s="58" t="s">
        <v>621</v>
      </c>
      <c r="K431" s="57" t="s">
        <v>631</v>
      </c>
      <c r="L431" s="184">
        <v>0</v>
      </c>
      <c r="M431" s="185">
        <v>62</v>
      </c>
      <c r="N431" s="186">
        <v>62</v>
      </c>
      <c r="O431" s="187">
        <f>N431-M431</f>
        <v>0</v>
      </c>
      <c r="P431" s="59">
        <f>N431/M431*100</f>
        <v>100</v>
      </c>
    </row>
    <row r="432" spans="1:16" s="2" customFormat="1" ht="28.5" outlineLevel="1" x14ac:dyDescent="0.2">
      <c r="A432" s="218">
        <f t="shared" si="72"/>
        <v>429</v>
      </c>
      <c r="B432" s="60" t="s">
        <v>632</v>
      </c>
      <c r="C432" s="61">
        <v>236010</v>
      </c>
      <c r="D432" s="61" t="s">
        <v>551</v>
      </c>
      <c r="E432" s="61"/>
      <c r="F432" s="61"/>
      <c r="G432" s="61"/>
      <c r="H432" s="61"/>
      <c r="I432" s="61"/>
      <c r="J432" s="61"/>
      <c r="K432" s="63"/>
      <c r="L432" s="65">
        <f>SUM(L433:L441)</f>
        <v>0</v>
      </c>
      <c r="M432" s="65">
        <f t="shared" ref="M432:O432" si="79">SUM(M433:M441)</f>
        <v>3327</v>
      </c>
      <c r="N432" s="65">
        <f t="shared" si="79"/>
        <v>3327</v>
      </c>
      <c r="O432" s="66">
        <f t="shared" si="79"/>
        <v>0</v>
      </c>
      <c r="P432" s="18">
        <f t="shared" ref="P432:P447" si="80">N432/M432*100</f>
        <v>100</v>
      </c>
    </row>
    <row r="433" spans="1:16" s="2" customFormat="1" ht="28.5" outlineLevel="2" x14ac:dyDescent="0.2">
      <c r="A433" s="217">
        <f t="shared" si="72"/>
        <v>430</v>
      </c>
      <c r="B433" s="64" t="s">
        <v>633</v>
      </c>
      <c r="C433" s="58" t="s">
        <v>610</v>
      </c>
      <c r="D433" s="58" t="s">
        <v>551</v>
      </c>
      <c r="E433" s="58" t="s">
        <v>634</v>
      </c>
      <c r="F433" s="58" t="s">
        <v>151</v>
      </c>
      <c r="G433" s="58" t="s">
        <v>27</v>
      </c>
      <c r="H433" s="58"/>
      <c r="I433" s="58" t="s">
        <v>614</v>
      </c>
      <c r="J433" s="58" t="s">
        <v>615</v>
      </c>
      <c r="K433" s="57" t="s">
        <v>635</v>
      </c>
      <c r="L433" s="184">
        <v>0</v>
      </c>
      <c r="M433" s="185">
        <v>186</v>
      </c>
      <c r="N433" s="186">
        <v>186</v>
      </c>
      <c r="O433" s="187">
        <f t="shared" ref="O433:O441" si="81">N433-M433</f>
        <v>0</v>
      </c>
      <c r="P433" s="59">
        <f t="shared" si="80"/>
        <v>100</v>
      </c>
    </row>
    <row r="434" spans="1:16" s="2" customFormat="1" ht="28.5" outlineLevel="2" x14ac:dyDescent="0.2">
      <c r="A434" s="217">
        <f t="shared" si="72"/>
        <v>431</v>
      </c>
      <c r="B434" s="64" t="s">
        <v>636</v>
      </c>
      <c r="C434" s="58" t="s">
        <v>610</v>
      </c>
      <c r="D434" s="58" t="s">
        <v>551</v>
      </c>
      <c r="E434" s="58" t="s">
        <v>634</v>
      </c>
      <c r="F434" s="58" t="s">
        <v>151</v>
      </c>
      <c r="G434" s="58" t="s">
        <v>27</v>
      </c>
      <c r="H434" s="58" t="s">
        <v>617</v>
      </c>
      <c r="I434" s="58" t="s">
        <v>614</v>
      </c>
      <c r="J434" s="58" t="s">
        <v>615</v>
      </c>
      <c r="K434" s="57" t="s">
        <v>637</v>
      </c>
      <c r="L434" s="184">
        <v>0</v>
      </c>
      <c r="M434" s="185">
        <v>93</v>
      </c>
      <c r="N434" s="186">
        <v>93</v>
      </c>
      <c r="O434" s="187">
        <f t="shared" si="81"/>
        <v>0</v>
      </c>
      <c r="P434" s="59">
        <f t="shared" si="80"/>
        <v>100</v>
      </c>
    </row>
    <row r="435" spans="1:16" s="2" customFormat="1" ht="28.5" outlineLevel="2" x14ac:dyDescent="0.2">
      <c r="A435" s="217">
        <f t="shared" si="72"/>
        <v>432</v>
      </c>
      <c r="B435" s="64" t="s">
        <v>638</v>
      </c>
      <c r="C435" s="58" t="s">
        <v>610</v>
      </c>
      <c r="D435" s="58" t="s">
        <v>551</v>
      </c>
      <c r="E435" s="58" t="s">
        <v>634</v>
      </c>
      <c r="F435" s="58" t="s">
        <v>151</v>
      </c>
      <c r="G435" s="58" t="s">
        <v>27</v>
      </c>
      <c r="H435" s="58" t="s">
        <v>620</v>
      </c>
      <c r="I435" s="58" t="s">
        <v>614</v>
      </c>
      <c r="J435" s="58" t="s">
        <v>621</v>
      </c>
      <c r="K435" s="57" t="s">
        <v>639</v>
      </c>
      <c r="L435" s="184">
        <v>0</v>
      </c>
      <c r="M435" s="185">
        <v>1579</v>
      </c>
      <c r="N435" s="186">
        <v>1579</v>
      </c>
      <c r="O435" s="187">
        <f t="shared" si="81"/>
        <v>0</v>
      </c>
      <c r="P435" s="59">
        <f t="shared" si="80"/>
        <v>100</v>
      </c>
    </row>
    <row r="436" spans="1:16" s="2" customFormat="1" ht="28.5" outlineLevel="2" x14ac:dyDescent="0.2">
      <c r="A436" s="217">
        <f t="shared" si="72"/>
        <v>433</v>
      </c>
      <c r="B436" s="64" t="s">
        <v>640</v>
      </c>
      <c r="C436" s="58" t="s">
        <v>610</v>
      </c>
      <c r="D436" s="58" t="s">
        <v>551</v>
      </c>
      <c r="E436" s="58" t="s">
        <v>634</v>
      </c>
      <c r="F436" s="58" t="s">
        <v>151</v>
      </c>
      <c r="G436" s="58" t="s">
        <v>29</v>
      </c>
      <c r="H436" s="58"/>
      <c r="I436" s="58" t="s">
        <v>614</v>
      </c>
      <c r="J436" s="58" t="s">
        <v>615</v>
      </c>
      <c r="K436" s="57" t="s">
        <v>635</v>
      </c>
      <c r="L436" s="184">
        <v>0</v>
      </c>
      <c r="M436" s="185">
        <v>103</v>
      </c>
      <c r="N436" s="186">
        <v>103</v>
      </c>
      <c r="O436" s="187">
        <f t="shared" si="81"/>
        <v>0</v>
      </c>
      <c r="P436" s="59">
        <f t="shared" si="80"/>
        <v>100</v>
      </c>
    </row>
    <row r="437" spans="1:16" s="2" customFormat="1" ht="28.5" outlineLevel="2" x14ac:dyDescent="0.2">
      <c r="A437" s="217">
        <f t="shared" si="72"/>
        <v>434</v>
      </c>
      <c r="B437" s="64" t="s">
        <v>641</v>
      </c>
      <c r="C437" s="58" t="s">
        <v>610</v>
      </c>
      <c r="D437" s="58" t="s">
        <v>551</v>
      </c>
      <c r="E437" s="58" t="s">
        <v>634</v>
      </c>
      <c r="F437" s="58" t="s">
        <v>151</v>
      </c>
      <c r="G437" s="58" t="s">
        <v>29</v>
      </c>
      <c r="H437" s="58" t="s">
        <v>617</v>
      </c>
      <c r="I437" s="58" t="s">
        <v>614</v>
      </c>
      <c r="J437" s="58" t="s">
        <v>615</v>
      </c>
      <c r="K437" s="57" t="s">
        <v>637</v>
      </c>
      <c r="L437" s="184">
        <v>0</v>
      </c>
      <c r="M437" s="185">
        <v>51</v>
      </c>
      <c r="N437" s="186">
        <v>51</v>
      </c>
      <c r="O437" s="187">
        <f t="shared" si="81"/>
        <v>0</v>
      </c>
      <c r="P437" s="59">
        <f t="shared" si="80"/>
        <v>100</v>
      </c>
    </row>
    <row r="438" spans="1:16" s="2" customFormat="1" ht="28.5" outlineLevel="2" x14ac:dyDescent="0.2">
      <c r="A438" s="217">
        <f t="shared" si="72"/>
        <v>435</v>
      </c>
      <c r="B438" s="64" t="s">
        <v>642</v>
      </c>
      <c r="C438" s="58" t="s">
        <v>610</v>
      </c>
      <c r="D438" s="58" t="s">
        <v>551</v>
      </c>
      <c r="E438" s="58" t="s">
        <v>634</v>
      </c>
      <c r="F438" s="58" t="s">
        <v>151</v>
      </c>
      <c r="G438" s="58" t="s">
        <v>29</v>
      </c>
      <c r="H438" s="58" t="s">
        <v>620</v>
      </c>
      <c r="I438" s="58" t="s">
        <v>614</v>
      </c>
      <c r="J438" s="58" t="s">
        <v>621</v>
      </c>
      <c r="K438" s="57" t="s">
        <v>639</v>
      </c>
      <c r="L438" s="184">
        <v>0</v>
      </c>
      <c r="M438" s="185">
        <v>872</v>
      </c>
      <c r="N438" s="186">
        <v>872</v>
      </c>
      <c r="O438" s="187">
        <f t="shared" si="81"/>
        <v>0</v>
      </c>
      <c r="P438" s="59">
        <f t="shared" si="80"/>
        <v>100</v>
      </c>
    </row>
    <row r="439" spans="1:16" s="2" customFormat="1" ht="28.5" outlineLevel="2" x14ac:dyDescent="0.2">
      <c r="A439" s="217">
        <f t="shared" si="72"/>
        <v>436</v>
      </c>
      <c r="B439" s="64" t="s">
        <v>643</v>
      </c>
      <c r="C439" s="58" t="s">
        <v>610</v>
      </c>
      <c r="D439" s="58" t="s">
        <v>551</v>
      </c>
      <c r="E439" s="58" t="s">
        <v>634</v>
      </c>
      <c r="F439" s="58" t="s">
        <v>151</v>
      </c>
      <c r="G439" s="58" t="s">
        <v>420</v>
      </c>
      <c r="H439" s="58"/>
      <c r="I439" s="58" t="s">
        <v>614</v>
      </c>
      <c r="J439" s="58" t="s">
        <v>615</v>
      </c>
      <c r="K439" s="57" t="s">
        <v>637</v>
      </c>
      <c r="L439" s="184">
        <v>0</v>
      </c>
      <c r="M439" s="185">
        <v>8</v>
      </c>
      <c r="N439" s="186">
        <v>8</v>
      </c>
      <c r="O439" s="187">
        <f t="shared" si="81"/>
        <v>0</v>
      </c>
      <c r="P439" s="59">
        <f t="shared" si="80"/>
        <v>100</v>
      </c>
    </row>
    <row r="440" spans="1:16" s="2" customFormat="1" ht="28.5" outlineLevel="2" x14ac:dyDescent="0.2">
      <c r="A440" s="217">
        <f t="shared" si="72"/>
        <v>437</v>
      </c>
      <c r="B440" s="64" t="s">
        <v>644</v>
      </c>
      <c r="C440" s="58" t="s">
        <v>610</v>
      </c>
      <c r="D440" s="58" t="s">
        <v>551</v>
      </c>
      <c r="E440" s="58" t="s">
        <v>634</v>
      </c>
      <c r="F440" s="58" t="s">
        <v>151</v>
      </c>
      <c r="G440" s="58" t="s">
        <v>420</v>
      </c>
      <c r="H440" s="58"/>
      <c r="I440" s="58" t="s">
        <v>614</v>
      </c>
      <c r="J440" s="58" t="s">
        <v>621</v>
      </c>
      <c r="K440" s="57" t="s">
        <v>639</v>
      </c>
      <c r="L440" s="184">
        <v>0</v>
      </c>
      <c r="M440" s="185">
        <v>142</v>
      </c>
      <c r="N440" s="186">
        <v>142</v>
      </c>
      <c r="O440" s="187">
        <f t="shared" si="81"/>
        <v>0</v>
      </c>
      <c r="P440" s="59">
        <f t="shared" si="80"/>
        <v>100</v>
      </c>
    </row>
    <row r="441" spans="1:16" s="2" customFormat="1" ht="28.5" outlineLevel="2" x14ac:dyDescent="0.2">
      <c r="A441" s="217">
        <f t="shared" si="72"/>
        <v>438</v>
      </c>
      <c r="B441" s="64" t="s">
        <v>645</v>
      </c>
      <c r="C441" s="58" t="s">
        <v>610</v>
      </c>
      <c r="D441" s="58" t="s">
        <v>551</v>
      </c>
      <c r="E441" s="58" t="s">
        <v>634</v>
      </c>
      <c r="F441" s="58" t="s">
        <v>151</v>
      </c>
      <c r="G441" s="58" t="s">
        <v>31</v>
      </c>
      <c r="H441" s="58"/>
      <c r="I441" s="58" t="s">
        <v>25</v>
      </c>
      <c r="J441" s="58" t="s">
        <v>25</v>
      </c>
      <c r="K441" s="57" t="s">
        <v>635</v>
      </c>
      <c r="L441" s="184">
        <v>0</v>
      </c>
      <c r="M441" s="185">
        <v>293</v>
      </c>
      <c r="N441" s="186">
        <v>293</v>
      </c>
      <c r="O441" s="187">
        <f t="shared" si="81"/>
        <v>0</v>
      </c>
      <c r="P441" s="59">
        <f t="shared" si="80"/>
        <v>100</v>
      </c>
    </row>
    <row r="442" spans="1:16" s="2" customFormat="1" ht="28.5" outlineLevel="1" x14ac:dyDescent="0.2">
      <c r="A442" s="218">
        <f t="shared" si="72"/>
        <v>439</v>
      </c>
      <c r="B442" s="60" t="s">
        <v>646</v>
      </c>
      <c r="C442" s="61">
        <v>236010</v>
      </c>
      <c r="D442" s="61" t="s">
        <v>551</v>
      </c>
      <c r="E442" s="61"/>
      <c r="F442" s="61"/>
      <c r="G442" s="61"/>
      <c r="H442" s="61"/>
      <c r="I442" s="61"/>
      <c r="J442" s="61"/>
      <c r="K442" s="63"/>
      <c r="L442" s="65">
        <f>SUM(L443:L446)</f>
        <v>0</v>
      </c>
      <c r="M442" s="65">
        <f>SUM(M443:M446)</f>
        <v>225</v>
      </c>
      <c r="N442" s="65">
        <f>SUM(N443:N446)</f>
        <v>225</v>
      </c>
      <c r="O442" s="66">
        <f>SUM(O443:O446)</f>
        <v>0</v>
      </c>
      <c r="P442" s="18">
        <f t="shared" si="80"/>
        <v>100</v>
      </c>
    </row>
    <row r="443" spans="1:16" s="2" customFormat="1" ht="28.5" outlineLevel="2" x14ac:dyDescent="0.2">
      <c r="A443" s="217">
        <f t="shared" si="72"/>
        <v>440</v>
      </c>
      <c r="B443" s="64" t="s">
        <v>647</v>
      </c>
      <c r="C443" s="58" t="s">
        <v>610</v>
      </c>
      <c r="D443" s="58" t="s">
        <v>551</v>
      </c>
      <c r="E443" s="58" t="s">
        <v>648</v>
      </c>
      <c r="F443" s="58" t="s">
        <v>649</v>
      </c>
      <c r="G443" s="58" t="s">
        <v>27</v>
      </c>
      <c r="H443" s="58"/>
      <c r="I443" s="58" t="s">
        <v>614</v>
      </c>
      <c r="J443" s="58" t="s">
        <v>615</v>
      </c>
      <c r="K443" s="57" t="s">
        <v>650</v>
      </c>
      <c r="L443" s="184">
        <v>0</v>
      </c>
      <c r="M443" s="185">
        <v>1</v>
      </c>
      <c r="N443" s="186">
        <v>1</v>
      </c>
      <c r="O443" s="187">
        <f t="shared" ref="O443:O446" si="82">N443-M443</f>
        <v>0</v>
      </c>
      <c r="P443" s="59">
        <f t="shared" si="80"/>
        <v>100</v>
      </c>
    </row>
    <row r="444" spans="1:16" s="2" customFormat="1" ht="28.5" outlineLevel="2" x14ac:dyDescent="0.2">
      <c r="A444" s="217">
        <f t="shared" si="72"/>
        <v>441</v>
      </c>
      <c r="B444" s="64" t="s">
        <v>651</v>
      </c>
      <c r="C444" s="58" t="s">
        <v>610</v>
      </c>
      <c r="D444" s="58" t="s">
        <v>551</v>
      </c>
      <c r="E444" s="58" t="s">
        <v>648</v>
      </c>
      <c r="F444" s="58" t="s">
        <v>649</v>
      </c>
      <c r="G444" s="58" t="s">
        <v>27</v>
      </c>
      <c r="H444" s="58" t="s">
        <v>620</v>
      </c>
      <c r="I444" s="58" t="s">
        <v>614</v>
      </c>
      <c r="J444" s="58" t="s">
        <v>621</v>
      </c>
      <c r="K444" s="57" t="s">
        <v>652</v>
      </c>
      <c r="L444" s="184">
        <v>0</v>
      </c>
      <c r="M444" s="185">
        <v>4</v>
      </c>
      <c r="N444" s="186">
        <v>4</v>
      </c>
      <c r="O444" s="187">
        <f t="shared" si="82"/>
        <v>0</v>
      </c>
      <c r="P444" s="59">
        <f t="shared" si="80"/>
        <v>100</v>
      </c>
    </row>
    <row r="445" spans="1:16" s="2" customFormat="1" ht="28.5" outlineLevel="2" x14ac:dyDescent="0.2">
      <c r="A445" s="217">
        <f t="shared" si="72"/>
        <v>442</v>
      </c>
      <c r="B445" s="64" t="s">
        <v>653</v>
      </c>
      <c r="C445" s="58" t="s">
        <v>610</v>
      </c>
      <c r="D445" s="58" t="s">
        <v>551</v>
      </c>
      <c r="E445" s="58" t="s">
        <v>648</v>
      </c>
      <c r="F445" s="58" t="s">
        <v>649</v>
      </c>
      <c r="G445" s="58" t="s">
        <v>29</v>
      </c>
      <c r="H445" s="58" t="s">
        <v>620</v>
      </c>
      <c r="I445" s="58" t="s">
        <v>614</v>
      </c>
      <c r="J445" s="58" t="s">
        <v>621</v>
      </c>
      <c r="K445" s="57" t="s">
        <v>652</v>
      </c>
      <c r="L445" s="184">
        <v>0</v>
      </c>
      <c r="M445" s="185">
        <v>2</v>
      </c>
      <c r="N445" s="186">
        <v>2</v>
      </c>
      <c r="O445" s="187">
        <f t="shared" si="82"/>
        <v>0</v>
      </c>
      <c r="P445" s="59">
        <f t="shared" si="80"/>
        <v>100</v>
      </c>
    </row>
    <row r="446" spans="1:16" s="2" customFormat="1" ht="28.5" outlineLevel="2" x14ac:dyDescent="0.2">
      <c r="A446" s="217">
        <f t="shared" si="72"/>
        <v>443</v>
      </c>
      <c r="B446" s="64" t="s">
        <v>654</v>
      </c>
      <c r="C446" s="58" t="s">
        <v>610</v>
      </c>
      <c r="D446" s="58" t="s">
        <v>551</v>
      </c>
      <c r="E446" s="58" t="s">
        <v>648</v>
      </c>
      <c r="F446" s="58" t="s">
        <v>649</v>
      </c>
      <c r="G446" s="58" t="s">
        <v>31</v>
      </c>
      <c r="H446" s="58"/>
      <c r="I446" s="58" t="s">
        <v>25</v>
      </c>
      <c r="J446" s="58" t="s">
        <v>25</v>
      </c>
      <c r="K446" s="57" t="s">
        <v>650</v>
      </c>
      <c r="L446" s="184">
        <v>0</v>
      </c>
      <c r="M446" s="185">
        <v>218</v>
      </c>
      <c r="N446" s="186">
        <v>218</v>
      </c>
      <c r="O446" s="187">
        <f t="shared" si="82"/>
        <v>0</v>
      </c>
      <c r="P446" s="59">
        <f t="shared" si="80"/>
        <v>100</v>
      </c>
    </row>
    <row r="447" spans="1:16" s="2" customFormat="1" ht="28.5" outlineLevel="1" x14ac:dyDescent="0.2">
      <c r="A447" s="218">
        <f t="shared" si="72"/>
        <v>444</v>
      </c>
      <c r="B447" s="60" t="s">
        <v>655</v>
      </c>
      <c r="C447" s="61">
        <v>236010</v>
      </c>
      <c r="D447" s="61" t="s">
        <v>551</v>
      </c>
      <c r="E447" s="61"/>
      <c r="F447" s="61"/>
      <c r="G447" s="61"/>
      <c r="H447" s="61"/>
      <c r="I447" s="61"/>
      <c r="J447" s="61"/>
      <c r="K447" s="63"/>
      <c r="L447" s="65">
        <f>SUM(L448:L450)</f>
        <v>0</v>
      </c>
      <c r="M447" s="65">
        <f>SUM(M448:M450)</f>
        <v>94</v>
      </c>
      <c r="N447" s="65">
        <f>SUM(N448:N450)</f>
        <v>81</v>
      </c>
      <c r="O447" s="66">
        <f>SUM(O448:O450)</f>
        <v>-13</v>
      </c>
      <c r="P447" s="18">
        <f t="shared" si="80"/>
        <v>86.170212765957444</v>
      </c>
    </row>
    <row r="448" spans="1:16" s="2" customFormat="1" ht="28.5" outlineLevel="2" x14ac:dyDescent="0.2">
      <c r="A448" s="217">
        <f t="shared" si="72"/>
        <v>445</v>
      </c>
      <c r="B448" s="64" t="s">
        <v>656</v>
      </c>
      <c r="C448" s="58" t="s">
        <v>610</v>
      </c>
      <c r="D448" s="58" t="s">
        <v>551</v>
      </c>
      <c r="E448" s="58" t="s">
        <v>648</v>
      </c>
      <c r="F448" s="58" t="s">
        <v>649</v>
      </c>
      <c r="G448" s="58" t="s">
        <v>27</v>
      </c>
      <c r="H448" s="58"/>
      <c r="I448" s="58" t="s">
        <v>614</v>
      </c>
      <c r="J448" s="58" t="s">
        <v>615</v>
      </c>
      <c r="K448" s="57" t="s">
        <v>657</v>
      </c>
      <c r="L448" s="184">
        <v>0</v>
      </c>
      <c r="M448" s="185">
        <v>1</v>
      </c>
      <c r="N448" s="186">
        <v>1</v>
      </c>
      <c r="O448" s="187">
        <f>N448-M448</f>
        <v>0</v>
      </c>
      <c r="P448" s="59">
        <f>N448/M448*100</f>
        <v>100</v>
      </c>
    </row>
    <row r="449" spans="1:16" s="2" customFormat="1" ht="28.5" outlineLevel="2" x14ac:dyDescent="0.2">
      <c r="A449" s="217">
        <f t="shared" si="72"/>
        <v>446</v>
      </c>
      <c r="B449" s="64" t="s">
        <v>658</v>
      </c>
      <c r="C449" s="58" t="s">
        <v>610</v>
      </c>
      <c r="D449" s="58" t="s">
        <v>551</v>
      </c>
      <c r="E449" s="58" t="s">
        <v>648</v>
      </c>
      <c r="F449" s="58" t="s">
        <v>649</v>
      </c>
      <c r="G449" s="58" t="s">
        <v>27</v>
      </c>
      <c r="H449" s="58" t="s">
        <v>620</v>
      </c>
      <c r="I449" s="58" t="s">
        <v>614</v>
      </c>
      <c r="J449" s="58" t="s">
        <v>621</v>
      </c>
      <c r="K449" s="57" t="s">
        <v>659</v>
      </c>
      <c r="L449" s="184">
        <v>0</v>
      </c>
      <c r="M449" s="185">
        <v>5</v>
      </c>
      <c r="N449" s="186">
        <v>5</v>
      </c>
      <c r="O449" s="187">
        <f>N449-M449</f>
        <v>0</v>
      </c>
      <c r="P449" s="59">
        <f>N449/M449*100</f>
        <v>100</v>
      </c>
    </row>
    <row r="450" spans="1:16" s="2" customFormat="1" ht="28.5" outlineLevel="2" x14ac:dyDescent="0.2">
      <c r="A450" s="217">
        <f t="shared" si="72"/>
        <v>447</v>
      </c>
      <c r="B450" s="64" t="s">
        <v>660</v>
      </c>
      <c r="C450" s="58" t="s">
        <v>610</v>
      </c>
      <c r="D450" s="58" t="s">
        <v>551</v>
      </c>
      <c r="E450" s="58" t="s">
        <v>648</v>
      </c>
      <c r="F450" s="58" t="s">
        <v>649</v>
      </c>
      <c r="G450" s="58" t="s">
        <v>31</v>
      </c>
      <c r="H450" s="58"/>
      <c r="I450" s="58" t="s">
        <v>25</v>
      </c>
      <c r="J450" s="58" t="s">
        <v>25</v>
      </c>
      <c r="K450" s="57" t="s">
        <v>657</v>
      </c>
      <c r="L450" s="184">
        <v>0</v>
      </c>
      <c r="M450" s="185">
        <v>88</v>
      </c>
      <c r="N450" s="186">
        <v>75</v>
      </c>
      <c r="O450" s="187">
        <f>N450-M450</f>
        <v>-13</v>
      </c>
      <c r="P450" s="59">
        <f>N450/M450*100</f>
        <v>85.227272727272734</v>
      </c>
    </row>
    <row r="451" spans="1:16" s="2" customFormat="1" ht="28.5" outlineLevel="1" x14ac:dyDescent="0.2">
      <c r="A451" s="218">
        <f t="shared" si="72"/>
        <v>448</v>
      </c>
      <c r="B451" s="60" t="s">
        <v>661</v>
      </c>
      <c r="C451" s="61">
        <v>236010</v>
      </c>
      <c r="D451" s="61" t="s">
        <v>551</v>
      </c>
      <c r="E451" s="61"/>
      <c r="F451" s="61"/>
      <c r="G451" s="61"/>
      <c r="H451" s="61"/>
      <c r="I451" s="61"/>
      <c r="J451" s="61"/>
      <c r="K451" s="63"/>
      <c r="L451" s="65">
        <f>SUM(L452:L453)</f>
        <v>0</v>
      </c>
      <c r="M451" s="65">
        <f t="shared" ref="M451:O451" si="83">SUM(M452:M453)</f>
        <v>739</v>
      </c>
      <c r="N451" s="65">
        <f t="shared" si="83"/>
        <v>739</v>
      </c>
      <c r="O451" s="66">
        <f t="shared" si="83"/>
        <v>0</v>
      </c>
      <c r="P451" s="18">
        <f t="shared" ref="P451" si="84">N451/M451*100</f>
        <v>100</v>
      </c>
    </row>
    <row r="452" spans="1:16" s="2" customFormat="1" ht="28.5" outlineLevel="2" x14ac:dyDescent="0.2">
      <c r="A452" s="217">
        <f t="shared" si="72"/>
        <v>449</v>
      </c>
      <c r="B452" s="64" t="s">
        <v>662</v>
      </c>
      <c r="C452" s="58" t="s">
        <v>610</v>
      </c>
      <c r="D452" s="58" t="s">
        <v>551</v>
      </c>
      <c r="E452" s="58" t="s">
        <v>663</v>
      </c>
      <c r="F452" s="58" t="s">
        <v>649</v>
      </c>
      <c r="G452" s="58" t="s">
        <v>27</v>
      </c>
      <c r="H452" s="58"/>
      <c r="I452" s="58" t="s">
        <v>25</v>
      </c>
      <c r="J452" s="58" t="s">
        <v>25</v>
      </c>
      <c r="K452" s="57" t="s">
        <v>664</v>
      </c>
      <c r="L452" s="184">
        <v>0</v>
      </c>
      <c r="M452" s="185">
        <v>632</v>
      </c>
      <c r="N452" s="186">
        <v>632</v>
      </c>
      <c r="O452" s="187">
        <f>N452-M452</f>
        <v>0</v>
      </c>
      <c r="P452" s="59">
        <f>N452/M452*100</f>
        <v>100</v>
      </c>
    </row>
    <row r="453" spans="1:16" s="2" customFormat="1" ht="28.5" outlineLevel="2" x14ac:dyDescent="0.2">
      <c r="A453" s="217">
        <f t="shared" si="72"/>
        <v>450</v>
      </c>
      <c r="B453" s="64" t="s">
        <v>665</v>
      </c>
      <c r="C453" s="58" t="s">
        <v>610</v>
      </c>
      <c r="D453" s="58" t="s">
        <v>551</v>
      </c>
      <c r="E453" s="58" t="s">
        <v>663</v>
      </c>
      <c r="F453" s="58" t="s">
        <v>649</v>
      </c>
      <c r="G453" s="58" t="s">
        <v>29</v>
      </c>
      <c r="H453" s="58"/>
      <c r="I453" s="58" t="s">
        <v>25</v>
      </c>
      <c r="J453" s="58" t="s">
        <v>25</v>
      </c>
      <c r="K453" s="57" t="s">
        <v>664</v>
      </c>
      <c r="L453" s="184">
        <v>0</v>
      </c>
      <c r="M453" s="185">
        <v>107</v>
      </c>
      <c r="N453" s="186">
        <v>107</v>
      </c>
      <c r="O453" s="187">
        <f>N453-M453</f>
        <v>0</v>
      </c>
      <c r="P453" s="59">
        <f>N453/M453*100</f>
        <v>100</v>
      </c>
    </row>
    <row r="454" spans="1:16" s="2" customFormat="1" ht="28.5" outlineLevel="1" x14ac:dyDescent="0.2">
      <c r="A454" s="218">
        <f t="shared" ref="A454:A517" si="85">A453+1</f>
        <v>451</v>
      </c>
      <c r="B454" s="60" t="s">
        <v>666</v>
      </c>
      <c r="C454" s="61">
        <v>236010</v>
      </c>
      <c r="D454" s="61" t="s">
        <v>551</v>
      </c>
      <c r="E454" s="61"/>
      <c r="F454" s="61"/>
      <c r="G454" s="61"/>
      <c r="H454" s="61"/>
      <c r="I454" s="61"/>
      <c r="J454" s="61"/>
      <c r="K454" s="63"/>
      <c r="L454" s="65">
        <f>SUM(L455:L466)</f>
        <v>0</v>
      </c>
      <c r="M454" s="65">
        <f t="shared" ref="M454:O454" si="86">SUM(M455:M466)</f>
        <v>2732</v>
      </c>
      <c r="N454" s="65">
        <f t="shared" si="86"/>
        <v>2434</v>
      </c>
      <c r="O454" s="66">
        <f t="shared" si="86"/>
        <v>-298</v>
      </c>
      <c r="P454" s="18">
        <f t="shared" ref="P454:P514" si="87">N454/M454*100</f>
        <v>89.092240117130302</v>
      </c>
    </row>
    <row r="455" spans="1:16" s="2" customFormat="1" ht="28.5" outlineLevel="2" x14ac:dyDescent="0.2">
      <c r="A455" s="217">
        <f t="shared" si="85"/>
        <v>452</v>
      </c>
      <c r="B455" s="64" t="s">
        <v>667</v>
      </c>
      <c r="C455" s="58" t="s">
        <v>610</v>
      </c>
      <c r="D455" s="58" t="s">
        <v>551</v>
      </c>
      <c r="E455" s="58" t="s">
        <v>668</v>
      </c>
      <c r="F455" s="58" t="s">
        <v>669</v>
      </c>
      <c r="G455" s="58" t="s">
        <v>27</v>
      </c>
      <c r="H455" s="58"/>
      <c r="I455" s="58" t="s">
        <v>25</v>
      </c>
      <c r="J455" s="58" t="s">
        <v>25</v>
      </c>
      <c r="K455" s="57" t="s">
        <v>670</v>
      </c>
      <c r="L455" s="184">
        <v>0</v>
      </c>
      <c r="M455" s="185">
        <v>4</v>
      </c>
      <c r="N455" s="186">
        <v>4</v>
      </c>
      <c r="O455" s="187">
        <f t="shared" ref="O455:O466" si="88">N455-M455</f>
        <v>0</v>
      </c>
      <c r="P455" s="59">
        <f t="shared" si="87"/>
        <v>100</v>
      </c>
    </row>
    <row r="456" spans="1:16" s="2" customFormat="1" ht="28.5" outlineLevel="2" x14ac:dyDescent="0.2">
      <c r="A456" s="217">
        <f t="shared" si="85"/>
        <v>453</v>
      </c>
      <c r="B456" s="64" t="s">
        <v>671</v>
      </c>
      <c r="C456" s="58" t="s">
        <v>610</v>
      </c>
      <c r="D456" s="58" t="s">
        <v>551</v>
      </c>
      <c r="E456" s="58" t="s">
        <v>668</v>
      </c>
      <c r="F456" s="58" t="s">
        <v>669</v>
      </c>
      <c r="G456" s="58" t="s">
        <v>27</v>
      </c>
      <c r="H456" s="58"/>
      <c r="I456" s="58" t="s">
        <v>614</v>
      </c>
      <c r="J456" s="58" t="s">
        <v>615</v>
      </c>
      <c r="K456" s="57" t="s">
        <v>670</v>
      </c>
      <c r="L456" s="184">
        <v>0</v>
      </c>
      <c r="M456" s="185">
        <v>177</v>
      </c>
      <c r="N456" s="186">
        <v>174</v>
      </c>
      <c r="O456" s="187">
        <f t="shared" si="88"/>
        <v>-3</v>
      </c>
      <c r="P456" s="59">
        <f t="shared" si="87"/>
        <v>98.305084745762713</v>
      </c>
    </row>
    <row r="457" spans="1:16" s="2" customFormat="1" ht="28.5" outlineLevel="2" x14ac:dyDescent="0.2">
      <c r="A457" s="217">
        <f t="shared" si="85"/>
        <v>454</v>
      </c>
      <c r="B457" s="64" t="s">
        <v>672</v>
      </c>
      <c r="C457" s="58" t="s">
        <v>610</v>
      </c>
      <c r="D457" s="58" t="s">
        <v>551</v>
      </c>
      <c r="E457" s="58" t="s">
        <v>668</v>
      </c>
      <c r="F457" s="58" t="s">
        <v>669</v>
      </c>
      <c r="G457" s="58" t="s">
        <v>27</v>
      </c>
      <c r="H457" s="58" t="s">
        <v>617</v>
      </c>
      <c r="I457" s="58" t="s">
        <v>614</v>
      </c>
      <c r="J457" s="58" t="s">
        <v>615</v>
      </c>
      <c r="K457" s="57" t="s">
        <v>673</v>
      </c>
      <c r="L457" s="184">
        <v>0</v>
      </c>
      <c r="M457" s="185">
        <v>88</v>
      </c>
      <c r="N457" s="186">
        <v>87</v>
      </c>
      <c r="O457" s="187">
        <f t="shared" si="88"/>
        <v>-1</v>
      </c>
      <c r="P457" s="59">
        <f t="shared" si="87"/>
        <v>98.86363636363636</v>
      </c>
    </row>
    <row r="458" spans="1:16" s="2" customFormat="1" ht="28.5" outlineLevel="2" x14ac:dyDescent="0.2">
      <c r="A458" s="217">
        <f t="shared" si="85"/>
        <v>455</v>
      </c>
      <c r="B458" s="64" t="s">
        <v>674</v>
      </c>
      <c r="C458" s="58" t="s">
        <v>610</v>
      </c>
      <c r="D458" s="58" t="s">
        <v>551</v>
      </c>
      <c r="E458" s="58" t="s">
        <v>668</v>
      </c>
      <c r="F458" s="58" t="s">
        <v>669</v>
      </c>
      <c r="G458" s="58" t="s">
        <v>27</v>
      </c>
      <c r="H458" s="58" t="s">
        <v>620</v>
      </c>
      <c r="I458" s="58" t="s">
        <v>614</v>
      </c>
      <c r="J458" s="58" t="s">
        <v>621</v>
      </c>
      <c r="K458" s="57" t="s">
        <v>675</v>
      </c>
      <c r="L458" s="184">
        <v>0</v>
      </c>
      <c r="M458" s="185">
        <v>1501</v>
      </c>
      <c r="N458" s="186">
        <v>1479</v>
      </c>
      <c r="O458" s="187">
        <f t="shared" si="88"/>
        <v>-22</v>
      </c>
      <c r="P458" s="59">
        <f t="shared" si="87"/>
        <v>98.534310459693543</v>
      </c>
    </row>
    <row r="459" spans="1:16" s="2" customFormat="1" ht="28.5" outlineLevel="2" x14ac:dyDescent="0.2">
      <c r="A459" s="217">
        <f t="shared" si="85"/>
        <v>456</v>
      </c>
      <c r="B459" s="64" t="s">
        <v>676</v>
      </c>
      <c r="C459" s="58" t="s">
        <v>610</v>
      </c>
      <c r="D459" s="58" t="s">
        <v>551</v>
      </c>
      <c r="E459" s="58" t="s">
        <v>668</v>
      </c>
      <c r="F459" s="58" t="s">
        <v>669</v>
      </c>
      <c r="G459" s="58" t="s">
        <v>29</v>
      </c>
      <c r="H459" s="58"/>
      <c r="I459" s="58" t="s">
        <v>25</v>
      </c>
      <c r="J459" s="58" t="s">
        <v>25</v>
      </c>
      <c r="K459" s="57" t="s">
        <v>670</v>
      </c>
      <c r="L459" s="184">
        <v>0</v>
      </c>
      <c r="M459" s="185">
        <v>3</v>
      </c>
      <c r="N459" s="186">
        <v>3</v>
      </c>
      <c r="O459" s="187">
        <f t="shared" si="88"/>
        <v>0</v>
      </c>
      <c r="P459" s="59">
        <f t="shared" si="87"/>
        <v>100</v>
      </c>
    </row>
    <row r="460" spans="1:16" s="2" customFormat="1" ht="28.5" outlineLevel="2" x14ac:dyDescent="0.2">
      <c r="A460" s="217">
        <f t="shared" si="85"/>
        <v>457</v>
      </c>
      <c r="B460" s="64" t="s">
        <v>677</v>
      </c>
      <c r="C460" s="58" t="s">
        <v>610</v>
      </c>
      <c r="D460" s="58" t="s">
        <v>551</v>
      </c>
      <c r="E460" s="58" t="s">
        <v>668</v>
      </c>
      <c r="F460" s="58" t="s">
        <v>669</v>
      </c>
      <c r="G460" s="58" t="s">
        <v>29</v>
      </c>
      <c r="H460" s="58"/>
      <c r="I460" s="58" t="s">
        <v>614</v>
      </c>
      <c r="J460" s="58" t="s">
        <v>615</v>
      </c>
      <c r="K460" s="57" t="s">
        <v>670</v>
      </c>
      <c r="L460" s="184">
        <v>0</v>
      </c>
      <c r="M460" s="185">
        <v>7</v>
      </c>
      <c r="N460" s="186">
        <v>7</v>
      </c>
      <c r="O460" s="187">
        <f t="shared" si="88"/>
        <v>0</v>
      </c>
      <c r="P460" s="59">
        <f t="shared" si="87"/>
        <v>100</v>
      </c>
    </row>
    <row r="461" spans="1:16" s="2" customFormat="1" ht="28.5" outlineLevel="2" x14ac:dyDescent="0.2">
      <c r="A461" s="217">
        <f t="shared" si="85"/>
        <v>458</v>
      </c>
      <c r="B461" s="64" t="s">
        <v>678</v>
      </c>
      <c r="C461" s="58" t="s">
        <v>610</v>
      </c>
      <c r="D461" s="58" t="s">
        <v>551</v>
      </c>
      <c r="E461" s="58" t="s">
        <v>668</v>
      </c>
      <c r="F461" s="58" t="s">
        <v>669</v>
      </c>
      <c r="G461" s="58" t="s">
        <v>29</v>
      </c>
      <c r="H461" s="58" t="s">
        <v>617</v>
      </c>
      <c r="I461" s="58" t="s">
        <v>614</v>
      </c>
      <c r="J461" s="58" t="s">
        <v>615</v>
      </c>
      <c r="K461" s="57" t="s">
        <v>673</v>
      </c>
      <c r="L461" s="184">
        <v>0</v>
      </c>
      <c r="M461" s="185">
        <v>3</v>
      </c>
      <c r="N461" s="186">
        <v>3</v>
      </c>
      <c r="O461" s="187">
        <f t="shared" si="88"/>
        <v>0</v>
      </c>
      <c r="P461" s="59">
        <f t="shared" si="87"/>
        <v>100</v>
      </c>
    </row>
    <row r="462" spans="1:16" s="2" customFormat="1" ht="28.5" outlineLevel="2" x14ac:dyDescent="0.2">
      <c r="A462" s="217">
        <f t="shared" si="85"/>
        <v>459</v>
      </c>
      <c r="B462" s="64" t="s">
        <v>679</v>
      </c>
      <c r="C462" s="58" t="s">
        <v>610</v>
      </c>
      <c r="D462" s="58" t="s">
        <v>551</v>
      </c>
      <c r="E462" s="58" t="s">
        <v>668</v>
      </c>
      <c r="F462" s="58" t="s">
        <v>669</v>
      </c>
      <c r="G462" s="58" t="s">
        <v>29</v>
      </c>
      <c r="H462" s="58" t="s">
        <v>620</v>
      </c>
      <c r="I462" s="58" t="s">
        <v>614</v>
      </c>
      <c r="J462" s="58" t="s">
        <v>621</v>
      </c>
      <c r="K462" s="57" t="s">
        <v>675</v>
      </c>
      <c r="L462" s="184">
        <v>0</v>
      </c>
      <c r="M462" s="185">
        <v>56</v>
      </c>
      <c r="N462" s="186">
        <v>56</v>
      </c>
      <c r="O462" s="187">
        <f t="shared" si="88"/>
        <v>0</v>
      </c>
      <c r="P462" s="59">
        <f t="shared" si="87"/>
        <v>100</v>
      </c>
    </row>
    <row r="463" spans="1:16" s="2" customFormat="1" ht="28.5" outlineLevel="2" x14ac:dyDescent="0.2">
      <c r="A463" s="217">
        <f t="shared" si="85"/>
        <v>460</v>
      </c>
      <c r="B463" s="64" t="s">
        <v>680</v>
      </c>
      <c r="C463" s="58" t="s">
        <v>610</v>
      </c>
      <c r="D463" s="58" t="s">
        <v>551</v>
      </c>
      <c r="E463" s="58" t="s">
        <v>668</v>
      </c>
      <c r="F463" s="58" t="s">
        <v>669</v>
      </c>
      <c r="G463" s="58" t="s">
        <v>31</v>
      </c>
      <c r="H463" s="58"/>
      <c r="I463" s="58" t="s">
        <v>614</v>
      </c>
      <c r="J463" s="58" t="s">
        <v>615</v>
      </c>
      <c r="K463" s="57" t="s">
        <v>670</v>
      </c>
      <c r="L463" s="184">
        <v>0</v>
      </c>
      <c r="M463" s="185">
        <v>61</v>
      </c>
      <c r="N463" s="186">
        <v>34</v>
      </c>
      <c r="O463" s="187">
        <f t="shared" si="88"/>
        <v>-27</v>
      </c>
      <c r="P463" s="59">
        <f t="shared" si="87"/>
        <v>55.737704918032783</v>
      </c>
    </row>
    <row r="464" spans="1:16" s="2" customFormat="1" ht="28.5" outlineLevel="2" x14ac:dyDescent="0.2">
      <c r="A464" s="217">
        <f t="shared" si="85"/>
        <v>461</v>
      </c>
      <c r="B464" s="64" t="s">
        <v>681</v>
      </c>
      <c r="C464" s="58" t="s">
        <v>610</v>
      </c>
      <c r="D464" s="58" t="s">
        <v>551</v>
      </c>
      <c r="E464" s="58" t="s">
        <v>668</v>
      </c>
      <c r="F464" s="58" t="s">
        <v>669</v>
      </c>
      <c r="G464" s="58" t="s">
        <v>31</v>
      </c>
      <c r="H464" s="58" t="s">
        <v>617</v>
      </c>
      <c r="I464" s="58" t="s">
        <v>614</v>
      </c>
      <c r="J464" s="58" t="s">
        <v>615</v>
      </c>
      <c r="K464" s="57" t="s">
        <v>673</v>
      </c>
      <c r="L464" s="184">
        <v>0</v>
      </c>
      <c r="M464" s="185">
        <v>30</v>
      </c>
      <c r="N464" s="186">
        <v>17</v>
      </c>
      <c r="O464" s="187">
        <f t="shared" si="88"/>
        <v>-13</v>
      </c>
      <c r="P464" s="59">
        <f t="shared" si="87"/>
        <v>56.666666666666664</v>
      </c>
    </row>
    <row r="465" spans="1:16" s="2" customFormat="1" ht="28.5" outlineLevel="2" x14ac:dyDescent="0.2">
      <c r="A465" s="217">
        <f t="shared" si="85"/>
        <v>462</v>
      </c>
      <c r="B465" s="64" t="s">
        <v>682</v>
      </c>
      <c r="C465" s="58" t="s">
        <v>610</v>
      </c>
      <c r="D465" s="58" t="s">
        <v>551</v>
      </c>
      <c r="E465" s="58" t="s">
        <v>668</v>
      </c>
      <c r="F465" s="58" t="s">
        <v>669</v>
      </c>
      <c r="G465" s="58" t="s">
        <v>31</v>
      </c>
      <c r="H465" s="58" t="s">
        <v>620</v>
      </c>
      <c r="I465" s="58" t="s">
        <v>614</v>
      </c>
      <c r="J465" s="58" t="s">
        <v>621</v>
      </c>
      <c r="K465" s="57" t="s">
        <v>675</v>
      </c>
      <c r="L465" s="184">
        <v>0</v>
      </c>
      <c r="M465" s="185">
        <v>515</v>
      </c>
      <c r="N465" s="186">
        <v>283</v>
      </c>
      <c r="O465" s="187">
        <f t="shared" si="88"/>
        <v>-232</v>
      </c>
      <c r="P465" s="59">
        <f t="shared" si="87"/>
        <v>54.951456310679617</v>
      </c>
    </row>
    <row r="466" spans="1:16" s="2" customFormat="1" ht="28.5" outlineLevel="2" x14ac:dyDescent="0.2">
      <c r="A466" s="217">
        <f t="shared" si="85"/>
        <v>463</v>
      </c>
      <c r="B466" s="64" t="s">
        <v>683</v>
      </c>
      <c r="C466" s="58" t="s">
        <v>610</v>
      </c>
      <c r="D466" s="58" t="s">
        <v>551</v>
      </c>
      <c r="E466" s="58" t="s">
        <v>668</v>
      </c>
      <c r="F466" s="58" t="s">
        <v>669</v>
      </c>
      <c r="G466" s="58" t="s">
        <v>31</v>
      </c>
      <c r="H466" s="58"/>
      <c r="I466" s="58" t="s">
        <v>25</v>
      </c>
      <c r="J466" s="58" t="s">
        <v>25</v>
      </c>
      <c r="K466" s="57" t="s">
        <v>670</v>
      </c>
      <c r="L466" s="184">
        <v>0</v>
      </c>
      <c r="M466" s="185">
        <v>287</v>
      </c>
      <c r="N466" s="186">
        <v>287</v>
      </c>
      <c r="O466" s="187">
        <f t="shared" si="88"/>
        <v>0</v>
      </c>
      <c r="P466" s="59">
        <f t="shared" si="87"/>
        <v>100</v>
      </c>
    </row>
    <row r="467" spans="1:16" s="2" customFormat="1" outlineLevel="1" x14ac:dyDescent="0.2">
      <c r="A467" s="218">
        <f t="shared" si="85"/>
        <v>464</v>
      </c>
      <c r="B467" s="60" t="s">
        <v>8567</v>
      </c>
      <c r="C467" s="61">
        <v>236020</v>
      </c>
      <c r="D467" s="61" t="s">
        <v>684</v>
      </c>
      <c r="E467" s="61"/>
      <c r="F467" s="61"/>
      <c r="G467" s="61"/>
      <c r="H467" s="61"/>
      <c r="I467" s="61"/>
      <c r="J467" s="61"/>
      <c r="K467" s="63"/>
      <c r="L467" s="65">
        <f>SUM(L468:L565)</f>
        <v>77000</v>
      </c>
      <c r="M467" s="65">
        <f>SUM(M468:M565)</f>
        <v>119795</v>
      </c>
      <c r="N467" s="65">
        <f>SUM(N468:N565)</f>
        <v>90525</v>
      </c>
      <c r="O467" s="66">
        <f>SUM(O468:O565)</f>
        <v>-29270</v>
      </c>
      <c r="P467" s="18">
        <f t="shared" si="87"/>
        <v>75.566592929588055</v>
      </c>
    </row>
    <row r="468" spans="1:16" s="2" customFormat="1" ht="14.25" customHeight="1" outlineLevel="2" x14ac:dyDescent="0.2">
      <c r="A468" s="217">
        <f t="shared" si="85"/>
        <v>465</v>
      </c>
      <c r="B468" s="64" t="s">
        <v>685</v>
      </c>
      <c r="C468" s="58" t="s">
        <v>686</v>
      </c>
      <c r="D468" s="58" t="s">
        <v>684</v>
      </c>
      <c r="E468" s="58" t="s">
        <v>25</v>
      </c>
      <c r="F468" s="58" t="s">
        <v>263</v>
      </c>
      <c r="G468" s="58" t="s">
        <v>298</v>
      </c>
      <c r="H468" s="58"/>
      <c r="I468" s="58" t="s">
        <v>687</v>
      </c>
      <c r="J468" s="58" t="s">
        <v>615</v>
      </c>
      <c r="K468" s="57" t="s">
        <v>688</v>
      </c>
      <c r="L468" s="184">
        <v>0</v>
      </c>
      <c r="M468" s="185">
        <v>55</v>
      </c>
      <c r="N468" s="186">
        <v>55</v>
      </c>
      <c r="O468" s="187">
        <f t="shared" ref="O468:O528" si="89">N468-M468</f>
        <v>0</v>
      </c>
      <c r="P468" s="59">
        <f t="shared" si="87"/>
        <v>100</v>
      </c>
    </row>
    <row r="469" spans="1:16" s="2" customFormat="1" ht="14.25" customHeight="1" outlineLevel="2" x14ac:dyDescent="0.2">
      <c r="A469" s="217">
        <f t="shared" si="85"/>
        <v>466</v>
      </c>
      <c r="B469" s="64" t="s">
        <v>689</v>
      </c>
      <c r="C469" s="58" t="s">
        <v>686</v>
      </c>
      <c r="D469" s="58" t="s">
        <v>684</v>
      </c>
      <c r="E469" s="58" t="s">
        <v>25</v>
      </c>
      <c r="F469" s="58" t="s">
        <v>263</v>
      </c>
      <c r="G469" s="58" t="s">
        <v>298</v>
      </c>
      <c r="H469" s="58" t="s">
        <v>690</v>
      </c>
      <c r="I469" s="58" t="s">
        <v>687</v>
      </c>
      <c r="J469" s="58" t="s">
        <v>615</v>
      </c>
      <c r="K469" s="57" t="s">
        <v>691</v>
      </c>
      <c r="L469" s="184">
        <v>0</v>
      </c>
      <c r="M469" s="185">
        <v>110</v>
      </c>
      <c r="N469" s="186">
        <v>110</v>
      </c>
      <c r="O469" s="187">
        <f t="shared" si="89"/>
        <v>0</v>
      </c>
      <c r="P469" s="59">
        <f t="shared" si="87"/>
        <v>100</v>
      </c>
    </row>
    <row r="470" spans="1:16" s="2" customFormat="1" ht="14.25" customHeight="1" outlineLevel="2" x14ac:dyDescent="0.2">
      <c r="A470" s="217">
        <f t="shared" si="85"/>
        <v>467</v>
      </c>
      <c r="B470" s="64" t="s">
        <v>692</v>
      </c>
      <c r="C470" s="58" t="s">
        <v>686</v>
      </c>
      <c r="D470" s="58" t="s">
        <v>684</v>
      </c>
      <c r="E470" s="58" t="s">
        <v>25</v>
      </c>
      <c r="F470" s="58" t="s">
        <v>263</v>
      </c>
      <c r="G470" s="58" t="s">
        <v>298</v>
      </c>
      <c r="H470" s="58" t="s">
        <v>690</v>
      </c>
      <c r="I470" s="58" t="s">
        <v>687</v>
      </c>
      <c r="J470" s="58" t="s">
        <v>621</v>
      </c>
      <c r="K470" s="57" t="s">
        <v>693</v>
      </c>
      <c r="L470" s="184">
        <v>0</v>
      </c>
      <c r="M470" s="185">
        <v>933</v>
      </c>
      <c r="N470" s="186">
        <v>933</v>
      </c>
      <c r="O470" s="187">
        <f t="shared" si="89"/>
        <v>0</v>
      </c>
      <c r="P470" s="59">
        <f t="shared" si="87"/>
        <v>100</v>
      </c>
    </row>
    <row r="471" spans="1:16" s="2" customFormat="1" ht="14.25" customHeight="1" outlineLevel="2" x14ac:dyDescent="0.2">
      <c r="A471" s="217">
        <f t="shared" si="85"/>
        <v>468</v>
      </c>
      <c r="B471" s="64" t="s">
        <v>694</v>
      </c>
      <c r="C471" s="58" t="s">
        <v>686</v>
      </c>
      <c r="D471" s="58" t="s">
        <v>684</v>
      </c>
      <c r="E471" s="58" t="s">
        <v>25</v>
      </c>
      <c r="F471" s="58" t="s">
        <v>263</v>
      </c>
      <c r="G471" s="58" t="s">
        <v>269</v>
      </c>
      <c r="H471" s="58"/>
      <c r="I471" s="58" t="s">
        <v>687</v>
      </c>
      <c r="J471" s="58" t="s">
        <v>615</v>
      </c>
      <c r="K471" s="57" t="s">
        <v>688</v>
      </c>
      <c r="L471" s="184">
        <v>0</v>
      </c>
      <c r="M471" s="185">
        <v>14</v>
      </c>
      <c r="N471" s="186">
        <v>14</v>
      </c>
      <c r="O471" s="187">
        <f t="shared" si="89"/>
        <v>0</v>
      </c>
      <c r="P471" s="59">
        <f t="shared" si="87"/>
        <v>100</v>
      </c>
    </row>
    <row r="472" spans="1:16" s="2" customFormat="1" ht="14.25" customHeight="1" outlineLevel="2" x14ac:dyDescent="0.2">
      <c r="A472" s="217">
        <f t="shared" si="85"/>
        <v>469</v>
      </c>
      <c r="B472" s="64" t="s">
        <v>695</v>
      </c>
      <c r="C472" s="58" t="s">
        <v>686</v>
      </c>
      <c r="D472" s="58" t="s">
        <v>684</v>
      </c>
      <c r="E472" s="58" t="s">
        <v>25</v>
      </c>
      <c r="F472" s="58" t="s">
        <v>263</v>
      </c>
      <c r="G472" s="58" t="s">
        <v>269</v>
      </c>
      <c r="H472" s="58" t="s">
        <v>690</v>
      </c>
      <c r="I472" s="58" t="s">
        <v>687</v>
      </c>
      <c r="J472" s="58" t="s">
        <v>615</v>
      </c>
      <c r="K472" s="57" t="s">
        <v>691</v>
      </c>
      <c r="L472" s="184">
        <v>0</v>
      </c>
      <c r="M472" s="185">
        <v>27</v>
      </c>
      <c r="N472" s="186">
        <v>27</v>
      </c>
      <c r="O472" s="187">
        <f t="shared" si="89"/>
        <v>0</v>
      </c>
      <c r="P472" s="59">
        <f t="shared" si="87"/>
        <v>100</v>
      </c>
    </row>
    <row r="473" spans="1:16" s="2" customFormat="1" ht="14.25" customHeight="1" outlineLevel="2" x14ac:dyDescent="0.2">
      <c r="A473" s="217">
        <f t="shared" si="85"/>
        <v>470</v>
      </c>
      <c r="B473" s="64" t="s">
        <v>696</v>
      </c>
      <c r="C473" s="58" t="s">
        <v>686</v>
      </c>
      <c r="D473" s="58" t="s">
        <v>684</v>
      </c>
      <c r="E473" s="58" t="s">
        <v>25</v>
      </c>
      <c r="F473" s="58" t="s">
        <v>263</v>
      </c>
      <c r="G473" s="58" t="s">
        <v>269</v>
      </c>
      <c r="H473" s="58" t="s">
        <v>690</v>
      </c>
      <c r="I473" s="58" t="s">
        <v>687</v>
      </c>
      <c r="J473" s="58" t="s">
        <v>621</v>
      </c>
      <c r="K473" s="57" t="s">
        <v>693</v>
      </c>
      <c r="L473" s="184">
        <v>0</v>
      </c>
      <c r="M473" s="185">
        <v>233</v>
      </c>
      <c r="N473" s="186">
        <v>233</v>
      </c>
      <c r="O473" s="187">
        <f t="shared" si="89"/>
        <v>0</v>
      </c>
      <c r="P473" s="59">
        <f t="shared" si="87"/>
        <v>100</v>
      </c>
    </row>
    <row r="474" spans="1:16" s="2" customFormat="1" ht="14.25" customHeight="1" outlineLevel="2" x14ac:dyDescent="0.2">
      <c r="A474" s="217">
        <f t="shared" si="85"/>
        <v>471</v>
      </c>
      <c r="B474" s="64" t="s">
        <v>697</v>
      </c>
      <c r="C474" s="58" t="s">
        <v>686</v>
      </c>
      <c r="D474" s="58" t="s">
        <v>684</v>
      </c>
      <c r="E474" s="58" t="s">
        <v>25</v>
      </c>
      <c r="F474" s="58" t="s">
        <v>263</v>
      </c>
      <c r="G474" s="58" t="s">
        <v>271</v>
      </c>
      <c r="H474" s="58"/>
      <c r="I474" s="58" t="s">
        <v>687</v>
      </c>
      <c r="J474" s="58" t="s">
        <v>615</v>
      </c>
      <c r="K474" s="57" t="s">
        <v>688</v>
      </c>
      <c r="L474" s="184">
        <v>0</v>
      </c>
      <c r="M474" s="185">
        <v>5</v>
      </c>
      <c r="N474" s="186">
        <v>5</v>
      </c>
      <c r="O474" s="187">
        <f t="shared" si="89"/>
        <v>0</v>
      </c>
      <c r="P474" s="59">
        <f t="shared" si="87"/>
        <v>100</v>
      </c>
    </row>
    <row r="475" spans="1:16" s="2" customFormat="1" ht="14.25" customHeight="1" outlineLevel="2" x14ac:dyDescent="0.2">
      <c r="A475" s="217">
        <f t="shared" si="85"/>
        <v>472</v>
      </c>
      <c r="B475" s="64" t="s">
        <v>698</v>
      </c>
      <c r="C475" s="58" t="s">
        <v>686</v>
      </c>
      <c r="D475" s="58" t="s">
        <v>684</v>
      </c>
      <c r="E475" s="58" t="s">
        <v>25</v>
      </c>
      <c r="F475" s="58" t="s">
        <v>263</v>
      </c>
      <c r="G475" s="58" t="s">
        <v>271</v>
      </c>
      <c r="H475" s="58" t="s">
        <v>690</v>
      </c>
      <c r="I475" s="58" t="s">
        <v>687</v>
      </c>
      <c r="J475" s="58" t="s">
        <v>615</v>
      </c>
      <c r="K475" s="57" t="s">
        <v>691</v>
      </c>
      <c r="L475" s="184">
        <v>0</v>
      </c>
      <c r="M475" s="185">
        <v>10</v>
      </c>
      <c r="N475" s="186">
        <v>10</v>
      </c>
      <c r="O475" s="187">
        <f t="shared" si="89"/>
        <v>0</v>
      </c>
      <c r="P475" s="59">
        <f t="shared" si="87"/>
        <v>100</v>
      </c>
    </row>
    <row r="476" spans="1:16" s="2" customFormat="1" ht="14.25" customHeight="1" outlineLevel="2" x14ac:dyDescent="0.2">
      <c r="A476" s="217">
        <f t="shared" si="85"/>
        <v>473</v>
      </c>
      <c r="B476" s="64" t="s">
        <v>699</v>
      </c>
      <c r="C476" s="58" t="s">
        <v>686</v>
      </c>
      <c r="D476" s="58" t="s">
        <v>684</v>
      </c>
      <c r="E476" s="58" t="s">
        <v>25</v>
      </c>
      <c r="F476" s="58" t="s">
        <v>263</v>
      </c>
      <c r="G476" s="58" t="s">
        <v>271</v>
      </c>
      <c r="H476" s="58" t="s">
        <v>690</v>
      </c>
      <c r="I476" s="58" t="s">
        <v>687</v>
      </c>
      <c r="J476" s="58" t="s">
        <v>621</v>
      </c>
      <c r="K476" s="57" t="s">
        <v>693</v>
      </c>
      <c r="L476" s="184">
        <v>0</v>
      </c>
      <c r="M476" s="185">
        <v>84</v>
      </c>
      <c r="N476" s="186">
        <v>84</v>
      </c>
      <c r="O476" s="187">
        <f t="shared" si="89"/>
        <v>0</v>
      </c>
      <c r="P476" s="59">
        <f t="shared" si="87"/>
        <v>100</v>
      </c>
    </row>
    <row r="477" spans="1:16" s="2" customFormat="1" ht="14.25" customHeight="1" outlineLevel="2" x14ac:dyDescent="0.2">
      <c r="A477" s="217">
        <f t="shared" si="85"/>
        <v>474</v>
      </c>
      <c r="B477" s="64" t="s">
        <v>700</v>
      </c>
      <c r="C477" s="58" t="s">
        <v>686</v>
      </c>
      <c r="D477" s="58" t="s">
        <v>684</v>
      </c>
      <c r="E477" s="58" t="s">
        <v>25</v>
      </c>
      <c r="F477" s="58" t="s">
        <v>263</v>
      </c>
      <c r="G477" s="58" t="s">
        <v>47</v>
      </c>
      <c r="H477" s="58"/>
      <c r="I477" s="58" t="s">
        <v>687</v>
      </c>
      <c r="J477" s="58" t="s">
        <v>615</v>
      </c>
      <c r="K477" s="57" t="s">
        <v>688</v>
      </c>
      <c r="L477" s="184">
        <v>0</v>
      </c>
      <c r="M477" s="185">
        <v>12</v>
      </c>
      <c r="N477" s="186">
        <v>12</v>
      </c>
      <c r="O477" s="187">
        <f t="shared" si="89"/>
        <v>0</v>
      </c>
      <c r="P477" s="59">
        <f t="shared" si="87"/>
        <v>100</v>
      </c>
    </row>
    <row r="478" spans="1:16" s="2" customFormat="1" ht="14.25" customHeight="1" outlineLevel="2" x14ac:dyDescent="0.2">
      <c r="A478" s="217">
        <f t="shared" si="85"/>
        <v>475</v>
      </c>
      <c r="B478" s="64" t="s">
        <v>701</v>
      </c>
      <c r="C478" s="58" t="s">
        <v>686</v>
      </c>
      <c r="D478" s="58" t="s">
        <v>684</v>
      </c>
      <c r="E478" s="58" t="s">
        <v>25</v>
      </c>
      <c r="F478" s="58" t="s">
        <v>263</v>
      </c>
      <c r="G478" s="58" t="s">
        <v>47</v>
      </c>
      <c r="H478" s="58" t="s">
        <v>690</v>
      </c>
      <c r="I478" s="58" t="s">
        <v>687</v>
      </c>
      <c r="J478" s="58" t="s">
        <v>615</v>
      </c>
      <c r="K478" s="57" t="s">
        <v>691</v>
      </c>
      <c r="L478" s="184">
        <v>0</v>
      </c>
      <c r="M478" s="185">
        <v>24</v>
      </c>
      <c r="N478" s="186">
        <v>24</v>
      </c>
      <c r="O478" s="187">
        <f t="shared" si="89"/>
        <v>0</v>
      </c>
      <c r="P478" s="59">
        <f t="shared" si="87"/>
        <v>100</v>
      </c>
    </row>
    <row r="479" spans="1:16" s="2" customFormat="1" ht="14.25" customHeight="1" outlineLevel="2" x14ac:dyDescent="0.2">
      <c r="A479" s="217">
        <f t="shared" si="85"/>
        <v>476</v>
      </c>
      <c r="B479" s="64" t="s">
        <v>702</v>
      </c>
      <c r="C479" s="58" t="s">
        <v>686</v>
      </c>
      <c r="D479" s="58" t="s">
        <v>684</v>
      </c>
      <c r="E479" s="58" t="s">
        <v>25</v>
      </c>
      <c r="F479" s="58" t="s">
        <v>263</v>
      </c>
      <c r="G479" s="58" t="s">
        <v>47</v>
      </c>
      <c r="H479" s="58" t="s">
        <v>690</v>
      </c>
      <c r="I479" s="58" t="s">
        <v>687</v>
      </c>
      <c r="J479" s="58" t="s">
        <v>621</v>
      </c>
      <c r="K479" s="57" t="s">
        <v>693</v>
      </c>
      <c r="L479" s="184">
        <v>0</v>
      </c>
      <c r="M479" s="185">
        <v>203</v>
      </c>
      <c r="N479" s="186">
        <v>203</v>
      </c>
      <c r="O479" s="187">
        <f t="shared" si="89"/>
        <v>0</v>
      </c>
      <c r="P479" s="59">
        <f t="shared" si="87"/>
        <v>100</v>
      </c>
    </row>
    <row r="480" spans="1:16" s="2" customFormat="1" ht="14.25" customHeight="1" outlineLevel="2" x14ac:dyDescent="0.2">
      <c r="A480" s="217">
        <f t="shared" si="85"/>
        <v>477</v>
      </c>
      <c r="B480" s="64" t="s">
        <v>703</v>
      </c>
      <c r="C480" s="58" t="s">
        <v>686</v>
      </c>
      <c r="D480" s="58" t="s">
        <v>684</v>
      </c>
      <c r="E480" s="58" t="s">
        <v>25</v>
      </c>
      <c r="F480" s="58" t="s">
        <v>263</v>
      </c>
      <c r="G480" s="58" t="s">
        <v>207</v>
      </c>
      <c r="H480" s="58"/>
      <c r="I480" s="58" t="s">
        <v>687</v>
      </c>
      <c r="J480" s="58" t="s">
        <v>615</v>
      </c>
      <c r="K480" s="57" t="s">
        <v>688</v>
      </c>
      <c r="L480" s="184">
        <v>0</v>
      </c>
      <c r="M480" s="185">
        <v>9</v>
      </c>
      <c r="N480" s="186">
        <v>9</v>
      </c>
      <c r="O480" s="187">
        <f t="shared" si="89"/>
        <v>0</v>
      </c>
      <c r="P480" s="59">
        <f t="shared" si="87"/>
        <v>100</v>
      </c>
    </row>
    <row r="481" spans="1:16" s="2" customFormat="1" ht="14.25" customHeight="1" outlineLevel="2" x14ac:dyDescent="0.2">
      <c r="A481" s="217">
        <f t="shared" si="85"/>
        <v>478</v>
      </c>
      <c r="B481" s="64" t="s">
        <v>704</v>
      </c>
      <c r="C481" s="58" t="s">
        <v>686</v>
      </c>
      <c r="D481" s="58" t="s">
        <v>684</v>
      </c>
      <c r="E481" s="58" t="s">
        <v>25</v>
      </c>
      <c r="F481" s="58" t="s">
        <v>263</v>
      </c>
      <c r="G481" s="58" t="s">
        <v>207</v>
      </c>
      <c r="H481" s="58" t="s">
        <v>690</v>
      </c>
      <c r="I481" s="58" t="s">
        <v>687</v>
      </c>
      <c r="J481" s="58" t="s">
        <v>615</v>
      </c>
      <c r="K481" s="57" t="s">
        <v>691</v>
      </c>
      <c r="L481" s="184">
        <v>0</v>
      </c>
      <c r="M481" s="185">
        <v>18</v>
      </c>
      <c r="N481" s="186">
        <v>15</v>
      </c>
      <c r="O481" s="187">
        <f t="shared" si="89"/>
        <v>-3</v>
      </c>
      <c r="P481" s="59">
        <f t="shared" si="87"/>
        <v>83.333333333333343</v>
      </c>
    </row>
    <row r="482" spans="1:16" s="2" customFormat="1" ht="14.25" customHeight="1" outlineLevel="2" x14ac:dyDescent="0.2">
      <c r="A482" s="217">
        <f t="shared" si="85"/>
        <v>479</v>
      </c>
      <c r="B482" s="64" t="s">
        <v>705</v>
      </c>
      <c r="C482" s="58" t="s">
        <v>686</v>
      </c>
      <c r="D482" s="58" t="s">
        <v>684</v>
      </c>
      <c r="E482" s="58" t="s">
        <v>25</v>
      </c>
      <c r="F482" s="58" t="s">
        <v>263</v>
      </c>
      <c r="G482" s="58" t="s">
        <v>207</v>
      </c>
      <c r="H482" s="58" t="s">
        <v>690</v>
      </c>
      <c r="I482" s="58" t="s">
        <v>687</v>
      </c>
      <c r="J482" s="58" t="s">
        <v>621</v>
      </c>
      <c r="K482" s="57" t="s">
        <v>693</v>
      </c>
      <c r="L482" s="184">
        <v>0</v>
      </c>
      <c r="M482" s="185">
        <v>155</v>
      </c>
      <c r="N482" s="186">
        <v>127</v>
      </c>
      <c r="O482" s="187">
        <f t="shared" si="89"/>
        <v>-28</v>
      </c>
      <c r="P482" s="59">
        <f t="shared" si="87"/>
        <v>81.935483870967744</v>
      </c>
    </row>
    <row r="483" spans="1:16" s="2" customFormat="1" ht="14.25" customHeight="1" outlineLevel="2" x14ac:dyDescent="0.2">
      <c r="A483" s="217">
        <f t="shared" si="85"/>
        <v>480</v>
      </c>
      <c r="B483" s="64" t="s">
        <v>706</v>
      </c>
      <c r="C483" s="58" t="s">
        <v>686</v>
      </c>
      <c r="D483" s="58" t="s">
        <v>684</v>
      </c>
      <c r="E483" s="58" t="s">
        <v>25</v>
      </c>
      <c r="F483" s="58" t="s">
        <v>263</v>
      </c>
      <c r="G483" s="58" t="s">
        <v>31</v>
      </c>
      <c r="H483" s="58"/>
      <c r="I483" s="58" t="s">
        <v>687</v>
      </c>
      <c r="J483" s="58" t="s">
        <v>615</v>
      </c>
      <c r="K483" s="57" t="s">
        <v>688</v>
      </c>
      <c r="L483" s="184">
        <v>3850</v>
      </c>
      <c r="M483" s="185">
        <v>2545</v>
      </c>
      <c r="N483" s="186">
        <v>0</v>
      </c>
      <c r="O483" s="187">
        <f t="shared" si="89"/>
        <v>-2545</v>
      </c>
      <c r="P483" s="59">
        <f t="shared" si="87"/>
        <v>0</v>
      </c>
    </row>
    <row r="484" spans="1:16" s="2" customFormat="1" ht="14.25" customHeight="1" outlineLevel="2" x14ac:dyDescent="0.2">
      <c r="A484" s="217">
        <f t="shared" si="85"/>
        <v>481</v>
      </c>
      <c r="B484" s="64" t="s">
        <v>707</v>
      </c>
      <c r="C484" s="58" t="s">
        <v>686</v>
      </c>
      <c r="D484" s="58" t="s">
        <v>684</v>
      </c>
      <c r="E484" s="58" t="s">
        <v>25</v>
      </c>
      <c r="F484" s="58" t="s">
        <v>263</v>
      </c>
      <c r="G484" s="58" t="s">
        <v>31</v>
      </c>
      <c r="H484" s="58" t="s">
        <v>690</v>
      </c>
      <c r="I484" s="58" t="s">
        <v>687</v>
      </c>
      <c r="J484" s="58" t="s">
        <v>615</v>
      </c>
      <c r="K484" s="57" t="s">
        <v>691</v>
      </c>
      <c r="L484" s="184">
        <v>7700</v>
      </c>
      <c r="M484" s="185">
        <v>2809</v>
      </c>
      <c r="N484" s="186">
        <v>0</v>
      </c>
      <c r="O484" s="187">
        <f t="shared" si="89"/>
        <v>-2809</v>
      </c>
      <c r="P484" s="59">
        <f t="shared" si="87"/>
        <v>0</v>
      </c>
    </row>
    <row r="485" spans="1:16" s="2" customFormat="1" ht="14.25" customHeight="1" outlineLevel="2" x14ac:dyDescent="0.2">
      <c r="A485" s="217">
        <f t="shared" si="85"/>
        <v>482</v>
      </c>
      <c r="B485" s="64" t="s">
        <v>708</v>
      </c>
      <c r="C485" s="58" t="s">
        <v>686</v>
      </c>
      <c r="D485" s="58" t="s">
        <v>684</v>
      </c>
      <c r="E485" s="58" t="s">
        <v>25</v>
      </c>
      <c r="F485" s="58" t="s">
        <v>263</v>
      </c>
      <c r="G485" s="58" t="s">
        <v>31</v>
      </c>
      <c r="H485" s="58" t="s">
        <v>690</v>
      </c>
      <c r="I485" s="58" t="s">
        <v>687</v>
      </c>
      <c r="J485" s="58" t="s">
        <v>621</v>
      </c>
      <c r="K485" s="57" t="s">
        <v>693</v>
      </c>
      <c r="L485" s="184">
        <v>65450</v>
      </c>
      <c r="M485" s="185">
        <v>23884</v>
      </c>
      <c r="N485" s="186">
        <v>0</v>
      </c>
      <c r="O485" s="187">
        <f t="shared" si="89"/>
        <v>-23884</v>
      </c>
      <c r="P485" s="59">
        <f t="shared" si="87"/>
        <v>0</v>
      </c>
    </row>
    <row r="486" spans="1:16" s="2" customFormat="1" ht="28.5" outlineLevel="2" x14ac:dyDescent="0.2">
      <c r="A486" s="217">
        <f t="shared" si="85"/>
        <v>483</v>
      </c>
      <c r="B486" s="64" t="s">
        <v>709</v>
      </c>
      <c r="C486" s="58" t="s">
        <v>686</v>
      </c>
      <c r="D486" s="58" t="s">
        <v>684</v>
      </c>
      <c r="E486" s="58" t="s">
        <v>25</v>
      </c>
      <c r="F486" s="58" t="s">
        <v>710</v>
      </c>
      <c r="G486" s="58" t="s">
        <v>89</v>
      </c>
      <c r="H486" s="58"/>
      <c r="I486" s="58" t="s">
        <v>687</v>
      </c>
      <c r="J486" s="58" t="s">
        <v>615</v>
      </c>
      <c r="K486" s="57" t="s">
        <v>688</v>
      </c>
      <c r="L486" s="184">
        <v>0</v>
      </c>
      <c r="M486" s="185">
        <v>179</v>
      </c>
      <c r="N486" s="186">
        <v>179</v>
      </c>
      <c r="O486" s="187">
        <f t="shared" si="89"/>
        <v>0</v>
      </c>
      <c r="P486" s="59">
        <f t="shared" si="87"/>
        <v>100</v>
      </c>
    </row>
    <row r="487" spans="1:16" s="2" customFormat="1" ht="28.5" outlineLevel="2" x14ac:dyDescent="0.2">
      <c r="A487" s="217">
        <f t="shared" si="85"/>
        <v>484</v>
      </c>
      <c r="B487" s="64" t="s">
        <v>711</v>
      </c>
      <c r="C487" s="58" t="s">
        <v>686</v>
      </c>
      <c r="D487" s="58" t="s">
        <v>684</v>
      </c>
      <c r="E487" s="58" t="s">
        <v>25</v>
      </c>
      <c r="F487" s="58" t="s">
        <v>710</v>
      </c>
      <c r="G487" s="58" t="s">
        <v>89</v>
      </c>
      <c r="H487" s="58" t="s">
        <v>690</v>
      </c>
      <c r="I487" s="58" t="s">
        <v>687</v>
      </c>
      <c r="J487" s="58" t="s">
        <v>615</v>
      </c>
      <c r="K487" s="57" t="s">
        <v>691</v>
      </c>
      <c r="L487" s="184">
        <v>0</v>
      </c>
      <c r="M487" s="185">
        <v>358</v>
      </c>
      <c r="N487" s="186">
        <v>358</v>
      </c>
      <c r="O487" s="187">
        <f t="shared" si="89"/>
        <v>0</v>
      </c>
      <c r="P487" s="59">
        <f t="shared" si="87"/>
        <v>100</v>
      </c>
    </row>
    <row r="488" spans="1:16" s="2" customFormat="1" ht="28.5" outlineLevel="2" x14ac:dyDescent="0.2">
      <c r="A488" s="217">
        <f t="shared" si="85"/>
        <v>485</v>
      </c>
      <c r="B488" s="64" t="s">
        <v>712</v>
      </c>
      <c r="C488" s="58" t="s">
        <v>686</v>
      </c>
      <c r="D488" s="58" t="s">
        <v>684</v>
      </c>
      <c r="E488" s="58" t="s">
        <v>25</v>
      </c>
      <c r="F488" s="58" t="s">
        <v>710</v>
      </c>
      <c r="G488" s="58" t="s">
        <v>89</v>
      </c>
      <c r="H488" s="58" t="s">
        <v>690</v>
      </c>
      <c r="I488" s="58" t="s">
        <v>687</v>
      </c>
      <c r="J488" s="58" t="s">
        <v>621</v>
      </c>
      <c r="K488" s="57" t="s">
        <v>693</v>
      </c>
      <c r="L488" s="184">
        <v>0</v>
      </c>
      <c r="M488" s="185">
        <v>3041</v>
      </c>
      <c r="N488" s="186">
        <v>3041</v>
      </c>
      <c r="O488" s="187">
        <f t="shared" si="89"/>
        <v>0</v>
      </c>
      <c r="P488" s="59">
        <f t="shared" si="87"/>
        <v>100</v>
      </c>
    </row>
    <row r="489" spans="1:16" s="2" customFormat="1" ht="28.5" outlineLevel="2" x14ac:dyDescent="0.2">
      <c r="A489" s="217">
        <f t="shared" si="85"/>
        <v>486</v>
      </c>
      <c r="B489" s="64" t="s">
        <v>713</v>
      </c>
      <c r="C489" s="58" t="s">
        <v>686</v>
      </c>
      <c r="D489" s="58" t="s">
        <v>684</v>
      </c>
      <c r="E489" s="58" t="s">
        <v>25</v>
      </c>
      <c r="F489" s="58" t="s">
        <v>710</v>
      </c>
      <c r="G489" s="58" t="s">
        <v>159</v>
      </c>
      <c r="H489" s="58"/>
      <c r="I489" s="58" t="s">
        <v>687</v>
      </c>
      <c r="J489" s="58" t="s">
        <v>615</v>
      </c>
      <c r="K489" s="57" t="s">
        <v>688</v>
      </c>
      <c r="L489" s="184">
        <v>0</v>
      </c>
      <c r="M489" s="185">
        <v>106</v>
      </c>
      <c r="N489" s="186">
        <v>106</v>
      </c>
      <c r="O489" s="187">
        <f t="shared" si="89"/>
        <v>0</v>
      </c>
      <c r="P489" s="59">
        <f t="shared" si="87"/>
        <v>100</v>
      </c>
    </row>
    <row r="490" spans="1:16" s="2" customFormat="1" ht="28.5" outlineLevel="2" x14ac:dyDescent="0.2">
      <c r="A490" s="217">
        <f t="shared" si="85"/>
        <v>487</v>
      </c>
      <c r="B490" s="64" t="s">
        <v>714</v>
      </c>
      <c r="C490" s="58" t="s">
        <v>686</v>
      </c>
      <c r="D490" s="58" t="s">
        <v>684</v>
      </c>
      <c r="E490" s="58" t="s">
        <v>25</v>
      </c>
      <c r="F490" s="58" t="s">
        <v>710</v>
      </c>
      <c r="G490" s="58" t="s">
        <v>159</v>
      </c>
      <c r="H490" s="58" t="s">
        <v>690</v>
      </c>
      <c r="I490" s="58" t="s">
        <v>687</v>
      </c>
      <c r="J490" s="58" t="s">
        <v>615</v>
      </c>
      <c r="K490" s="57" t="s">
        <v>691</v>
      </c>
      <c r="L490" s="184">
        <v>0</v>
      </c>
      <c r="M490" s="185">
        <v>211</v>
      </c>
      <c r="N490" s="186">
        <v>211</v>
      </c>
      <c r="O490" s="187">
        <f t="shared" si="89"/>
        <v>0</v>
      </c>
      <c r="P490" s="59">
        <f t="shared" si="87"/>
        <v>100</v>
      </c>
    </row>
    <row r="491" spans="1:16" s="2" customFormat="1" ht="28.5" outlineLevel="2" x14ac:dyDescent="0.2">
      <c r="A491" s="217">
        <f t="shared" si="85"/>
        <v>488</v>
      </c>
      <c r="B491" s="64" t="s">
        <v>715</v>
      </c>
      <c r="C491" s="58" t="s">
        <v>686</v>
      </c>
      <c r="D491" s="58" t="s">
        <v>684</v>
      </c>
      <c r="E491" s="58" t="s">
        <v>25</v>
      </c>
      <c r="F491" s="58" t="s">
        <v>710</v>
      </c>
      <c r="G491" s="58" t="s">
        <v>159</v>
      </c>
      <c r="H491" s="58" t="s">
        <v>690</v>
      </c>
      <c r="I491" s="58" t="s">
        <v>687</v>
      </c>
      <c r="J491" s="58" t="s">
        <v>621</v>
      </c>
      <c r="K491" s="57" t="s">
        <v>693</v>
      </c>
      <c r="L491" s="184">
        <v>0</v>
      </c>
      <c r="M491" s="185">
        <v>1796</v>
      </c>
      <c r="N491" s="186">
        <v>1796</v>
      </c>
      <c r="O491" s="187">
        <f t="shared" si="89"/>
        <v>0</v>
      </c>
      <c r="P491" s="59">
        <f t="shared" si="87"/>
        <v>100</v>
      </c>
    </row>
    <row r="492" spans="1:16" s="2" customFormat="1" ht="14.25" customHeight="1" outlineLevel="2" x14ac:dyDescent="0.2">
      <c r="A492" s="217">
        <f t="shared" si="85"/>
        <v>489</v>
      </c>
      <c r="B492" s="64" t="s">
        <v>716</v>
      </c>
      <c r="C492" s="58" t="s">
        <v>686</v>
      </c>
      <c r="D492" s="58" t="s">
        <v>684</v>
      </c>
      <c r="E492" s="58" t="s">
        <v>25</v>
      </c>
      <c r="F492" s="58" t="s">
        <v>710</v>
      </c>
      <c r="G492" s="58" t="s">
        <v>159</v>
      </c>
      <c r="H492" s="58"/>
      <c r="I492" s="58" t="s">
        <v>687</v>
      </c>
      <c r="J492" s="58" t="s">
        <v>615</v>
      </c>
      <c r="K492" s="57" t="s">
        <v>688</v>
      </c>
      <c r="L492" s="184">
        <v>0</v>
      </c>
      <c r="M492" s="185">
        <v>181</v>
      </c>
      <c r="N492" s="186">
        <v>181</v>
      </c>
      <c r="O492" s="187">
        <f t="shared" si="89"/>
        <v>0</v>
      </c>
      <c r="P492" s="59">
        <f t="shared" si="87"/>
        <v>100</v>
      </c>
    </row>
    <row r="493" spans="1:16" s="2" customFormat="1" ht="14.25" customHeight="1" outlineLevel="2" x14ac:dyDescent="0.2">
      <c r="A493" s="217">
        <f t="shared" si="85"/>
        <v>490</v>
      </c>
      <c r="B493" s="64" t="s">
        <v>717</v>
      </c>
      <c r="C493" s="58" t="s">
        <v>686</v>
      </c>
      <c r="D493" s="58" t="s">
        <v>684</v>
      </c>
      <c r="E493" s="58" t="s">
        <v>25</v>
      </c>
      <c r="F493" s="58" t="s">
        <v>710</v>
      </c>
      <c r="G493" s="58" t="s">
        <v>159</v>
      </c>
      <c r="H493" s="58" t="s">
        <v>690</v>
      </c>
      <c r="I493" s="58" t="s">
        <v>687</v>
      </c>
      <c r="J493" s="58" t="s">
        <v>615</v>
      </c>
      <c r="K493" s="57" t="s">
        <v>691</v>
      </c>
      <c r="L493" s="184">
        <v>0</v>
      </c>
      <c r="M493" s="185">
        <v>361</v>
      </c>
      <c r="N493" s="186">
        <v>361</v>
      </c>
      <c r="O493" s="187">
        <f t="shared" si="89"/>
        <v>0</v>
      </c>
      <c r="P493" s="59">
        <f t="shared" si="87"/>
        <v>100</v>
      </c>
    </row>
    <row r="494" spans="1:16" s="2" customFormat="1" ht="14.25" customHeight="1" outlineLevel="2" x14ac:dyDescent="0.2">
      <c r="A494" s="217">
        <f t="shared" si="85"/>
        <v>491</v>
      </c>
      <c r="B494" s="64" t="s">
        <v>718</v>
      </c>
      <c r="C494" s="58" t="s">
        <v>686</v>
      </c>
      <c r="D494" s="58" t="s">
        <v>684</v>
      </c>
      <c r="E494" s="58" t="s">
        <v>25</v>
      </c>
      <c r="F494" s="58" t="s">
        <v>710</v>
      </c>
      <c r="G494" s="58" t="s">
        <v>159</v>
      </c>
      <c r="H494" s="58" t="s">
        <v>690</v>
      </c>
      <c r="I494" s="58" t="s">
        <v>687</v>
      </c>
      <c r="J494" s="58" t="s">
        <v>621</v>
      </c>
      <c r="K494" s="57" t="s">
        <v>693</v>
      </c>
      <c r="L494" s="184">
        <v>0</v>
      </c>
      <c r="M494" s="185">
        <v>3073</v>
      </c>
      <c r="N494" s="186">
        <v>3073</v>
      </c>
      <c r="O494" s="187">
        <f t="shared" si="89"/>
        <v>0</v>
      </c>
      <c r="P494" s="59">
        <f t="shared" si="87"/>
        <v>100</v>
      </c>
    </row>
    <row r="495" spans="1:16" s="2" customFormat="1" ht="28.5" outlineLevel="2" x14ac:dyDescent="0.2">
      <c r="A495" s="217">
        <f t="shared" si="85"/>
        <v>492</v>
      </c>
      <c r="B495" s="64" t="s">
        <v>719</v>
      </c>
      <c r="C495" s="58" t="s">
        <v>686</v>
      </c>
      <c r="D495" s="58" t="s">
        <v>684</v>
      </c>
      <c r="E495" s="58" t="s">
        <v>25</v>
      </c>
      <c r="F495" s="58" t="s">
        <v>710</v>
      </c>
      <c r="G495" s="58" t="s">
        <v>86</v>
      </c>
      <c r="H495" s="58"/>
      <c r="I495" s="58" t="s">
        <v>687</v>
      </c>
      <c r="J495" s="58" t="s">
        <v>615</v>
      </c>
      <c r="K495" s="57" t="s">
        <v>688</v>
      </c>
      <c r="L495" s="184">
        <v>0</v>
      </c>
      <c r="M495" s="185">
        <v>148</v>
      </c>
      <c r="N495" s="186">
        <v>148</v>
      </c>
      <c r="O495" s="187">
        <f t="shared" si="89"/>
        <v>0</v>
      </c>
      <c r="P495" s="59">
        <f t="shared" si="87"/>
        <v>100</v>
      </c>
    </row>
    <row r="496" spans="1:16" s="2" customFormat="1" ht="28.5" outlineLevel="2" x14ac:dyDescent="0.2">
      <c r="A496" s="217">
        <f t="shared" si="85"/>
        <v>493</v>
      </c>
      <c r="B496" s="64" t="s">
        <v>720</v>
      </c>
      <c r="C496" s="58" t="s">
        <v>686</v>
      </c>
      <c r="D496" s="58" t="s">
        <v>684</v>
      </c>
      <c r="E496" s="58" t="s">
        <v>25</v>
      </c>
      <c r="F496" s="58" t="s">
        <v>710</v>
      </c>
      <c r="G496" s="58" t="s">
        <v>86</v>
      </c>
      <c r="H496" s="58" t="s">
        <v>690</v>
      </c>
      <c r="I496" s="58" t="s">
        <v>687</v>
      </c>
      <c r="J496" s="58" t="s">
        <v>615</v>
      </c>
      <c r="K496" s="57" t="s">
        <v>691</v>
      </c>
      <c r="L496" s="184">
        <v>0</v>
      </c>
      <c r="M496" s="185">
        <v>296</v>
      </c>
      <c r="N496" s="186">
        <v>296</v>
      </c>
      <c r="O496" s="187">
        <f t="shared" si="89"/>
        <v>0</v>
      </c>
      <c r="P496" s="59">
        <f t="shared" si="87"/>
        <v>100</v>
      </c>
    </row>
    <row r="497" spans="1:16" s="2" customFormat="1" ht="28.5" outlineLevel="2" x14ac:dyDescent="0.2">
      <c r="A497" s="217">
        <f t="shared" si="85"/>
        <v>494</v>
      </c>
      <c r="B497" s="64" t="s">
        <v>721</v>
      </c>
      <c r="C497" s="58" t="s">
        <v>686</v>
      </c>
      <c r="D497" s="58" t="s">
        <v>684</v>
      </c>
      <c r="E497" s="58" t="s">
        <v>25</v>
      </c>
      <c r="F497" s="58" t="s">
        <v>710</v>
      </c>
      <c r="G497" s="58" t="s">
        <v>86</v>
      </c>
      <c r="H497" s="58" t="s">
        <v>690</v>
      </c>
      <c r="I497" s="58" t="s">
        <v>687</v>
      </c>
      <c r="J497" s="58" t="s">
        <v>621</v>
      </c>
      <c r="K497" s="57" t="s">
        <v>693</v>
      </c>
      <c r="L497" s="184">
        <v>0</v>
      </c>
      <c r="M497" s="185">
        <v>2519</v>
      </c>
      <c r="N497" s="186">
        <v>2519</v>
      </c>
      <c r="O497" s="187">
        <f t="shared" si="89"/>
        <v>0</v>
      </c>
      <c r="P497" s="59">
        <f t="shared" si="87"/>
        <v>100</v>
      </c>
    </row>
    <row r="498" spans="1:16" s="2" customFormat="1" ht="28.5" outlineLevel="2" x14ac:dyDescent="0.2">
      <c r="A498" s="217">
        <f t="shared" si="85"/>
        <v>495</v>
      </c>
      <c r="B498" s="64" t="s">
        <v>722</v>
      </c>
      <c r="C498" s="58" t="s">
        <v>686</v>
      </c>
      <c r="D498" s="58" t="s">
        <v>684</v>
      </c>
      <c r="E498" s="58" t="s">
        <v>25</v>
      </c>
      <c r="F498" s="58" t="s">
        <v>710</v>
      </c>
      <c r="G498" s="58" t="s">
        <v>86</v>
      </c>
      <c r="H498" s="58"/>
      <c r="I498" s="58" t="s">
        <v>687</v>
      </c>
      <c r="J498" s="58" t="s">
        <v>615</v>
      </c>
      <c r="K498" s="57" t="s">
        <v>688</v>
      </c>
      <c r="L498" s="184">
        <v>0</v>
      </c>
      <c r="M498" s="185">
        <v>65</v>
      </c>
      <c r="N498" s="186">
        <v>65</v>
      </c>
      <c r="O498" s="187">
        <f t="shared" si="89"/>
        <v>0</v>
      </c>
      <c r="P498" s="59">
        <f t="shared" si="87"/>
        <v>100</v>
      </c>
    </row>
    <row r="499" spans="1:16" s="2" customFormat="1" ht="28.5" outlineLevel="2" x14ac:dyDescent="0.2">
      <c r="A499" s="217">
        <f t="shared" si="85"/>
        <v>496</v>
      </c>
      <c r="B499" s="64" t="s">
        <v>723</v>
      </c>
      <c r="C499" s="58" t="s">
        <v>686</v>
      </c>
      <c r="D499" s="58" t="s">
        <v>684</v>
      </c>
      <c r="E499" s="58" t="s">
        <v>25</v>
      </c>
      <c r="F499" s="58" t="s">
        <v>710</v>
      </c>
      <c r="G499" s="58" t="s">
        <v>86</v>
      </c>
      <c r="H499" s="58" t="s">
        <v>690</v>
      </c>
      <c r="I499" s="58" t="s">
        <v>687</v>
      </c>
      <c r="J499" s="58" t="s">
        <v>615</v>
      </c>
      <c r="K499" s="57" t="s">
        <v>691</v>
      </c>
      <c r="L499" s="184">
        <v>0</v>
      </c>
      <c r="M499" s="185">
        <v>130</v>
      </c>
      <c r="N499" s="186">
        <v>130</v>
      </c>
      <c r="O499" s="187">
        <f t="shared" si="89"/>
        <v>0</v>
      </c>
      <c r="P499" s="59">
        <f t="shared" si="87"/>
        <v>100</v>
      </c>
    </row>
    <row r="500" spans="1:16" s="2" customFormat="1" ht="28.5" outlineLevel="2" x14ac:dyDescent="0.2">
      <c r="A500" s="217">
        <f t="shared" si="85"/>
        <v>497</v>
      </c>
      <c r="B500" s="64" t="s">
        <v>724</v>
      </c>
      <c r="C500" s="58" t="s">
        <v>686</v>
      </c>
      <c r="D500" s="58" t="s">
        <v>684</v>
      </c>
      <c r="E500" s="58" t="s">
        <v>25</v>
      </c>
      <c r="F500" s="58" t="s">
        <v>710</v>
      </c>
      <c r="G500" s="58" t="s">
        <v>86</v>
      </c>
      <c r="H500" s="58" t="s">
        <v>690</v>
      </c>
      <c r="I500" s="58" t="s">
        <v>687</v>
      </c>
      <c r="J500" s="58" t="s">
        <v>621</v>
      </c>
      <c r="K500" s="57" t="s">
        <v>693</v>
      </c>
      <c r="L500" s="184">
        <v>0</v>
      </c>
      <c r="M500" s="185">
        <v>1107</v>
      </c>
      <c r="N500" s="186">
        <v>1107</v>
      </c>
      <c r="O500" s="187">
        <f t="shared" si="89"/>
        <v>0</v>
      </c>
      <c r="P500" s="59">
        <f t="shared" si="87"/>
        <v>100</v>
      </c>
    </row>
    <row r="501" spans="1:16" s="2" customFormat="1" ht="28.5" outlineLevel="2" x14ac:dyDescent="0.2">
      <c r="A501" s="217">
        <f t="shared" si="85"/>
        <v>498</v>
      </c>
      <c r="B501" s="64" t="s">
        <v>725</v>
      </c>
      <c r="C501" s="58" t="s">
        <v>686</v>
      </c>
      <c r="D501" s="58" t="s">
        <v>684</v>
      </c>
      <c r="E501" s="58" t="s">
        <v>25</v>
      </c>
      <c r="F501" s="58" t="s">
        <v>710</v>
      </c>
      <c r="G501" s="58" t="s">
        <v>86</v>
      </c>
      <c r="H501" s="58"/>
      <c r="I501" s="58" t="s">
        <v>687</v>
      </c>
      <c r="J501" s="58" t="s">
        <v>615</v>
      </c>
      <c r="K501" s="57" t="s">
        <v>688</v>
      </c>
      <c r="L501" s="184">
        <v>0</v>
      </c>
      <c r="M501" s="185">
        <v>144</v>
      </c>
      <c r="N501" s="186">
        <v>144</v>
      </c>
      <c r="O501" s="187">
        <f t="shared" si="89"/>
        <v>0</v>
      </c>
      <c r="P501" s="59">
        <f t="shared" si="87"/>
        <v>100</v>
      </c>
    </row>
    <row r="502" spans="1:16" s="2" customFormat="1" ht="28.5" outlineLevel="2" x14ac:dyDescent="0.2">
      <c r="A502" s="217">
        <f t="shared" si="85"/>
        <v>499</v>
      </c>
      <c r="B502" s="64" t="s">
        <v>726</v>
      </c>
      <c r="C502" s="58" t="s">
        <v>686</v>
      </c>
      <c r="D502" s="58" t="s">
        <v>684</v>
      </c>
      <c r="E502" s="58" t="s">
        <v>25</v>
      </c>
      <c r="F502" s="58" t="s">
        <v>710</v>
      </c>
      <c r="G502" s="58" t="s">
        <v>86</v>
      </c>
      <c r="H502" s="58" t="s">
        <v>690</v>
      </c>
      <c r="I502" s="58" t="s">
        <v>687</v>
      </c>
      <c r="J502" s="58" t="s">
        <v>615</v>
      </c>
      <c r="K502" s="57" t="s">
        <v>691</v>
      </c>
      <c r="L502" s="184">
        <v>0</v>
      </c>
      <c r="M502" s="185">
        <v>285</v>
      </c>
      <c r="N502" s="186">
        <v>285</v>
      </c>
      <c r="O502" s="187">
        <f t="shared" si="89"/>
        <v>0</v>
      </c>
      <c r="P502" s="59">
        <f t="shared" si="87"/>
        <v>100</v>
      </c>
    </row>
    <row r="503" spans="1:16" s="2" customFormat="1" ht="28.5" outlineLevel="2" x14ac:dyDescent="0.2">
      <c r="A503" s="217">
        <f t="shared" si="85"/>
        <v>500</v>
      </c>
      <c r="B503" s="64" t="s">
        <v>727</v>
      </c>
      <c r="C503" s="58" t="s">
        <v>686</v>
      </c>
      <c r="D503" s="58" t="s">
        <v>684</v>
      </c>
      <c r="E503" s="58" t="s">
        <v>25</v>
      </c>
      <c r="F503" s="58" t="s">
        <v>710</v>
      </c>
      <c r="G503" s="58" t="s">
        <v>86</v>
      </c>
      <c r="H503" s="58" t="s">
        <v>690</v>
      </c>
      <c r="I503" s="58" t="s">
        <v>687</v>
      </c>
      <c r="J503" s="58" t="s">
        <v>621</v>
      </c>
      <c r="K503" s="57" t="s">
        <v>693</v>
      </c>
      <c r="L503" s="184">
        <v>0</v>
      </c>
      <c r="M503" s="185">
        <v>2426</v>
      </c>
      <c r="N503" s="186">
        <v>2426</v>
      </c>
      <c r="O503" s="187">
        <f t="shared" si="89"/>
        <v>0</v>
      </c>
      <c r="P503" s="59">
        <f t="shared" si="87"/>
        <v>100</v>
      </c>
    </row>
    <row r="504" spans="1:16" s="2" customFormat="1" ht="14.25" customHeight="1" outlineLevel="2" x14ac:dyDescent="0.2">
      <c r="A504" s="217">
        <f t="shared" si="85"/>
        <v>501</v>
      </c>
      <c r="B504" s="64" t="s">
        <v>728</v>
      </c>
      <c r="C504" s="58" t="s">
        <v>686</v>
      </c>
      <c r="D504" s="58" t="s">
        <v>684</v>
      </c>
      <c r="E504" s="58" t="s">
        <v>25</v>
      </c>
      <c r="F504" s="58" t="s">
        <v>710</v>
      </c>
      <c r="G504" s="58" t="s">
        <v>86</v>
      </c>
      <c r="H504" s="58"/>
      <c r="I504" s="58" t="s">
        <v>687</v>
      </c>
      <c r="J504" s="58" t="s">
        <v>615</v>
      </c>
      <c r="K504" s="57" t="s">
        <v>688</v>
      </c>
      <c r="L504" s="184">
        <v>0</v>
      </c>
      <c r="M504" s="185">
        <v>188</v>
      </c>
      <c r="N504" s="186">
        <v>188</v>
      </c>
      <c r="O504" s="187">
        <f t="shared" si="89"/>
        <v>0</v>
      </c>
      <c r="P504" s="59">
        <f t="shared" si="87"/>
        <v>100</v>
      </c>
    </row>
    <row r="505" spans="1:16" s="2" customFormat="1" ht="14.25" customHeight="1" outlineLevel="2" x14ac:dyDescent="0.2">
      <c r="A505" s="217">
        <f t="shared" si="85"/>
        <v>502</v>
      </c>
      <c r="B505" s="64" t="s">
        <v>729</v>
      </c>
      <c r="C505" s="58" t="s">
        <v>686</v>
      </c>
      <c r="D505" s="58" t="s">
        <v>684</v>
      </c>
      <c r="E505" s="58" t="s">
        <v>25</v>
      </c>
      <c r="F505" s="58" t="s">
        <v>710</v>
      </c>
      <c r="G505" s="58" t="s">
        <v>86</v>
      </c>
      <c r="H505" s="58" t="s">
        <v>690</v>
      </c>
      <c r="I505" s="58" t="s">
        <v>687</v>
      </c>
      <c r="J505" s="58" t="s">
        <v>615</v>
      </c>
      <c r="K505" s="57" t="s">
        <v>691</v>
      </c>
      <c r="L505" s="184">
        <v>0</v>
      </c>
      <c r="M505" s="185">
        <v>376</v>
      </c>
      <c r="N505" s="186">
        <v>376</v>
      </c>
      <c r="O505" s="187">
        <f t="shared" si="89"/>
        <v>0</v>
      </c>
      <c r="P505" s="59">
        <f t="shared" si="87"/>
        <v>100</v>
      </c>
    </row>
    <row r="506" spans="1:16" s="2" customFormat="1" ht="14.25" customHeight="1" outlineLevel="2" x14ac:dyDescent="0.2">
      <c r="A506" s="217">
        <f t="shared" si="85"/>
        <v>503</v>
      </c>
      <c r="B506" s="64" t="s">
        <v>730</v>
      </c>
      <c r="C506" s="58" t="s">
        <v>686</v>
      </c>
      <c r="D506" s="58" t="s">
        <v>684</v>
      </c>
      <c r="E506" s="58" t="s">
        <v>25</v>
      </c>
      <c r="F506" s="58" t="s">
        <v>710</v>
      </c>
      <c r="G506" s="58" t="s">
        <v>86</v>
      </c>
      <c r="H506" s="58" t="s">
        <v>690</v>
      </c>
      <c r="I506" s="58" t="s">
        <v>687</v>
      </c>
      <c r="J506" s="58" t="s">
        <v>621</v>
      </c>
      <c r="K506" s="57" t="s">
        <v>693</v>
      </c>
      <c r="L506" s="184">
        <v>0</v>
      </c>
      <c r="M506" s="185">
        <v>3194</v>
      </c>
      <c r="N506" s="186">
        <v>3194</v>
      </c>
      <c r="O506" s="187">
        <f t="shared" si="89"/>
        <v>0</v>
      </c>
      <c r="P506" s="59">
        <f t="shared" si="87"/>
        <v>100</v>
      </c>
    </row>
    <row r="507" spans="1:16" s="2" customFormat="1" ht="28.5" outlineLevel="2" x14ac:dyDescent="0.2">
      <c r="A507" s="217">
        <f t="shared" si="85"/>
        <v>504</v>
      </c>
      <c r="B507" s="64" t="s">
        <v>731</v>
      </c>
      <c r="C507" s="58" t="s">
        <v>686</v>
      </c>
      <c r="D507" s="58" t="s">
        <v>684</v>
      </c>
      <c r="E507" s="58" t="s">
        <v>25</v>
      </c>
      <c r="F507" s="58" t="s">
        <v>710</v>
      </c>
      <c r="G507" s="58" t="s">
        <v>86</v>
      </c>
      <c r="H507" s="58"/>
      <c r="I507" s="58" t="s">
        <v>687</v>
      </c>
      <c r="J507" s="58" t="s">
        <v>615</v>
      </c>
      <c r="K507" s="57" t="s">
        <v>688</v>
      </c>
      <c r="L507" s="184">
        <v>0</v>
      </c>
      <c r="M507" s="185">
        <v>3</v>
      </c>
      <c r="N507" s="186">
        <v>3</v>
      </c>
      <c r="O507" s="187">
        <f t="shared" si="89"/>
        <v>0</v>
      </c>
      <c r="P507" s="59">
        <f t="shared" si="87"/>
        <v>100</v>
      </c>
    </row>
    <row r="508" spans="1:16" s="2" customFormat="1" ht="28.5" outlineLevel="2" x14ac:dyDescent="0.2">
      <c r="A508" s="217">
        <f t="shared" si="85"/>
        <v>505</v>
      </c>
      <c r="B508" s="64" t="s">
        <v>732</v>
      </c>
      <c r="C508" s="58" t="s">
        <v>686</v>
      </c>
      <c r="D508" s="58" t="s">
        <v>684</v>
      </c>
      <c r="E508" s="58" t="s">
        <v>25</v>
      </c>
      <c r="F508" s="58" t="s">
        <v>710</v>
      </c>
      <c r="G508" s="58" t="s">
        <v>86</v>
      </c>
      <c r="H508" s="58" t="s">
        <v>690</v>
      </c>
      <c r="I508" s="58" t="s">
        <v>687</v>
      </c>
      <c r="J508" s="58" t="s">
        <v>615</v>
      </c>
      <c r="K508" s="57" t="s">
        <v>691</v>
      </c>
      <c r="L508" s="184">
        <v>0</v>
      </c>
      <c r="M508" s="185">
        <v>7</v>
      </c>
      <c r="N508" s="186">
        <v>7</v>
      </c>
      <c r="O508" s="187">
        <f t="shared" si="89"/>
        <v>0</v>
      </c>
      <c r="P508" s="59">
        <f t="shared" si="87"/>
        <v>100</v>
      </c>
    </row>
    <row r="509" spans="1:16" s="2" customFormat="1" ht="28.5" outlineLevel="2" x14ac:dyDescent="0.2">
      <c r="A509" s="217">
        <f t="shared" si="85"/>
        <v>506</v>
      </c>
      <c r="B509" s="64" t="s">
        <v>733</v>
      </c>
      <c r="C509" s="58" t="s">
        <v>686</v>
      </c>
      <c r="D509" s="58" t="s">
        <v>684</v>
      </c>
      <c r="E509" s="58" t="s">
        <v>25</v>
      </c>
      <c r="F509" s="58" t="s">
        <v>710</v>
      </c>
      <c r="G509" s="58" t="s">
        <v>86</v>
      </c>
      <c r="H509" s="58" t="s">
        <v>690</v>
      </c>
      <c r="I509" s="58" t="s">
        <v>687</v>
      </c>
      <c r="J509" s="58" t="s">
        <v>621</v>
      </c>
      <c r="K509" s="57" t="s">
        <v>693</v>
      </c>
      <c r="L509" s="184">
        <v>0</v>
      </c>
      <c r="M509" s="185">
        <v>58</v>
      </c>
      <c r="N509" s="186">
        <v>58</v>
      </c>
      <c r="O509" s="187">
        <f t="shared" si="89"/>
        <v>0</v>
      </c>
      <c r="P509" s="59">
        <f t="shared" si="87"/>
        <v>100</v>
      </c>
    </row>
    <row r="510" spans="1:16" s="2" customFormat="1" ht="14.25" customHeight="1" outlineLevel="2" x14ac:dyDescent="0.2">
      <c r="A510" s="217">
        <f t="shared" si="85"/>
        <v>507</v>
      </c>
      <c r="B510" s="64" t="s">
        <v>734</v>
      </c>
      <c r="C510" s="58" t="s">
        <v>686</v>
      </c>
      <c r="D510" s="58" t="s">
        <v>684</v>
      </c>
      <c r="E510" s="58" t="s">
        <v>25</v>
      </c>
      <c r="F510" s="58" t="s">
        <v>710</v>
      </c>
      <c r="G510" s="58" t="s">
        <v>86</v>
      </c>
      <c r="H510" s="58"/>
      <c r="I510" s="58" t="s">
        <v>687</v>
      </c>
      <c r="J510" s="58" t="s">
        <v>615</v>
      </c>
      <c r="K510" s="57" t="s">
        <v>688</v>
      </c>
      <c r="L510" s="184">
        <v>0</v>
      </c>
      <c r="M510" s="185">
        <v>187</v>
      </c>
      <c r="N510" s="186">
        <v>187</v>
      </c>
      <c r="O510" s="187">
        <f t="shared" si="89"/>
        <v>0</v>
      </c>
      <c r="P510" s="59">
        <f t="shared" si="87"/>
        <v>100</v>
      </c>
    </row>
    <row r="511" spans="1:16" s="2" customFormat="1" ht="14.25" customHeight="1" outlineLevel="2" x14ac:dyDescent="0.2">
      <c r="A511" s="217">
        <f t="shared" si="85"/>
        <v>508</v>
      </c>
      <c r="B511" s="64" t="s">
        <v>735</v>
      </c>
      <c r="C511" s="58" t="s">
        <v>686</v>
      </c>
      <c r="D511" s="58" t="s">
        <v>684</v>
      </c>
      <c r="E511" s="58" t="s">
        <v>25</v>
      </c>
      <c r="F511" s="58" t="s">
        <v>710</v>
      </c>
      <c r="G511" s="58" t="s">
        <v>86</v>
      </c>
      <c r="H511" s="58" t="s">
        <v>690</v>
      </c>
      <c r="I511" s="58" t="s">
        <v>687</v>
      </c>
      <c r="J511" s="58" t="s">
        <v>615</v>
      </c>
      <c r="K511" s="57" t="s">
        <v>691</v>
      </c>
      <c r="L511" s="184">
        <v>0</v>
      </c>
      <c r="M511" s="185">
        <v>374</v>
      </c>
      <c r="N511" s="186">
        <v>374</v>
      </c>
      <c r="O511" s="187">
        <f t="shared" si="89"/>
        <v>0</v>
      </c>
      <c r="P511" s="59">
        <f t="shared" si="87"/>
        <v>100</v>
      </c>
    </row>
    <row r="512" spans="1:16" s="2" customFormat="1" ht="14.25" customHeight="1" outlineLevel="2" x14ac:dyDescent="0.2">
      <c r="A512" s="217">
        <f t="shared" si="85"/>
        <v>509</v>
      </c>
      <c r="B512" s="64" t="s">
        <v>736</v>
      </c>
      <c r="C512" s="58" t="s">
        <v>686</v>
      </c>
      <c r="D512" s="58" t="s">
        <v>684</v>
      </c>
      <c r="E512" s="58" t="s">
        <v>25</v>
      </c>
      <c r="F512" s="58" t="s">
        <v>710</v>
      </c>
      <c r="G512" s="58" t="s">
        <v>86</v>
      </c>
      <c r="H512" s="58" t="s">
        <v>690</v>
      </c>
      <c r="I512" s="58" t="s">
        <v>687</v>
      </c>
      <c r="J512" s="58" t="s">
        <v>621</v>
      </c>
      <c r="K512" s="57" t="s">
        <v>693</v>
      </c>
      <c r="L512" s="184">
        <v>0</v>
      </c>
      <c r="M512" s="185">
        <v>3175</v>
      </c>
      <c r="N512" s="186">
        <v>3175</v>
      </c>
      <c r="O512" s="187">
        <f t="shared" si="89"/>
        <v>0</v>
      </c>
      <c r="P512" s="59">
        <f t="shared" si="87"/>
        <v>100</v>
      </c>
    </row>
    <row r="513" spans="1:16" s="2" customFormat="1" ht="28.5" outlineLevel="2" x14ac:dyDescent="0.2">
      <c r="A513" s="217">
        <f t="shared" si="85"/>
        <v>510</v>
      </c>
      <c r="B513" s="64" t="s">
        <v>737</v>
      </c>
      <c r="C513" s="58" t="s">
        <v>686</v>
      </c>
      <c r="D513" s="58" t="s">
        <v>684</v>
      </c>
      <c r="E513" s="58" t="s">
        <v>25</v>
      </c>
      <c r="F513" s="58" t="s">
        <v>710</v>
      </c>
      <c r="G513" s="58" t="s">
        <v>86</v>
      </c>
      <c r="H513" s="58"/>
      <c r="I513" s="58" t="s">
        <v>687</v>
      </c>
      <c r="J513" s="58" t="s">
        <v>615</v>
      </c>
      <c r="K513" s="57" t="s">
        <v>688</v>
      </c>
      <c r="L513" s="184">
        <v>0</v>
      </c>
      <c r="M513" s="185">
        <v>85</v>
      </c>
      <c r="N513" s="186">
        <v>85</v>
      </c>
      <c r="O513" s="187">
        <f t="shared" si="89"/>
        <v>0</v>
      </c>
      <c r="P513" s="59">
        <f t="shared" si="87"/>
        <v>100</v>
      </c>
    </row>
    <row r="514" spans="1:16" s="2" customFormat="1" ht="28.5" outlineLevel="2" x14ac:dyDescent="0.2">
      <c r="A514" s="217">
        <f t="shared" si="85"/>
        <v>511</v>
      </c>
      <c r="B514" s="64" t="s">
        <v>738</v>
      </c>
      <c r="C514" s="58" t="s">
        <v>686</v>
      </c>
      <c r="D514" s="58" t="s">
        <v>684</v>
      </c>
      <c r="E514" s="58" t="s">
        <v>25</v>
      </c>
      <c r="F514" s="58" t="s">
        <v>710</v>
      </c>
      <c r="G514" s="58" t="s">
        <v>86</v>
      </c>
      <c r="H514" s="58" t="s">
        <v>690</v>
      </c>
      <c r="I514" s="58" t="s">
        <v>687</v>
      </c>
      <c r="J514" s="58" t="s">
        <v>615</v>
      </c>
      <c r="K514" s="57" t="s">
        <v>691</v>
      </c>
      <c r="L514" s="184">
        <v>0</v>
      </c>
      <c r="M514" s="185">
        <v>170</v>
      </c>
      <c r="N514" s="186">
        <v>170</v>
      </c>
      <c r="O514" s="187">
        <f t="shared" si="89"/>
        <v>0</v>
      </c>
      <c r="P514" s="59">
        <f t="shared" si="87"/>
        <v>100</v>
      </c>
    </row>
    <row r="515" spans="1:16" s="2" customFormat="1" ht="28.5" outlineLevel="2" x14ac:dyDescent="0.2">
      <c r="A515" s="217">
        <f t="shared" si="85"/>
        <v>512</v>
      </c>
      <c r="B515" s="64" t="s">
        <v>739</v>
      </c>
      <c r="C515" s="58" t="s">
        <v>686</v>
      </c>
      <c r="D515" s="58" t="s">
        <v>684</v>
      </c>
      <c r="E515" s="58" t="s">
        <v>25</v>
      </c>
      <c r="F515" s="58" t="s">
        <v>710</v>
      </c>
      <c r="G515" s="58" t="s">
        <v>86</v>
      </c>
      <c r="H515" s="58" t="s">
        <v>690</v>
      </c>
      <c r="I515" s="58" t="s">
        <v>687</v>
      </c>
      <c r="J515" s="58" t="s">
        <v>621</v>
      </c>
      <c r="K515" s="57" t="s">
        <v>693</v>
      </c>
      <c r="L515" s="184">
        <v>0</v>
      </c>
      <c r="M515" s="185">
        <v>1444</v>
      </c>
      <c r="N515" s="186">
        <v>1444</v>
      </c>
      <c r="O515" s="187">
        <f t="shared" si="89"/>
        <v>0</v>
      </c>
      <c r="P515" s="59">
        <f t="shared" ref="P515:P573" si="90">N515/M515*100</f>
        <v>100</v>
      </c>
    </row>
    <row r="516" spans="1:16" s="2" customFormat="1" ht="28.5" outlineLevel="2" x14ac:dyDescent="0.2">
      <c r="A516" s="217">
        <f t="shared" si="85"/>
        <v>513</v>
      </c>
      <c r="B516" s="64" t="s">
        <v>740</v>
      </c>
      <c r="C516" s="58" t="s">
        <v>686</v>
      </c>
      <c r="D516" s="58" t="s">
        <v>684</v>
      </c>
      <c r="E516" s="58" t="s">
        <v>25</v>
      </c>
      <c r="F516" s="58" t="s">
        <v>710</v>
      </c>
      <c r="G516" s="58" t="s">
        <v>86</v>
      </c>
      <c r="H516" s="58"/>
      <c r="I516" s="58" t="s">
        <v>687</v>
      </c>
      <c r="J516" s="58" t="s">
        <v>615</v>
      </c>
      <c r="K516" s="57" t="s">
        <v>688</v>
      </c>
      <c r="L516" s="184">
        <v>0</v>
      </c>
      <c r="M516" s="185">
        <v>238</v>
      </c>
      <c r="N516" s="186">
        <v>238</v>
      </c>
      <c r="O516" s="187">
        <f t="shared" si="89"/>
        <v>0</v>
      </c>
      <c r="P516" s="59">
        <f t="shared" si="90"/>
        <v>100</v>
      </c>
    </row>
    <row r="517" spans="1:16" s="2" customFormat="1" ht="28.5" outlineLevel="2" x14ac:dyDescent="0.2">
      <c r="A517" s="217">
        <f t="shared" si="85"/>
        <v>514</v>
      </c>
      <c r="B517" s="64" t="s">
        <v>741</v>
      </c>
      <c r="C517" s="58" t="s">
        <v>686</v>
      </c>
      <c r="D517" s="58" t="s">
        <v>684</v>
      </c>
      <c r="E517" s="58" t="s">
        <v>25</v>
      </c>
      <c r="F517" s="58" t="s">
        <v>710</v>
      </c>
      <c r="G517" s="58" t="s">
        <v>86</v>
      </c>
      <c r="H517" s="58" t="s">
        <v>690</v>
      </c>
      <c r="I517" s="58" t="s">
        <v>687</v>
      </c>
      <c r="J517" s="58" t="s">
        <v>615</v>
      </c>
      <c r="K517" s="57" t="s">
        <v>691</v>
      </c>
      <c r="L517" s="184">
        <v>0</v>
      </c>
      <c r="M517" s="185">
        <v>475</v>
      </c>
      <c r="N517" s="186">
        <v>475</v>
      </c>
      <c r="O517" s="187">
        <f t="shared" si="89"/>
        <v>0</v>
      </c>
      <c r="P517" s="59">
        <f t="shared" si="90"/>
        <v>100</v>
      </c>
    </row>
    <row r="518" spans="1:16" s="2" customFormat="1" ht="28.5" outlineLevel="2" x14ac:dyDescent="0.2">
      <c r="A518" s="217">
        <f t="shared" ref="A518:A581" si="91">A517+1</f>
        <v>515</v>
      </c>
      <c r="B518" s="64" t="s">
        <v>742</v>
      </c>
      <c r="C518" s="58" t="s">
        <v>686</v>
      </c>
      <c r="D518" s="58" t="s">
        <v>684</v>
      </c>
      <c r="E518" s="58" t="s">
        <v>25</v>
      </c>
      <c r="F518" s="58" t="s">
        <v>710</v>
      </c>
      <c r="G518" s="58" t="s">
        <v>86</v>
      </c>
      <c r="H518" s="58" t="s">
        <v>690</v>
      </c>
      <c r="I518" s="58" t="s">
        <v>687</v>
      </c>
      <c r="J518" s="58" t="s">
        <v>621</v>
      </c>
      <c r="K518" s="57" t="s">
        <v>693</v>
      </c>
      <c r="L518" s="184">
        <v>0</v>
      </c>
      <c r="M518" s="185">
        <v>4041</v>
      </c>
      <c r="N518" s="186">
        <v>4041</v>
      </c>
      <c r="O518" s="187">
        <f t="shared" si="89"/>
        <v>0</v>
      </c>
      <c r="P518" s="59">
        <f t="shared" si="90"/>
        <v>100</v>
      </c>
    </row>
    <row r="519" spans="1:16" s="2" customFormat="1" ht="14.25" customHeight="1" outlineLevel="2" x14ac:dyDescent="0.2">
      <c r="A519" s="217">
        <f t="shared" si="91"/>
        <v>516</v>
      </c>
      <c r="B519" s="64" t="s">
        <v>743</v>
      </c>
      <c r="C519" s="58" t="s">
        <v>686</v>
      </c>
      <c r="D519" s="58" t="s">
        <v>684</v>
      </c>
      <c r="E519" s="58" t="s">
        <v>25</v>
      </c>
      <c r="F519" s="58" t="s">
        <v>710</v>
      </c>
      <c r="G519" s="58" t="s">
        <v>86</v>
      </c>
      <c r="H519" s="58"/>
      <c r="I519" s="58" t="s">
        <v>687</v>
      </c>
      <c r="J519" s="58" t="s">
        <v>615</v>
      </c>
      <c r="K519" s="57" t="s">
        <v>688</v>
      </c>
      <c r="L519" s="184">
        <v>0</v>
      </c>
      <c r="M519" s="185">
        <v>128</v>
      </c>
      <c r="N519" s="186">
        <v>128</v>
      </c>
      <c r="O519" s="187">
        <f t="shared" si="89"/>
        <v>0</v>
      </c>
      <c r="P519" s="59">
        <f t="shared" si="90"/>
        <v>100</v>
      </c>
    </row>
    <row r="520" spans="1:16" s="2" customFormat="1" ht="14.25" customHeight="1" outlineLevel="2" x14ac:dyDescent="0.2">
      <c r="A520" s="217">
        <f t="shared" si="91"/>
        <v>517</v>
      </c>
      <c r="B520" s="64" t="s">
        <v>744</v>
      </c>
      <c r="C520" s="58" t="s">
        <v>686</v>
      </c>
      <c r="D520" s="58" t="s">
        <v>684</v>
      </c>
      <c r="E520" s="58" t="s">
        <v>25</v>
      </c>
      <c r="F520" s="58" t="s">
        <v>710</v>
      </c>
      <c r="G520" s="58" t="s">
        <v>86</v>
      </c>
      <c r="H520" s="58" t="s">
        <v>690</v>
      </c>
      <c r="I520" s="58" t="s">
        <v>687</v>
      </c>
      <c r="J520" s="58" t="s">
        <v>615</v>
      </c>
      <c r="K520" s="57" t="s">
        <v>691</v>
      </c>
      <c r="L520" s="184">
        <v>0</v>
      </c>
      <c r="M520" s="185">
        <v>255</v>
      </c>
      <c r="N520" s="186">
        <v>255</v>
      </c>
      <c r="O520" s="187">
        <f t="shared" si="89"/>
        <v>0</v>
      </c>
      <c r="P520" s="59">
        <f t="shared" si="90"/>
        <v>100</v>
      </c>
    </row>
    <row r="521" spans="1:16" s="2" customFormat="1" ht="14.25" customHeight="1" outlineLevel="2" x14ac:dyDescent="0.2">
      <c r="A521" s="217">
        <f t="shared" si="91"/>
        <v>518</v>
      </c>
      <c r="B521" s="64" t="s">
        <v>745</v>
      </c>
      <c r="C521" s="58" t="s">
        <v>686</v>
      </c>
      <c r="D521" s="58" t="s">
        <v>684</v>
      </c>
      <c r="E521" s="58" t="s">
        <v>25</v>
      </c>
      <c r="F521" s="58" t="s">
        <v>710</v>
      </c>
      <c r="G521" s="58" t="s">
        <v>86</v>
      </c>
      <c r="H521" s="58" t="s">
        <v>690</v>
      </c>
      <c r="I521" s="58" t="s">
        <v>687</v>
      </c>
      <c r="J521" s="58" t="s">
        <v>621</v>
      </c>
      <c r="K521" s="57" t="s">
        <v>693</v>
      </c>
      <c r="L521" s="184">
        <v>0</v>
      </c>
      <c r="M521" s="185">
        <v>2172</v>
      </c>
      <c r="N521" s="186">
        <v>2172</v>
      </c>
      <c r="O521" s="187">
        <f t="shared" si="89"/>
        <v>0</v>
      </c>
      <c r="P521" s="59">
        <f t="shared" si="90"/>
        <v>100</v>
      </c>
    </row>
    <row r="522" spans="1:16" s="2" customFormat="1" ht="28.5" outlineLevel="2" x14ac:dyDescent="0.2">
      <c r="A522" s="217">
        <f t="shared" si="91"/>
        <v>519</v>
      </c>
      <c r="B522" s="64" t="s">
        <v>746</v>
      </c>
      <c r="C522" s="58" t="s">
        <v>686</v>
      </c>
      <c r="D522" s="58" t="s">
        <v>684</v>
      </c>
      <c r="E522" s="58" t="s">
        <v>25</v>
      </c>
      <c r="F522" s="58" t="s">
        <v>710</v>
      </c>
      <c r="G522" s="58" t="s">
        <v>86</v>
      </c>
      <c r="H522" s="58"/>
      <c r="I522" s="58" t="s">
        <v>687</v>
      </c>
      <c r="J522" s="58" t="s">
        <v>615</v>
      </c>
      <c r="K522" s="57" t="s">
        <v>688</v>
      </c>
      <c r="L522" s="184">
        <v>0</v>
      </c>
      <c r="M522" s="185">
        <v>368</v>
      </c>
      <c r="N522" s="186">
        <v>368</v>
      </c>
      <c r="O522" s="187">
        <f t="shared" si="89"/>
        <v>0</v>
      </c>
      <c r="P522" s="59">
        <f t="shared" si="90"/>
        <v>100</v>
      </c>
    </row>
    <row r="523" spans="1:16" s="2" customFormat="1" ht="28.5" outlineLevel="2" x14ac:dyDescent="0.2">
      <c r="A523" s="217">
        <f t="shared" si="91"/>
        <v>520</v>
      </c>
      <c r="B523" s="64" t="s">
        <v>747</v>
      </c>
      <c r="C523" s="58" t="s">
        <v>686</v>
      </c>
      <c r="D523" s="58" t="s">
        <v>684</v>
      </c>
      <c r="E523" s="58" t="s">
        <v>25</v>
      </c>
      <c r="F523" s="58" t="s">
        <v>710</v>
      </c>
      <c r="G523" s="58" t="s">
        <v>86</v>
      </c>
      <c r="H523" s="58" t="s">
        <v>690</v>
      </c>
      <c r="I523" s="58" t="s">
        <v>687</v>
      </c>
      <c r="J523" s="58" t="s">
        <v>615</v>
      </c>
      <c r="K523" s="57" t="s">
        <v>691</v>
      </c>
      <c r="L523" s="184">
        <v>0</v>
      </c>
      <c r="M523" s="185">
        <v>736</v>
      </c>
      <c r="N523" s="186">
        <v>736</v>
      </c>
      <c r="O523" s="187">
        <f t="shared" si="89"/>
        <v>0</v>
      </c>
      <c r="P523" s="59">
        <f t="shared" si="90"/>
        <v>100</v>
      </c>
    </row>
    <row r="524" spans="1:16" s="2" customFormat="1" ht="28.5" outlineLevel="2" x14ac:dyDescent="0.2">
      <c r="A524" s="217">
        <f t="shared" si="91"/>
        <v>521</v>
      </c>
      <c r="B524" s="64" t="s">
        <v>748</v>
      </c>
      <c r="C524" s="58" t="s">
        <v>686</v>
      </c>
      <c r="D524" s="58" t="s">
        <v>684</v>
      </c>
      <c r="E524" s="58" t="s">
        <v>25</v>
      </c>
      <c r="F524" s="58" t="s">
        <v>710</v>
      </c>
      <c r="G524" s="58" t="s">
        <v>86</v>
      </c>
      <c r="H524" s="58" t="s">
        <v>690</v>
      </c>
      <c r="I524" s="58" t="s">
        <v>687</v>
      </c>
      <c r="J524" s="58" t="s">
        <v>621</v>
      </c>
      <c r="K524" s="57" t="s">
        <v>693</v>
      </c>
      <c r="L524" s="184">
        <v>0</v>
      </c>
      <c r="M524" s="185">
        <v>6253</v>
      </c>
      <c r="N524" s="186">
        <v>6253</v>
      </c>
      <c r="O524" s="187">
        <f t="shared" si="89"/>
        <v>0</v>
      </c>
      <c r="P524" s="59">
        <f t="shared" si="90"/>
        <v>100</v>
      </c>
    </row>
    <row r="525" spans="1:16" s="2" customFormat="1" ht="14.25" customHeight="1" outlineLevel="2" x14ac:dyDescent="0.2">
      <c r="A525" s="217">
        <f t="shared" si="91"/>
        <v>522</v>
      </c>
      <c r="B525" s="64" t="s">
        <v>749</v>
      </c>
      <c r="C525" s="58" t="s">
        <v>686</v>
      </c>
      <c r="D525" s="58" t="s">
        <v>684</v>
      </c>
      <c r="E525" s="58" t="s">
        <v>25</v>
      </c>
      <c r="F525" s="58" t="s">
        <v>710</v>
      </c>
      <c r="G525" s="58" t="s">
        <v>86</v>
      </c>
      <c r="H525" s="58"/>
      <c r="I525" s="58" t="s">
        <v>687</v>
      </c>
      <c r="J525" s="58" t="s">
        <v>615</v>
      </c>
      <c r="K525" s="57" t="s">
        <v>688</v>
      </c>
      <c r="L525" s="184">
        <v>0</v>
      </c>
      <c r="M525" s="185">
        <v>182</v>
      </c>
      <c r="N525" s="186">
        <v>182</v>
      </c>
      <c r="O525" s="187">
        <f t="shared" si="89"/>
        <v>0</v>
      </c>
      <c r="P525" s="59">
        <f t="shared" si="90"/>
        <v>100</v>
      </c>
    </row>
    <row r="526" spans="1:16" s="2" customFormat="1" ht="14.25" customHeight="1" outlineLevel="2" x14ac:dyDescent="0.2">
      <c r="A526" s="217">
        <f t="shared" si="91"/>
        <v>523</v>
      </c>
      <c r="B526" s="64" t="s">
        <v>750</v>
      </c>
      <c r="C526" s="58" t="s">
        <v>686</v>
      </c>
      <c r="D526" s="58" t="s">
        <v>684</v>
      </c>
      <c r="E526" s="58" t="s">
        <v>25</v>
      </c>
      <c r="F526" s="58" t="s">
        <v>710</v>
      </c>
      <c r="G526" s="58" t="s">
        <v>86</v>
      </c>
      <c r="H526" s="58" t="s">
        <v>690</v>
      </c>
      <c r="I526" s="58" t="s">
        <v>687</v>
      </c>
      <c r="J526" s="58" t="s">
        <v>615</v>
      </c>
      <c r="K526" s="57" t="s">
        <v>691</v>
      </c>
      <c r="L526" s="184">
        <v>0</v>
      </c>
      <c r="M526" s="185">
        <v>364</v>
      </c>
      <c r="N526" s="186">
        <v>364</v>
      </c>
      <c r="O526" s="187">
        <f t="shared" si="89"/>
        <v>0</v>
      </c>
      <c r="P526" s="59">
        <f t="shared" si="90"/>
        <v>100</v>
      </c>
    </row>
    <row r="527" spans="1:16" s="2" customFormat="1" ht="14.25" customHeight="1" outlineLevel="2" x14ac:dyDescent="0.2">
      <c r="A527" s="217">
        <f t="shared" si="91"/>
        <v>524</v>
      </c>
      <c r="B527" s="64" t="s">
        <v>751</v>
      </c>
      <c r="C527" s="58" t="s">
        <v>686</v>
      </c>
      <c r="D527" s="58" t="s">
        <v>684</v>
      </c>
      <c r="E527" s="58" t="s">
        <v>25</v>
      </c>
      <c r="F527" s="58" t="s">
        <v>710</v>
      </c>
      <c r="G527" s="58" t="s">
        <v>86</v>
      </c>
      <c r="H527" s="58" t="s">
        <v>690</v>
      </c>
      <c r="I527" s="58" t="s">
        <v>687</v>
      </c>
      <c r="J527" s="58" t="s">
        <v>621</v>
      </c>
      <c r="K527" s="57" t="s">
        <v>693</v>
      </c>
      <c r="L527" s="184">
        <v>0</v>
      </c>
      <c r="M527" s="185">
        <v>3092</v>
      </c>
      <c r="N527" s="186">
        <v>3092</v>
      </c>
      <c r="O527" s="187">
        <f t="shared" si="89"/>
        <v>0</v>
      </c>
      <c r="P527" s="59">
        <f t="shared" si="90"/>
        <v>100</v>
      </c>
    </row>
    <row r="528" spans="1:16" s="2" customFormat="1" ht="28.5" outlineLevel="2" x14ac:dyDescent="0.2">
      <c r="A528" s="217">
        <f t="shared" si="91"/>
        <v>525</v>
      </c>
      <c r="B528" s="64" t="s">
        <v>752</v>
      </c>
      <c r="C528" s="58" t="s">
        <v>686</v>
      </c>
      <c r="D528" s="58" t="s">
        <v>684</v>
      </c>
      <c r="E528" s="58" t="s">
        <v>25</v>
      </c>
      <c r="F528" s="58" t="s">
        <v>753</v>
      </c>
      <c r="G528" s="58" t="s">
        <v>86</v>
      </c>
      <c r="H528" s="58"/>
      <c r="I528" s="58" t="s">
        <v>687</v>
      </c>
      <c r="J528" s="58" t="s">
        <v>615</v>
      </c>
      <c r="K528" s="57" t="s">
        <v>688</v>
      </c>
      <c r="L528" s="184">
        <v>0</v>
      </c>
      <c r="M528" s="185">
        <v>167</v>
      </c>
      <c r="N528" s="186">
        <v>167</v>
      </c>
      <c r="O528" s="187">
        <f t="shared" si="89"/>
        <v>0</v>
      </c>
      <c r="P528" s="59">
        <f t="shared" si="90"/>
        <v>100</v>
      </c>
    </row>
    <row r="529" spans="1:16" s="2" customFormat="1" ht="28.5" outlineLevel="2" x14ac:dyDescent="0.2">
      <c r="A529" s="217">
        <f t="shared" si="91"/>
        <v>526</v>
      </c>
      <c r="B529" s="64" t="s">
        <v>754</v>
      </c>
      <c r="C529" s="58" t="s">
        <v>686</v>
      </c>
      <c r="D529" s="58" t="s">
        <v>684</v>
      </c>
      <c r="E529" s="58" t="s">
        <v>25</v>
      </c>
      <c r="F529" s="58" t="s">
        <v>753</v>
      </c>
      <c r="G529" s="58" t="s">
        <v>86</v>
      </c>
      <c r="H529" s="58" t="s">
        <v>690</v>
      </c>
      <c r="I529" s="58" t="s">
        <v>687</v>
      </c>
      <c r="J529" s="58" t="s">
        <v>615</v>
      </c>
      <c r="K529" s="57" t="s">
        <v>691</v>
      </c>
      <c r="L529" s="184">
        <v>0</v>
      </c>
      <c r="M529" s="185">
        <v>333</v>
      </c>
      <c r="N529" s="186">
        <v>333</v>
      </c>
      <c r="O529" s="187">
        <f t="shared" ref="O529:O565" si="92">N529-M529</f>
        <v>0</v>
      </c>
      <c r="P529" s="59">
        <f t="shared" si="90"/>
        <v>100</v>
      </c>
    </row>
    <row r="530" spans="1:16" s="2" customFormat="1" ht="28.5" outlineLevel="2" x14ac:dyDescent="0.2">
      <c r="A530" s="217">
        <f t="shared" si="91"/>
        <v>527</v>
      </c>
      <c r="B530" s="64" t="s">
        <v>755</v>
      </c>
      <c r="C530" s="58" t="s">
        <v>686</v>
      </c>
      <c r="D530" s="58" t="s">
        <v>684</v>
      </c>
      <c r="E530" s="58" t="s">
        <v>25</v>
      </c>
      <c r="F530" s="58" t="s">
        <v>753</v>
      </c>
      <c r="G530" s="58" t="s">
        <v>86</v>
      </c>
      <c r="H530" s="58" t="s">
        <v>690</v>
      </c>
      <c r="I530" s="58" t="s">
        <v>687</v>
      </c>
      <c r="J530" s="58" t="s">
        <v>621</v>
      </c>
      <c r="K530" s="57" t="s">
        <v>693</v>
      </c>
      <c r="L530" s="184">
        <v>0</v>
      </c>
      <c r="M530" s="185">
        <v>2831</v>
      </c>
      <c r="N530" s="186">
        <v>2831</v>
      </c>
      <c r="O530" s="187">
        <f t="shared" si="92"/>
        <v>0</v>
      </c>
      <c r="P530" s="59">
        <f t="shared" si="90"/>
        <v>100</v>
      </c>
    </row>
    <row r="531" spans="1:16" s="2" customFormat="1" ht="14.25" customHeight="1" outlineLevel="2" x14ac:dyDescent="0.2">
      <c r="A531" s="217">
        <f t="shared" si="91"/>
        <v>528</v>
      </c>
      <c r="B531" s="64" t="s">
        <v>756</v>
      </c>
      <c r="C531" s="58" t="s">
        <v>686</v>
      </c>
      <c r="D531" s="58" t="s">
        <v>684</v>
      </c>
      <c r="E531" s="58" t="s">
        <v>25</v>
      </c>
      <c r="F531" s="58" t="s">
        <v>753</v>
      </c>
      <c r="G531" s="58" t="s">
        <v>86</v>
      </c>
      <c r="H531" s="58"/>
      <c r="I531" s="58" t="s">
        <v>687</v>
      </c>
      <c r="J531" s="58" t="s">
        <v>615</v>
      </c>
      <c r="K531" s="57" t="s">
        <v>688</v>
      </c>
      <c r="L531" s="184">
        <v>0</v>
      </c>
      <c r="M531" s="185">
        <v>366</v>
      </c>
      <c r="N531" s="186">
        <v>366</v>
      </c>
      <c r="O531" s="187">
        <f t="shared" si="92"/>
        <v>0</v>
      </c>
      <c r="P531" s="59">
        <f t="shared" si="90"/>
        <v>100</v>
      </c>
    </row>
    <row r="532" spans="1:16" s="2" customFormat="1" ht="14.25" customHeight="1" outlineLevel="2" x14ac:dyDescent="0.2">
      <c r="A532" s="217">
        <f t="shared" si="91"/>
        <v>529</v>
      </c>
      <c r="B532" s="64" t="s">
        <v>757</v>
      </c>
      <c r="C532" s="58" t="s">
        <v>686</v>
      </c>
      <c r="D532" s="58" t="s">
        <v>684</v>
      </c>
      <c r="E532" s="58" t="s">
        <v>25</v>
      </c>
      <c r="F532" s="58" t="s">
        <v>753</v>
      </c>
      <c r="G532" s="58" t="s">
        <v>86</v>
      </c>
      <c r="H532" s="58" t="s">
        <v>690</v>
      </c>
      <c r="I532" s="58" t="s">
        <v>687</v>
      </c>
      <c r="J532" s="58" t="s">
        <v>615</v>
      </c>
      <c r="K532" s="57" t="s">
        <v>691</v>
      </c>
      <c r="L532" s="184">
        <v>0</v>
      </c>
      <c r="M532" s="185">
        <v>732</v>
      </c>
      <c r="N532" s="186">
        <v>732</v>
      </c>
      <c r="O532" s="187">
        <f t="shared" si="92"/>
        <v>0</v>
      </c>
      <c r="P532" s="59">
        <f t="shared" si="90"/>
        <v>100</v>
      </c>
    </row>
    <row r="533" spans="1:16" s="2" customFormat="1" ht="14.25" customHeight="1" outlineLevel="2" x14ac:dyDescent="0.2">
      <c r="A533" s="217">
        <f t="shared" si="91"/>
        <v>530</v>
      </c>
      <c r="B533" s="64" t="s">
        <v>758</v>
      </c>
      <c r="C533" s="58" t="s">
        <v>686</v>
      </c>
      <c r="D533" s="58" t="s">
        <v>684</v>
      </c>
      <c r="E533" s="58" t="s">
        <v>25</v>
      </c>
      <c r="F533" s="58" t="s">
        <v>753</v>
      </c>
      <c r="G533" s="58" t="s">
        <v>86</v>
      </c>
      <c r="H533" s="58" t="s">
        <v>690</v>
      </c>
      <c r="I533" s="58" t="s">
        <v>687</v>
      </c>
      <c r="J533" s="58" t="s">
        <v>621</v>
      </c>
      <c r="K533" s="57" t="s">
        <v>693</v>
      </c>
      <c r="L533" s="184">
        <v>0</v>
      </c>
      <c r="M533" s="185">
        <v>6219</v>
      </c>
      <c r="N533" s="186">
        <v>6219</v>
      </c>
      <c r="O533" s="187">
        <f t="shared" si="92"/>
        <v>0</v>
      </c>
      <c r="P533" s="59">
        <f t="shared" si="90"/>
        <v>100</v>
      </c>
    </row>
    <row r="534" spans="1:16" s="2" customFormat="1" ht="28.5" outlineLevel="2" x14ac:dyDescent="0.2">
      <c r="A534" s="217">
        <f t="shared" si="91"/>
        <v>531</v>
      </c>
      <c r="B534" s="64" t="s">
        <v>759</v>
      </c>
      <c r="C534" s="58" t="s">
        <v>686</v>
      </c>
      <c r="D534" s="58" t="s">
        <v>684</v>
      </c>
      <c r="E534" s="58" t="s">
        <v>25</v>
      </c>
      <c r="F534" s="58" t="s">
        <v>760</v>
      </c>
      <c r="G534" s="58" t="s">
        <v>86</v>
      </c>
      <c r="H534" s="58"/>
      <c r="I534" s="58" t="s">
        <v>687</v>
      </c>
      <c r="J534" s="58" t="s">
        <v>615</v>
      </c>
      <c r="K534" s="57" t="s">
        <v>688</v>
      </c>
      <c r="L534" s="184">
        <v>0</v>
      </c>
      <c r="M534" s="185">
        <v>270</v>
      </c>
      <c r="N534" s="186">
        <v>270</v>
      </c>
      <c r="O534" s="187">
        <f t="shared" si="92"/>
        <v>0</v>
      </c>
      <c r="P534" s="59">
        <f t="shared" si="90"/>
        <v>100</v>
      </c>
    </row>
    <row r="535" spans="1:16" s="2" customFormat="1" ht="28.5" outlineLevel="2" x14ac:dyDescent="0.2">
      <c r="A535" s="217">
        <f t="shared" si="91"/>
        <v>532</v>
      </c>
      <c r="B535" s="64" t="s">
        <v>761</v>
      </c>
      <c r="C535" s="58" t="s">
        <v>686</v>
      </c>
      <c r="D535" s="58" t="s">
        <v>684</v>
      </c>
      <c r="E535" s="58" t="s">
        <v>25</v>
      </c>
      <c r="F535" s="58" t="s">
        <v>760</v>
      </c>
      <c r="G535" s="58" t="s">
        <v>86</v>
      </c>
      <c r="H535" s="58" t="s">
        <v>690</v>
      </c>
      <c r="I535" s="58" t="s">
        <v>687</v>
      </c>
      <c r="J535" s="58" t="s">
        <v>615</v>
      </c>
      <c r="K535" s="57" t="s">
        <v>691</v>
      </c>
      <c r="L535" s="184">
        <v>0</v>
      </c>
      <c r="M535" s="185">
        <v>539</v>
      </c>
      <c r="N535" s="186">
        <v>539</v>
      </c>
      <c r="O535" s="187">
        <f t="shared" si="92"/>
        <v>0</v>
      </c>
      <c r="P535" s="59">
        <f t="shared" si="90"/>
        <v>100</v>
      </c>
    </row>
    <row r="536" spans="1:16" s="2" customFormat="1" ht="28.5" outlineLevel="2" x14ac:dyDescent="0.2">
      <c r="A536" s="217">
        <f t="shared" si="91"/>
        <v>533</v>
      </c>
      <c r="B536" s="64" t="s">
        <v>762</v>
      </c>
      <c r="C536" s="58" t="s">
        <v>686</v>
      </c>
      <c r="D536" s="58" t="s">
        <v>684</v>
      </c>
      <c r="E536" s="58" t="s">
        <v>25</v>
      </c>
      <c r="F536" s="58" t="s">
        <v>760</v>
      </c>
      <c r="G536" s="58" t="s">
        <v>86</v>
      </c>
      <c r="H536" s="58" t="s">
        <v>690</v>
      </c>
      <c r="I536" s="58" t="s">
        <v>687</v>
      </c>
      <c r="J536" s="58" t="s">
        <v>621</v>
      </c>
      <c r="K536" s="57" t="s">
        <v>693</v>
      </c>
      <c r="L536" s="184">
        <v>0</v>
      </c>
      <c r="M536" s="185">
        <v>4579</v>
      </c>
      <c r="N536" s="186">
        <v>4579</v>
      </c>
      <c r="O536" s="187">
        <f t="shared" si="92"/>
        <v>0</v>
      </c>
      <c r="P536" s="59">
        <f t="shared" si="90"/>
        <v>100</v>
      </c>
    </row>
    <row r="537" spans="1:16" s="2" customFormat="1" ht="14.25" customHeight="1" outlineLevel="2" x14ac:dyDescent="0.2">
      <c r="A537" s="217">
        <f t="shared" si="91"/>
        <v>534</v>
      </c>
      <c r="B537" s="64" t="s">
        <v>763</v>
      </c>
      <c r="C537" s="58" t="s">
        <v>686</v>
      </c>
      <c r="D537" s="58" t="s">
        <v>684</v>
      </c>
      <c r="E537" s="58" t="s">
        <v>25</v>
      </c>
      <c r="F537" s="58" t="s">
        <v>710</v>
      </c>
      <c r="G537" s="58" t="s">
        <v>764</v>
      </c>
      <c r="H537" s="58"/>
      <c r="I537" s="58" t="s">
        <v>687</v>
      </c>
      <c r="J537" s="58" t="s">
        <v>615</v>
      </c>
      <c r="K537" s="57" t="s">
        <v>688</v>
      </c>
      <c r="L537" s="184">
        <v>0</v>
      </c>
      <c r="M537" s="185">
        <v>157</v>
      </c>
      <c r="N537" s="186">
        <v>157</v>
      </c>
      <c r="O537" s="187">
        <f t="shared" si="92"/>
        <v>0</v>
      </c>
      <c r="P537" s="59">
        <f t="shared" si="90"/>
        <v>100</v>
      </c>
    </row>
    <row r="538" spans="1:16" s="2" customFormat="1" ht="14.25" customHeight="1" outlineLevel="2" x14ac:dyDescent="0.2">
      <c r="A538" s="217">
        <f t="shared" si="91"/>
        <v>535</v>
      </c>
      <c r="B538" s="64" t="s">
        <v>765</v>
      </c>
      <c r="C538" s="58" t="s">
        <v>686</v>
      </c>
      <c r="D538" s="58" t="s">
        <v>684</v>
      </c>
      <c r="E538" s="58" t="s">
        <v>25</v>
      </c>
      <c r="F538" s="58" t="s">
        <v>710</v>
      </c>
      <c r="G538" s="58" t="s">
        <v>764</v>
      </c>
      <c r="H538" s="58" t="s">
        <v>690</v>
      </c>
      <c r="I538" s="58" t="s">
        <v>687</v>
      </c>
      <c r="J538" s="58" t="s">
        <v>615</v>
      </c>
      <c r="K538" s="57" t="s">
        <v>691</v>
      </c>
      <c r="L538" s="184">
        <v>0</v>
      </c>
      <c r="M538" s="185">
        <v>315</v>
      </c>
      <c r="N538" s="186">
        <v>315</v>
      </c>
      <c r="O538" s="187">
        <f t="shared" si="92"/>
        <v>0</v>
      </c>
      <c r="P538" s="59">
        <f t="shared" si="90"/>
        <v>100</v>
      </c>
    </row>
    <row r="539" spans="1:16" s="2" customFormat="1" ht="14.25" customHeight="1" outlineLevel="2" x14ac:dyDescent="0.2">
      <c r="A539" s="217">
        <f t="shared" si="91"/>
        <v>536</v>
      </c>
      <c r="B539" s="64" t="s">
        <v>766</v>
      </c>
      <c r="C539" s="58" t="s">
        <v>686</v>
      </c>
      <c r="D539" s="58" t="s">
        <v>684</v>
      </c>
      <c r="E539" s="58" t="s">
        <v>25</v>
      </c>
      <c r="F539" s="58" t="s">
        <v>710</v>
      </c>
      <c r="G539" s="58" t="s">
        <v>764</v>
      </c>
      <c r="H539" s="58" t="s">
        <v>690</v>
      </c>
      <c r="I539" s="58" t="s">
        <v>687</v>
      </c>
      <c r="J539" s="58" t="s">
        <v>621</v>
      </c>
      <c r="K539" s="57" t="s">
        <v>693</v>
      </c>
      <c r="L539" s="184">
        <v>0</v>
      </c>
      <c r="M539" s="185">
        <v>2677</v>
      </c>
      <c r="N539" s="186">
        <v>2677</v>
      </c>
      <c r="O539" s="187">
        <f t="shared" si="92"/>
        <v>0</v>
      </c>
      <c r="P539" s="59">
        <f t="shared" si="90"/>
        <v>100</v>
      </c>
    </row>
    <row r="540" spans="1:16" s="2" customFormat="1" ht="28.5" outlineLevel="2" x14ac:dyDescent="0.2">
      <c r="A540" s="217">
        <f t="shared" si="91"/>
        <v>537</v>
      </c>
      <c r="B540" s="64" t="s">
        <v>767</v>
      </c>
      <c r="C540" s="58" t="s">
        <v>686</v>
      </c>
      <c r="D540" s="58" t="s">
        <v>684</v>
      </c>
      <c r="E540" s="58" t="s">
        <v>25</v>
      </c>
      <c r="F540" s="58" t="s">
        <v>710</v>
      </c>
      <c r="G540" s="58" t="s">
        <v>764</v>
      </c>
      <c r="H540" s="58"/>
      <c r="I540" s="58" t="s">
        <v>687</v>
      </c>
      <c r="J540" s="58" t="s">
        <v>615</v>
      </c>
      <c r="K540" s="57" t="s">
        <v>688</v>
      </c>
      <c r="L540" s="184">
        <v>0</v>
      </c>
      <c r="M540" s="185">
        <v>75</v>
      </c>
      <c r="N540" s="186">
        <v>75</v>
      </c>
      <c r="O540" s="187">
        <f t="shared" si="92"/>
        <v>0</v>
      </c>
      <c r="P540" s="59">
        <f t="shared" si="90"/>
        <v>100</v>
      </c>
    </row>
    <row r="541" spans="1:16" s="2" customFormat="1" ht="28.5" outlineLevel="2" x14ac:dyDescent="0.2">
      <c r="A541" s="217">
        <f t="shared" si="91"/>
        <v>538</v>
      </c>
      <c r="B541" s="64" t="s">
        <v>768</v>
      </c>
      <c r="C541" s="58" t="s">
        <v>686</v>
      </c>
      <c r="D541" s="58" t="s">
        <v>684</v>
      </c>
      <c r="E541" s="58" t="s">
        <v>25</v>
      </c>
      <c r="F541" s="58" t="s">
        <v>710</v>
      </c>
      <c r="G541" s="58" t="s">
        <v>764</v>
      </c>
      <c r="H541" s="58" t="s">
        <v>690</v>
      </c>
      <c r="I541" s="58" t="s">
        <v>687</v>
      </c>
      <c r="J541" s="58" t="s">
        <v>615</v>
      </c>
      <c r="K541" s="57" t="s">
        <v>691</v>
      </c>
      <c r="L541" s="184">
        <v>0</v>
      </c>
      <c r="M541" s="185">
        <v>150</v>
      </c>
      <c r="N541" s="186">
        <v>150</v>
      </c>
      <c r="O541" s="187">
        <f t="shared" si="92"/>
        <v>0</v>
      </c>
      <c r="P541" s="59">
        <f t="shared" si="90"/>
        <v>100</v>
      </c>
    </row>
    <row r="542" spans="1:16" s="2" customFormat="1" ht="28.5" outlineLevel="2" x14ac:dyDescent="0.2">
      <c r="A542" s="217">
        <f t="shared" si="91"/>
        <v>539</v>
      </c>
      <c r="B542" s="64" t="s">
        <v>769</v>
      </c>
      <c r="C542" s="58" t="s">
        <v>686</v>
      </c>
      <c r="D542" s="58" t="s">
        <v>684</v>
      </c>
      <c r="E542" s="58" t="s">
        <v>25</v>
      </c>
      <c r="F542" s="58" t="s">
        <v>710</v>
      </c>
      <c r="G542" s="58" t="s">
        <v>764</v>
      </c>
      <c r="H542" s="58" t="s">
        <v>690</v>
      </c>
      <c r="I542" s="58" t="s">
        <v>687</v>
      </c>
      <c r="J542" s="58" t="s">
        <v>621</v>
      </c>
      <c r="K542" s="57" t="s">
        <v>693</v>
      </c>
      <c r="L542" s="184">
        <v>0</v>
      </c>
      <c r="M542" s="185">
        <v>1278</v>
      </c>
      <c r="N542" s="186">
        <v>1278</v>
      </c>
      <c r="O542" s="187">
        <f t="shared" si="92"/>
        <v>0</v>
      </c>
      <c r="P542" s="59">
        <f t="shared" si="90"/>
        <v>100</v>
      </c>
    </row>
    <row r="543" spans="1:16" s="2" customFormat="1" ht="14.25" customHeight="1" outlineLevel="2" x14ac:dyDescent="0.2">
      <c r="A543" s="217">
        <f t="shared" si="91"/>
        <v>540</v>
      </c>
      <c r="B543" s="64" t="s">
        <v>770</v>
      </c>
      <c r="C543" s="58" t="s">
        <v>686</v>
      </c>
      <c r="D543" s="58" t="s">
        <v>684</v>
      </c>
      <c r="E543" s="58" t="s">
        <v>25</v>
      </c>
      <c r="F543" s="58" t="s">
        <v>710</v>
      </c>
      <c r="G543" s="58" t="s">
        <v>764</v>
      </c>
      <c r="H543" s="58"/>
      <c r="I543" s="58" t="s">
        <v>687</v>
      </c>
      <c r="J543" s="58" t="s">
        <v>615</v>
      </c>
      <c r="K543" s="57" t="s">
        <v>688</v>
      </c>
      <c r="L543" s="184">
        <v>0</v>
      </c>
      <c r="M543" s="185">
        <v>410</v>
      </c>
      <c r="N543" s="186">
        <v>410</v>
      </c>
      <c r="O543" s="187">
        <f t="shared" si="92"/>
        <v>0</v>
      </c>
      <c r="P543" s="59">
        <f t="shared" si="90"/>
        <v>100</v>
      </c>
    </row>
    <row r="544" spans="1:16" s="2" customFormat="1" ht="14.25" customHeight="1" outlineLevel="2" x14ac:dyDescent="0.2">
      <c r="A544" s="217">
        <f t="shared" si="91"/>
        <v>541</v>
      </c>
      <c r="B544" s="64" t="s">
        <v>771</v>
      </c>
      <c r="C544" s="58" t="s">
        <v>686</v>
      </c>
      <c r="D544" s="58" t="s">
        <v>684</v>
      </c>
      <c r="E544" s="58" t="s">
        <v>25</v>
      </c>
      <c r="F544" s="58" t="s">
        <v>710</v>
      </c>
      <c r="G544" s="58" t="s">
        <v>764</v>
      </c>
      <c r="H544" s="58" t="s">
        <v>690</v>
      </c>
      <c r="I544" s="58" t="s">
        <v>687</v>
      </c>
      <c r="J544" s="58" t="s">
        <v>615</v>
      </c>
      <c r="K544" s="57" t="s">
        <v>691</v>
      </c>
      <c r="L544" s="184">
        <v>0</v>
      </c>
      <c r="M544" s="185">
        <v>818</v>
      </c>
      <c r="N544" s="186">
        <v>818</v>
      </c>
      <c r="O544" s="187">
        <f t="shared" si="92"/>
        <v>0</v>
      </c>
      <c r="P544" s="59">
        <f t="shared" si="90"/>
        <v>100</v>
      </c>
    </row>
    <row r="545" spans="1:16" s="2" customFormat="1" ht="14.25" customHeight="1" outlineLevel="2" x14ac:dyDescent="0.2">
      <c r="A545" s="217">
        <f t="shared" si="91"/>
        <v>542</v>
      </c>
      <c r="B545" s="64" t="s">
        <v>772</v>
      </c>
      <c r="C545" s="58" t="s">
        <v>686</v>
      </c>
      <c r="D545" s="58" t="s">
        <v>684</v>
      </c>
      <c r="E545" s="58" t="s">
        <v>25</v>
      </c>
      <c r="F545" s="58" t="s">
        <v>710</v>
      </c>
      <c r="G545" s="58" t="s">
        <v>764</v>
      </c>
      <c r="H545" s="58" t="s">
        <v>690</v>
      </c>
      <c r="I545" s="58" t="s">
        <v>687</v>
      </c>
      <c r="J545" s="58" t="s">
        <v>621</v>
      </c>
      <c r="K545" s="57" t="s">
        <v>693</v>
      </c>
      <c r="L545" s="184">
        <v>0</v>
      </c>
      <c r="M545" s="185">
        <v>6953</v>
      </c>
      <c r="N545" s="186">
        <v>6953</v>
      </c>
      <c r="O545" s="187">
        <f t="shared" si="92"/>
        <v>0</v>
      </c>
      <c r="P545" s="59">
        <f t="shared" si="90"/>
        <v>100</v>
      </c>
    </row>
    <row r="546" spans="1:16" s="2" customFormat="1" ht="28.5" outlineLevel="2" x14ac:dyDescent="0.2">
      <c r="A546" s="217">
        <f t="shared" si="91"/>
        <v>543</v>
      </c>
      <c r="B546" s="64" t="s">
        <v>773</v>
      </c>
      <c r="C546" s="58" t="s">
        <v>686</v>
      </c>
      <c r="D546" s="58" t="s">
        <v>684</v>
      </c>
      <c r="E546" s="58" t="s">
        <v>25</v>
      </c>
      <c r="F546" s="58" t="s">
        <v>710</v>
      </c>
      <c r="G546" s="58" t="s">
        <v>764</v>
      </c>
      <c r="H546" s="58"/>
      <c r="I546" s="58" t="s">
        <v>687</v>
      </c>
      <c r="J546" s="58" t="s">
        <v>615</v>
      </c>
      <c r="K546" s="57" t="s">
        <v>688</v>
      </c>
      <c r="L546" s="184">
        <v>0</v>
      </c>
      <c r="M546" s="185">
        <v>170</v>
      </c>
      <c r="N546" s="186">
        <v>170</v>
      </c>
      <c r="O546" s="187">
        <f t="shared" si="92"/>
        <v>0</v>
      </c>
      <c r="P546" s="59">
        <f t="shared" si="90"/>
        <v>100</v>
      </c>
    </row>
    <row r="547" spans="1:16" s="2" customFormat="1" ht="28.5" outlineLevel="2" x14ac:dyDescent="0.2">
      <c r="A547" s="217">
        <f t="shared" si="91"/>
        <v>544</v>
      </c>
      <c r="B547" s="64" t="s">
        <v>774</v>
      </c>
      <c r="C547" s="58" t="s">
        <v>686</v>
      </c>
      <c r="D547" s="58" t="s">
        <v>684</v>
      </c>
      <c r="E547" s="58" t="s">
        <v>25</v>
      </c>
      <c r="F547" s="58" t="s">
        <v>710</v>
      </c>
      <c r="G547" s="58" t="s">
        <v>764</v>
      </c>
      <c r="H547" s="58" t="s">
        <v>690</v>
      </c>
      <c r="I547" s="58" t="s">
        <v>687</v>
      </c>
      <c r="J547" s="58" t="s">
        <v>615</v>
      </c>
      <c r="K547" s="57" t="s">
        <v>691</v>
      </c>
      <c r="L547" s="184">
        <v>0</v>
      </c>
      <c r="M547" s="185">
        <v>341</v>
      </c>
      <c r="N547" s="186">
        <v>341</v>
      </c>
      <c r="O547" s="187">
        <f t="shared" si="92"/>
        <v>0</v>
      </c>
      <c r="P547" s="59">
        <f t="shared" si="90"/>
        <v>100</v>
      </c>
    </row>
    <row r="548" spans="1:16" s="2" customFormat="1" ht="28.5" outlineLevel="2" x14ac:dyDescent="0.2">
      <c r="A548" s="217">
        <f t="shared" si="91"/>
        <v>545</v>
      </c>
      <c r="B548" s="64" t="s">
        <v>775</v>
      </c>
      <c r="C548" s="58" t="s">
        <v>686</v>
      </c>
      <c r="D548" s="58" t="s">
        <v>684</v>
      </c>
      <c r="E548" s="58" t="s">
        <v>25</v>
      </c>
      <c r="F548" s="58" t="s">
        <v>710</v>
      </c>
      <c r="G548" s="58" t="s">
        <v>764</v>
      </c>
      <c r="H548" s="58" t="s">
        <v>690</v>
      </c>
      <c r="I548" s="58" t="s">
        <v>687</v>
      </c>
      <c r="J548" s="58" t="s">
        <v>621</v>
      </c>
      <c r="K548" s="57" t="s">
        <v>693</v>
      </c>
      <c r="L548" s="184">
        <v>0</v>
      </c>
      <c r="M548" s="185">
        <v>2897</v>
      </c>
      <c r="N548" s="186">
        <v>2897</v>
      </c>
      <c r="O548" s="187">
        <f t="shared" si="92"/>
        <v>0</v>
      </c>
      <c r="P548" s="59">
        <f t="shared" si="90"/>
        <v>100</v>
      </c>
    </row>
    <row r="549" spans="1:16" s="2" customFormat="1" ht="28.5" outlineLevel="2" x14ac:dyDescent="0.2">
      <c r="A549" s="217">
        <f t="shared" si="91"/>
        <v>546</v>
      </c>
      <c r="B549" s="64" t="s">
        <v>776</v>
      </c>
      <c r="C549" s="58" t="s">
        <v>686</v>
      </c>
      <c r="D549" s="58" t="s">
        <v>684</v>
      </c>
      <c r="E549" s="58" t="s">
        <v>25</v>
      </c>
      <c r="F549" s="58" t="s">
        <v>753</v>
      </c>
      <c r="G549" s="58" t="s">
        <v>777</v>
      </c>
      <c r="H549" s="58"/>
      <c r="I549" s="58" t="s">
        <v>687</v>
      </c>
      <c r="J549" s="58" t="s">
        <v>615</v>
      </c>
      <c r="K549" s="57" t="s">
        <v>688</v>
      </c>
      <c r="L549" s="184">
        <v>0</v>
      </c>
      <c r="M549" s="185">
        <v>217</v>
      </c>
      <c r="N549" s="186">
        <v>217</v>
      </c>
      <c r="O549" s="187">
        <f t="shared" si="92"/>
        <v>0</v>
      </c>
      <c r="P549" s="59">
        <f t="shared" si="90"/>
        <v>100</v>
      </c>
    </row>
    <row r="550" spans="1:16" s="2" customFormat="1" ht="28.5" outlineLevel="2" x14ac:dyDescent="0.2">
      <c r="A550" s="217">
        <f t="shared" si="91"/>
        <v>547</v>
      </c>
      <c r="B550" s="64" t="s">
        <v>778</v>
      </c>
      <c r="C550" s="58" t="s">
        <v>686</v>
      </c>
      <c r="D550" s="58" t="s">
        <v>684</v>
      </c>
      <c r="E550" s="58" t="s">
        <v>25</v>
      </c>
      <c r="F550" s="58" t="s">
        <v>753</v>
      </c>
      <c r="G550" s="58" t="s">
        <v>777</v>
      </c>
      <c r="H550" s="58" t="s">
        <v>690</v>
      </c>
      <c r="I550" s="58" t="s">
        <v>687</v>
      </c>
      <c r="J550" s="58" t="s">
        <v>615</v>
      </c>
      <c r="K550" s="57" t="s">
        <v>691</v>
      </c>
      <c r="L550" s="184">
        <v>0</v>
      </c>
      <c r="M550" s="185">
        <v>432</v>
      </c>
      <c r="N550" s="186">
        <v>432</v>
      </c>
      <c r="O550" s="187">
        <f t="shared" si="92"/>
        <v>0</v>
      </c>
      <c r="P550" s="59">
        <f t="shared" si="90"/>
        <v>100</v>
      </c>
    </row>
    <row r="551" spans="1:16" s="2" customFormat="1" ht="28.5" outlineLevel="2" x14ac:dyDescent="0.2">
      <c r="A551" s="217">
        <f t="shared" si="91"/>
        <v>548</v>
      </c>
      <c r="B551" s="64" t="s">
        <v>779</v>
      </c>
      <c r="C551" s="58" t="s">
        <v>686</v>
      </c>
      <c r="D551" s="58" t="s">
        <v>684</v>
      </c>
      <c r="E551" s="58" t="s">
        <v>25</v>
      </c>
      <c r="F551" s="58" t="s">
        <v>753</v>
      </c>
      <c r="G551" s="58" t="s">
        <v>777</v>
      </c>
      <c r="H551" s="58" t="s">
        <v>690</v>
      </c>
      <c r="I551" s="58" t="s">
        <v>687</v>
      </c>
      <c r="J551" s="58" t="s">
        <v>621</v>
      </c>
      <c r="K551" s="57" t="s">
        <v>693</v>
      </c>
      <c r="L551" s="184">
        <v>0</v>
      </c>
      <c r="M551" s="185">
        <v>3679</v>
      </c>
      <c r="N551" s="186">
        <v>3679</v>
      </c>
      <c r="O551" s="187">
        <f t="shared" si="92"/>
        <v>0</v>
      </c>
      <c r="P551" s="59">
        <f t="shared" si="90"/>
        <v>100</v>
      </c>
    </row>
    <row r="552" spans="1:16" s="2" customFormat="1" ht="28.5" outlineLevel="2" x14ac:dyDescent="0.2">
      <c r="A552" s="217">
        <f t="shared" si="91"/>
        <v>549</v>
      </c>
      <c r="B552" s="64" t="s">
        <v>780</v>
      </c>
      <c r="C552" s="58" t="s">
        <v>686</v>
      </c>
      <c r="D552" s="58" t="s">
        <v>684</v>
      </c>
      <c r="E552" s="58" t="s">
        <v>781</v>
      </c>
      <c r="F552" s="58" t="s">
        <v>753</v>
      </c>
      <c r="G552" s="58" t="s">
        <v>103</v>
      </c>
      <c r="H552" s="58"/>
      <c r="I552" s="58" t="s">
        <v>687</v>
      </c>
      <c r="J552" s="58" t="s">
        <v>615</v>
      </c>
      <c r="K552" s="57" t="s">
        <v>688</v>
      </c>
      <c r="L552" s="184">
        <v>0</v>
      </c>
      <c r="M552" s="185">
        <v>74</v>
      </c>
      <c r="N552" s="186">
        <v>74</v>
      </c>
      <c r="O552" s="187">
        <f t="shared" si="92"/>
        <v>0</v>
      </c>
      <c r="P552" s="59">
        <f t="shared" si="90"/>
        <v>100</v>
      </c>
    </row>
    <row r="553" spans="1:16" s="2" customFormat="1" ht="28.5" outlineLevel="2" x14ac:dyDescent="0.2">
      <c r="A553" s="217">
        <f t="shared" si="91"/>
        <v>550</v>
      </c>
      <c r="B553" s="64" t="s">
        <v>782</v>
      </c>
      <c r="C553" s="58" t="s">
        <v>686</v>
      </c>
      <c r="D553" s="58" t="s">
        <v>684</v>
      </c>
      <c r="E553" s="58" t="s">
        <v>781</v>
      </c>
      <c r="F553" s="58" t="s">
        <v>753</v>
      </c>
      <c r="G553" s="58" t="s">
        <v>103</v>
      </c>
      <c r="H553" s="58" t="s">
        <v>690</v>
      </c>
      <c r="I553" s="58" t="s">
        <v>687</v>
      </c>
      <c r="J553" s="58" t="s">
        <v>615</v>
      </c>
      <c r="K553" s="57" t="s">
        <v>691</v>
      </c>
      <c r="L553" s="184">
        <v>0</v>
      </c>
      <c r="M553" s="185">
        <v>147</v>
      </c>
      <c r="N553" s="186">
        <v>147</v>
      </c>
      <c r="O553" s="187">
        <f t="shared" si="92"/>
        <v>0</v>
      </c>
      <c r="P553" s="59">
        <f t="shared" si="90"/>
        <v>100</v>
      </c>
    </row>
    <row r="554" spans="1:16" s="2" customFormat="1" ht="28.5" outlineLevel="2" x14ac:dyDescent="0.2">
      <c r="A554" s="217">
        <f t="shared" si="91"/>
        <v>551</v>
      </c>
      <c r="B554" s="64" t="s">
        <v>783</v>
      </c>
      <c r="C554" s="58" t="s">
        <v>686</v>
      </c>
      <c r="D554" s="58" t="s">
        <v>684</v>
      </c>
      <c r="E554" s="58" t="s">
        <v>781</v>
      </c>
      <c r="F554" s="58" t="s">
        <v>753</v>
      </c>
      <c r="G554" s="58" t="s">
        <v>103</v>
      </c>
      <c r="H554" s="58" t="s">
        <v>690</v>
      </c>
      <c r="I554" s="58" t="s">
        <v>687</v>
      </c>
      <c r="J554" s="58" t="s">
        <v>621</v>
      </c>
      <c r="K554" s="57" t="s">
        <v>693</v>
      </c>
      <c r="L554" s="184">
        <v>0</v>
      </c>
      <c r="M554" s="185">
        <v>1251</v>
      </c>
      <c r="N554" s="186">
        <v>1251</v>
      </c>
      <c r="O554" s="187">
        <f t="shared" si="92"/>
        <v>0</v>
      </c>
      <c r="P554" s="59">
        <f t="shared" si="90"/>
        <v>100</v>
      </c>
    </row>
    <row r="555" spans="1:16" s="2" customFormat="1" ht="28.5" outlineLevel="2" x14ac:dyDescent="0.2">
      <c r="A555" s="217">
        <f t="shared" si="91"/>
        <v>552</v>
      </c>
      <c r="B555" s="64" t="s">
        <v>784</v>
      </c>
      <c r="C555" s="58" t="s">
        <v>686</v>
      </c>
      <c r="D555" s="58" t="s">
        <v>684</v>
      </c>
      <c r="E555" s="58" t="s">
        <v>785</v>
      </c>
      <c r="F555" s="58" t="s">
        <v>710</v>
      </c>
      <c r="G555" s="58" t="s">
        <v>103</v>
      </c>
      <c r="H555" s="58"/>
      <c r="I555" s="58" t="s">
        <v>687</v>
      </c>
      <c r="J555" s="58" t="s">
        <v>615</v>
      </c>
      <c r="K555" s="57" t="s">
        <v>688</v>
      </c>
      <c r="L555" s="184">
        <v>0</v>
      </c>
      <c r="M555" s="185">
        <v>220</v>
      </c>
      <c r="N555" s="186">
        <v>220</v>
      </c>
      <c r="O555" s="187">
        <f t="shared" si="92"/>
        <v>0</v>
      </c>
      <c r="P555" s="59">
        <f t="shared" si="90"/>
        <v>100</v>
      </c>
    </row>
    <row r="556" spans="1:16" s="2" customFormat="1" ht="28.5" outlineLevel="2" x14ac:dyDescent="0.2">
      <c r="A556" s="217">
        <f t="shared" si="91"/>
        <v>553</v>
      </c>
      <c r="B556" s="64" t="s">
        <v>786</v>
      </c>
      <c r="C556" s="58" t="s">
        <v>686</v>
      </c>
      <c r="D556" s="58" t="s">
        <v>684</v>
      </c>
      <c r="E556" s="58" t="s">
        <v>785</v>
      </c>
      <c r="F556" s="58" t="s">
        <v>710</v>
      </c>
      <c r="G556" s="58" t="s">
        <v>103</v>
      </c>
      <c r="H556" s="58" t="s">
        <v>690</v>
      </c>
      <c r="I556" s="58" t="s">
        <v>687</v>
      </c>
      <c r="J556" s="58" t="s">
        <v>615</v>
      </c>
      <c r="K556" s="57" t="s">
        <v>691</v>
      </c>
      <c r="L556" s="184">
        <v>0</v>
      </c>
      <c r="M556" s="185">
        <v>440</v>
      </c>
      <c r="N556" s="186">
        <v>440</v>
      </c>
      <c r="O556" s="187">
        <f t="shared" si="92"/>
        <v>0</v>
      </c>
      <c r="P556" s="59">
        <f t="shared" si="90"/>
        <v>100</v>
      </c>
    </row>
    <row r="557" spans="1:16" s="2" customFormat="1" ht="28.5" outlineLevel="2" x14ac:dyDescent="0.2">
      <c r="A557" s="217">
        <f t="shared" si="91"/>
        <v>554</v>
      </c>
      <c r="B557" s="64" t="s">
        <v>787</v>
      </c>
      <c r="C557" s="58" t="s">
        <v>686</v>
      </c>
      <c r="D557" s="58" t="s">
        <v>684</v>
      </c>
      <c r="E557" s="58" t="s">
        <v>785</v>
      </c>
      <c r="F557" s="58" t="s">
        <v>710</v>
      </c>
      <c r="G557" s="58" t="s">
        <v>103</v>
      </c>
      <c r="H557" s="58" t="s">
        <v>690</v>
      </c>
      <c r="I557" s="58" t="s">
        <v>687</v>
      </c>
      <c r="J557" s="58" t="s">
        <v>621</v>
      </c>
      <c r="K557" s="57" t="s">
        <v>693</v>
      </c>
      <c r="L557" s="184">
        <v>0</v>
      </c>
      <c r="M557" s="185">
        <v>3737</v>
      </c>
      <c r="N557" s="186">
        <v>3736</v>
      </c>
      <c r="O557" s="187">
        <f t="shared" si="92"/>
        <v>-1</v>
      </c>
      <c r="P557" s="59">
        <f t="shared" si="90"/>
        <v>99.973240567299968</v>
      </c>
    </row>
    <row r="558" spans="1:16" s="2" customFormat="1" ht="28.5" outlineLevel="2" x14ac:dyDescent="0.2">
      <c r="A558" s="217">
        <f t="shared" si="91"/>
        <v>555</v>
      </c>
      <c r="B558" s="64" t="s">
        <v>788</v>
      </c>
      <c r="C558" s="58" t="s">
        <v>686</v>
      </c>
      <c r="D558" s="58" t="s">
        <v>684</v>
      </c>
      <c r="E558" s="58" t="s">
        <v>25</v>
      </c>
      <c r="F558" s="58" t="s">
        <v>710</v>
      </c>
      <c r="G558" s="58" t="s">
        <v>789</v>
      </c>
      <c r="H558" s="58"/>
      <c r="I558" s="58" t="s">
        <v>687</v>
      </c>
      <c r="J558" s="58" t="s">
        <v>615</v>
      </c>
      <c r="K558" s="57" t="s">
        <v>688</v>
      </c>
      <c r="L558" s="184">
        <v>0</v>
      </c>
      <c r="M558" s="185">
        <v>96</v>
      </c>
      <c r="N558" s="186">
        <v>96</v>
      </c>
      <c r="O558" s="187">
        <f t="shared" si="92"/>
        <v>0</v>
      </c>
      <c r="P558" s="59">
        <f t="shared" si="90"/>
        <v>100</v>
      </c>
    </row>
    <row r="559" spans="1:16" s="2" customFormat="1" ht="28.5" outlineLevel="2" x14ac:dyDescent="0.2">
      <c r="A559" s="217">
        <f t="shared" si="91"/>
        <v>556</v>
      </c>
      <c r="B559" s="64" t="s">
        <v>790</v>
      </c>
      <c r="C559" s="58" t="s">
        <v>686</v>
      </c>
      <c r="D559" s="58" t="s">
        <v>684</v>
      </c>
      <c r="E559" s="58" t="s">
        <v>25</v>
      </c>
      <c r="F559" s="58" t="s">
        <v>710</v>
      </c>
      <c r="G559" s="58" t="s">
        <v>789</v>
      </c>
      <c r="H559" s="58" t="s">
        <v>690</v>
      </c>
      <c r="I559" s="58" t="s">
        <v>687</v>
      </c>
      <c r="J559" s="58" t="s">
        <v>615</v>
      </c>
      <c r="K559" s="57" t="s">
        <v>691</v>
      </c>
      <c r="L559" s="184">
        <v>0</v>
      </c>
      <c r="M559" s="185">
        <v>192</v>
      </c>
      <c r="N559" s="186">
        <v>192</v>
      </c>
      <c r="O559" s="187">
        <f t="shared" si="92"/>
        <v>0</v>
      </c>
      <c r="P559" s="59">
        <f t="shared" si="90"/>
        <v>100</v>
      </c>
    </row>
    <row r="560" spans="1:16" s="2" customFormat="1" ht="28.5" outlineLevel="2" x14ac:dyDescent="0.2">
      <c r="A560" s="217">
        <f t="shared" si="91"/>
        <v>557</v>
      </c>
      <c r="B560" s="64" t="s">
        <v>791</v>
      </c>
      <c r="C560" s="58" t="s">
        <v>686</v>
      </c>
      <c r="D560" s="58" t="s">
        <v>684</v>
      </c>
      <c r="E560" s="58" t="s">
        <v>25</v>
      </c>
      <c r="F560" s="58" t="s">
        <v>710</v>
      </c>
      <c r="G560" s="58" t="s">
        <v>789</v>
      </c>
      <c r="H560" s="58" t="s">
        <v>690</v>
      </c>
      <c r="I560" s="58" t="s">
        <v>687</v>
      </c>
      <c r="J560" s="58" t="s">
        <v>621</v>
      </c>
      <c r="K560" s="57" t="s">
        <v>693</v>
      </c>
      <c r="L560" s="184">
        <v>0</v>
      </c>
      <c r="M560" s="185">
        <v>1632</v>
      </c>
      <c r="N560" s="186">
        <v>1632</v>
      </c>
      <c r="O560" s="187">
        <f t="shared" si="92"/>
        <v>0</v>
      </c>
      <c r="P560" s="59">
        <f t="shared" si="90"/>
        <v>100</v>
      </c>
    </row>
    <row r="561" spans="1:16" s="2" customFormat="1" ht="14.25" customHeight="1" outlineLevel="2" x14ac:dyDescent="0.2">
      <c r="A561" s="217">
        <f t="shared" si="91"/>
        <v>558</v>
      </c>
      <c r="B561" s="64" t="s">
        <v>792</v>
      </c>
      <c r="C561" s="58" t="s">
        <v>686</v>
      </c>
      <c r="D561" s="58" t="s">
        <v>684</v>
      </c>
      <c r="E561" s="58" t="s">
        <v>25</v>
      </c>
      <c r="F561" s="58" t="s">
        <v>263</v>
      </c>
      <c r="G561" s="58" t="s">
        <v>378</v>
      </c>
      <c r="H561" s="58" t="s">
        <v>690</v>
      </c>
      <c r="I561" s="58" t="s">
        <v>687</v>
      </c>
      <c r="J561" s="58" t="s">
        <v>615</v>
      </c>
      <c r="K561" s="57" t="s">
        <v>691</v>
      </c>
      <c r="L561" s="184">
        <v>0</v>
      </c>
      <c r="M561" s="185">
        <v>1</v>
      </c>
      <c r="N561" s="186">
        <v>1</v>
      </c>
      <c r="O561" s="187">
        <f t="shared" si="92"/>
        <v>0</v>
      </c>
      <c r="P561" s="59">
        <f t="shared" si="90"/>
        <v>100</v>
      </c>
    </row>
    <row r="562" spans="1:16" s="2" customFormat="1" ht="14.25" customHeight="1" outlineLevel="2" x14ac:dyDescent="0.2">
      <c r="A562" s="217">
        <f t="shared" si="91"/>
        <v>559</v>
      </c>
      <c r="B562" s="64" t="s">
        <v>793</v>
      </c>
      <c r="C562" s="58" t="s">
        <v>686</v>
      </c>
      <c r="D562" s="58" t="s">
        <v>684</v>
      </c>
      <c r="E562" s="58" t="s">
        <v>25</v>
      </c>
      <c r="F562" s="58" t="s">
        <v>263</v>
      </c>
      <c r="G562" s="58" t="s">
        <v>378</v>
      </c>
      <c r="H562" s="58" t="s">
        <v>690</v>
      </c>
      <c r="I562" s="58" t="s">
        <v>687</v>
      </c>
      <c r="J562" s="58" t="s">
        <v>621</v>
      </c>
      <c r="K562" s="57" t="s">
        <v>693</v>
      </c>
      <c r="L562" s="184">
        <v>0</v>
      </c>
      <c r="M562" s="185">
        <v>7</v>
      </c>
      <c r="N562" s="186">
        <v>7</v>
      </c>
      <c r="O562" s="187">
        <f t="shared" si="92"/>
        <v>0</v>
      </c>
      <c r="P562" s="59">
        <f t="shared" si="90"/>
        <v>100</v>
      </c>
    </row>
    <row r="563" spans="1:16" s="2" customFormat="1" ht="14.25" customHeight="1" outlineLevel="2" x14ac:dyDescent="0.2">
      <c r="A563" s="217">
        <f t="shared" si="91"/>
        <v>560</v>
      </c>
      <c r="B563" s="64" t="s">
        <v>794</v>
      </c>
      <c r="C563" s="58" t="s">
        <v>686</v>
      </c>
      <c r="D563" s="58" t="s">
        <v>684</v>
      </c>
      <c r="E563" s="58" t="s">
        <v>25</v>
      </c>
      <c r="F563" s="58" t="s">
        <v>263</v>
      </c>
      <c r="G563" s="58" t="s">
        <v>795</v>
      </c>
      <c r="H563" s="58"/>
      <c r="I563" s="58" t="s">
        <v>687</v>
      </c>
      <c r="J563" s="58" t="s">
        <v>615</v>
      </c>
      <c r="K563" s="57" t="s">
        <v>688</v>
      </c>
      <c r="L563" s="184">
        <v>0</v>
      </c>
      <c r="M563" s="185">
        <v>14</v>
      </c>
      <c r="N563" s="186">
        <v>14</v>
      </c>
      <c r="O563" s="187">
        <f t="shared" si="92"/>
        <v>0</v>
      </c>
      <c r="P563" s="59">
        <f t="shared" si="90"/>
        <v>100</v>
      </c>
    </row>
    <row r="564" spans="1:16" s="2" customFormat="1" ht="14.25" customHeight="1" outlineLevel="2" x14ac:dyDescent="0.2">
      <c r="A564" s="217">
        <f t="shared" si="91"/>
        <v>561</v>
      </c>
      <c r="B564" s="64" t="s">
        <v>796</v>
      </c>
      <c r="C564" s="58" t="s">
        <v>686</v>
      </c>
      <c r="D564" s="58" t="s">
        <v>684</v>
      </c>
      <c r="E564" s="58" t="s">
        <v>25</v>
      </c>
      <c r="F564" s="58" t="s">
        <v>263</v>
      </c>
      <c r="G564" s="58" t="s">
        <v>795</v>
      </c>
      <c r="H564" s="58" t="s">
        <v>690</v>
      </c>
      <c r="I564" s="58" t="s">
        <v>687</v>
      </c>
      <c r="J564" s="58" t="s">
        <v>615</v>
      </c>
      <c r="K564" s="57" t="s">
        <v>691</v>
      </c>
      <c r="L564" s="184">
        <v>0</v>
      </c>
      <c r="M564" s="185">
        <v>27</v>
      </c>
      <c r="N564" s="186">
        <v>27</v>
      </c>
      <c r="O564" s="187">
        <f t="shared" si="92"/>
        <v>0</v>
      </c>
      <c r="P564" s="59">
        <f t="shared" si="90"/>
        <v>100</v>
      </c>
    </row>
    <row r="565" spans="1:16" s="2" customFormat="1" ht="14.25" customHeight="1" outlineLevel="2" x14ac:dyDescent="0.2">
      <c r="A565" s="217">
        <f t="shared" si="91"/>
        <v>562</v>
      </c>
      <c r="B565" s="64" t="s">
        <v>797</v>
      </c>
      <c r="C565" s="58" t="s">
        <v>686</v>
      </c>
      <c r="D565" s="58" t="s">
        <v>684</v>
      </c>
      <c r="E565" s="58" t="s">
        <v>25</v>
      </c>
      <c r="F565" s="58" t="s">
        <v>263</v>
      </c>
      <c r="G565" s="58" t="s">
        <v>795</v>
      </c>
      <c r="H565" s="58" t="s">
        <v>690</v>
      </c>
      <c r="I565" s="58" t="s">
        <v>687</v>
      </c>
      <c r="J565" s="58" t="s">
        <v>621</v>
      </c>
      <c r="K565" s="57" t="s">
        <v>693</v>
      </c>
      <c r="L565" s="184">
        <v>0</v>
      </c>
      <c r="M565" s="185">
        <v>231</v>
      </c>
      <c r="N565" s="186">
        <v>231</v>
      </c>
      <c r="O565" s="187">
        <f t="shared" si="92"/>
        <v>0</v>
      </c>
      <c r="P565" s="59">
        <f t="shared" si="90"/>
        <v>100</v>
      </c>
    </row>
    <row r="566" spans="1:16" s="2" customFormat="1" ht="28.5" outlineLevel="1" x14ac:dyDescent="0.2">
      <c r="A566" s="218">
        <f t="shared" si="91"/>
        <v>563</v>
      </c>
      <c r="B566" s="60" t="s">
        <v>798</v>
      </c>
      <c r="C566" s="61">
        <v>236030</v>
      </c>
      <c r="D566" s="61" t="s">
        <v>684</v>
      </c>
      <c r="E566" s="61"/>
      <c r="F566" s="61"/>
      <c r="G566" s="61"/>
      <c r="H566" s="61"/>
      <c r="I566" s="61"/>
      <c r="J566" s="61"/>
      <c r="K566" s="63"/>
      <c r="L566" s="65">
        <f>SUM(L567:L666)</f>
        <v>0</v>
      </c>
      <c r="M566" s="65">
        <f>SUM(M567:M666)</f>
        <v>10616</v>
      </c>
      <c r="N566" s="65">
        <f>SUM(N567:N666)</f>
        <v>9376</v>
      </c>
      <c r="O566" s="66">
        <f>SUM(O567:O666)</f>
        <v>-1240</v>
      </c>
      <c r="P566" s="18">
        <f t="shared" si="90"/>
        <v>88.319517709118315</v>
      </c>
    </row>
    <row r="567" spans="1:16" s="2" customFormat="1" ht="14.25" customHeight="1" outlineLevel="2" x14ac:dyDescent="0.2">
      <c r="A567" s="217">
        <f t="shared" si="91"/>
        <v>564</v>
      </c>
      <c r="B567" s="64" t="s">
        <v>799</v>
      </c>
      <c r="C567" s="58" t="s">
        <v>800</v>
      </c>
      <c r="D567" s="58" t="s">
        <v>684</v>
      </c>
      <c r="E567" s="58" t="s">
        <v>491</v>
      </c>
      <c r="F567" s="58" t="s">
        <v>263</v>
      </c>
      <c r="G567" s="58" t="s">
        <v>125</v>
      </c>
      <c r="H567" s="58"/>
      <c r="I567" s="58" t="s">
        <v>687</v>
      </c>
      <c r="J567" s="58" t="s">
        <v>615</v>
      </c>
      <c r="K567" s="57" t="s">
        <v>801</v>
      </c>
      <c r="L567" s="184">
        <v>0</v>
      </c>
      <c r="M567" s="185">
        <v>3</v>
      </c>
      <c r="N567" s="186">
        <v>3</v>
      </c>
      <c r="O567" s="187">
        <f t="shared" ref="O567:O620" si="93">N567-M567</f>
        <v>0</v>
      </c>
      <c r="P567" s="59">
        <f t="shared" si="90"/>
        <v>100</v>
      </c>
    </row>
    <row r="568" spans="1:16" s="2" customFormat="1" ht="14.25" customHeight="1" outlineLevel="2" x14ac:dyDescent="0.2">
      <c r="A568" s="217">
        <f t="shared" si="91"/>
        <v>565</v>
      </c>
      <c r="B568" s="64" t="s">
        <v>802</v>
      </c>
      <c r="C568" s="58" t="s">
        <v>800</v>
      </c>
      <c r="D568" s="58" t="s">
        <v>684</v>
      </c>
      <c r="E568" s="58" t="s">
        <v>491</v>
      </c>
      <c r="F568" s="58" t="s">
        <v>263</v>
      </c>
      <c r="G568" s="58" t="s">
        <v>125</v>
      </c>
      <c r="H568" s="58" t="s">
        <v>690</v>
      </c>
      <c r="I568" s="58" t="s">
        <v>687</v>
      </c>
      <c r="J568" s="58" t="s">
        <v>615</v>
      </c>
      <c r="K568" s="57" t="s">
        <v>803</v>
      </c>
      <c r="L568" s="184">
        <v>0</v>
      </c>
      <c r="M568" s="185">
        <v>2</v>
      </c>
      <c r="N568" s="186">
        <v>2</v>
      </c>
      <c r="O568" s="187">
        <f t="shared" si="93"/>
        <v>0</v>
      </c>
      <c r="P568" s="59">
        <f t="shared" si="90"/>
        <v>100</v>
      </c>
    </row>
    <row r="569" spans="1:16" s="2" customFormat="1" ht="14.25" customHeight="1" outlineLevel="2" x14ac:dyDescent="0.2">
      <c r="A569" s="217">
        <f t="shared" si="91"/>
        <v>566</v>
      </c>
      <c r="B569" s="64" t="s">
        <v>804</v>
      </c>
      <c r="C569" s="58" t="s">
        <v>800</v>
      </c>
      <c r="D569" s="58" t="s">
        <v>684</v>
      </c>
      <c r="E569" s="58" t="s">
        <v>491</v>
      </c>
      <c r="F569" s="58" t="s">
        <v>263</v>
      </c>
      <c r="G569" s="58" t="s">
        <v>125</v>
      </c>
      <c r="H569" s="58" t="s">
        <v>690</v>
      </c>
      <c r="I569" s="58" t="s">
        <v>687</v>
      </c>
      <c r="J569" s="58" t="s">
        <v>621</v>
      </c>
      <c r="K569" s="57" t="s">
        <v>805</v>
      </c>
      <c r="L569" s="184">
        <v>0</v>
      </c>
      <c r="M569" s="185">
        <v>47</v>
      </c>
      <c r="N569" s="186">
        <v>47</v>
      </c>
      <c r="O569" s="187">
        <f t="shared" si="93"/>
        <v>0</v>
      </c>
      <c r="P569" s="59">
        <f t="shared" si="90"/>
        <v>100</v>
      </c>
    </row>
    <row r="570" spans="1:16" s="2" customFormat="1" ht="14.25" customHeight="1" outlineLevel="2" x14ac:dyDescent="0.2">
      <c r="A570" s="217">
        <f t="shared" si="91"/>
        <v>567</v>
      </c>
      <c r="B570" s="64" t="s">
        <v>806</v>
      </c>
      <c r="C570" s="58" t="s">
        <v>800</v>
      </c>
      <c r="D570" s="58" t="s">
        <v>684</v>
      </c>
      <c r="E570" s="58" t="s">
        <v>491</v>
      </c>
      <c r="F570" s="58" t="s">
        <v>263</v>
      </c>
      <c r="G570" s="58" t="s">
        <v>269</v>
      </c>
      <c r="H570" s="58"/>
      <c r="I570" s="58" t="s">
        <v>687</v>
      </c>
      <c r="J570" s="58" t="s">
        <v>615</v>
      </c>
      <c r="K570" s="57" t="s">
        <v>801</v>
      </c>
      <c r="L570" s="184">
        <v>0</v>
      </c>
      <c r="M570" s="185">
        <v>1</v>
      </c>
      <c r="N570" s="186">
        <v>1</v>
      </c>
      <c r="O570" s="187">
        <f t="shared" si="93"/>
        <v>0</v>
      </c>
      <c r="P570" s="59">
        <f t="shared" si="90"/>
        <v>100</v>
      </c>
    </row>
    <row r="571" spans="1:16" s="2" customFormat="1" ht="14.25" customHeight="1" outlineLevel="2" x14ac:dyDescent="0.2">
      <c r="A571" s="217">
        <f t="shared" si="91"/>
        <v>568</v>
      </c>
      <c r="B571" s="64" t="s">
        <v>807</v>
      </c>
      <c r="C571" s="58" t="s">
        <v>800</v>
      </c>
      <c r="D571" s="58" t="s">
        <v>684</v>
      </c>
      <c r="E571" s="58" t="s">
        <v>491</v>
      </c>
      <c r="F571" s="58" t="s">
        <v>263</v>
      </c>
      <c r="G571" s="58" t="s">
        <v>269</v>
      </c>
      <c r="H571" s="58" t="s">
        <v>690</v>
      </c>
      <c r="I571" s="58" t="s">
        <v>687</v>
      </c>
      <c r="J571" s="58" t="s">
        <v>621</v>
      </c>
      <c r="K571" s="57" t="s">
        <v>805</v>
      </c>
      <c r="L571" s="184">
        <v>0</v>
      </c>
      <c r="M571" s="185">
        <v>12</v>
      </c>
      <c r="N571" s="186">
        <v>12</v>
      </c>
      <c r="O571" s="187">
        <f t="shared" si="93"/>
        <v>0</v>
      </c>
      <c r="P571" s="59">
        <f t="shared" si="90"/>
        <v>100</v>
      </c>
    </row>
    <row r="572" spans="1:16" s="2" customFormat="1" ht="14.25" customHeight="1" outlineLevel="2" x14ac:dyDescent="0.2">
      <c r="A572" s="217">
        <f t="shared" si="91"/>
        <v>569</v>
      </c>
      <c r="B572" s="64" t="s">
        <v>808</v>
      </c>
      <c r="C572" s="58" t="s">
        <v>800</v>
      </c>
      <c r="D572" s="58" t="s">
        <v>684</v>
      </c>
      <c r="E572" s="58" t="s">
        <v>491</v>
      </c>
      <c r="F572" s="58" t="s">
        <v>263</v>
      </c>
      <c r="G572" s="58" t="s">
        <v>271</v>
      </c>
      <c r="H572" s="58" t="s">
        <v>690</v>
      </c>
      <c r="I572" s="58" t="s">
        <v>687</v>
      </c>
      <c r="J572" s="58" t="s">
        <v>621</v>
      </c>
      <c r="K572" s="57" t="s">
        <v>805</v>
      </c>
      <c r="L572" s="184">
        <v>0</v>
      </c>
      <c r="M572" s="185">
        <v>4</v>
      </c>
      <c r="N572" s="186">
        <v>4</v>
      </c>
      <c r="O572" s="187">
        <f t="shared" si="93"/>
        <v>0</v>
      </c>
      <c r="P572" s="59">
        <f t="shared" si="90"/>
        <v>100</v>
      </c>
    </row>
    <row r="573" spans="1:16" s="2" customFormat="1" ht="14.25" customHeight="1" outlineLevel="2" x14ac:dyDescent="0.2">
      <c r="A573" s="217">
        <f t="shared" si="91"/>
        <v>570</v>
      </c>
      <c r="B573" s="64" t="s">
        <v>8422</v>
      </c>
      <c r="C573" s="58" t="s">
        <v>800</v>
      </c>
      <c r="D573" s="58" t="s">
        <v>684</v>
      </c>
      <c r="E573" s="58" t="s">
        <v>25</v>
      </c>
      <c r="F573" s="58" t="s">
        <v>263</v>
      </c>
      <c r="G573" s="58" t="s">
        <v>809</v>
      </c>
      <c r="H573" s="58"/>
      <c r="I573" s="58" t="s">
        <v>687</v>
      </c>
      <c r="J573" s="58" t="s">
        <v>615</v>
      </c>
      <c r="K573" s="57" t="s">
        <v>801</v>
      </c>
      <c r="L573" s="184">
        <v>0</v>
      </c>
      <c r="M573" s="185">
        <v>1</v>
      </c>
      <c r="N573" s="186">
        <v>1</v>
      </c>
      <c r="O573" s="187">
        <f t="shared" si="93"/>
        <v>0</v>
      </c>
      <c r="P573" s="59">
        <f t="shared" si="90"/>
        <v>100</v>
      </c>
    </row>
    <row r="574" spans="1:16" s="2" customFormat="1" ht="14.25" customHeight="1" outlineLevel="2" x14ac:dyDescent="0.2">
      <c r="A574" s="217">
        <f t="shared" si="91"/>
        <v>571</v>
      </c>
      <c r="B574" s="64" t="s">
        <v>8423</v>
      </c>
      <c r="C574" s="58" t="s">
        <v>800</v>
      </c>
      <c r="D574" s="58" t="s">
        <v>684</v>
      </c>
      <c r="E574" s="58" t="s">
        <v>25</v>
      </c>
      <c r="F574" s="58" t="s">
        <v>263</v>
      </c>
      <c r="G574" s="58" t="s">
        <v>809</v>
      </c>
      <c r="H574" s="58" t="s">
        <v>690</v>
      </c>
      <c r="I574" s="58" t="s">
        <v>687</v>
      </c>
      <c r="J574" s="58" t="s">
        <v>615</v>
      </c>
      <c r="K574" s="57" t="s">
        <v>803</v>
      </c>
      <c r="L574" s="184">
        <v>0</v>
      </c>
      <c r="M574" s="185">
        <v>1</v>
      </c>
      <c r="N574" s="186">
        <v>1</v>
      </c>
      <c r="O574" s="187">
        <f t="shared" si="93"/>
        <v>0</v>
      </c>
      <c r="P574" s="59">
        <f t="shared" ref="P574:P631" si="94">N574/M574*100</f>
        <v>100</v>
      </c>
    </row>
    <row r="575" spans="1:16" s="2" customFormat="1" ht="14.25" customHeight="1" outlineLevel="2" x14ac:dyDescent="0.2">
      <c r="A575" s="217">
        <f t="shared" si="91"/>
        <v>572</v>
      </c>
      <c r="B575" s="64" t="s">
        <v>8424</v>
      </c>
      <c r="C575" s="58" t="s">
        <v>800</v>
      </c>
      <c r="D575" s="58" t="s">
        <v>684</v>
      </c>
      <c r="E575" s="58" t="s">
        <v>25</v>
      </c>
      <c r="F575" s="58" t="s">
        <v>263</v>
      </c>
      <c r="G575" s="58" t="s">
        <v>809</v>
      </c>
      <c r="H575" s="58" t="s">
        <v>690</v>
      </c>
      <c r="I575" s="58" t="s">
        <v>687</v>
      </c>
      <c r="J575" s="58" t="s">
        <v>621</v>
      </c>
      <c r="K575" s="57" t="s">
        <v>805</v>
      </c>
      <c r="L575" s="184">
        <v>0</v>
      </c>
      <c r="M575" s="185">
        <v>19</v>
      </c>
      <c r="N575" s="186">
        <v>19</v>
      </c>
      <c r="O575" s="187">
        <f t="shared" si="93"/>
        <v>0</v>
      </c>
      <c r="P575" s="59">
        <f t="shared" si="94"/>
        <v>100</v>
      </c>
    </row>
    <row r="576" spans="1:16" s="2" customFormat="1" ht="14.25" customHeight="1" outlineLevel="2" x14ac:dyDescent="0.2">
      <c r="A576" s="217">
        <f t="shared" si="91"/>
        <v>573</v>
      </c>
      <c r="B576" s="64" t="s">
        <v>8425</v>
      </c>
      <c r="C576" s="58" t="s">
        <v>800</v>
      </c>
      <c r="D576" s="58" t="s">
        <v>684</v>
      </c>
      <c r="E576" s="58" t="s">
        <v>25</v>
      </c>
      <c r="F576" s="58" t="s">
        <v>263</v>
      </c>
      <c r="G576" s="58" t="s">
        <v>809</v>
      </c>
      <c r="H576" s="58"/>
      <c r="I576" s="58" t="s">
        <v>687</v>
      </c>
      <c r="J576" s="58" t="s">
        <v>615</v>
      </c>
      <c r="K576" s="57" t="s">
        <v>801</v>
      </c>
      <c r="L576" s="184">
        <v>0</v>
      </c>
      <c r="M576" s="185">
        <v>1</v>
      </c>
      <c r="N576" s="186">
        <v>1</v>
      </c>
      <c r="O576" s="187">
        <f t="shared" si="93"/>
        <v>0</v>
      </c>
      <c r="P576" s="59">
        <f t="shared" si="94"/>
        <v>100</v>
      </c>
    </row>
    <row r="577" spans="1:16" s="2" customFormat="1" ht="14.25" customHeight="1" outlineLevel="2" x14ac:dyDescent="0.2">
      <c r="A577" s="217">
        <f t="shared" si="91"/>
        <v>574</v>
      </c>
      <c r="B577" s="64" t="s">
        <v>8426</v>
      </c>
      <c r="C577" s="58" t="s">
        <v>800</v>
      </c>
      <c r="D577" s="58" t="s">
        <v>684</v>
      </c>
      <c r="E577" s="58" t="s">
        <v>25</v>
      </c>
      <c r="F577" s="58" t="s">
        <v>263</v>
      </c>
      <c r="G577" s="58" t="s">
        <v>809</v>
      </c>
      <c r="H577" s="58" t="s">
        <v>690</v>
      </c>
      <c r="I577" s="58" t="s">
        <v>687</v>
      </c>
      <c r="J577" s="58" t="s">
        <v>615</v>
      </c>
      <c r="K577" s="57" t="s">
        <v>803</v>
      </c>
      <c r="L577" s="184">
        <v>0</v>
      </c>
      <c r="M577" s="185">
        <v>1</v>
      </c>
      <c r="N577" s="186">
        <v>1</v>
      </c>
      <c r="O577" s="187">
        <f t="shared" si="93"/>
        <v>0</v>
      </c>
      <c r="P577" s="59">
        <f t="shared" si="94"/>
        <v>100</v>
      </c>
    </row>
    <row r="578" spans="1:16" s="2" customFormat="1" ht="14.25" customHeight="1" outlineLevel="2" x14ac:dyDescent="0.2">
      <c r="A578" s="217">
        <f t="shared" si="91"/>
        <v>575</v>
      </c>
      <c r="B578" s="64" t="s">
        <v>8427</v>
      </c>
      <c r="C578" s="58" t="s">
        <v>800</v>
      </c>
      <c r="D578" s="58" t="s">
        <v>684</v>
      </c>
      <c r="E578" s="58" t="s">
        <v>25</v>
      </c>
      <c r="F578" s="58" t="s">
        <v>263</v>
      </c>
      <c r="G578" s="58" t="s">
        <v>809</v>
      </c>
      <c r="H578" s="58" t="s">
        <v>690</v>
      </c>
      <c r="I578" s="58" t="s">
        <v>687</v>
      </c>
      <c r="J578" s="58" t="s">
        <v>621</v>
      </c>
      <c r="K578" s="57" t="s">
        <v>805</v>
      </c>
      <c r="L578" s="184">
        <v>0</v>
      </c>
      <c r="M578" s="185">
        <v>19</v>
      </c>
      <c r="N578" s="186">
        <v>19</v>
      </c>
      <c r="O578" s="187">
        <f t="shared" si="93"/>
        <v>0</v>
      </c>
      <c r="P578" s="59">
        <f t="shared" si="94"/>
        <v>100</v>
      </c>
    </row>
    <row r="579" spans="1:16" s="2" customFormat="1" ht="14.25" customHeight="1" outlineLevel="2" x14ac:dyDescent="0.2">
      <c r="A579" s="217">
        <f t="shared" si="91"/>
        <v>576</v>
      </c>
      <c r="B579" s="64" t="s">
        <v>8428</v>
      </c>
      <c r="C579" s="58" t="s">
        <v>800</v>
      </c>
      <c r="D579" s="58" t="s">
        <v>684</v>
      </c>
      <c r="E579" s="58" t="s">
        <v>25</v>
      </c>
      <c r="F579" s="58" t="s">
        <v>263</v>
      </c>
      <c r="G579" s="58" t="s">
        <v>809</v>
      </c>
      <c r="H579" s="58"/>
      <c r="I579" s="58" t="s">
        <v>687</v>
      </c>
      <c r="J579" s="58" t="s">
        <v>615</v>
      </c>
      <c r="K579" s="57" t="s">
        <v>801</v>
      </c>
      <c r="L579" s="184">
        <v>0</v>
      </c>
      <c r="M579" s="185">
        <v>2</v>
      </c>
      <c r="N579" s="186">
        <v>2</v>
      </c>
      <c r="O579" s="187">
        <f t="shared" si="93"/>
        <v>0</v>
      </c>
      <c r="P579" s="59">
        <f t="shared" si="94"/>
        <v>100</v>
      </c>
    </row>
    <row r="580" spans="1:16" s="2" customFormat="1" ht="14.25" customHeight="1" outlineLevel="2" x14ac:dyDescent="0.2">
      <c r="A580" s="217">
        <f t="shared" si="91"/>
        <v>577</v>
      </c>
      <c r="B580" s="64" t="s">
        <v>8429</v>
      </c>
      <c r="C580" s="58" t="s">
        <v>800</v>
      </c>
      <c r="D580" s="58" t="s">
        <v>684</v>
      </c>
      <c r="E580" s="58" t="s">
        <v>25</v>
      </c>
      <c r="F580" s="58" t="s">
        <v>263</v>
      </c>
      <c r="G580" s="58" t="s">
        <v>809</v>
      </c>
      <c r="H580" s="58" t="s">
        <v>690</v>
      </c>
      <c r="I580" s="58" t="s">
        <v>687</v>
      </c>
      <c r="J580" s="58" t="s">
        <v>615</v>
      </c>
      <c r="K580" s="57" t="s">
        <v>803</v>
      </c>
      <c r="L580" s="184">
        <v>0</v>
      </c>
      <c r="M580" s="185">
        <v>1</v>
      </c>
      <c r="N580" s="186">
        <v>1</v>
      </c>
      <c r="O580" s="187">
        <f t="shared" si="93"/>
        <v>0</v>
      </c>
      <c r="P580" s="59">
        <f t="shared" si="94"/>
        <v>100</v>
      </c>
    </row>
    <row r="581" spans="1:16" s="2" customFormat="1" ht="14.25" customHeight="1" outlineLevel="2" x14ac:dyDescent="0.2">
      <c r="A581" s="217">
        <f t="shared" si="91"/>
        <v>578</v>
      </c>
      <c r="B581" s="64" t="s">
        <v>8430</v>
      </c>
      <c r="C581" s="58" t="s">
        <v>800</v>
      </c>
      <c r="D581" s="58" t="s">
        <v>684</v>
      </c>
      <c r="E581" s="58" t="s">
        <v>25</v>
      </c>
      <c r="F581" s="58" t="s">
        <v>263</v>
      </c>
      <c r="G581" s="58" t="s">
        <v>809</v>
      </c>
      <c r="H581" s="58" t="s">
        <v>690</v>
      </c>
      <c r="I581" s="58" t="s">
        <v>687</v>
      </c>
      <c r="J581" s="58" t="s">
        <v>621</v>
      </c>
      <c r="K581" s="57" t="s">
        <v>805</v>
      </c>
      <c r="L581" s="184">
        <v>0</v>
      </c>
      <c r="M581" s="185">
        <v>38</v>
      </c>
      <c r="N581" s="186">
        <v>38</v>
      </c>
      <c r="O581" s="187">
        <f t="shared" si="93"/>
        <v>0</v>
      </c>
      <c r="P581" s="59">
        <f t="shared" si="94"/>
        <v>100</v>
      </c>
    </row>
    <row r="582" spans="1:16" s="2" customFormat="1" ht="14.25" customHeight="1" outlineLevel="2" x14ac:dyDescent="0.2">
      <c r="A582" s="217">
        <f t="shared" ref="A582:A645" si="95">A581+1</f>
        <v>579</v>
      </c>
      <c r="B582" s="64" t="s">
        <v>8431</v>
      </c>
      <c r="C582" s="58" t="s">
        <v>800</v>
      </c>
      <c r="D582" s="58" t="s">
        <v>684</v>
      </c>
      <c r="E582" s="58" t="s">
        <v>25</v>
      </c>
      <c r="F582" s="58" t="s">
        <v>263</v>
      </c>
      <c r="G582" s="58" t="s">
        <v>809</v>
      </c>
      <c r="H582" s="58"/>
      <c r="I582" s="58" t="s">
        <v>687</v>
      </c>
      <c r="J582" s="58" t="s">
        <v>615</v>
      </c>
      <c r="K582" s="57" t="s">
        <v>801</v>
      </c>
      <c r="L582" s="184">
        <v>0</v>
      </c>
      <c r="M582" s="185">
        <v>2</v>
      </c>
      <c r="N582" s="186">
        <v>2</v>
      </c>
      <c r="O582" s="187">
        <f t="shared" si="93"/>
        <v>0</v>
      </c>
      <c r="P582" s="59">
        <f t="shared" si="94"/>
        <v>100</v>
      </c>
    </row>
    <row r="583" spans="1:16" s="2" customFormat="1" ht="14.25" customHeight="1" outlineLevel="2" x14ac:dyDescent="0.2">
      <c r="A583" s="217">
        <f t="shared" si="95"/>
        <v>580</v>
      </c>
      <c r="B583" s="64" t="s">
        <v>8432</v>
      </c>
      <c r="C583" s="58" t="s">
        <v>800</v>
      </c>
      <c r="D583" s="58" t="s">
        <v>684</v>
      </c>
      <c r="E583" s="58" t="s">
        <v>25</v>
      </c>
      <c r="F583" s="58" t="s">
        <v>263</v>
      </c>
      <c r="G583" s="58" t="s">
        <v>809</v>
      </c>
      <c r="H583" s="58" t="s">
        <v>690</v>
      </c>
      <c r="I583" s="58" t="s">
        <v>687</v>
      </c>
      <c r="J583" s="58" t="s">
        <v>615</v>
      </c>
      <c r="K583" s="57" t="s">
        <v>803</v>
      </c>
      <c r="L583" s="184">
        <v>0</v>
      </c>
      <c r="M583" s="185">
        <v>1</v>
      </c>
      <c r="N583" s="186">
        <v>1</v>
      </c>
      <c r="O583" s="187">
        <f t="shared" si="93"/>
        <v>0</v>
      </c>
      <c r="P583" s="59">
        <f t="shared" si="94"/>
        <v>100</v>
      </c>
    </row>
    <row r="584" spans="1:16" s="2" customFormat="1" ht="14.25" customHeight="1" outlineLevel="2" x14ac:dyDescent="0.2">
      <c r="A584" s="217">
        <f t="shared" si="95"/>
        <v>581</v>
      </c>
      <c r="B584" s="64" t="s">
        <v>8433</v>
      </c>
      <c r="C584" s="58" t="s">
        <v>800</v>
      </c>
      <c r="D584" s="58" t="s">
        <v>684</v>
      </c>
      <c r="E584" s="58" t="s">
        <v>25</v>
      </c>
      <c r="F584" s="58" t="s">
        <v>263</v>
      </c>
      <c r="G584" s="58" t="s">
        <v>809</v>
      </c>
      <c r="H584" s="58" t="s">
        <v>690</v>
      </c>
      <c r="I584" s="58" t="s">
        <v>687</v>
      </c>
      <c r="J584" s="58" t="s">
        <v>621</v>
      </c>
      <c r="K584" s="57" t="s">
        <v>805</v>
      </c>
      <c r="L584" s="184">
        <v>0</v>
      </c>
      <c r="M584" s="185">
        <v>28</v>
      </c>
      <c r="N584" s="186">
        <v>28</v>
      </c>
      <c r="O584" s="187">
        <f t="shared" si="93"/>
        <v>0</v>
      </c>
      <c r="P584" s="59">
        <f t="shared" si="94"/>
        <v>100</v>
      </c>
    </row>
    <row r="585" spans="1:16" s="2" customFormat="1" ht="14.25" customHeight="1" outlineLevel="2" x14ac:dyDescent="0.2">
      <c r="A585" s="217">
        <f t="shared" si="95"/>
        <v>582</v>
      </c>
      <c r="B585" s="64" t="s">
        <v>8434</v>
      </c>
      <c r="C585" s="58" t="s">
        <v>800</v>
      </c>
      <c r="D585" s="58" t="s">
        <v>684</v>
      </c>
      <c r="E585" s="58" t="s">
        <v>25</v>
      </c>
      <c r="F585" s="58" t="s">
        <v>263</v>
      </c>
      <c r="G585" s="58" t="s">
        <v>809</v>
      </c>
      <c r="H585" s="58"/>
      <c r="I585" s="58" t="s">
        <v>687</v>
      </c>
      <c r="J585" s="58" t="s">
        <v>615</v>
      </c>
      <c r="K585" s="57" t="s">
        <v>801</v>
      </c>
      <c r="L585" s="184">
        <v>0</v>
      </c>
      <c r="M585" s="185">
        <v>1</v>
      </c>
      <c r="N585" s="186">
        <v>1</v>
      </c>
      <c r="O585" s="187">
        <f t="shared" si="93"/>
        <v>0</v>
      </c>
      <c r="P585" s="59">
        <f t="shared" si="94"/>
        <v>100</v>
      </c>
    </row>
    <row r="586" spans="1:16" s="2" customFormat="1" ht="14.25" customHeight="1" outlineLevel="2" x14ac:dyDescent="0.2">
      <c r="A586" s="217">
        <f t="shared" si="95"/>
        <v>583</v>
      </c>
      <c r="B586" s="64" t="s">
        <v>8426</v>
      </c>
      <c r="C586" s="58" t="s">
        <v>800</v>
      </c>
      <c r="D586" s="58" t="s">
        <v>684</v>
      </c>
      <c r="E586" s="58" t="s">
        <v>25</v>
      </c>
      <c r="F586" s="58" t="s">
        <v>263</v>
      </c>
      <c r="G586" s="58" t="s">
        <v>809</v>
      </c>
      <c r="H586" s="58" t="s">
        <v>690</v>
      </c>
      <c r="I586" s="58" t="s">
        <v>687</v>
      </c>
      <c r="J586" s="58" t="s">
        <v>615</v>
      </c>
      <c r="K586" s="57" t="s">
        <v>803</v>
      </c>
      <c r="L586" s="184">
        <v>0</v>
      </c>
      <c r="M586" s="185">
        <v>1</v>
      </c>
      <c r="N586" s="186">
        <v>1</v>
      </c>
      <c r="O586" s="187">
        <f t="shared" si="93"/>
        <v>0</v>
      </c>
      <c r="P586" s="59">
        <f t="shared" si="94"/>
        <v>100</v>
      </c>
    </row>
    <row r="587" spans="1:16" s="2" customFormat="1" ht="14.25" customHeight="1" outlineLevel="2" x14ac:dyDescent="0.2">
      <c r="A587" s="217">
        <f t="shared" si="95"/>
        <v>584</v>
      </c>
      <c r="B587" s="64" t="s">
        <v>8427</v>
      </c>
      <c r="C587" s="58" t="s">
        <v>800</v>
      </c>
      <c r="D587" s="58" t="s">
        <v>684</v>
      </c>
      <c r="E587" s="58" t="s">
        <v>25</v>
      </c>
      <c r="F587" s="58" t="s">
        <v>263</v>
      </c>
      <c r="G587" s="58" t="s">
        <v>809</v>
      </c>
      <c r="H587" s="58" t="s">
        <v>690</v>
      </c>
      <c r="I587" s="58" t="s">
        <v>687</v>
      </c>
      <c r="J587" s="58" t="s">
        <v>621</v>
      </c>
      <c r="K587" s="57" t="s">
        <v>805</v>
      </c>
      <c r="L587" s="184">
        <v>0</v>
      </c>
      <c r="M587" s="185">
        <v>19</v>
      </c>
      <c r="N587" s="186">
        <v>19</v>
      </c>
      <c r="O587" s="187">
        <f t="shared" si="93"/>
        <v>0</v>
      </c>
      <c r="P587" s="59">
        <f t="shared" si="94"/>
        <v>100</v>
      </c>
    </row>
    <row r="588" spans="1:16" s="2" customFormat="1" ht="28.5" outlineLevel="2" x14ac:dyDescent="0.2">
      <c r="A588" s="217">
        <f t="shared" si="95"/>
        <v>585</v>
      </c>
      <c r="B588" s="64" t="s">
        <v>810</v>
      </c>
      <c r="C588" s="58" t="s">
        <v>800</v>
      </c>
      <c r="D588" s="58" t="s">
        <v>684</v>
      </c>
      <c r="E588" s="58" t="s">
        <v>25</v>
      </c>
      <c r="F588" s="58" t="s">
        <v>263</v>
      </c>
      <c r="G588" s="58" t="s">
        <v>89</v>
      </c>
      <c r="H588" s="58"/>
      <c r="I588" s="58" t="s">
        <v>687</v>
      </c>
      <c r="J588" s="58" t="s">
        <v>615</v>
      </c>
      <c r="K588" s="57" t="s">
        <v>801</v>
      </c>
      <c r="L588" s="184">
        <v>0</v>
      </c>
      <c r="M588" s="185">
        <v>2</v>
      </c>
      <c r="N588" s="186">
        <v>2</v>
      </c>
      <c r="O588" s="187">
        <f t="shared" si="93"/>
        <v>0</v>
      </c>
      <c r="P588" s="59">
        <f t="shared" si="94"/>
        <v>100</v>
      </c>
    </row>
    <row r="589" spans="1:16" s="2" customFormat="1" ht="28.5" outlineLevel="2" x14ac:dyDescent="0.2">
      <c r="A589" s="217">
        <f t="shared" si="95"/>
        <v>586</v>
      </c>
      <c r="B589" s="64" t="s">
        <v>811</v>
      </c>
      <c r="C589" s="58" t="s">
        <v>800</v>
      </c>
      <c r="D589" s="58" t="s">
        <v>684</v>
      </c>
      <c r="E589" s="58" t="s">
        <v>25</v>
      </c>
      <c r="F589" s="58" t="s">
        <v>263</v>
      </c>
      <c r="G589" s="58" t="s">
        <v>89</v>
      </c>
      <c r="H589" s="58" t="s">
        <v>690</v>
      </c>
      <c r="I589" s="58" t="s">
        <v>687</v>
      </c>
      <c r="J589" s="58" t="s">
        <v>615</v>
      </c>
      <c r="K589" s="57" t="s">
        <v>803</v>
      </c>
      <c r="L589" s="184">
        <v>0</v>
      </c>
      <c r="M589" s="185">
        <v>1</v>
      </c>
      <c r="N589" s="186">
        <v>1</v>
      </c>
      <c r="O589" s="187">
        <f t="shared" si="93"/>
        <v>0</v>
      </c>
      <c r="P589" s="59">
        <f t="shared" si="94"/>
        <v>100</v>
      </c>
    </row>
    <row r="590" spans="1:16" s="2" customFormat="1" ht="28.5" outlineLevel="2" x14ac:dyDescent="0.2">
      <c r="A590" s="217">
        <f t="shared" si="95"/>
        <v>587</v>
      </c>
      <c r="B590" s="64" t="s">
        <v>812</v>
      </c>
      <c r="C590" s="58" t="s">
        <v>800</v>
      </c>
      <c r="D590" s="58" t="s">
        <v>684</v>
      </c>
      <c r="E590" s="58" t="s">
        <v>25</v>
      </c>
      <c r="F590" s="58" t="s">
        <v>263</v>
      </c>
      <c r="G590" s="58" t="s">
        <v>89</v>
      </c>
      <c r="H590" s="58" t="s">
        <v>690</v>
      </c>
      <c r="I590" s="58" t="s">
        <v>687</v>
      </c>
      <c r="J590" s="58" t="s">
        <v>621</v>
      </c>
      <c r="K590" s="57" t="s">
        <v>805</v>
      </c>
      <c r="L590" s="184">
        <v>0</v>
      </c>
      <c r="M590" s="185">
        <v>38</v>
      </c>
      <c r="N590" s="186">
        <v>35</v>
      </c>
      <c r="O590" s="187">
        <f t="shared" si="93"/>
        <v>-3</v>
      </c>
      <c r="P590" s="59">
        <f t="shared" si="94"/>
        <v>92.10526315789474</v>
      </c>
    </row>
    <row r="591" spans="1:16" s="2" customFormat="1" ht="28.5" outlineLevel="2" x14ac:dyDescent="0.2">
      <c r="A591" s="217">
        <f t="shared" si="95"/>
        <v>588</v>
      </c>
      <c r="B591" s="64" t="s">
        <v>813</v>
      </c>
      <c r="C591" s="58" t="s">
        <v>800</v>
      </c>
      <c r="D591" s="58" t="s">
        <v>684</v>
      </c>
      <c r="E591" s="58" t="s">
        <v>25</v>
      </c>
      <c r="F591" s="58" t="s">
        <v>263</v>
      </c>
      <c r="G591" s="58" t="s">
        <v>89</v>
      </c>
      <c r="H591" s="58"/>
      <c r="I591" s="58" t="s">
        <v>687</v>
      </c>
      <c r="J591" s="58" t="s">
        <v>615</v>
      </c>
      <c r="K591" s="57" t="s">
        <v>801</v>
      </c>
      <c r="L591" s="184">
        <v>0</v>
      </c>
      <c r="M591" s="185">
        <v>2</v>
      </c>
      <c r="N591" s="186">
        <v>2</v>
      </c>
      <c r="O591" s="187">
        <f t="shared" si="93"/>
        <v>0</v>
      </c>
      <c r="P591" s="59">
        <f t="shared" si="94"/>
        <v>100</v>
      </c>
    </row>
    <row r="592" spans="1:16" s="2" customFormat="1" ht="28.5" outlineLevel="2" x14ac:dyDescent="0.2">
      <c r="A592" s="217">
        <f t="shared" si="95"/>
        <v>589</v>
      </c>
      <c r="B592" s="64" t="s">
        <v>814</v>
      </c>
      <c r="C592" s="58" t="s">
        <v>800</v>
      </c>
      <c r="D592" s="58" t="s">
        <v>684</v>
      </c>
      <c r="E592" s="58" t="s">
        <v>25</v>
      </c>
      <c r="F592" s="58" t="s">
        <v>263</v>
      </c>
      <c r="G592" s="58" t="s">
        <v>89</v>
      </c>
      <c r="H592" s="58" t="s">
        <v>690</v>
      </c>
      <c r="I592" s="58" t="s">
        <v>687</v>
      </c>
      <c r="J592" s="58" t="s">
        <v>615</v>
      </c>
      <c r="K592" s="57" t="s">
        <v>803</v>
      </c>
      <c r="L592" s="184">
        <v>0</v>
      </c>
      <c r="M592" s="185">
        <v>1</v>
      </c>
      <c r="N592" s="186">
        <v>1</v>
      </c>
      <c r="O592" s="187">
        <f t="shared" si="93"/>
        <v>0</v>
      </c>
      <c r="P592" s="59">
        <f t="shared" si="94"/>
        <v>100</v>
      </c>
    </row>
    <row r="593" spans="1:16" s="2" customFormat="1" ht="28.5" outlineLevel="2" x14ac:dyDescent="0.2">
      <c r="A593" s="217">
        <f t="shared" si="95"/>
        <v>590</v>
      </c>
      <c r="B593" s="64" t="s">
        <v>815</v>
      </c>
      <c r="C593" s="58" t="s">
        <v>800</v>
      </c>
      <c r="D593" s="58" t="s">
        <v>684</v>
      </c>
      <c r="E593" s="58" t="s">
        <v>25</v>
      </c>
      <c r="F593" s="58" t="s">
        <v>263</v>
      </c>
      <c r="G593" s="58" t="s">
        <v>89</v>
      </c>
      <c r="H593" s="58" t="s">
        <v>690</v>
      </c>
      <c r="I593" s="58" t="s">
        <v>687</v>
      </c>
      <c r="J593" s="58" t="s">
        <v>621</v>
      </c>
      <c r="K593" s="57" t="s">
        <v>805</v>
      </c>
      <c r="L593" s="184">
        <v>0</v>
      </c>
      <c r="M593" s="185">
        <v>31</v>
      </c>
      <c r="N593" s="186">
        <v>31</v>
      </c>
      <c r="O593" s="187">
        <f t="shared" si="93"/>
        <v>0</v>
      </c>
      <c r="P593" s="59">
        <f t="shared" si="94"/>
        <v>100</v>
      </c>
    </row>
    <row r="594" spans="1:16" s="2" customFormat="1" ht="14.25" customHeight="1" outlineLevel="2" x14ac:dyDescent="0.2">
      <c r="A594" s="217">
        <f t="shared" si="95"/>
        <v>591</v>
      </c>
      <c r="B594" s="64" t="s">
        <v>816</v>
      </c>
      <c r="C594" s="58" t="s">
        <v>800</v>
      </c>
      <c r="D594" s="58" t="s">
        <v>684</v>
      </c>
      <c r="E594" s="58" t="s">
        <v>25</v>
      </c>
      <c r="F594" s="58" t="s">
        <v>263</v>
      </c>
      <c r="G594" s="58" t="s">
        <v>89</v>
      </c>
      <c r="H594" s="58"/>
      <c r="I594" s="58" t="s">
        <v>687</v>
      </c>
      <c r="J594" s="58" t="s">
        <v>615</v>
      </c>
      <c r="K594" s="57" t="s">
        <v>801</v>
      </c>
      <c r="L594" s="184">
        <v>0</v>
      </c>
      <c r="M594" s="185">
        <v>1</v>
      </c>
      <c r="N594" s="186">
        <v>1</v>
      </c>
      <c r="O594" s="187">
        <f t="shared" si="93"/>
        <v>0</v>
      </c>
      <c r="P594" s="59">
        <f t="shared" si="94"/>
        <v>100</v>
      </c>
    </row>
    <row r="595" spans="1:16" s="2" customFormat="1" ht="14.25" customHeight="1" outlineLevel="2" x14ac:dyDescent="0.2">
      <c r="A595" s="217">
        <f t="shared" si="95"/>
        <v>592</v>
      </c>
      <c r="B595" s="64" t="s">
        <v>817</v>
      </c>
      <c r="C595" s="58" t="s">
        <v>800</v>
      </c>
      <c r="D595" s="58" t="s">
        <v>684</v>
      </c>
      <c r="E595" s="58" t="s">
        <v>25</v>
      </c>
      <c r="F595" s="58" t="s">
        <v>263</v>
      </c>
      <c r="G595" s="58" t="s">
        <v>89</v>
      </c>
      <c r="H595" s="58" t="s">
        <v>690</v>
      </c>
      <c r="I595" s="58" t="s">
        <v>687</v>
      </c>
      <c r="J595" s="58" t="s">
        <v>615</v>
      </c>
      <c r="K595" s="57" t="s">
        <v>803</v>
      </c>
      <c r="L595" s="184">
        <v>0</v>
      </c>
      <c r="M595" s="185">
        <v>1</v>
      </c>
      <c r="N595" s="186">
        <v>1</v>
      </c>
      <c r="O595" s="187">
        <f t="shared" si="93"/>
        <v>0</v>
      </c>
      <c r="P595" s="59">
        <f t="shared" si="94"/>
        <v>100</v>
      </c>
    </row>
    <row r="596" spans="1:16" s="2" customFormat="1" ht="14.25" customHeight="1" outlineLevel="2" x14ac:dyDescent="0.2">
      <c r="A596" s="217">
        <f t="shared" si="95"/>
        <v>593</v>
      </c>
      <c r="B596" s="64" t="s">
        <v>818</v>
      </c>
      <c r="C596" s="58" t="s">
        <v>800</v>
      </c>
      <c r="D596" s="58" t="s">
        <v>684</v>
      </c>
      <c r="E596" s="58" t="s">
        <v>25</v>
      </c>
      <c r="F596" s="58" t="s">
        <v>263</v>
      </c>
      <c r="G596" s="58" t="s">
        <v>89</v>
      </c>
      <c r="H596" s="58" t="s">
        <v>690</v>
      </c>
      <c r="I596" s="58" t="s">
        <v>687</v>
      </c>
      <c r="J596" s="58" t="s">
        <v>621</v>
      </c>
      <c r="K596" s="57" t="s">
        <v>805</v>
      </c>
      <c r="L596" s="184">
        <v>0</v>
      </c>
      <c r="M596" s="185">
        <v>19</v>
      </c>
      <c r="N596" s="186">
        <v>19</v>
      </c>
      <c r="O596" s="187">
        <f t="shared" si="93"/>
        <v>0</v>
      </c>
      <c r="P596" s="59">
        <f t="shared" si="94"/>
        <v>100</v>
      </c>
    </row>
    <row r="597" spans="1:16" s="2" customFormat="1" ht="14.25" customHeight="1" outlineLevel="2" x14ac:dyDescent="0.2">
      <c r="A597" s="217">
        <f t="shared" si="95"/>
        <v>594</v>
      </c>
      <c r="B597" s="64" t="s">
        <v>819</v>
      </c>
      <c r="C597" s="58" t="s">
        <v>800</v>
      </c>
      <c r="D597" s="58" t="s">
        <v>684</v>
      </c>
      <c r="E597" s="58" t="s">
        <v>25</v>
      </c>
      <c r="F597" s="58" t="s">
        <v>263</v>
      </c>
      <c r="G597" s="58" t="s">
        <v>89</v>
      </c>
      <c r="H597" s="58"/>
      <c r="I597" s="58" t="s">
        <v>687</v>
      </c>
      <c r="J597" s="58" t="s">
        <v>615</v>
      </c>
      <c r="K597" s="57" t="s">
        <v>801</v>
      </c>
      <c r="L597" s="184">
        <v>0</v>
      </c>
      <c r="M597" s="185">
        <v>2</v>
      </c>
      <c r="N597" s="186">
        <v>2</v>
      </c>
      <c r="O597" s="187">
        <f t="shared" si="93"/>
        <v>0</v>
      </c>
      <c r="P597" s="59">
        <f t="shared" si="94"/>
        <v>100</v>
      </c>
    </row>
    <row r="598" spans="1:16" s="2" customFormat="1" ht="14.25" customHeight="1" outlineLevel="2" x14ac:dyDescent="0.2">
      <c r="A598" s="217">
        <f t="shared" si="95"/>
        <v>595</v>
      </c>
      <c r="B598" s="64" t="s">
        <v>820</v>
      </c>
      <c r="C598" s="58" t="s">
        <v>800</v>
      </c>
      <c r="D598" s="58" t="s">
        <v>684</v>
      </c>
      <c r="E598" s="58" t="s">
        <v>25</v>
      </c>
      <c r="F598" s="58" t="s">
        <v>263</v>
      </c>
      <c r="G598" s="58" t="s">
        <v>89</v>
      </c>
      <c r="H598" s="58" t="s">
        <v>690</v>
      </c>
      <c r="I598" s="58" t="s">
        <v>687</v>
      </c>
      <c r="J598" s="58" t="s">
        <v>615</v>
      </c>
      <c r="K598" s="57" t="s">
        <v>803</v>
      </c>
      <c r="L598" s="184">
        <v>0</v>
      </c>
      <c r="M598" s="185">
        <v>1</v>
      </c>
      <c r="N598" s="186">
        <v>1</v>
      </c>
      <c r="O598" s="187">
        <f t="shared" si="93"/>
        <v>0</v>
      </c>
      <c r="P598" s="59">
        <f t="shared" si="94"/>
        <v>100</v>
      </c>
    </row>
    <row r="599" spans="1:16" s="2" customFormat="1" ht="14.25" customHeight="1" outlineLevel="2" x14ac:dyDescent="0.2">
      <c r="A599" s="217">
        <f t="shared" si="95"/>
        <v>596</v>
      </c>
      <c r="B599" s="64" t="s">
        <v>821</v>
      </c>
      <c r="C599" s="58" t="s">
        <v>800</v>
      </c>
      <c r="D599" s="58" t="s">
        <v>684</v>
      </c>
      <c r="E599" s="58" t="s">
        <v>25</v>
      </c>
      <c r="F599" s="58" t="s">
        <v>263</v>
      </c>
      <c r="G599" s="58" t="s">
        <v>89</v>
      </c>
      <c r="H599" s="58" t="s">
        <v>690</v>
      </c>
      <c r="I599" s="58" t="s">
        <v>687</v>
      </c>
      <c r="J599" s="58" t="s">
        <v>621</v>
      </c>
      <c r="K599" s="57" t="s">
        <v>805</v>
      </c>
      <c r="L599" s="184">
        <v>0</v>
      </c>
      <c r="M599" s="185">
        <v>38</v>
      </c>
      <c r="N599" s="186">
        <v>26</v>
      </c>
      <c r="O599" s="187">
        <f t="shared" si="93"/>
        <v>-12</v>
      </c>
      <c r="P599" s="59">
        <f t="shared" si="94"/>
        <v>68.421052631578945</v>
      </c>
    </row>
    <row r="600" spans="1:16" s="2" customFormat="1" ht="14.25" customHeight="1" outlineLevel="2" x14ac:dyDescent="0.2">
      <c r="A600" s="217">
        <f t="shared" si="95"/>
        <v>597</v>
      </c>
      <c r="B600" s="64" t="s">
        <v>822</v>
      </c>
      <c r="C600" s="58" t="s">
        <v>800</v>
      </c>
      <c r="D600" s="58" t="s">
        <v>684</v>
      </c>
      <c r="E600" s="58" t="s">
        <v>25</v>
      </c>
      <c r="F600" s="58" t="s">
        <v>263</v>
      </c>
      <c r="G600" s="58" t="s">
        <v>89</v>
      </c>
      <c r="H600" s="58"/>
      <c r="I600" s="58" t="s">
        <v>687</v>
      </c>
      <c r="J600" s="58" t="s">
        <v>615</v>
      </c>
      <c r="K600" s="57" t="s">
        <v>801</v>
      </c>
      <c r="L600" s="184">
        <v>0</v>
      </c>
      <c r="M600" s="185">
        <v>1</v>
      </c>
      <c r="N600" s="186">
        <v>1</v>
      </c>
      <c r="O600" s="187">
        <f t="shared" si="93"/>
        <v>0</v>
      </c>
      <c r="P600" s="59">
        <f t="shared" si="94"/>
        <v>100</v>
      </c>
    </row>
    <row r="601" spans="1:16" s="2" customFormat="1" ht="14.25" customHeight="1" outlineLevel="2" x14ac:dyDescent="0.2">
      <c r="A601" s="217">
        <f t="shared" si="95"/>
        <v>598</v>
      </c>
      <c r="B601" s="64" t="s">
        <v>823</v>
      </c>
      <c r="C601" s="58" t="s">
        <v>800</v>
      </c>
      <c r="D601" s="58" t="s">
        <v>684</v>
      </c>
      <c r="E601" s="58" t="s">
        <v>25</v>
      </c>
      <c r="F601" s="58" t="s">
        <v>263</v>
      </c>
      <c r="G601" s="58" t="s">
        <v>89</v>
      </c>
      <c r="H601" s="58" t="s">
        <v>690</v>
      </c>
      <c r="I601" s="58" t="s">
        <v>687</v>
      </c>
      <c r="J601" s="58" t="s">
        <v>615</v>
      </c>
      <c r="K601" s="57" t="s">
        <v>803</v>
      </c>
      <c r="L601" s="184">
        <v>0</v>
      </c>
      <c r="M601" s="185">
        <v>1</v>
      </c>
      <c r="N601" s="186">
        <v>1</v>
      </c>
      <c r="O601" s="187">
        <f t="shared" si="93"/>
        <v>0</v>
      </c>
      <c r="P601" s="59">
        <f t="shared" si="94"/>
        <v>100</v>
      </c>
    </row>
    <row r="602" spans="1:16" s="2" customFormat="1" ht="14.25" customHeight="1" outlineLevel="2" x14ac:dyDescent="0.2">
      <c r="A602" s="217">
        <f t="shared" si="95"/>
        <v>599</v>
      </c>
      <c r="B602" s="64" t="s">
        <v>824</v>
      </c>
      <c r="C602" s="58" t="s">
        <v>800</v>
      </c>
      <c r="D602" s="58" t="s">
        <v>684</v>
      </c>
      <c r="E602" s="58" t="s">
        <v>25</v>
      </c>
      <c r="F602" s="58" t="s">
        <v>263</v>
      </c>
      <c r="G602" s="58" t="s">
        <v>89</v>
      </c>
      <c r="H602" s="58" t="s">
        <v>690</v>
      </c>
      <c r="I602" s="58" t="s">
        <v>687</v>
      </c>
      <c r="J602" s="58" t="s">
        <v>621</v>
      </c>
      <c r="K602" s="57" t="s">
        <v>805</v>
      </c>
      <c r="L602" s="184">
        <v>0</v>
      </c>
      <c r="M602" s="185">
        <v>19</v>
      </c>
      <c r="N602" s="186">
        <v>19</v>
      </c>
      <c r="O602" s="187">
        <f t="shared" si="93"/>
        <v>0</v>
      </c>
      <c r="P602" s="59">
        <f t="shared" si="94"/>
        <v>100</v>
      </c>
    </row>
    <row r="603" spans="1:16" s="2" customFormat="1" ht="14.25" customHeight="1" outlineLevel="2" x14ac:dyDescent="0.2">
      <c r="A603" s="217">
        <f t="shared" si="95"/>
        <v>600</v>
      </c>
      <c r="B603" s="64" t="s">
        <v>825</v>
      </c>
      <c r="C603" s="58" t="s">
        <v>800</v>
      </c>
      <c r="D603" s="58" t="s">
        <v>684</v>
      </c>
      <c r="E603" s="58" t="s">
        <v>25</v>
      </c>
      <c r="F603" s="58" t="s">
        <v>263</v>
      </c>
      <c r="G603" s="58" t="s">
        <v>89</v>
      </c>
      <c r="H603" s="58"/>
      <c r="I603" s="58" t="s">
        <v>687</v>
      </c>
      <c r="J603" s="58" t="s">
        <v>615</v>
      </c>
      <c r="K603" s="57" t="s">
        <v>801</v>
      </c>
      <c r="L603" s="184">
        <v>0</v>
      </c>
      <c r="M603" s="185">
        <v>2</v>
      </c>
      <c r="N603" s="186">
        <v>2</v>
      </c>
      <c r="O603" s="187">
        <f t="shared" si="93"/>
        <v>0</v>
      </c>
      <c r="P603" s="59">
        <f t="shared" si="94"/>
        <v>100</v>
      </c>
    </row>
    <row r="604" spans="1:16" s="2" customFormat="1" ht="14.25" customHeight="1" outlineLevel="2" x14ac:dyDescent="0.2">
      <c r="A604" s="217">
        <f t="shared" si="95"/>
        <v>601</v>
      </c>
      <c r="B604" s="64" t="s">
        <v>826</v>
      </c>
      <c r="C604" s="58" t="s">
        <v>800</v>
      </c>
      <c r="D604" s="58" t="s">
        <v>684</v>
      </c>
      <c r="E604" s="58" t="s">
        <v>25</v>
      </c>
      <c r="F604" s="58" t="s">
        <v>263</v>
      </c>
      <c r="G604" s="58" t="s">
        <v>89</v>
      </c>
      <c r="H604" s="58" t="s">
        <v>690</v>
      </c>
      <c r="I604" s="58" t="s">
        <v>687</v>
      </c>
      <c r="J604" s="58" t="s">
        <v>615</v>
      </c>
      <c r="K604" s="57" t="s">
        <v>803</v>
      </c>
      <c r="L604" s="184">
        <v>0</v>
      </c>
      <c r="M604" s="185">
        <v>1</v>
      </c>
      <c r="N604" s="186">
        <v>1</v>
      </c>
      <c r="O604" s="187">
        <f t="shared" si="93"/>
        <v>0</v>
      </c>
      <c r="P604" s="59">
        <f t="shared" si="94"/>
        <v>100</v>
      </c>
    </row>
    <row r="605" spans="1:16" s="2" customFormat="1" ht="14.25" customHeight="1" outlineLevel="2" x14ac:dyDescent="0.2">
      <c r="A605" s="217">
        <f t="shared" si="95"/>
        <v>602</v>
      </c>
      <c r="B605" s="64" t="s">
        <v>827</v>
      </c>
      <c r="C605" s="58" t="s">
        <v>800</v>
      </c>
      <c r="D605" s="58" t="s">
        <v>684</v>
      </c>
      <c r="E605" s="58" t="s">
        <v>25</v>
      </c>
      <c r="F605" s="58" t="s">
        <v>263</v>
      </c>
      <c r="G605" s="58" t="s">
        <v>89</v>
      </c>
      <c r="H605" s="58" t="s">
        <v>690</v>
      </c>
      <c r="I605" s="58" t="s">
        <v>687</v>
      </c>
      <c r="J605" s="58" t="s">
        <v>621</v>
      </c>
      <c r="K605" s="57" t="s">
        <v>805</v>
      </c>
      <c r="L605" s="184">
        <v>0</v>
      </c>
      <c r="M605" s="185">
        <v>38</v>
      </c>
      <c r="N605" s="186">
        <v>38</v>
      </c>
      <c r="O605" s="187">
        <f t="shared" si="93"/>
        <v>0</v>
      </c>
      <c r="P605" s="59">
        <f t="shared" si="94"/>
        <v>100</v>
      </c>
    </row>
    <row r="606" spans="1:16" s="2" customFormat="1" ht="14.25" customHeight="1" outlineLevel="2" x14ac:dyDescent="0.2">
      <c r="A606" s="217">
        <f t="shared" si="95"/>
        <v>603</v>
      </c>
      <c r="B606" s="64" t="s">
        <v>828</v>
      </c>
      <c r="C606" s="58" t="s">
        <v>800</v>
      </c>
      <c r="D606" s="58" t="s">
        <v>684</v>
      </c>
      <c r="E606" s="58" t="s">
        <v>25</v>
      </c>
      <c r="F606" s="58" t="s">
        <v>263</v>
      </c>
      <c r="G606" s="58" t="s">
        <v>89</v>
      </c>
      <c r="H606" s="58"/>
      <c r="I606" s="58" t="s">
        <v>687</v>
      </c>
      <c r="J606" s="58" t="s">
        <v>615</v>
      </c>
      <c r="K606" s="57" t="s">
        <v>801</v>
      </c>
      <c r="L606" s="184">
        <v>0</v>
      </c>
      <c r="M606" s="185">
        <v>1</v>
      </c>
      <c r="N606" s="186">
        <v>1</v>
      </c>
      <c r="O606" s="187">
        <f t="shared" si="93"/>
        <v>0</v>
      </c>
      <c r="P606" s="59">
        <f t="shared" si="94"/>
        <v>100</v>
      </c>
    </row>
    <row r="607" spans="1:16" s="2" customFormat="1" ht="14.25" customHeight="1" outlineLevel="2" x14ac:dyDescent="0.2">
      <c r="A607" s="217">
        <f t="shared" si="95"/>
        <v>604</v>
      </c>
      <c r="B607" s="64" t="s">
        <v>829</v>
      </c>
      <c r="C607" s="58" t="s">
        <v>800</v>
      </c>
      <c r="D607" s="58" t="s">
        <v>684</v>
      </c>
      <c r="E607" s="58" t="s">
        <v>25</v>
      </c>
      <c r="F607" s="58" t="s">
        <v>263</v>
      </c>
      <c r="G607" s="58" t="s">
        <v>89</v>
      </c>
      <c r="H607" s="58" t="s">
        <v>690</v>
      </c>
      <c r="I607" s="58" t="s">
        <v>687</v>
      </c>
      <c r="J607" s="58" t="s">
        <v>615</v>
      </c>
      <c r="K607" s="57" t="s">
        <v>803</v>
      </c>
      <c r="L607" s="184">
        <v>0</v>
      </c>
      <c r="M607" s="185">
        <v>1</v>
      </c>
      <c r="N607" s="186">
        <v>1</v>
      </c>
      <c r="O607" s="187">
        <f t="shared" si="93"/>
        <v>0</v>
      </c>
      <c r="P607" s="59">
        <f t="shared" si="94"/>
        <v>100</v>
      </c>
    </row>
    <row r="608" spans="1:16" s="2" customFormat="1" ht="14.25" customHeight="1" outlineLevel="2" x14ac:dyDescent="0.2">
      <c r="A608" s="217">
        <f t="shared" si="95"/>
        <v>605</v>
      </c>
      <c r="B608" s="64" t="s">
        <v>830</v>
      </c>
      <c r="C608" s="58" t="s">
        <v>800</v>
      </c>
      <c r="D608" s="58" t="s">
        <v>684</v>
      </c>
      <c r="E608" s="58" t="s">
        <v>25</v>
      </c>
      <c r="F608" s="58" t="s">
        <v>263</v>
      </c>
      <c r="G608" s="58" t="s">
        <v>89</v>
      </c>
      <c r="H608" s="58" t="s">
        <v>690</v>
      </c>
      <c r="I608" s="58" t="s">
        <v>687</v>
      </c>
      <c r="J608" s="58" t="s">
        <v>621</v>
      </c>
      <c r="K608" s="57" t="s">
        <v>805</v>
      </c>
      <c r="L608" s="184">
        <v>0</v>
      </c>
      <c r="M608" s="185">
        <v>19</v>
      </c>
      <c r="N608" s="186">
        <v>19</v>
      </c>
      <c r="O608" s="187">
        <f t="shared" si="93"/>
        <v>0</v>
      </c>
      <c r="P608" s="59">
        <f t="shared" si="94"/>
        <v>100</v>
      </c>
    </row>
    <row r="609" spans="1:16" s="2" customFormat="1" ht="14.25" customHeight="1" outlineLevel="2" x14ac:dyDescent="0.2">
      <c r="A609" s="217">
        <f t="shared" si="95"/>
        <v>606</v>
      </c>
      <c r="B609" s="64" t="s">
        <v>831</v>
      </c>
      <c r="C609" s="58" t="s">
        <v>800</v>
      </c>
      <c r="D609" s="58" t="s">
        <v>684</v>
      </c>
      <c r="E609" s="58" t="s">
        <v>25</v>
      </c>
      <c r="F609" s="58" t="s">
        <v>263</v>
      </c>
      <c r="G609" s="58" t="s">
        <v>89</v>
      </c>
      <c r="H609" s="58"/>
      <c r="I609" s="58" t="s">
        <v>687</v>
      </c>
      <c r="J609" s="58" t="s">
        <v>615</v>
      </c>
      <c r="K609" s="57" t="s">
        <v>801</v>
      </c>
      <c r="L609" s="184">
        <v>0</v>
      </c>
      <c r="M609" s="185">
        <v>2</v>
      </c>
      <c r="N609" s="186">
        <v>2</v>
      </c>
      <c r="O609" s="187">
        <f t="shared" si="93"/>
        <v>0</v>
      </c>
      <c r="P609" s="59">
        <f t="shared" si="94"/>
        <v>100</v>
      </c>
    </row>
    <row r="610" spans="1:16" s="2" customFormat="1" ht="14.25" customHeight="1" outlineLevel="2" x14ac:dyDescent="0.2">
      <c r="A610" s="217">
        <f t="shared" si="95"/>
        <v>607</v>
      </c>
      <c r="B610" s="64" t="s">
        <v>832</v>
      </c>
      <c r="C610" s="58" t="s">
        <v>800</v>
      </c>
      <c r="D610" s="58" t="s">
        <v>684</v>
      </c>
      <c r="E610" s="58" t="s">
        <v>25</v>
      </c>
      <c r="F610" s="58" t="s">
        <v>263</v>
      </c>
      <c r="G610" s="58" t="s">
        <v>89</v>
      </c>
      <c r="H610" s="58" t="s">
        <v>690</v>
      </c>
      <c r="I610" s="58" t="s">
        <v>687</v>
      </c>
      <c r="J610" s="58" t="s">
        <v>615</v>
      </c>
      <c r="K610" s="57" t="s">
        <v>803</v>
      </c>
      <c r="L610" s="184">
        <v>0</v>
      </c>
      <c r="M610" s="185">
        <v>1</v>
      </c>
      <c r="N610" s="186">
        <v>1</v>
      </c>
      <c r="O610" s="187">
        <f t="shared" si="93"/>
        <v>0</v>
      </c>
      <c r="P610" s="59">
        <f t="shared" si="94"/>
        <v>100</v>
      </c>
    </row>
    <row r="611" spans="1:16" s="2" customFormat="1" ht="14.25" customHeight="1" outlineLevel="2" x14ac:dyDescent="0.2">
      <c r="A611" s="217">
        <f t="shared" si="95"/>
        <v>608</v>
      </c>
      <c r="B611" s="64" t="s">
        <v>833</v>
      </c>
      <c r="C611" s="58" t="s">
        <v>800</v>
      </c>
      <c r="D611" s="58" t="s">
        <v>684</v>
      </c>
      <c r="E611" s="58" t="s">
        <v>25</v>
      </c>
      <c r="F611" s="58" t="s">
        <v>263</v>
      </c>
      <c r="G611" s="58" t="s">
        <v>89</v>
      </c>
      <c r="H611" s="58" t="s">
        <v>690</v>
      </c>
      <c r="I611" s="58" t="s">
        <v>687</v>
      </c>
      <c r="J611" s="58" t="s">
        <v>621</v>
      </c>
      <c r="K611" s="57" t="s">
        <v>805</v>
      </c>
      <c r="L611" s="184">
        <v>0</v>
      </c>
      <c r="M611" s="185">
        <v>38</v>
      </c>
      <c r="N611" s="186">
        <v>38</v>
      </c>
      <c r="O611" s="187">
        <f t="shared" si="93"/>
        <v>0</v>
      </c>
      <c r="P611" s="59">
        <f t="shared" si="94"/>
        <v>100</v>
      </c>
    </row>
    <row r="612" spans="1:16" s="2" customFormat="1" ht="14.25" customHeight="1" outlineLevel="2" x14ac:dyDescent="0.2">
      <c r="A612" s="217">
        <f t="shared" si="95"/>
        <v>609</v>
      </c>
      <c r="B612" s="64" t="s">
        <v>834</v>
      </c>
      <c r="C612" s="58" t="s">
        <v>800</v>
      </c>
      <c r="D612" s="58" t="s">
        <v>684</v>
      </c>
      <c r="E612" s="58" t="s">
        <v>25</v>
      </c>
      <c r="F612" s="58" t="s">
        <v>263</v>
      </c>
      <c r="G612" s="58" t="s">
        <v>159</v>
      </c>
      <c r="H612" s="58"/>
      <c r="I612" s="58" t="s">
        <v>687</v>
      </c>
      <c r="J612" s="58" t="s">
        <v>615</v>
      </c>
      <c r="K612" s="57" t="s">
        <v>801</v>
      </c>
      <c r="L612" s="184">
        <v>0</v>
      </c>
      <c r="M612" s="185">
        <v>5</v>
      </c>
      <c r="N612" s="186">
        <v>5</v>
      </c>
      <c r="O612" s="187">
        <f t="shared" si="93"/>
        <v>0</v>
      </c>
      <c r="P612" s="59">
        <f t="shared" si="94"/>
        <v>100</v>
      </c>
    </row>
    <row r="613" spans="1:16" s="2" customFormat="1" ht="14.25" customHeight="1" outlineLevel="2" x14ac:dyDescent="0.2">
      <c r="A613" s="217">
        <f t="shared" si="95"/>
        <v>610</v>
      </c>
      <c r="B613" s="64" t="s">
        <v>835</v>
      </c>
      <c r="C613" s="58" t="s">
        <v>800</v>
      </c>
      <c r="D613" s="58" t="s">
        <v>684</v>
      </c>
      <c r="E613" s="58" t="s">
        <v>25</v>
      </c>
      <c r="F613" s="58" t="s">
        <v>263</v>
      </c>
      <c r="G613" s="58" t="s">
        <v>159</v>
      </c>
      <c r="H613" s="58" t="s">
        <v>690</v>
      </c>
      <c r="I613" s="58" t="s">
        <v>687</v>
      </c>
      <c r="J613" s="58" t="s">
        <v>615</v>
      </c>
      <c r="K613" s="57" t="s">
        <v>803</v>
      </c>
      <c r="L613" s="184">
        <v>0</v>
      </c>
      <c r="M613" s="185">
        <v>3</v>
      </c>
      <c r="N613" s="186">
        <v>3</v>
      </c>
      <c r="O613" s="187">
        <f t="shared" si="93"/>
        <v>0</v>
      </c>
      <c r="P613" s="59">
        <f t="shared" si="94"/>
        <v>100</v>
      </c>
    </row>
    <row r="614" spans="1:16" s="2" customFormat="1" ht="14.25" customHeight="1" outlineLevel="2" x14ac:dyDescent="0.2">
      <c r="A614" s="217">
        <f t="shared" si="95"/>
        <v>611</v>
      </c>
      <c r="B614" s="64" t="s">
        <v>836</v>
      </c>
      <c r="C614" s="58" t="s">
        <v>800</v>
      </c>
      <c r="D614" s="58" t="s">
        <v>684</v>
      </c>
      <c r="E614" s="58" t="s">
        <v>25</v>
      </c>
      <c r="F614" s="58" t="s">
        <v>263</v>
      </c>
      <c r="G614" s="58" t="s">
        <v>159</v>
      </c>
      <c r="H614" s="58" t="s">
        <v>690</v>
      </c>
      <c r="I614" s="58" t="s">
        <v>687</v>
      </c>
      <c r="J614" s="58" t="s">
        <v>621</v>
      </c>
      <c r="K614" s="57" t="s">
        <v>805</v>
      </c>
      <c r="L614" s="184">
        <v>0</v>
      </c>
      <c r="M614" s="185">
        <v>90</v>
      </c>
      <c r="N614" s="186">
        <v>78</v>
      </c>
      <c r="O614" s="187">
        <f t="shared" si="93"/>
        <v>-12</v>
      </c>
      <c r="P614" s="59">
        <f t="shared" si="94"/>
        <v>86.666666666666671</v>
      </c>
    </row>
    <row r="615" spans="1:16" s="2" customFormat="1" ht="14.25" customHeight="1" outlineLevel="2" x14ac:dyDescent="0.2">
      <c r="A615" s="217">
        <f t="shared" si="95"/>
        <v>612</v>
      </c>
      <c r="B615" s="64" t="s">
        <v>837</v>
      </c>
      <c r="C615" s="58" t="s">
        <v>800</v>
      </c>
      <c r="D615" s="58" t="s">
        <v>684</v>
      </c>
      <c r="E615" s="58" t="s">
        <v>25</v>
      </c>
      <c r="F615" s="58" t="s">
        <v>263</v>
      </c>
      <c r="G615" s="58" t="s">
        <v>159</v>
      </c>
      <c r="H615" s="58"/>
      <c r="I615" s="58" t="s">
        <v>687</v>
      </c>
      <c r="J615" s="58" t="s">
        <v>615</v>
      </c>
      <c r="K615" s="57" t="s">
        <v>801</v>
      </c>
      <c r="L615" s="184">
        <v>0</v>
      </c>
      <c r="M615" s="185">
        <v>5</v>
      </c>
      <c r="N615" s="186">
        <v>5</v>
      </c>
      <c r="O615" s="187">
        <f t="shared" si="93"/>
        <v>0</v>
      </c>
      <c r="P615" s="59">
        <f t="shared" si="94"/>
        <v>100</v>
      </c>
    </row>
    <row r="616" spans="1:16" s="2" customFormat="1" ht="14.25" customHeight="1" outlineLevel="2" x14ac:dyDescent="0.2">
      <c r="A616" s="217">
        <f t="shared" si="95"/>
        <v>613</v>
      </c>
      <c r="B616" s="64" t="s">
        <v>838</v>
      </c>
      <c r="C616" s="58" t="s">
        <v>800</v>
      </c>
      <c r="D616" s="58" t="s">
        <v>684</v>
      </c>
      <c r="E616" s="58" t="s">
        <v>25</v>
      </c>
      <c r="F616" s="58" t="s">
        <v>263</v>
      </c>
      <c r="G616" s="58" t="s">
        <v>159</v>
      </c>
      <c r="H616" s="58" t="s">
        <v>690</v>
      </c>
      <c r="I616" s="58" t="s">
        <v>687</v>
      </c>
      <c r="J616" s="58" t="s">
        <v>615</v>
      </c>
      <c r="K616" s="57" t="s">
        <v>803</v>
      </c>
      <c r="L616" s="184">
        <v>0</v>
      </c>
      <c r="M616" s="185">
        <v>3</v>
      </c>
      <c r="N616" s="186">
        <v>3</v>
      </c>
      <c r="O616" s="187">
        <f t="shared" si="93"/>
        <v>0</v>
      </c>
      <c r="P616" s="59">
        <f t="shared" si="94"/>
        <v>100</v>
      </c>
    </row>
    <row r="617" spans="1:16" s="2" customFormat="1" ht="14.25" customHeight="1" outlineLevel="2" x14ac:dyDescent="0.2">
      <c r="A617" s="217">
        <f t="shared" si="95"/>
        <v>614</v>
      </c>
      <c r="B617" s="64" t="s">
        <v>839</v>
      </c>
      <c r="C617" s="58" t="s">
        <v>800</v>
      </c>
      <c r="D617" s="58" t="s">
        <v>684</v>
      </c>
      <c r="E617" s="58" t="s">
        <v>25</v>
      </c>
      <c r="F617" s="58" t="s">
        <v>263</v>
      </c>
      <c r="G617" s="58" t="s">
        <v>159</v>
      </c>
      <c r="H617" s="58" t="s">
        <v>690</v>
      </c>
      <c r="I617" s="58" t="s">
        <v>687</v>
      </c>
      <c r="J617" s="58" t="s">
        <v>621</v>
      </c>
      <c r="K617" s="57" t="s">
        <v>805</v>
      </c>
      <c r="L617" s="184">
        <v>0</v>
      </c>
      <c r="M617" s="185">
        <v>84</v>
      </c>
      <c r="N617" s="186">
        <v>84</v>
      </c>
      <c r="O617" s="187">
        <f t="shared" si="93"/>
        <v>0</v>
      </c>
      <c r="P617" s="59">
        <f t="shared" si="94"/>
        <v>100</v>
      </c>
    </row>
    <row r="618" spans="1:16" s="2" customFormat="1" ht="14.25" customHeight="1" outlineLevel="2" x14ac:dyDescent="0.2">
      <c r="A618" s="217">
        <f t="shared" si="95"/>
        <v>615</v>
      </c>
      <c r="B618" s="64" t="s">
        <v>840</v>
      </c>
      <c r="C618" s="58" t="s">
        <v>800</v>
      </c>
      <c r="D618" s="58" t="s">
        <v>684</v>
      </c>
      <c r="E618" s="58" t="s">
        <v>25</v>
      </c>
      <c r="F618" s="58" t="s">
        <v>263</v>
      </c>
      <c r="G618" s="58" t="s">
        <v>159</v>
      </c>
      <c r="H618" s="58"/>
      <c r="I618" s="58" t="s">
        <v>687</v>
      </c>
      <c r="J618" s="58" t="s">
        <v>615</v>
      </c>
      <c r="K618" s="57" t="s">
        <v>801</v>
      </c>
      <c r="L618" s="184">
        <v>0</v>
      </c>
      <c r="M618" s="185">
        <v>32</v>
      </c>
      <c r="N618" s="186">
        <v>31</v>
      </c>
      <c r="O618" s="187">
        <f t="shared" si="93"/>
        <v>-1</v>
      </c>
      <c r="P618" s="59">
        <f t="shared" si="94"/>
        <v>96.875</v>
      </c>
    </row>
    <row r="619" spans="1:16" s="2" customFormat="1" ht="14.25" customHeight="1" outlineLevel="2" x14ac:dyDescent="0.2">
      <c r="A619" s="217">
        <f t="shared" si="95"/>
        <v>616</v>
      </c>
      <c r="B619" s="64" t="s">
        <v>841</v>
      </c>
      <c r="C619" s="58" t="s">
        <v>800</v>
      </c>
      <c r="D619" s="58" t="s">
        <v>684</v>
      </c>
      <c r="E619" s="58" t="s">
        <v>25</v>
      </c>
      <c r="F619" s="58" t="s">
        <v>263</v>
      </c>
      <c r="G619" s="58" t="s">
        <v>159</v>
      </c>
      <c r="H619" s="58" t="s">
        <v>690</v>
      </c>
      <c r="I619" s="58" t="s">
        <v>687</v>
      </c>
      <c r="J619" s="58" t="s">
        <v>615</v>
      </c>
      <c r="K619" s="57" t="s">
        <v>803</v>
      </c>
      <c r="L619" s="184">
        <v>0</v>
      </c>
      <c r="M619" s="185">
        <v>20</v>
      </c>
      <c r="N619" s="186">
        <v>20</v>
      </c>
      <c r="O619" s="187">
        <f t="shared" si="93"/>
        <v>0</v>
      </c>
      <c r="P619" s="59">
        <f t="shared" si="94"/>
        <v>100</v>
      </c>
    </row>
    <row r="620" spans="1:16" s="2" customFormat="1" ht="14.25" customHeight="1" outlineLevel="2" x14ac:dyDescent="0.2">
      <c r="A620" s="217">
        <f t="shared" si="95"/>
        <v>617</v>
      </c>
      <c r="B620" s="64" t="s">
        <v>842</v>
      </c>
      <c r="C620" s="58" t="s">
        <v>800</v>
      </c>
      <c r="D620" s="58" t="s">
        <v>684</v>
      </c>
      <c r="E620" s="58" t="s">
        <v>25</v>
      </c>
      <c r="F620" s="58" t="s">
        <v>263</v>
      </c>
      <c r="G620" s="58" t="s">
        <v>159</v>
      </c>
      <c r="H620" s="58" t="s">
        <v>690</v>
      </c>
      <c r="I620" s="58" t="s">
        <v>687</v>
      </c>
      <c r="J620" s="58" t="s">
        <v>621</v>
      </c>
      <c r="K620" s="57" t="s">
        <v>805</v>
      </c>
      <c r="L620" s="184">
        <v>0</v>
      </c>
      <c r="M620" s="185">
        <v>590</v>
      </c>
      <c r="N620" s="186">
        <v>578</v>
      </c>
      <c r="O620" s="187">
        <f t="shared" si="93"/>
        <v>-12</v>
      </c>
      <c r="P620" s="59">
        <f t="shared" si="94"/>
        <v>97.966101694915253</v>
      </c>
    </row>
    <row r="621" spans="1:16" s="2" customFormat="1" ht="14.25" customHeight="1" outlineLevel="2" x14ac:dyDescent="0.2">
      <c r="A621" s="217">
        <f t="shared" si="95"/>
        <v>618</v>
      </c>
      <c r="B621" s="64" t="s">
        <v>843</v>
      </c>
      <c r="C621" s="58" t="s">
        <v>800</v>
      </c>
      <c r="D621" s="58" t="s">
        <v>684</v>
      </c>
      <c r="E621" s="58" t="s">
        <v>25</v>
      </c>
      <c r="F621" s="58" t="s">
        <v>263</v>
      </c>
      <c r="G621" s="58" t="s">
        <v>159</v>
      </c>
      <c r="H621" s="58"/>
      <c r="I621" s="58" t="s">
        <v>687</v>
      </c>
      <c r="J621" s="58" t="s">
        <v>615</v>
      </c>
      <c r="K621" s="57" t="s">
        <v>801</v>
      </c>
      <c r="L621" s="184">
        <v>0</v>
      </c>
      <c r="M621" s="185">
        <v>5</v>
      </c>
      <c r="N621" s="186">
        <v>5</v>
      </c>
      <c r="O621" s="187">
        <f t="shared" ref="O621:O662" si="96">N621-M621</f>
        <v>0</v>
      </c>
      <c r="P621" s="59">
        <f t="shared" si="94"/>
        <v>100</v>
      </c>
    </row>
    <row r="622" spans="1:16" s="2" customFormat="1" ht="14.25" customHeight="1" outlineLevel="2" x14ac:dyDescent="0.2">
      <c r="A622" s="217">
        <f t="shared" si="95"/>
        <v>619</v>
      </c>
      <c r="B622" s="64" t="s">
        <v>844</v>
      </c>
      <c r="C622" s="58" t="s">
        <v>800</v>
      </c>
      <c r="D622" s="58" t="s">
        <v>684</v>
      </c>
      <c r="E622" s="58" t="s">
        <v>25</v>
      </c>
      <c r="F622" s="58" t="s">
        <v>263</v>
      </c>
      <c r="G622" s="58" t="s">
        <v>159</v>
      </c>
      <c r="H622" s="58" t="s">
        <v>690</v>
      </c>
      <c r="I622" s="58" t="s">
        <v>687</v>
      </c>
      <c r="J622" s="58" t="s">
        <v>615</v>
      </c>
      <c r="K622" s="57" t="s">
        <v>803</v>
      </c>
      <c r="L622" s="184">
        <v>0</v>
      </c>
      <c r="M622" s="185">
        <v>3</v>
      </c>
      <c r="N622" s="186">
        <v>3</v>
      </c>
      <c r="O622" s="187">
        <f t="shared" si="96"/>
        <v>0</v>
      </c>
      <c r="P622" s="59">
        <f t="shared" si="94"/>
        <v>100</v>
      </c>
    </row>
    <row r="623" spans="1:16" s="2" customFormat="1" ht="14.25" customHeight="1" outlineLevel="2" x14ac:dyDescent="0.2">
      <c r="A623" s="217">
        <f t="shared" si="95"/>
        <v>620</v>
      </c>
      <c r="B623" s="64" t="s">
        <v>845</v>
      </c>
      <c r="C623" s="58" t="s">
        <v>800</v>
      </c>
      <c r="D623" s="58" t="s">
        <v>684</v>
      </c>
      <c r="E623" s="58" t="s">
        <v>25</v>
      </c>
      <c r="F623" s="58" t="s">
        <v>263</v>
      </c>
      <c r="G623" s="58" t="s">
        <v>159</v>
      </c>
      <c r="H623" s="58" t="s">
        <v>690</v>
      </c>
      <c r="I623" s="58" t="s">
        <v>687</v>
      </c>
      <c r="J623" s="58" t="s">
        <v>621</v>
      </c>
      <c r="K623" s="57" t="s">
        <v>805</v>
      </c>
      <c r="L623" s="184">
        <v>0</v>
      </c>
      <c r="M623" s="185">
        <v>88</v>
      </c>
      <c r="N623" s="186">
        <v>88</v>
      </c>
      <c r="O623" s="187">
        <f t="shared" si="96"/>
        <v>0</v>
      </c>
      <c r="P623" s="59">
        <f t="shared" si="94"/>
        <v>100</v>
      </c>
    </row>
    <row r="624" spans="1:16" s="2" customFormat="1" ht="14.25" customHeight="1" outlineLevel="2" x14ac:dyDescent="0.2">
      <c r="A624" s="217">
        <f t="shared" si="95"/>
        <v>621</v>
      </c>
      <c r="B624" s="64" t="s">
        <v>846</v>
      </c>
      <c r="C624" s="58" t="s">
        <v>800</v>
      </c>
      <c r="D624" s="58" t="s">
        <v>684</v>
      </c>
      <c r="E624" s="58" t="s">
        <v>25</v>
      </c>
      <c r="F624" s="58" t="s">
        <v>263</v>
      </c>
      <c r="G624" s="58" t="s">
        <v>159</v>
      </c>
      <c r="H624" s="58"/>
      <c r="I624" s="58" t="s">
        <v>687</v>
      </c>
      <c r="J624" s="58" t="s">
        <v>615</v>
      </c>
      <c r="K624" s="57" t="s">
        <v>801</v>
      </c>
      <c r="L624" s="184">
        <v>0</v>
      </c>
      <c r="M624" s="185">
        <v>33</v>
      </c>
      <c r="N624" s="186">
        <v>31</v>
      </c>
      <c r="O624" s="187">
        <f t="shared" si="96"/>
        <v>-2</v>
      </c>
      <c r="P624" s="59">
        <f t="shared" si="94"/>
        <v>93.939393939393938</v>
      </c>
    </row>
    <row r="625" spans="1:16" s="2" customFormat="1" ht="14.25" customHeight="1" outlineLevel="2" x14ac:dyDescent="0.2">
      <c r="A625" s="217">
        <f t="shared" si="95"/>
        <v>622</v>
      </c>
      <c r="B625" s="64" t="s">
        <v>847</v>
      </c>
      <c r="C625" s="58" t="s">
        <v>800</v>
      </c>
      <c r="D625" s="58" t="s">
        <v>684</v>
      </c>
      <c r="E625" s="58" t="s">
        <v>25</v>
      </c>
      <c r="F625" s="58" t="s">
        <v>263</v>
      </c>
      <c r="G625" s="58" t="s">
        <v>159</v>
      </c>
      <c r="H625" s="58" t="s">
        <v>690</v>
      </c>
      <c r="I625" s="58" t="s">
        <v>687</v>
      </c>
      <c r="J625" s="58" t="s">
        <v>615</v>
      </c>
      <c r="K625" s="57" t="s">
        <v>803</v>
      </c>
      <c r="L625" s="184">
        <v>0</v>
      </c>
      <c r="M625" s="185">
        <v>21</v>
      </c>
      <c r="N625" s="186">
        <v>19</v>
      </c>
      <c r="O625" s="187">
        <f t="shared" si="96"/>
        <v>-2</v>
      </c>
      <c r="P625" s="59">
        <f t="shared" si="94"/>
        <v>90.476190476190482</v>
      </c>
    </row>
    <row r="626" spans="1:16" s="2" customFormat="1" ht="14.25" customHeight="1" outlineLevel="2" x14ac:dyDescent="0.2">
      <c r="A626" s="217">
        <f t="shared" si="95"/>
        <v>623</v>
      </c>
      <c r="B626" s="64" t="s">
        <v>848</v>
      </c>
      <c r="C626" s="58" t="s">
        <v>800</v>
      </c>
      <c r="D626" s="58" t="s">
        <v>684</v>
      </c>
      <c r="E626" s="58" t="s">
        <v>25</v>
      </c>
      <c r="F626" s="58" t="s">
        <v>263</v>
      </c>
      <c r="G626" s="58" t="s">
        <v>159</v>
      </c>
      <c r="H626" s="58" t="s">
        <v>690</v>
      </c>
      <c r="I626" s="58" t="s">
        <v>687</v>
      </c>
      <c r="J626" s="58" t="s">
        <v>621</v>
      </c>
      <c r="K626" s="57" t="s">
        <v>805</v>
      </c>
      <c r="L626" s="184">
        <v>0</v>
      </c>
      <c r="M626" s="185">
        <v>609</v>
      </c>
      <c r="N626" s="186">
        <v>574</v>
      </c>
      <c r="O626" s="187">
        <f t="shared" si="96"/>
        <v>-35</v>
      </c>
      <c r="P626" s="59">
        <f t="shared" si="94"/>
        <v>94.252873563218387</v>
      </c>
    </row>
    <row r="627" spans="1:16" s="2" customFormat="1" ht="14.25" customHeight="1" outlineLevel="2" x14ac:dyDescent="0.2">
      <c r="A627" s="217">
        <f t="shared" si="95"/>
        <v>624</v>
      </c>
      <c r="B627" s="64" t="s">
        <v>849</v>
      </c>
      <c r="C627" s="58" t="s">
        <v>800</v>
      </c>
      <c r="D627" s="58" t="s">
        <v>684</v>
      </c>
      <c r="E627" s="58" t="s">
        <v>25</v>
      </c>
      <c r="F627" s="58" t="s">
        <v>263</v>
      </c>
      <c r="G627" s="58" t="s">
        <v>159</v>
      </c>
      <c r="H627" s="58"/>
      <c r="I627" s="58" t="s">
        <v>687</v>
      </c>
      <c r="J627" s="58" t="s">
        <v>615</v>
      </c>
      <c r="K627" s="57" t="s">
        <v>801</v>
      </c>
      <c r="L627" s="184">
        <v>0</v>
      </c>
      <c r="M627" s="185">
        <v>14</v>
      </c>
      <c r="N627" s="186">
        <v>11</v>
      </c>
      <c r="O627" s="187">
        <f t="shared" si="96"/>
        <v>-3</v>
      </c>
      <c r="P627" s="59">
        <f t="shared" si="94"/>
        <v>78.571428571428569</v>
      </c>
    </row>
    <row r="628" spans="1:16" s="2" customFormat="1" ht="14.25" customHeight="1" outlineLevel="2" x14ac:dyDescent="0.2">
      <c r="A628" s="217">
        <f t="shared" si="95"/>
        <v>625</v>
      </c>
      <c r="B628" s="64" t="s">
        <v>850</v>
      </c>
      <c r="C628" s="58" t="s">
        <v>800</v>
      </c>
      <c r="D628" s="58" t="s">
        <v>684</v>
      </c>
      <c r="E628" s="58" t="s">
        <v>25</v>
      </c>
      <c r="F628" s="58" t="s">
        <v>263</v>
      </c>
      <c r="G628" s="58" t="s">
        <v>159</v>
      </c>
      <c r="H628" s="58" t="s">
        <v>690</v>
      </c>
      <c r="I628" s="58" t="s">
        <v>687</v>
      </c>
      <c r="J628" s="58" t="s">
        <v>615</v>
      </c>
      <c r="K628" s="57" t="s">
        <v>803</v>
      </c>
      <c r="L628" s="184">
        <v>0</v>
      </c>
      <c r="M628" s="185">
        <v>9</v>
      </c>
      <c r="N628" s="186">
        <v>7</v>
      </c>
      <c r="O628" s="187">
        <f t="shared" si="96"/>
        <v>-2</v>
      </c>
      <c r="P628" s="59">
        <f t="shared" si="94"/>
        <v>77.777777777777786</v>
      </c>
    </row>
    <row r="629" spans="1:16" s="2" customFormat="1" ht="14.25" customHeight="1" outlineLevel="2" x14ac:dyDescent="0.2">
      <c r="A629" s="217">
        <f t="shared" si="95"/>
        <v>626</v>
      </c>
      <c r="B629" s="64" t="s">
        <v>851</v>
      </c>
      <c r="C629" s="58" t="s">
        <v>800</v>
      </c>
      <c r="D629" s="58" t="s">
        <v>684</v>
      </c>
      <c r="E629" s="58" t="s">
        <v>25</v>
      </c>
      <c r="F629" s="58" t="s">
        <v>263</v>
      </c>
      <c r="G629" s="58" t="s">
        <v>159</v>
      </c>
      <c r="H629" s="58" t="s">
        <v>690</v>
      </c>
      <c r="I629" s="58" t="s">
        <v>687</v>
      </c>
      <c r="J629" s="58" t="s">
        <v>621</v>
      </c>
      <c r="K629" s="57" t="s">
        <v>805</v>
      </c>
      <c r="L629" s="184">
        <v>0</v>
      </c>
      <c r="M629" s="185">
        <v>260</v>
      </c>
      <c r="N629" s="186">
        <v>207</v>
      </c>
      <c r="O629" s="187">
        <f t="shared" si="96"/>
        <v>-53</v>
      </c>
      <c r="P629" s="59">
        <f t="shared" si="94"/>
        <v>79.615384615384613</v>
      </c>
    </row>
    <row r="630" spans="1:16" s="2" customFormat="1" ht="14.25" customHeight="1" outlineLevel="2" x14ac:dyDescent="0.2">
      <c r="A630" s="217">
        <f t="shared" si="95"/>
        <v>627</v>
      </c>
      <c r="B630" s="64" t="s">
        <v>852</v>
      </c>
      <c r="C630" s="58" t="s">
        <v>800</v>
      </c>
      <c r="D630" s="58" t="s">
        <v>684</v>
      </c>
      <c r="E630" s="58" t="s">
        <v>25</v>
      </c>
      <c r="F630" s="58" t="s">
        <v>263</v>
      </c>
      <c r="G630" s="58" t="s">
        <v>159</v>
      </c>
      <c r="H630" s="58"/>
      <c r="I630" s="58" t="s">
        <v>687</v>
      </c>
      <c r="J630" s="58" t="s">
        <v>615</v>
      </c>
      <c r="K630" s="57" t="s">
        <v>801</v>
      </c>
      <c r="L630" s="184">
        <v>0</v>
      </c>
      <c r="M630" s="185">
        <v>31</v>
      </c>
      <c r="N630" s="186">
        <v>21</v>
      </c>
      <c r="O630" s="187">
        <f t="shared" si="96"/>
        <v>-10</v>
      </c>
      <c r="P630" s="59">
        <f t="shared" si="94"/>
        <v>67.741935483870961</v>
      </c>
    </row>
    <row r="631" spans="1:16" s="2" customFormat="1" ht="14.25" customHeight="1" outlineLevel="2" x14ac:dyDescent="0.2">
      <c r="A631" s="217">
        <f t="shared" si="95"/>
        <v>628</v>
      </c>
      <c r="B631" s="64" t="s">
        <v>853</v>
      </c>
      <c r="C631" s="58" t="s">
        <v>800</v>
      </c>
      <c r="D631" s="58" t="s">
        <v>684</v>
      </c>
      <c r="E631" s="58" t="s">
        <v>25</v>
      </c>
      <c r="F631" s="58" t="s">
        <v>263</v>
      </c>
      <c r="G631" s="58" t="s">
        <v>159</v>
      </c>
      <c r="H631" s="58" t="s">
        <v>690</v>
      </c>
      <c r="I631" s="58" t="s">
        <v>687</v>
      </c>
      <c r="J631" s="58" t="s">
        <v>615</v>
      </c>
      <c r="K631" s="57" t="s">
        <v>803</v>
      </c>
      <c r="L631" s="184">
        <v>0</v>
      </c>
      <c r="M631" s="185">
        <v>19</v>
      </c>
      <c r="N631" s="186">
        <v>13</v>
      </c>
      <c r="O631" s="187">
        <f t="shared" si="96"/>
        <v>-6</v>
      </c>
      <c r="P631" s="59">
        <f t="shared" si="94"/>
        <v>68.421052631578945</v>
      </c>
    </row>
    <row r="632" spans="1:16" s="2" customFormat="1" ht="14.25" customHeight="1" outlineLevel="2" x14ac:dyDescent="0.2">
      <c r="A632" s="217">
        <f t="shared" si="95"/>
        <v>629</v>
      </c>
      <c r="B632" s="64" t="s">
        <v>854</v>
      </c>
      <c r="C632" s="58" t="s">
        <v>800</v>
      </c>
      <c r="D632" s="58" t="s">
        <v>684</v>
      </c>
      <c r="E632" s="58" t="s">
        <v>25</v>
      </c>
      <c r="F632" s="58" t="s">
        <v>263</v>
      </c>
      <c r="G632" s="58" t="s">
        <v>159</v>
      </c>
      <c r="H632" s="58" t="s">
        <v>690</v>
      </c>
      <c r="I632" s="58" t="s">
        <v>687</v>
      </c>
      <c r="J632" s="58" t="s">
        <v>621</v>
      </c>
      <c r="K632" s="57" t="s">
        <v>805</v>
      </c>
      <c r="L632" s="184">
        <v>0</v>
      </c>
      <c r="M632" s="185">
        <v>567</v>
      </c>
      <c r="N632" s="186">
        <v>377</v>
      </c>
      <c r="O632" s="187">
        <f t="shared" si="96"/>
        <v>-190</v>
      </c>
      <c r="P632" s="59">
        <f t="shared" ref="P632:P670" si="97">N632/M632*100</f>
        <v>66.490299823633165</v>
      </c>
    </row>
    <row r="633" spans="1:16" s="2" customFormat="1" ht="14.25" customHeight="1" outlineLevel="2" x14ac:dyDescent="0.2">
      <c r="A633" s="217">
        <f t="shared" si="95"/>
        <v>630</v>
      </c>
      <c r="B633" s="64" t="s">
        <v>855</v>
      </c>
      <c r="C633" s="58" t="s">
        <v>800</v>
      </c>
      <c r="D633" s="58" t="s">
        <v>684</v>
      </c>
      <c r="E633" s="58" t="s">
        <v>25</v>
      </c>
      <c r="F633" s="58" t="s">
        <v>263</v>
      </c>
      <c r="G633" s="58" t="s">
        <v>159</v>
      </c>
      <c r="H633" s="58"/>
      <c r="I633" s="58" t="s">
        <v>687</v>
      </c>
      <c r="J633" s="58" t="s">
        <v>615</v>
      </c>
      <c r="K633" s="57" t="s">
        <v>801</v>
      </c>
      <c r="L633" s="184">
        <v>0</v>
      </c>
      <c r="M633" s="185">
        <v>38</v>
      </c>
      <c r="N633" s="186">
        <v>11</v>
      </c>
      <c r="O633" s="187">
        <f t="shared" si="96"/>
        <v>-27</v>
      </c>
      <c r="P633" s="59">
        <f t="shared" si="97"/>
        <v>28.947368421052634</v>
      </c>
    </row>
    <row r="634" spans="1:16" s="2" customFormat="1" ht="14.25" customHeight="1" outlineLevel="2" x14ac:dyDescent="0.2">
      <c r="A634" s="217">
        <f t="shared" si="95"/>
        <v>631</v>
      </c>
      <c r="B634" s="64" t="s">
        <v>856</v>
      </c>
      <c r="C634" s="58" t="s">
        <v>800</v>
      </c>
      <c r="D634" s="58" t="s">
        <v>684</v>
      </c>
      <c r="E634" s="58" t="s">
        <v>25</v>
      </c>
      <c r="F634" s="58" t="s">
        <v>263</v>
      </c>
      <c r="G634" s="58" t="s">
        <v>159</v>
      </c>
      <c r="H634" s="58" t="s">
        <v>690</v>
      </c>
      <c r="I634" s="58" t="s">
        <v>687</v>
      </c>
      <c r="J634" s="58" t="s">
        <v>615</v>
      </c>
      <c r="K634" s="57" t="s">
        <v>803</v>
      </c>
      <c r="L634" s="184">
        <v>0</v>
      </c>
      <c r="M634" s="185">
        <v>24</v>
      </c>
      <c r="N634" s="186">
        <v>7</v>
      </c>
      <c r="O634" s="187">
        <f t="shared" si="96"/>
        <v>-17</v>
      </c>
      <c r="P634" s="59">
        <f t="shared" si="97"/>
        <v>29.166666666666668</v>
      </c>
    </row>
    <row r="635" spans="1:16" s="2" customFormat="1" ht="14.25" customHeight="1" outlineLevel="2" x14ac:dyDescent="0.2">
      <c r="A635" s="217">
        <f t="shared" si="95"/>
        <v>632</v>
      </c>
      <c r="B635" s="64" t="s">
        <v>857</v>
      </c>
      <c r="C635" s="58" t="s">
        <v>800</v>
      </c>
      <c r="D635" s="58" t="s">
        <v>684</v>
      </c>
      <c r="E635" s="58" t="s">
        <v>25</v>
      </c>
      <c r="F635" s="58" t="s">
        <v>263</v>
      </c>
      <c r="G635" s="58" t="s">
        <v>159</v>
      </c>
      <c r="H635" s="58" t="s">
        <v>690</v>
      </c>
      <c r="I635" s="58" t="s">
        <v>687</v>
      </c>
      <c r="J635" s="58" t="s">
        <v>621</v>
      </c>
      <c r="K635" s="57" t="s">
        <v>805</v>
      </c>
      <c r="L635" s="184">
        <v>0</v>
      </c>
      <c r="M635" s="185">
        <v>705</v>
      </c>
      <c r="N635" s="186">
        <v>209</v>
      </c>
      <c r="O635" s="187">
        <f t="shared" si="96"/>
        <v>-496</v>
      </c>
      <c r="P635" s="59">
        <f t="shared" si="97"/>
        <v>29.645390070921984</v>
      </c>
    </row>
    <row r="636" spans="1:16" s="2" customFormat="1" ht="14.25" customHeight="1" outlineLevel="2" x14ac:dyDescent="0.2">
      <c r="A636" s="217">
        <f t="shared" si="95"/>
        <v>633</v>
      </c>
      <c r="B636" s="64" t="s">
        <v>858</v>
      </c>
      <c r="C636" s="58" t="s">
        <v>800</v>
      </c>
      <c r="D636" s="58" t="s">
        <v>684</v>
      </c>
      <c r="E636" s="58" t="s">
        <v>25</v>
      </c>
      <c r="F636" s="58" t="s">
        <v>263</v>
      </c>
      <c r="G636" s="58" t="s">
        <v>159</v>
      </c>
      <c r="H636" s="58"/>
      <c r="I636" s="58" t="s">
        <v>687</v>
      </c>
      <c r="J636" s="58" t="s">
        <v>615</v>
      </c>
      <c r="K636" s="57" t="s">
        <v>801</v>
      </c>
      <c r="L636" s="184">
        <v>0</v>
      </c>
      <c r="M636" s="185">
        <v>2</v>
      </c>
      <c r="N636" s="186">
        <v>2</v>
      </c>
      <c r="O636" s="187">
        <f t="shared" si="96"/>
        <v>0</v>
      </c>
      <c r="P636" s="59">
        <f t="shared" si="97"/>
        <v>100</v>
      </c>
    </row>
    <row r="637" spans="1:16" s="2" customFormat="1" ht="14.25" customHeight="1" outlineLevel="2" x14ac:dyDescent="0.2">
      <c r="A637" s="217">
        <f t="shared" si="95"/>
        <v>634</v>
      </c>
      <c r="B637" s="64" t="s">
        <v>859</v>
      </c>
      <c r="C637" s="58" t="s">
        <v>800</v>
      </c>
      <c r="D637" s="58" t="s">
        <v>684</v>
      </c>
      <c r="E637" s="58" t="s">
        <v>25</v>
      </c>
      <c r="F637" s="58" t="s">
        <v>263</v>
      </c>
      <c r="G637" s="58" t="s">
        <v>159</v>
      </c>
      <c r="H637" s="58" t="s">
        <v>690</v>
      </c>
      <c r="I637" s="58" t="s">
        <v>687</v>
      </c>
      <c r="J637" s="58" t="s">
        <v>615</v>
      </c>
      <c r="K637" s="57" t="s">
        <v>803</v>
      </c>
      <c r="L637" s="184">
        <v>0</v>
      </c>
      <c r="M637" s="185">
        <v>1</v>
      </c>
      <c r="N637" s="186">
        <v>1</v>
      </c>
      <c r="O637" s="187">
        <f t="shared" si="96"/>
        <v>0</v>
      </c>
      <c r="P637" s="59">
        <f t="shared" si="97"/>
        <v>100</v>
      </c>
    </row>
    <row r="638" spans="1:16" s="2" customFormat="1" ht="14.25" customHeight="1" outlineLevel="2" x14ac:dyDescent="0.2">
      <c r="A638" s="217">
        <f t="shared" si="95"/>
        <v>635</v>
      </c>
      <c r="B638" s="64" t="s">
        <v>860</v>
      </c>
      <c r="C638" s="58" t="s">
        <v>800</v>
      </c>
      <c r="D638" s="58" t="s">
        <v>684</v>
      </c>
      <c r="E638" s="58" t="s">
        <v>25</v>
      </c>
      <c r="F638" s="58" t="s">
        <v>263</v>
      </c>
      <c r="G638" s="58" t="s">
        <v>159</v>
      </c>
      <c r="H638" s="58" t="s">
        <v>690</v>
      </c>
      <c r="I638" s="58" t="s">
        <v>687</v>
      </c>
      <c r="J638" s="58" t="s">
        <v>621</v>
      </c>
      <c r="K638" s="57" t="s">
        <v>805</v>
      </c>
      <c r="L638" s="184">
        <v>0</v>
      </c>
      <c r="M638" s="185">
        <v>38</v>
      </c>
      <c r="N638" s="186">
        <v>38</v>
      </c>
      <c r="O638" s="187">
        <f t="shared" si="96"/>
        <v>0</v>
      </c>
      <c r="P638" s="59">
        <f t="shared" si="97"/>
        <v>100</v>
      </c>
    </row>
    <row r="639" spans="1:16" s="2" customFormat="1" ht="14.25" customHeight="1" outlineLevel="2" x14ac:dyDescent="0.2">
      <c r="A639" s="217">
        <f t="shared" si="95"/>
        <v>636</v>
      </c>
      <c r="B639" s="64" t="s">
        <v>861</v>
      </c>
      <c r="C639" s="58" t="s">
        <v>800</v>
      </c>
      <c r="D639" s="58" t="s">
        <v>684</v>
      </c>
      <c r="E639" s="58" t="s">
        <v>25</v>
      </c>
      <c r="F639" s="58" t="s">
        <v>263</v>
      </c>
      <c r="G639" s="58" t="s">
        <v>86</v>
      </c>
      <c r="H639" s="58"/>
      <c r="I639" s="58" t="s">
        <v>687</v>
      </c>
      <c r="J639" s="58" t="s">
        <v>615</v>
      </c>
      <c r="K639" s="57" t="s">
        <v>801</v>
      </c>
      <c r="L639" s="184">
        <v>0</v>
      </c>
      <c r="M639" s="185">
        <v>38</v>
      </c>
      <c r="N639" s="186">
        <v>33</v>
      </c>
      <c r="O639" s="187">
        <f t="shared" si="96"/>
        <v>-5</v>
      </c>
      <c r="P639" s="59">
        <f t="shared" si="97"/>
        <v>86.842105263157904</v>
      </c>
    </row>
    <row r="640" spans="1:16" s="2" customFormat="1" ht="14.25" customHeight="1" outlineLevel="2" x14ac:dyDescent="0.2">
      <c r="A640" s="217">
        <f t="shared" si="95"/>
        <v>637</v>
      </c>
      <c r="B640" s="64" t="s">
        <v>862</v>
      </c>
      <c r="C640" s="58" t="s">
        <v>800</v>
      </c>
      <c r="D640" s="58" t="s">
        <v>684</v>
      </c>
      <c r="E640" s="58" t="s">
        <v>25</v>
      </c>
      <c r="F640" s="58" t="s">
        <v>263</v>
      </c>
      <c r="G640" s="58" t="s">
        <v>86</v>
      </c>
      <c r="H640" s="58" t="s">
        <v>690</v>
      </c>
      <c r="I640" s="58" t="s">
        <v>687</v>
      </c>
      <c r="J640" s="58" t="s">
        <v>615</v>
      </c>
      <c r="K640" s="57" t="s">
        <v>803</v>
      </c>
      <c r="L640" s="184">
        <v>0</v>
      </c>
      <c r="M640" s="185">
        <v>24</v>
      </c>
      <c r="N640" s="186">
        <v>21</v>
      </c>
      <c r="O640" s="187">
        <f t="shared" si="96"/>
        <v>-3</v>
      </c>
      <c r="P640" s="59">
        <f t="shared" si="97"/>
        <v>87.5</v>
      </c>
    </row>
    <row r="641" spans="1:16" s="2" customFormat="1" ht="14.25" customHeight="1" outlineLevel="2" x14ac:dyDescent="0.2">
      <c r="A641" s="217">
        <f t="shared" si="95"/>
        <v>638</v>
      </c>
      <c r="B641" s="64" t="s">
        <v>863</v>
      </c>
      <c r="C641" s="58" t="s">
        <v>800</v>
      </c>
      <c r="D641" s="58" t="s">
        <v>684</v>
      </c>
      <c r="E641" s="58" t="s">
        <v>25</v>
      </c>
      <c r="F641" s="58" t="s">
        <v>263</v>
      </c>
      <c r="G641" s="58" t="s">
        <v>86</v>
      </c>
      <c r="H641" s="58" t="s">
        <v>690</v>
      </c>
      <c r="I641" s="58" t="s">
        <v>687</v>
      </c>
      <c r="J641" s="58" t="s">
        <v>621</v>
      </c>
      <c r="K641" s="57" t="s">
        <v>805</v>
      </c>
      <c r="L641" s="184">
        <v>0</v>
      </c>
      <c r="M641" s="185">
        <v>701</v>
      </c>
      <c r="N641" s="186">
        <v>608</v>
      </c>
      <c r="O641" s="187">
        <f t="shared" si="96"/>
        <v>-93</v>
      </c>
      <c r="P641" s="59">
        <f t="shared" si="97"/>
        <v>86.733238231098426</v>
      </c>
    </row>
    <row r="642" spans="1:16" s="2" customFormat="1" ht="14.25" customHeight="1" outlineLevel="2" x14ac:dyDescent="0.2">
      <c r="A642" s="217">
        <f t="shared" si="95"/>
        <v>639</v>
      </c>
      <c r="B642" s="64" t="s">
        <v>864</v>
      </c>
      <c r="C642" s="58" t="s">
        <v>800</v>
      </c>
      <c r="D642" s="58" t="s">
        <v>684</v>
      </c>
      <c r="E642" s="58" t="s">
        <v>25</v>
      </c>
      <c r="F642" s="58" t="s">
        <v>263</v>
      </c>
      <c r="G642" s="58" t="s">
        <v>86</v>
      </c>
      <c r="H642" s="58"/>
      <c r="I642" s="58" t="s">
        <v>687</v>
      </c>
      <c r="J642" s="58" t="s">
        <v>615</v>
      </c>
      <c r="K642" s="57" t="s">
        <v>801</v>
      </c>
      <c r="L642" s="184">
        <v>0</v>
      </c>
      <c r="M642" s="185">
        <v>1</v>
      </c>
      <c r="N642" s="186">
        <v>0</v>
      </c>
      <c r="O642" s="187">
        <f t="shared" si="96"/>
        <v>-1</v>
      </c>
      <c r="P642" s="59">
        <f t="shared" si="97"/>
        <v>0</v>
      </c>
    </row>
    <row r="643" spans="1:16" s="2" customFormat="1" ht="14.25" customHeight="1" outlineLevel="2" x14ac:dyDescent="0.2">
      <c r="A643" s="217">
        <f t="shared" si="95"/>
        <v>640</v>
      </c>
      <c r="B643" s="64" t="s">
        <v>865</v>
      </c>
      <c r="C643" s="58" t="s">
        <v>800</v>
      </c>
      <c r="D643" s="58" t="s">
        <v>684</v>
      </c>
      <c r="E643" s="58" t="s">
        <v>25</v>
      </c>
      <c r="F643" s="58" t="s">
        <v>263</v>
      </c>
      <c r="G643" s="58" t="s">
        <v>86</v>
      </c>
      <c r="H643" s="58" t="s">
        <v>690</v>
      </c>
      <c r="I643" s="58" t="s">
        <v>687</v>
      </c>
      <c r="J643" s="58" t="s">
        <v>615</v>
      </c>
      <c r="K643" s="57" t="s">
        <v>803</v>
      </c>
      <c r="L643" s="184">
        <v>0</v>
      </c>
      <c r="M643" s="185">
        <v>1</v>
      </c>
      <c r="N643" s="186">
        <v>0</v>
      </c>
      <c r="O643" s="187">
        <f t="shared" si="96"/>
        <v>-1</v>
      </c>
      <c r="P643" s="59">
        <f t="shared" si="97"/>
        <v>0</v>
      </c>
    </row>
    <row r="644" spans="1:16" s="2" customFormat="1" ht="14.25" customHeight="1" outlineLevel="2" x14ac:dyDescent="0.2">
      <c r="A644" s="217">
        <f t="shared" si="95"/>
        <v>641</v>
      </c>
      <c r="B644" s="64" t="s">
        <v>866</v>
      </c>
      <c r="C644" s="58" t="s">
        <v>800</v>
      </c>
      <c r="D644" s="58" t="s">
        <v>684</v>
      </c>
      <c r="E644" s="58" t="s">
        <v>25</v>
      </c>
      <c r="F644" s="58" t="s">
        <v>263</v>
      </c>
      <c r="G644" s="58" t="s">
        <v>86</v>
      </c>
      <c r="H644" s="58" t="s">
        <v>690</v>
      </c>
      <c r="I644" s="58" t="s">
        <v>687</v>
      </c>
      <c r="J644" s="58" t="s">
        <v>621</v>
      </c>
      <c r="K644" s="57" t="s">
        <v>805</v>
      </c>
      <c r="L644" s="184">
        <v>0</v>
      </c>
      <c r="M644" s="185">
        <v>18</v>
      </c>
      <c r="N644" s="186">
        <v>5</v>
      </c>
      <c r="O644" s="187">
        <f t="shared" si="96"/>
        <v>-13</v>
      </c>
      <c r="P644" s="59">
        <f t="shared" si="97"/>
        <v>27.777777777777779</v>
      </c>
    </row>
    <row r="645" spans="1:16" s="2" customFormat="1" ht="14.25" customHeight="1" outlineLevel="2" x14ac:dyDescent="0.2">
      <c r="A645" s="217">
        <f t="shared" si="95"/>
        <v>642</v>
      </c>
      <c r="B645" s="64" t="s">
        <v>867</v>
      </c>
      <c r="C645" s="58" t="s">
        <v>800</v>
      </c>
      <c r="D645" s="58" t="s">
        <v>684</v>
      </c>
      <c r="E645" s="58" t="s">
        <v>25</v>
      </c>
      <c r="F645" s="58" t="s">
        <v>263</v>
      </c>
      <c r="G645" s="58" t="s">
        <v>86</v>
      </c>
      <c r="H645" s="58" t="s">
        <v>690</v>
      </c>
      <c r="I645" s="58" t="s">
        <v>687</v>
      </c>
      <c r="J645" s="58" t="s">
        <v>621</v>
      </c>
      <c r="K645" s="57" t="s">
        <v>805</v>
      </c>
      <c r="L645" s="184">
        <v>0</v>
      </c>
      <c r="M645" s="185">
        <v>8</v>
      </c>
      <c r="N645" s="186">
        <v>8</v>
      </c>
      <c r="O645" s="187">
        <f t="shared" si="96"/>
        <v>0</v>
      </c>
      <c r="P645" s="59">
        <f t="shared" si="97"/>
        <v>100</v>
      </c>
    </row>
    <row r="646" spans="1:16" s="2" customFormat="1" ht="14.25" customHeight="1" outlineLevel="2" x14ac:dyDescent="0.2">
      <c r="A646" s="217">
        <f t="shared" ref="A646:A709" si="98">A645+1</f>
        <v>643</v>
      </c>
      <c r="B646" s="64" t="s">
        <v>868</v>
      </c>
      <c r="C646" s="58" t="s">
        <v>800</v>
      </c>
      <c r="D646" s="58" t="s">
        <v>684</v>
      </c>
      <c r="E646" s="58" t="s">
        <v>25</v>
      </c>
      <c r="F646" s="58" t="s">
        <v>263</v>
      </c>
      <c r="G646" s="58" t="s">
        <v>86</v>
      </c>
      <c r="H646" s="58"/>
      <c r="I646" s="58" t="s">
        <v>687</v>
      </c>
      <c r="J646" s="58" t="s">
        <v>615</v>
      </c>
      <c r="K646" s="57" t="s">
        <v>801</v>
      </c>
      <c r="L646" s="184">
        <v>0</v>
      </c>
      <c r="M646" s="185">
        <v>1</v>
      </c>
      <c r="N646" s="186">
        <v>1</v>
      </c>
      <c r="O646" s="187">
        <f t="shared" si="96"/>
        <v>0</v>
      </c>
      <c r="P646" s="59">
        <f t="shared" si="97"/>
        <v>100</v>
      </c>
    </row>
    <row r="647" spans="1:16" s="2" customFormat="1" ht="14.25" customHeight="1" outlineLevel="2" x14ac:dyDescent="0.2">
      <c r="A647" s="217">
        <f t="shared" si="98"/>
        <v>644</v>
      </c>
      <c r="B647" s="64" t="s">
        <v>869</v>
      </c>
      <c r="C647" s="58" t="s">
        <v>800</v>
      </c>
      <c r="D647" s="58" t="s">
        <v>684</v>
      </c>
      <c r="E647" s="58" t="s">
        <v>25</v>
      </c>
      <c r="F647" s="58" t="s">
        <v>263</v>
      </c>
      <c r="G647" s="58" t="s">
        <v>86</v>
      </c>
      <c r="H647" s="58" t="s">
        <v>690</v>
      </c>
      <c r="I647" s="58" t="s">
        <v>687</v>
      </c>
      <c r="J647" s="58" t="s">
        <v>615</v>
      </c>
      <c r="K647" s="57" t="s">
        <v>803</v>
      </c>
      <c r="L647" s="184">
        <v>0</v>
      </c>
      <c r="M647" s="185">
        <v>1</v>
      </c>
      <c r="N647" s="186">
        <v>1</v>
      </c>
      <c r="O647" s="187">
        <f t="shared" si="96"/>
        <v>0</v>
      </c>
      <c r="P647" s="59">
        <f t="shared" si="97"/>
        <v>100</v>
      </c>
    </row>
    <row r="648" spans="1:16" s="2" customFormat="1" ht="14.25" customHeight="1" outlineLevel="2" x14ac:dyDescent="0.2">
      <c r="A648" s="217">
        <f t="shared" si="98"/>
        <v>645</v>
      </c>
      <c r="B648" s="64" t="s">
        <v>870</v>
      </c>
      <c r="C648" s="58" t="s">
        <v>800</v>
      </c>
      <c r="D648" s="58" t="s">
        <v>684</v>
      </c>
      <c r="E648" s="58" t="s">
        <v>25</v>
      </c>
      <c r="F648" s="58" t="s">
        <v>263</v>
      </c>
      <c r="G648" s="58" t="s">
        <v>86</v>
      </c>
      <c r="H648" s="58" t="s">
        <v>690</v>
      </c>
      <c r="I648" s="58" t="s">
        <v>687</v>
      </c>
      <c r="J648" s="58" t="s">
        <v>621</v>
      </c>
      <c r="K648" s="57" t="s">
        <v>805</v>
      </c>
      <c r="L648" s="184">
        <v>0</v>
      </c>
      <c r="M648" s="185">
        <v>19</v>
      </c>
      <c r="N648" s="186">
        <v>18</v>
      </c>
      <c r="O648" s="187">
        <f t="shared" si="96"/>
        <v>-1</v>
      </c>
      <c r="P648" s="59">
        <f t="shared" si="97"/>
        <v>94.73684210526315</v>
      </c>
    </row>
    <row r="649" spans="1:16" s="2" customFormat="1" ht="14.25" customHeight="1" outlineLevel="2" x14ac:dyDescent="0.2">
      <c r="A649" s="217">
        <f t="shared" si="98"/>
        <v>646</v>
      </c>
      <c r="B649" s="64" t="s">
        <v>871</v>
      </c>
      <c r="C649" s="58" t="s">
        <v>800</v>
      </c>
      <c r="D649" s="58" t="s">
        <v>684</v>
      </c>
      <c r="E649" s="58" t="s">
        <v>25</v>
      </c>
      <c r="F649" s="58" t="s">
        <v>263</v>
      </c>
      <c r="G649" s="58" t="s">
        <v>777</v>
      </c>
      <c r="H649" s="58"/>
      <c r="I649" s="58" t="s">
        <v>687</v>
      </c>
      <c r="J649" s="58" t="s">
        <v>615</v>
      </c>
      <c r="K649" s="57" t="s">
        <v>801</v>
      </c>
      <c r="L649" s="184">
        <v>0</v>
      </c>
      <c r="M649" s="185">
        <v>11</v>
      </c>
      <c r="N649" s="186">
        <v>10</v>
      </c>
      <c r="O649" s="187">
        <f t="shared" si="96"/>
        <v>-1</v>
      </c>
      <c r="P649" s="59">
        <f t="shared" si="97"/>
        <v>90.909090909090907</v>
      </c>
    </row>
    <row r="650" spans="1:16" s="2" customFormat="1" ht="14.25" customHeight="1" outlineLevel="2" x14ac:dyDescent="0.2">
      <c r="A650" s="217">
        <f t="shared" si="98"/>
        <v>647</v>
      </c>
      <c r="B650" s="64" t="s">
        <v>872</v>
      </c>
      <c r="C650" s="58" t="s">
        <v>800</v>
      </c>
      <c r="D650" s="58" t="s">
        <v>684</v>
      </c>
      <c r="E650" s="58" t="s">
        <v>25</v>
      </c>
      <c r="F650" s="58" t="s">
        <v>263</v>
      </c>
      <c r="G650" s="58" t="s">
        <v>777</v>
      </c>
      <c r="H650" s="58" t="s">
        <v>690</v>
      </c>
      <c r="I650" s="58" t="s">
        <v>687</v>
      </c>
      <c r="J650" s="58" t="s">
        <v>615</v>
      </c>
      <c r="K650" s="57" t="s">
        <v>803</v>
      </c>
      <c r="L650" s="184">
        <v>0</v>
      </c>
      <c r="M650" s="185">
        <v>6</v>
      </c>
      <c r="N650" s="186">
        <v>6</v>
      </c>
      <c r="O650" s="187">
        <f t="shared" si="96"/>
        <v>0</v>
      </c>
      <c r="P650" s="59">
        <f t="shared" si="97"/>
        <v>100</v>
      </c>
    </row>
    <row r="651" spans="1:16" s="2" customFormat="1" ht="14.25" customHeight="1" outlineLevel="2" x14ac:dyDescent="0.2">
      <c r="A651" s="217">
        <f t="shared" si="98"/>
        <v>648</v>
      </c>
      <c r="B651" s="64" t="s">
        <v>873</v>
      </c>
      <c r="C651" s="58" t="s">
        <v>800</v>
      </c>
      <c r="D651" s="58" t="s">
        <v>684</v>
      </c>
      <c r="E651" s="58" t="s">
        <v>25</v>
      </c>
      <c r="F651" s="58" t="s">
        <v>263</v>
      </c>
      <c r="G651" s="58" t="s">
        <v>777</v>
      </c>
      <c r="H651" s="58" t="s">
        <v>690</v>
      </c>
      <c r="I651" s="58" t="s">
        <v>687</v>
      </c>
      <c r="J651" s="58" t="s">
        <v>621</v>
      </c>
      <c r="K651" s="57" t="s">
        <v>805</v>
      </c>
      <c r="L651" s="184">
        <v>0</v>
      </c>
      <c r="M651" s="185">
        <v>200</v>
      </c>
      <c r="N651" s="186">
        <v>186</v>
      </c>
      <c r="O651" s="187">
        <f t="shared" si="96"/>
        <v>-14</v>
      </c>
      <c r="P651" s="59">
        <f t="shared" si="97"/>
        <v>93</v>
      </c>
    </row>
    <row r="652" spans="1:16" s="2" customFormat="1" ht="14.25" customHeight="1" outlineLevel="2" x14ac:dyDescent="0.2">
      <c r="A652" s="217">
        <f t="shared" si="98"/>
        <v>649</v>
      </c>
      <c r="B652" s="64" t="s">
        <v>874</v>
      </c>
      <c r="C652" s="58" t="s">
        <v>800</v>
      </c>
      <c r="D652" s="58" t="s">
        <v>684</v>
      </c>
      <c r="E652" s="58" t="s">
        <v>25</v>
      </c>
      <c r="F652" s="58" t="s">
        <v>263</v>
      </c>
      <c r="G652" s="58" t="s">
        <v>777</v>
      </c>
      <c r="H652" s="58" t="s">
        <v>690</v>
      </c>
      <c r="I652" s="58" t="s">
        <v>687</v>
      </c>
      <c r="J652" s="58" t="s">
        <v>621</v>
      </c>
      <c r="K652" s="57" t="s">
        <v>805</v>
      </c>
      <c r="L652" s="184">
        <v>0</v>
      </c>
      <c r="M652" s="185">
        <v>2</v>
      </c>
      <c r="N652" s="186">
        <v>0</v>
      </c>
      <c r="O652" s="187">
        <f t="shared" si="96"/>
        <v>-2</v>
      </c>
      <c r="P652" s="59">
        <f t="shared" si="97"/>
        <v>0</v>
      </c>
    </row>
    <row r="653" spans="1:16" s="2" customFormat="1" ht="28.5" outlineLevel="2" x14ac:dyDescent="0.2">
      <c r="A653" s="217">
        <f t="shared" si="98"/>
        <v>650</v>
      </c>
      <c r="B653" s="64" t="s">
        <v>875</v>
      </c>
      <c r="C653" s="58" t="s">
        <v>800</v>
      </c>
      <c r="D653" s="58" t="s">
        <v>684</v>
      </c>
      <c r="E653" s="58" t="s">
        <v>25</v>
      </c>
      <c r="F653" s="58" t="s">
        <v>263</v>
      </c>
      <c r="G653" s="58" t="s">
        <v>777</v>
      </c>
      <c r="H653" s="58"/>
      <c r="I653" s="58" t="s">
        <v>687</v>
      </c>
      <c r="J653" s="58" t="s">
        <v>615</v>
      </c>
      <c r="K653" s="57" t="s">
        <v>801</v>
      </c>
      <c r="L653" s="184">
        <v>0</v>
      </c>
      <c r="M653" s="185">
        <v>48</v>
      </c>
      <c r="N653" s="186">
        <v>39</v>
      </c>
      <c r="O653" s="187">
        <f t="shared" si="96"/>
        <v>-9</v>
      </c>
      <c r="P653" s="59">
        <f t="shared" si="97"/>
        <v>81.25</v>
      </c>
    </row>
    <row r="654" spans="1:16" s="2" customFormat="1" ht="28.5" outlineLevel="2" x14ac:dyDescent="0.2">
      <c r="A654" s="217">
        <f t="shared" si="98"/>
        <v>651</v>
      </c>
      <c r="B654" s="64" t="s">
        <v>876</v>
      </c>
      <c r="C654" s="58" t="s">
        <v>800</v>
      </c>
      <c r="D654" s="58" t="s">
        <v>684</v>
      </c>
      <c r="E654" s="58" t="s">
        <v>25</v>
      </c>
      <c r="F654" s="58" t="s">
        <v>263</v>
      </c>
      <c r="G654" s="58" t="s">
        <v>777</v>
      </c>
      <c r="H654" s="58" t="s">
        <v>690</v>
      </c>
      <c r="I654" s="58" t="s">
        <v>687</v>
      </c>
      <c r="J654" s="58" t="s">
        <v>615</v>
      </c>
      <c r="K654" s="57" t="s">
        <v>803</v>
      </c>
      <c r="L654" s="184">
        <v>0</v>
      </c>
      <c r="M654" s="185">
        <v>30</v>
      </c>
      <c r="N654" s="186">
        <v>24</v>
      </c>
      <c r="O654" s="187">
        <f t="shared" si="96"/>
        <v>-6</v>
      </c>
      <c r="P654" s="59">
        <f t="shared" si="97"/>
        <v>80</v>
      </c>
    </row>
    <row r="655" spans="1:16" s="2" customFormat="1" ht="28.5" outlineLevel="2" x14ac:dyDescent="0.2">
      <c r="A655" s="217">
        <f t="shared" si="98"/>
        <v>652</v>
      </c>
      <c r="B655" s="64" t="s">
        <v>877</v>
      </c>
      <c r="C655" s="58" t="s">
        <v>800</v>
      </c>
      <c r="D655" s="58" t="s">
        <v>684</v>
      </c>
      <c r="E655" s="58" t="s">
        <v>25</v>
      </c>
      <c r="F655" s="58" t="s">
        <v>263</v>
      </c>
      <c r="G655" s="58" t="s">
        <v>777</v>
      </c>
      <c r="H655" s="58" t="s">
        <v>690</v>
      </c>
      <c r="I655" s="58" t="s">
        <v>687</v>
      </c>
      <c r="J655" s="58" t="s">
        <v>621</v>
      </c>
      <c r="K655" s="57" t="s">
        <v>805</v>
      </c>
      <c r="L655" s="184">
        <v>0</v>
      </c>
      <c r="M655" s="185">
        <v>874</v>
      </c>
      <c r="N655" s="186">
        <v>720</v>
      </c>
      <c r="O655" s="187">
        <f t="shared" si="96"/>
        <v>-154</v>
      </c>
      <c r="P655" s="59">
        <f t="shared" si="97"/>
        <v>82.379862700228841</v>
      </c>
    </row>
    <row r="656" spans="1:16" s="2" customFormat="1" ht="28.5" outlineLevel="2" x14ac:dyDescent="0.2">
      <c r="A656" s="217">
        <f t="shared" si="98"/>
        <v>653</v>
      </c>
      <c r="B656" s="64" t="s">
        <v>878</v>
      </c>
      <c r="C656" s="58" t="s">
        <v>800</v>
      </c>
      <c r="D656" s="58" t="s">
        <v>684</v>
      </c>
      <c r="E656" s="58" t="s">
        <v>25</v>
      </c>
      <c r="F656" s="58" t="s">
        <v>263</v>
      </c>
      <c r="G656" s="58" t="s">
        <v>777</v>
      </c>
      <c r="H656" s="58"/>
      <c r="I656" s="58" t="s">
        <v>687</v>
      </c>
      <c r="J656" s="58" t="s">
        <v>615</v>
      </c>
      <c r="K656" s="57" t="s">
        <v>801</v>
      </c>
      <c r="L656" s="184">
        <v>0</v>
      </c>
      <c r="M656" s="185">
        <v>4</v>
      </c>
      <c r="N656" s="186">
        <v>2</v>
      </c>
      <c r="O656" s="187">
        <f t="shared" si="96"/>
        <v>-2</v>
      </c>
      <c r="P656" s="59">
        <f t="shared" si="97"/>
        <v>50</v>
      </c>
    </row>
    <row r="657" spans="1:16" s="2" customFormat="1" ht="28.5" outlineLevel="2" x14ac:dyDescent="0.2">
      <c r="A657" s="217">
        <f t="shared" si="98"/>
        <v>654</v>
      </c>
      <c r="B657" s="64" t="s">
        <v>879</v>
      </c>
      <c r="C657" s="58" t="s">
        <v>800</v>
      </c>
      <c r="D657" s="58" t="s">
        <v>684</v>
      </c>
      <c r="E657" s="58" t="s">
        <v>25</v>
      </c>
      <c r="F657" s="58" t="s">
        <v>263</v>
      </c>
      <c r="G657" s="58" t="s">
        <v>777</v>
      </c>
      <c r="H657" s="58" t="s">
        <v>690</v>
      </c>
      <c r="I657" s="58" t="s">
        <v>687</v>
      </c>
      <c r="J657" s="58" t="s">
        <v>615</v>
      </c>
      <c r="K657" s="57" t="s">
        <v>803</v>
      </c>
      <c r="L657" s="184">
        <v>0</v>
      </c>
      <c r="M657" s="185">
        <v>3</v>
      </c>
      <c r="N657" s="186">
        <v>1</v>
      </c>
      <c r="O657" s="187">
        <f t="shared" si="96"/>
        <v>-2</v>
      </c>
      <c r="P657" s="59">
        <f t="shared" si="97"/>
        <v>33.333333333333329</v>
      </c>
    </row>
    <row r="658" spans="1:16" s="2" customFormat="1" ht="28.5" outlineLevel="2" x14ac:dyDescent="0.2">
      <c r="A658" s="217">
        <f t="shared" si="98"/>
        <v>655</v>
      </c>
      <c r="B658" s="64" t="s">
        <v>880</v>
      </c>
      <c r="C658" s="58" t="s">
        <v>800</v>
      </c>
      <c r="D658" s="58" t="s">
        <v>684</v>
      </c>
      <c r="E658" s="58" t="s">
        <v>25</v>
      </c>
      <c r="F658" s="58" t="s">
        <v>263</v>
      </c>
      <c r="G658" s="58" t="s">
        <v>777</v>
      </c>
      <c r="H658" s="58" t="s">
        <v>690</v>
      </c>
      <c r="I658" s="58" t="s">
        <v>687</v>
      </c>
      <c r="J658" s="58" t="s">
        <v>621</v>
      </c>
      <c r="K658" s="57" t="s">
        <v>805</v>
      </c>
      <c r="L658" s="184">
        <v>0</v>
      </c>
      <c r="M658" s="185">
        <v>76</v>
      </c>
      <c r="N658" s="186">
        <v>43</v>
      </c>
      <c r="O658" s="187">
        <f t="shared" si="96"/>
        <v>-33</v>
      </c>
      <c r="P658" s="59">
        <f t="shared" si="97"/>
        <v>56.578947368421048</v>
      </c>
    </row>
    <row r="659" spans="1:16" s="2" customFormat="1" ht="28.5" outlineLevel="2" x14ac:dyDescent="0.2">
      <c r="A659" s="217">
        <f t="shared" si="98"/>
        <v>656</v>
      </c>
      <c r="B659" s="64" t="s">
        <v>881</v>
      </c>
      <c r="C659" s="58" t="s">
        <v>800</v>
      </c>
      <c r="D659" s="58" t="s">
        <v>684</v>
      </c>
      <c r="E659" s="58" t="s">
        <v>25</v>
      </c>
      <c r="F659" s="58" t="s">
        <v>263</v>
      </c>
      <c r="G659" s="58" t="s">
        <v>777</v>
      </c>
      <c r="H659" s="58"/>
      <c r="I659" s="58" t="s">
        <v>687</v>
      </c>
      <c r="J659" s="58" t="s">
        <v>615</v>
      </c>
      <c r="K659" s="57" t="s">
        <v>801</v>
      </c>
      <c r="L659" s="184">
        <v>0</v>
      </c>
      <c r="M659" s="185">
        <v>1</v>
      </c>
      <c r="N659" s="186">
        <v>1</v>
      </c>
      <c r="O659" s="187">
        <f t="shared" si="96"/>
        <v>0</v>
      </c>
      <c r="P659" s="59">
        <f t="shared" si="97"/>
        <v>100</v>
      </c>
    </row>
    <row r="660" spans="1:16" s="2" customFormat="1" ht="28.5" outlineLevel="2" x14ac:dyDescent="0.2">
      <c r="A660" s="217">
        <f t="shared" si="98"/>
        <v>657</v>
      </c>
      <c r="B660" s="64" t="s">
        <v>882</v>
      </c>
      <c r="C660" s="58" t="s">
        <v>800</v>
      </c>
      <c r="D660" s="58" t="s">
        <v>684</v>
      </c>
      <c r="E660" s="58" t="s">
        <v>25</v>
      </c>
      <c r="F660" s="58" t="s">
        <v>263</v>
      </c>
      <c r="G660" s="58" t="s">
        <v>777</v>
      </c>
      <c r="H660" s="58" t="s">
        <v>690</v>
      </c>
      <c r="I660" s="58" t="s">
        <v>687</v>
      </c>
      <c r="J660" s="58" t="s">
        <v>615</v>
      </c>
      <c r="K660" s="57" t="s">
        <v>803</v>
      </c>
      <c r="L660" s="184">
        <v>0</v>
      </c>
      <c r="M660" s="185">
        <v>1</v>
      </c>
      <c r="N660" s="186">
        <v>1</v>
      </c>
      <c r="O660" s="187">
        <f t="shared" si="96"/>
        <v>0</v>
      </c>
      <c r="P660" s="59">
        <f t="shared" si="97"/>
        <v>100</v>
      </c>
    </row>
    <row r="661" spans="1:16" s="2" customFormat="1" ht="28.5" outlineLevel="2" x14ac:dyDescent="0.2">
      <c r="A661" s="217">
        <f t="shared" si="98"/>
        <v>658</v>
      </c>
      <c r="B661" s="64" t="s">
        <v>883</v>
      </c>
      <c r="C661" s="58" t="s">
        <v>800</v>
      </c>
      <c r="D661" s="58" t="s">
        <v>684</v>
      </c>
      <c r="E661" s="58" t="s">
        <v>25</v>
      </c>
      <c r="F661" s="58" t="s">
        <v>263</v>
      </c>
      <c r="G661" s="58" t="s">
        <v>777</v>
      </c>
      <c r="H661" s="58" t="s">
        <v>690</v>
      </c>
      <c r="I661" s="58" t="s">
        <v>687</v>
      </c>
      <c r="J661" s="58" t="s">
        <v>621</v>
      </c>
      <c r="K661" s="57" t="s">
        <v>805</v>
      </c>
      <c r="L661" s="184">
        <v>0</v>
      </c>
      <c r="M661" s="185">
        <v>19</v>
      </c>
      <c r="N661" s="186">
        <v>16</v>
      </c>
      <c r="O661" s="187">
        <f t="shared" si="96"/>
        <v>-3</v>
      </c>
      <c r="P661" s="59">
        <f t="shared" si="97"/>
        <v>84.210526315789465</v>
      </c>
    </row>
    <row r="662" spans="1:16" s="2" customFormat="1" ht="14.25" customHeight="1" outlineLevel="2" x14ac:dyDescent="0.2">
      <c r="A662" s="217">
        <f t="shared" si="98"/>
        <v>659</v>
      </c>
      <c r="B662" s="64" t="s">
        <v>884</v>
      </c>
      <c r="C662" s="58" t="s">
        <v>800</v>
      </c>
      <c r="D662" s="58" t="s">
        <v>684</v>
      </c>
      <c r="E662" s="58" t="s">
        <v>885</v>
      </c>
      <c r="F662" s="58" t="s">
        <v>263</v>
      </c>
      <c r="G662" s="58" t="s">
        <v>103</v>
      </c>
      <c r="H662" s="58"/>
      <c r="I662" s="58" t="s">
        <v>687</v>
      </c>
      <c r="J662" s="58" t="s">
        <v>615</v>
      </c>
      <c r="K662" s="57" t="s">
        <v>801</v>
      </c>
      <c r="L662" s="184">
        <v>0</v>
      </c>
      <c r="M662" s="185">
        <v>1</v>
      </c>
      <c r="N662" s="186">
        <v>0</v>
      </c>
      <c r="O662" s="187">
        <f t="shared" si="96"/>
        <v>-1</v>
      </c>
      <c r="P662" s="59">
        <f t="shared" si="97"/>
        <v>0</v>
      </c>
    </row>
    <row r="663" spans="1:16" s="2" customFormat="1" ht="14.25" customHeight="1" outlineLevel="2" x14ac:dyDescent="0.2">
      <c r="A663" s="217">
        <f t="shared" si="98"/>
        <v>660</v>
      </c>
      <c r="B663" s="64" t="s">
        <v>886</v>
      </c>
      <c r="C663" s="58" t="s">
        <v>800</v>
      </c>
      <c r="D663" s="58" t="s">
        <v>684</v>
      </c>
      <c r="E663" s="58" t="s">
        <v>885</v>
      </c>
      <c r="F663" s="58" t="s">
        <v>263</v>
      </c>
      <c r="G663" s="58" t="s">
        <v>103</v>
      </c>
      <c r="H663" s="58" t="s">
        <v>690</v>
      </c>
      <c r="I663" s="58" t="s">
        <v>687</v>
      </c>
      <c r="J663" s="58" t="s">
        <v>615</v>
      </c>
      <c r="K663" s="57" t="s">
        <v>803</v>
      </c>
      <c r="L663" s="184">
        <v>0</v>
      </c>
      <c r="M663" s="185">
        <v>1</v>
      </c>
      <c r="N663" s="186">
        <v>0</v>
      </c>
      <c r="O663" s="187">
        <f t="shared" ref="O663:O666" si="99">N663-M663</f>
        <v>-1</v>
      </c>
      <c r="P663" s="59">
        <f t="shared" si="97"/>
        <v>0</v>
      </c>
    </row>
    <row r="664" spans="1:16" s="2" customFormat="1" ht="14.25" customHeight="1" outlineLevel="2" x14ac:dyDescent="0.2">
      <c r="A664" s="217">
        <f t="shared" si="98"/>
        <v>661</v>
      </c>
      <c r="B664" s="64" t="s">
        <v>887</v>
      </c>
      <c r="C664" s="58" t="s">
        <v>800</v>
      </c>
      <c r="D664" s="58" t="s">
        <v>684</v>
      </c>
      <c r="E664" s="58" t="s">
        <v>885</v>
      </c>
      <c r="F664" s="58" t="s">
        <v>263</v>
      </c>
      <c r="G664" s="58" t="s">
        <v>103</v>
      </c>
      <c r="H664" s="58" t="s">
        <v>690</v>
      </c>
      <c r="I664" s="58" t="s">
        <v>687</v>
      </c>
      <c r="J664" s="58" t="s">
        <v>621</v>
      </c>
      <c r="K664" s="57" t="s">
        <v>805</v>
      </c>
      <c r="L664" s="184">
        <v>0</v>
      </c>
      <c r="M664" s="185">
        <v>19</v>
      </c>
      <c r="N664" s="186">
        <v>7</v>
      </c>
      <c r="O664" s="187">
        <f t="shared" si="99"/>
        <v>-12</v>
      </c>
      <c r="P664" s="59">
        <f t="shared" si="97"/>
        <v>36.84210526315789</v>
      </c>
    </row>
    <row r="665" spans="1:16" s="2" customFormat="1" ht="28.5" outlineLevel="2" x14ac:dyDescent="0.2">
      <c r="A665" s="217">
        <f t="shared" si="98"/>
        <v>662</v>
      </c>
      <c r="B665" s="64" t="s">
        <v>888</v>
      </c>
      <c r="C665" s="58" t="s">
        <v>800</v>
      </c>
      <c r="D665" s="58" t="s">
        <v>684</v>
      </c>
      <c r="E665" s="58" t="s">
        <v>25</v>
      </c>
      <c r="F665" s="58" t="s">
        <v>419</v>
      </c>
      <c r="G665" s="58" t="s">
        <v>420</v>
      </c>
      <c r="H665" s="58" t="s">
        <v>690</v>
      </c>
      <c r="I665" s="58" t="s">
        <v>687</v>
      </c>
      <c r="J665" s="58" t="s">
        <v>615</v>
      </c>
      <c r="K665" s="57" t="s">
        <v>803</v>
      </c>
      <c r="L665" s="184">
        <v>0</v>
      </c>
      <c r="M665" s="185">
        <v>155</v>
      </c>
      <c r="N665" s="186">
        <v>155</v>
      </c>
      <c r="O665" s="187">
        <f t="shared" si="99"/>
        <v>0</v>
      </c>
      <c r="P665" s="59">
        <f t="shared" si="97"/>
        <v>100</v>
      </c>
    </row>
    <row r="666" spans="1:16" s="2" customFormat="1" ht="28.5" outlineLevel="2" x14ac:dyDescent="0.2">
      <c r="A666" s="217">
        <f t="shared" si="98"/>
        <v>663</v>
      </c>
      <c r="B666" s="64" t="s">
        <v>889</v>
      </c>
      <c r="C666" s="58" t="s">
        <v>800</v>
      </c>
      <c r="D666" s="58" t="s">
        <v>684</v>
      </c>
      <c r="E666" s="58" t="s">
        <v>25</v>
      </c>
      <c r="F666" s="58" t="s">
        <v>419</v>
      </c>
      <c r="G666" s="58" t="s">
        <v>420</v>
      </c>
      <c r="H666" s="58" t="s">
        <v>690</v>
      </c>
      <c r="I666" s="58" t="s">
        <v>687</v>
      </c>
      <c r="J666" s="58" t="s">
        <v>621</v>
      </c>
      <c r="K666" s="57" t="s">
        <v>805</v>
      </c>
      <c r="L666" s="184">
        <v>0</v>
      </c>
      <c r="M666" s="185">
        <v>4589</v>
      </c>
      <c r="N666" s="186">
        <v>4589</v>
      </c>
      <c r="O666" s="187">
        <f t="shared" si="99"/>
        <v>0</v>
      </c>
      <c r="P666" s="59">
        <f t="shared" si="97"/>
        <v>100</v>
      </c>
    </row>
    <row r="667" spans="1:16" s="2" customFormat="1" outlineLevel="1" x14ac:dyDescent="0.2">
      <c r="A667" s="218">
        <f t="shared" si="98"/>
        <v>664</v>
      </c>
      <c r="B667" s="60" t="s">
        <v>890</v>
      </c>
      <c r="C667" s="61">
        <v>236040</v>
      </c>
      <c r="D667" s="61" t="s">
        <v>891</v>
      </c>
      <c r="E667" s="61"/>
      <c r="F667" s="61"/>
      <c r="G667" s="61"/>
      <c r="H667" s="61"/>
      <c r="I667" s="61"/>
      <c r="J667" s="61"/>
      <c r="K667" s="63"/>
      <c r="L667" s="65">
        <f>SUM(L668:L690)</f>
        <v>2551</v>
      </c>
      <c r="M667" s="65">
        <f>SUM(M668:M690)</f>
        <v>4672</v>
      </c>
      <c r="N667" s="65">
        <f>SUM(N668:N690)</f>
        <v>4605</v>
      </c>
      <c r="O667" s="66">
        <f>SUM(O668:O690)</f>
        <v>-67</v>
      </c>
      <c r="P667" s="18">
        <f t="shared" si="97"/>
        <v>98.565924657534239</v>
      </c>
    </row>
    <row r="668" spans="1:16" s="2" customFormat="1" ht="14.25" customHeight="1" outlineLevel="2" x14ac:dyDescent="0.2">
      <c r="A668" s="217">
        <f t="shared" si="98"/>
        <v>665</v>
      </c>
      <c r="B668" s="64" t="s">
        <v>892</v>
      </c>
      <c r="C668" s="58" t="s">
        <v>893</v>
      </c>
      <c r="D668" s="58" t="s">
        <v>891</v>
      </c>
      <c r="E668" s="58" t="s">
        <v>25</v>
      </c>
      <c r="F668" s="58" t="s">
        <v>894</v>
      </c>
      <c r="G668" s="58" t="s">
        <v>298</v>
      </c>
      <c r="H668" s="58" t="s">
        <v>895</v>
      </c>
      <c r="I668" s="58" t="s">
        <v>896</v>
      </c>
      <c r="J668" s="58" t="s">
        <v>615</v>
      </c>
      <c r="K668" s="57" t="s">
        <v>897</v>
      </c>
      <c r="L668" s="184">
        <v>0</v>
      </c>
      <c r="M668" s="185">
        <v>265</v>
      </c>
      <c r="N668" s="186">
        <v>263</v>
      </c>
      <c r="O668" s="187">
        <f t="shared" ref="O668:O690" si="100">N668-M668</f>
        <v>-2</v>
      </c>
      <c r="P668" s="59">
        <f t="shared" si="97"/>
        <v>99.245283018867923</v>
      </c>
    </row>
    <row r="669" spans="1:16" s="2" customFormat="1" ht="14.25" customHeight="1" outlineLevel="2" x14ac:dyDescent="0.2">
      <c r="A669" s="217">
        <f t="shared" si="98"/>
        <v>666</v>
      </c>
      <c r="B669" s="64" t="s">
        <v>898</v>
      </c>
      <c r="C669" s="58" t="s">
        <v>893</v>
      </c>
      <c r="D669" s="58" t="s">
        <v>891</v>
      </c>
      <c r="E669" s="58" t="s">
        <v>25</v>
      </c>
      <c r="F669" s="58" t="s">
        <v>894</v>
      </c>
      <c r="G669" s="58" t="s">
        <v>298</v>
      </c>
      <c r="H669" s="58" t="s">
        <v>899</v>
      </c>
      <c r="I669" s="58" t="s">
        <v>896</v>
      </c>
      <c r="J669" s="58" t="s">
        <v>621</v>
      </c>
      <c r="K669" s="57" t="s">
        <v>900</v>
      </c>
      <c r="L669" s="184">
        <v>0</v>
      </c>
      <c r="M669" s="185">
        <v>1498</v>
      </c>
      <c r="N669" s="186">
        <v>1486</v>
      </c>
      <c r="O669" s="187">
        <f t="shared" si="100"/>
        <v>-12</v>
      </c>
      <c r="P669" s="59">
        <f t="shared" si="97"/>
        <v>99.198931909212291</v>
      </c>
    </row>
    <row r="670" spans="1:16" s="2" customFormat="1" ht="14.25" customHeight="1" outlineLevel="2" x14ac:dyDescent="0.2">
      <c r="A670" s="217">
        <f t="shared" si="98"/>
        <v>667</v>
      </c>
      <c r="B670" s="64" t="s">
        <v>901</v>
      </c>
      <c r="C670" s="58" t="s">
        <v>893</v>
      </c>
      <c r="D670" s="58" t="s">
        <v>891</v>
      </c>
      <c r="E670" s="58" t="s">
        <v>25</v>
      </c>
      <c r="F670" s="58" t="s">
        <v>894</v>
      </c>
      <c r="G670" s="58" t="s">
        <v>125</v>
      </c>
      <c r="H670" s="58" t="s">
        <v>895</v>
      </c>
      <c r="I670" s="58" t="s">
        <v>896</v>
      </c>
      <c r="J670" s="58" t="s">
        <v>615</v>
      </c>
      <c r="K670" s="57" t="s">
        <v>897</v>
      </c>
      <c r="L670" s="184">
        <v>0</v>
      </c>
      <c r="M670" s="185">
        <v>118</v>
      </c>
      <c r="N670" s="186">
        <v>118</v>
      </c>
      <c r="O670" s="187">
        <f t="shared" si="100"/>
        <v>0</v>
      </c>
      <c r="P670" s="59">
        <f t="shared" si="97"/>
        <v>100</v>
      </c>
    </row>
    <row r="671" spans="1:16" s="2" customFormat="1" ht="14.25" customHeight="1" outlineLevel="2" x14ac:dyDescent="0.2">
      <c r="A671" s="217">
        <f t="shared" si="98"/>
        <v>668</v>
      </c>
      <c r="B671" s="64" t="s">
        <v>902</v>
      </c>
      <c r="C671" s="58" t="s">
        <v>893</v>
      </c>
      <c r="D671" s="58" t="s">
        <v>891</v>
      </c>
      <c r="E671" s="58" t="s">
        <v>25</v>
      </c>
      <c r="F671" s="58" t="s">
        <v>894</v>
      </c>
      <c r="G671" s="58" t="s">
        <v>125</v>
      </c>
      <c r="H671" s="58" t="s">
        <v>899</v>
      </c>
      <c r="I671" s="58" t="s">
        <v>896</v>
      </c>
      <c r="J671" s="58" t="s">
        <v>621</v>
      </c>
      <c r="K671" s="57" t="s">
        <v>900</v>
      </c>
      <c r="L671" s="184">
        <v>0</v>
      </c>
      <c r="M671" s="185">
        <v>671</v>
      </c>
      <c r="N671" s="186">
        <v>671</v>
      </c>
      <c r="O671" s="187">
        <f t="shared" si="100"/>
        <v>0</v>
      </c>
      <c r="P671" s="59">
        <f t="shared" ref="P671:P724" si="101">N671/M671*100</f>
        <v>100</v>
      </c>
    </row>
    <row r="672" spans="1:16" s="2" customFormat="1" ht="14.25" customHeight="1" outlineLevel="2" x14ac:dyDescent="0.2">
      <c r="A672" s="217">
        <f t="shared" si="98"/>
        <v>669</v>
      </c>
      <c r="B672" s="64" t="s">
        <v>903</v>
      </c>
      <c r="C672" s="58" t="s">
        <v>893</v>
      </c>
      <c r="D672" s="58" t="s">
        <v>891</v>
      </c>
      <c r="E672" s="58" t="s">
        <v>25</v>
      </c>
      <c r="F672" s="58" t="s">
        <v>894</v>
      </c>
      <c r="G672" s="58" t="s">
        <v>269</v>
      </c>
      <c r="H672" s="58" t="s">
        <v>895</v>
      </c>
      <c r="I672" s="58" t="s">
        <v>896</v>
      </c>
      <c r="J672" s="58" t="s">
        <v>615</v>
      </c>
      <c r="K672" s="57" t="s">
        <v>897</v>
      </c>
      <c r="L672" s="184">
        <v>0</v>
      </c>
      <c r="M672" s="185">
        <v>95</v>
      </c>
      <c r="N672" s="186">
        <v>95</v>
      </c>
      <c r="O672" s="187">
        <f t="shared" si="100"/>
        <v>0</v>
      </c>
      <c r="P672" s="59">
        <f t="shared" si="101"/>
        <v>100</v>
      </c>
    </row>
    <row r="673" spans="1:16" s="2" customFormat="1" ht="14.25" customHeight="1" outlineLevel="2" x14ac:dyDescent="0.2">
      <c r="A673" s="217">
        <f t="shared" si="98"/>
        <v>670</v>
      </c>
      <c r="B673" s="64" t="s">
        <v>904</v>
      </c>
      <c r="C673" s="58" t="s">
        <v>893</v>
      </c>
      <c r="D673" s="58" t="s">
        <v>891</v>
      </c>
      <c r="E673" s="58" t="s">
        <v>25</v>
      </c>
      <c r="F673" s="58" t="s">
        <v>894</v>
      </c>
      <c r="G673" s="58" t="s">
        <v>269</v>
      </c>
      <c r="H673" s="58" t="s">
        <v>899</v>
      </c>
      <c r="I673" s="58" t="s">
        <v>896</v>
      </c>
      <c r="J673" s="58" t="s">
        <v>621</v>
      </c>
      <c r="K673" s="57" t="s">
        <v>900</v>
      </c>
      <c r="L673" s="184">
        <v>0</v>
      </c>
      <c r="M673" s="185">
        <v>541</v>
      </c>
      <c r="N673" s="186">
        <v>537</v>
      </c>
      <c r="O673" s="187">
        <f t="shared" si="100"/>
        <v>-4</v>
      </c>
      <c r="P673" s="59">
        <f t="shared" si="101"/>
        <v>99.260628465804075</v>
      </c>
    </row>
    <row r="674" spans="1:16" s="2" customFormat="1" ht="28.5" outlineLevel="2" x14ac:dyDescent="0.2">
      <c r="A674" s="217">
        <f t="shared" si="98"/>
        <v>671</v>
      </c>
      <c r="B674" s="64" t="s">
        <v>905</v>
      </c>
      <c r="C674" s="58" t="s">
        <v>893</v>
      </c>
      <c r="D674" s="58" t="s">
        <v>891</v>
      </c>
      <c r="E674" s="58" t="s">
        <v>25</v>
      </c>
      <c r="F674" s="58" t="s">
        <v>894</v>
      </c>
      <c r="G674" s="58" t="s">
        <v>271</v>
      </c>
      <c r="H674" s="58" t="s">
        <v>895</v>
      </c>
      <c r="I674" s="58" t="s">
        <v>896</v>
      </c>
      <c r="J674" s="58" t="s">
        <v>615</v>
      </c>
      <c r="K674" s="57" t="s">
        <v>897</v>
      </c>
      <c r="L674" s="184">
        <v>0</v>
      </c>
      <c r="M674" s="185">
        <v>34</v>
      </c>
      <c r="N674" s="186">
        <v>34</v>
      </c>
      <c r="O674" s="187">
        <f t="shared" si="100"/>
        <v>0</v>
      </c>
      <c r="P674" s="59">
        <f t="shared" si="101"/>
        <v>100</v>
      </c>
    </row>
    <row r="675" spans="1:16" s="2" customFormat="1" ht="14.25" customHeight="1" outlineLevel="2" x14ac:dyDescent="0.2">
      <c r="A675" s="217">
        <f t="shared" si="98"/>
        <v>672</v>
      </c>
      <c r="B675" s="64" t="s">
        <v>906</v>
      </c>
      <c r="C675" s="58" t="s">
        <v>893</v>
      </c>
      <c r="D675" s="58" t="s">
        <v>891</v>
      </c>
      <c r="E675" s="58" t="s">
        <v>25</v>
      </c>
      <c r="F675" s="58" t="s">
        <v>894</v>
      </c>
      <c r="G675" s="58" t="s">
        <v>271</v>
      </c>
      <c r="H675" s="58" t="s">
        <v>899</v>
      </c>
      <c r="I675" s="58" t="s">
        <v>896</v>
      </c>
      <c r="J675" s="58" t="s">
        <v>621</v>
      </c>
      <c r="K675" s="57" t="s">
        <v>900</v>
      </c>
      <c r="L675" s="184">
        <v>0</v>
      </c>
      <c r="M675" s="185">
        <v>195</v>
      </c>
      <c r="N675" s="186">
        <v>194</v>
      </c>
      <c r="O675" s="187">
        <f t="shared" si="100"/>
        <v>-1</v>
      </c>
      <c r="P675" s="59">
        <f t="shared" si="101"/>
        <v>99.487179487179489</v>
      </c>
    </row>
    <row r="676" spans="1:16" s="2" customFormat="1" ht="28.5" outlineLevel="2" x14ac:dyDescent="0.2">
      <c r="A676" s="217">
        <f t="shared" si="98"/>
        <v>673</v>
      </c>
      <c r="B676" s="64" t="s">
        <v>907</v>
      </c>
      <c r="C676" s="58" t="s">
        <v>893</v>
      </c>
      <c r="D676" s="58" t="s">
        <v>891</v>
      </c>
      <c r="E676" s="58" t="s">
        <v>25</v>
      </c>
      <c r="F676" s="58" t="s">
        <v>894</v>
      </c>
      <c r="G676" s="58" t="s">
        <v>47</v>
      </c>
      <c r="H676" s="58" t="s">
        <v>895</v>
      </c>
      <c r="I676" s="58" t="s">
        <v>896</v>
      </c>
      <c r="J676" s="58" t="s">
        <v>615</v>
      </c>
      <c r="K676" s="57" t="s">
        <v>897</v>
      </c>
      <c r="L676" s="184">
        <v>0</v>
      </c>
      <c r="M676" s="185">
        <v>88</v>
      </c>
      <c r="N676" s="186">
        <v>88</v>
      </c>
      <c r="O676" s="187">
        <f t="shared" si="100"/>
        <v>0</v>
      </c>
      <c r="P676" s="59">
        <f t="shared" si="101"/>
        <v>100</v>
      </c>
    </row>
    <row r="677" spans="1:16" s="2" customFormat="1" ht="28.5" outlineLevel="2" x14ac:dyDescent="0.2">
      <c r="A677" s="217">
        <f t="shared" si="98"/>
        <v>674</v>
      </c>
      <c r="B677" s="64" t="s">
        <v>908</v>
      </c>
      <c r="C677" s="58" t="s">
        <v>893</v>
      </c>
      <c r="D677" s="58" t="s">
        <v>891</v>
      </c>
      <c r="E677" s="58" t="s">
        <v>25</v>
      </c>
      <c r="F677" s="58" t="s">
        <v>894</v>
      </c>
      <c r="G677" s="58" t="s">
        <v>47</v>
      </c>
      <c r="H677" s="58" t="s">
        <v>899</v>
      </c>
      <c r="I677" s="58" t="s">
        <v>896</v>
      </c>
      <c r="J677" s="58" t="s">
        <v>621</v>
      </c>
      <c r="K677" s="57" t="s">
        <v>900</v>
      </c>
      <c r="L677" s="184">
        <v>0</v>
      </c>
      <c r="M677" s="185">
        <v>501</v>
      </c>
      <c r="N677" s="186">
        <v>501</v>
      </c>
      <c r="O677" s="187">
        <f t="shared" si="100"/>
        <v>0</v>
      </c>
      <c r="P677" s="59">
        <f t="shared" si="101"/>
        <v>100</v>
      </c>
    </row>
    <row r="678" spans="1:16" s="2" customFormat="1" ht="28.5" outlineLevel="2" x14ac:dyDescent="0.2">
      <c r="A678" s="217">
        <f t="shared" si="98"/>
        <v>675</v>
      </c>
      <c r="B678" s="64" t="s">
        <v>909</v>
      </c>
      <c r="C678" s="58" t="s">
        <v>893</v>
      </c>
      <c r="D678" s="58" t="s">
        <v>891</v>
      </c>
      <c r="E678" s="58" t="s">
        <v>25</v>
      </c>
      <c r="F678" s="58" t="s">
        <v>894</v>
      </c>
      <c r="G678" s="58" t="s">
        <v>49</v>
      </c>
      <c r="H678" s="58" t="s">
        <v>895</v>
      </c>
      <c r="I678" s="58" t="s">
        <v>896</v>
      </c>
      <c r="J678" s="58" t="s">
        <v>615</v>
      </c>
      <c r="K678" s="57" t="s">
        <v>897</v>
      </c>
      <c r="L678" s="184">
        <v>0</v>
      </c>
      <c r="M678" s="185">
        <v>18</v>
      </c>
      <c r="N678" s="186">
        <v>18</v>
      </c>
      <c r="O678" s="187">
        <f t="shared" si="100"/>
        <v>0</v>
      </c>
      <c r="P678" s="59">
        <f t="shared" si="101"/>
        <v>100</v>
      </c>
    </row>
    <row r="679" spans="1:16" s="2" customFormat="1" ht="28.5" outlineLevel="2" x14ac:dyDescent="0.2">
      <c r="A679" s="217">
        <f t="shared" si="98"/>
        <v>676</v>
      </c>
      <c r="B679" s="64" t="s">
        <v>910</v>
      </c>
      <c r="C679" s="58" t="s">
        <v>893</v>
      </c>
      <c r="D679" s="58" t="s">
        <v>891</v>
      </c>
      <c r="E679" s="58" t="s">
        <v>25</v>
      </c>
      <c r="F679" s="58" t="s">
        <v>894</v>
      </c>
      <c r="G679" s="58" t="s">
        <v>49</v>
      </c>
      <c r="H679" s="58" t="s">
        <v>899</v>
      </c>
      <c r="I679" s="58" t="s">
        <v>896</v>
      </c>
      <c r="J679" s="58" t="s">
        <v>621</v>
      </c>
      <c r="K679" s="57" t="s">
        <v>900</v>
      </c>
      <c r="L679" s="184">
        <v>0</v>
      </c>
      <c r="M679" s="185">
        <v>103</v>
      </c>
      <c r="N679" s="186">
        <v>102</v>
      </c>
      <c r="O679" s="187">
        <f t="shared" si="100"/>
        <v>-1</v>
      </c>
      <c r="P679" s="59">
        <f t="shared" si="101"/>
        <v>99.029126213592235</v>
      </c>
    </row>
    <row r="680" spans="1:16" s="2" customFormat="1" ht="14.25" customHeight="1" outlineLevel="2" x14ac:dyDescent="0.2">
      <c r="A680" s="217">
        <f t="shared" si="98"/>
        <v>677</v>
      </c>
      <c r="B680" s="64" t="s">
        <v>911</v>
      </c>
      <c r="C680" s="58" t="s">
        <v>893</v>
      </c>
      <c r="D680" s="58" t="s">
        <v>891</v>
      </c>
      <c r="E680" s="58" t="s">
        <v>25</v>
      </c>
      <c r="F680" s="58" t="s">
        <v>894</v>
      </c>
      <c r="G680" s="58" t="s">
        <v>31</v>
      </c>
      <c r="H680" s="58" t="s">
        <v>895</v>
      </c>
      <c r="I680" s="58" t="s">
        <v>896</v>
      </c>
      <c r="J680" s="58" t="s">
        <v>615</v>
      </c>
      <c r="K680" s="57" t="s">
        <v>897</v>
      </c>
      <c r="L680" s="184">
        <v>372</v>
      </c>
      <c r="M680" s="185">
        <v>0</v>
      </c>
      <c r="N680" s="186">
        <v>0</v>
      </c>
      <c r="O680" s="187">
        <f t="shared" si="100"/>
        <v>0</v>
      </c>
      <c r="P680" s="59" t="s">
        <v>8417</v>
      </c>
    </row>
    <row r="681" spans="1:16" s="2" customFormat="1" ht="14.25" customHeight="1" outlineLevel="2" x14ac:dyDescent="0.2">
      <c r="A681" s="217">
        <f t="shared" si="98"/>
        <v>678</v>
      </c>
      <c r="B681" s="64" t="s">
        <v>912</v>
      </c>
      <c r="C681" s="58" t="s">
        <v>893</v>
      </c>
      <c r="D681" s="58" t="s">
        <v>891</v>
      </c>
      <c r="E681" s="58" t="s">
        <v>25</v>
      </c>
      <c r="F681" s="58" t="s">
        <v>894</v>
      </c>
      <c r="G681" s="58" t="s">
        <v>31</v>
      </c>
      <c r="H681" s="58" t="s">
        <v>899</v>
      </c>
      <c r="I681" s="58" t="s">
        <v>896</v>
      </c>
      <c r="J681" s="58" t="s">
        <v>621</v>
      </c>
      <c r="K681" s="57" t="s">
        <v>900</v>
      </c>
      <c r="L681" s="184">
        <v>2107</v>
      </c>
      <c r="M681" s="185">
        <v>0</v>
      </c>
      <c r="N681" s="186">
        <v>0</v>
      </c>
      <c r="O681" s="187">
        <f t="shared" si="100"/>
        <v>0</v>
      </c>
      <c r="P681" s="59" t="s">
        <v>8417</v>
      </c>
    </row>
    <row r="682" spans="1:16" s="2" customFormat="1" ht="14.25" customHeight="1" outlineLevel="2" x14ac:dyDescent="0.2">
      <c r="A682" s="217">
        <f t="shared" si="98"/>
        <v>679</v>
      </c>
      <c r="B682" s="64" t="s">
        <v>913</v>
      </c>
      <c r="C682" s="58" t="s">
        <v>893</v>
      </c>
      <c r="D682" s="58" t="s">
        <v>891</v>
      </c>
      <c r="E682" s="58" t="s">
        <v>25</v>
      </c>
      <c r="F682" s="58" t="s">
        <v>894</v>
      </c>
      <c r="G682" s="58" t="s">
        <v>67</v>
      </c>
      <c r="H682" s="58" t="s">
        <v>895</v>
      </c>
      <c r="I682" s="58" t="s">
        <v>896</v>
      </c>
      <c r="J682" s="58" t="s">
        <v>615</v>
      </c>
      <c r="K682" s="57" t="s">
        <v>897</v>
      </c>
      <c r="L682" s="184">
        <v>11</v>
      </c>
      <c r="M682" s="185">
        <v>10</v>
      </c>
      <c r="N682" s="186">
        <v>9</v>
      </c>
      <c r="O682" s="187">
        <f t="shared" si="100"/>
        <v>-1</v>
      </c>
      <c r="P682" s="59">
        <f t="shared" si="101"/>
        <v>90</v>
      </c>
    </row>
    <row r="683" spans="1:16" s="2" customFormat="1" ht="14.25" customHeight="1" outlineLevel="2" x14ac:dyDescent="0.2">
      <c r="A683" s="217">
        <f t="shared" si="98"/>
        <v>680</v>
      </c>
      <c r="B683" s="64" t="s">
        <v>914</v>
      </c>
      <c r="C683" s="58" t="s">
        <v>893</v>
      </c>
      <c r="D683" s="58" t="s">
        <v>891</v>
      </c>
      <c r="E683" s="58" t="s">
        <v>25</v>
      </c>
      <c r="F683" s="58" t="s">
        <v>894</v>
      </c>
      <c r="G683" s="58" t="s">
        <v>67</v>
      </c>
      <c r="H683" s="58" t="s">
        <v>899</v>
      </c>
      <c r="I683" s="58" t="s">
        <v>896</v>
      </c>
      <c r="J683" s="58" t="s">
        <v>621</v>
      </c>
      <c r="K683" s="57" t="s">
        <v>900</v>
      </c>
      <c r="L683" s="184">
        <v>61</v>
      </c>
      <c r="M683" s="185">
        <v>58</v>
      </c>
      <c r="N683" s="186">
        <v>51</v>
      </c>
      <c r="O683" s="187">
        <f t="shared" si="100"/>
        <v>-7</v>
      </c>
      <c r="P683" s="59">
        <f t="shared" si="101"/>
        <v>87.931034482758619</v>
      </c>
    </row>
    <row r="684" spans="1:16" s="2" customFormat="1" ht="14.25" customHeight="1" outlineLevel="2" x14ac:dyDescent="0.2">
      <c r="A684" s="217">
        <f t="shared" si="98"/>
        <v>681</v>
      </c>
      <c r="B684" s="64" t="s">
        <v>915</v>
      </c>
      <c r="C684" s="58" t="s">
        <v>893</v>
      </c>
      <c r="D684" s="58" t="s">
        <v>891</v>
      </c>
      <c r="E684" s="58" t="s">
        <v>25</v>
      </c>
      <c r="F684" s="58" t="s">
        <v>894</v>
      </c>
      <c r="G684" s="58" t="s">
        <v>33</v>
      </c>
      <c r="H684" s="58" t="s">
        <v>895</v>
      </c>
      <c r="I684" s="58" t="s">
        <v>896</v>
      </c>
      <c r="J684" s="58" t="s">
        <v>615</v>
      </c>
      <c r="K684" s="57" t="s">
        <v>897</v>
      </c>
      <c r="L684" s="184">
        <v>0</v>
      </c>
      <c r="M684" s="185">
        <v>9</v>
      </c>
      <c r="N684" s="186">
        <v>3</v>
      </c>
      <c r="O684" s="187">
        <f t="shared" si="100"/>
        <v>-6</v>
      </c>
      <c r="P684" s="59">
        <f t="shared" si="101"/>
        <v>33.333333333333329</v>
      </c>
    </row>
    <row r="685" spans="1:16" s="2" customFormat="1" ht="14.25" customHeight="1" outlineLevel="2" x14ac:dyDescent="0.2">
      <c r="A685" s="217">
        <f t="shared" si="98"/>
        <v>682</v>
      </c>
      <c r="B685" s="64" t="s">
        <v>916</v>
      </c>
      <c r="C685" s="58" t="s">
        <v>893</v>
      </c>
      <c r="D685" s="58" t="s">
        <v>891</v>
      </c>
      <c r="E685" s="58" t="s">
        <v>25</v>
      </c>
      <c r="F685" s="58" t="s">
        <v>894</v>
      </c>
      <c r="G685" s="58" t="s">
        <v>33</v>
      </c>
      <c r="H685" s="58" t="s">
        <v>899</v>
      </c>
      <c r="I685" s="58" t="s">
        <v>896</v>
      </c>
      <c r="J685" s="58" t="s">
        <v>621</v>
      </c>
      <c r="K685" s="57" t="s">
        <v>900</v>
      </c>
      <c r="L685" s="184">
        <v>0</v>
      </c>
      <c r="M685" s="185">
        <v>49</v>
      </c>
      <c r="N685" s="186">
        <v>16</v>
      </c>
      <c r="O685" s="187">
        <f t="shared" si="100"/>
        <v>-33</v>
      </c>
      <c r="P685" s="59">
        <f t="shared" si="101"/>
        <v>32.653061224489797</v>
      </c>
    </row>
    <row r="686" spans="1:16" s="2" customFormat="1" ht="14.25" customHeight="1" outlineLevel="2" x14ac:dyDescent="0.2">
      <c r="A686" s="217">
        <f t="shared" si="98"/>
        <v>683</v>
      </c>
      <c r="B686" s="64" t="s">
        <v>918</v>
      </c>
      <c r="C686" s="58" t="s">
        <v>893</v>
      </c>
      <c r="D686" s="58" t="s">
        <v>891</v>
      </c>
      <c r="E686" s="58" t="s">
        <v>25</v>
      </c>
      <c r="F686" s="58" t="s">
        <v>917</v>
      </c>
      <c r="G686" s="58" t="s">
        <v>420</v>
      </c>
      <c r="H686" s="58" t="s">
        <v>899</v>
      </c>
      <c r="I686" s="58" t="s">
        <v>896</v>
      </c>
      <c r="J686" s="58" t="s">
        <v>621</v>
      </c>
      <c r="K686" s="57" t="s">
        <v>900</v>
      </c>
      <c r="L686" s="184">
        <v>0</v>
      </c>
      <c r="M686" s="185">
        <v>1</v>
      </c>
      <c r="N686" s="186">
        <v>1</v>
      </c>
      <c r="O686" s="187">
        <f t="shared" si="100"/>
        <v>0</v>
      </c>
      <c r="P686" s="59">
        <f t="shared" si="101"/>
        <v>100</v>
      </c>
    </row>
    <row r="687" spans="1:16" s="2" customFormat="1" ht="14.25" customHeight="1" outlineLevel="2" x14ac:dyDescent="0.2">
      <c r="A687" s="217">
        <f t="shared" si="98"/>
        <v>684</v>
      </c>
      <c r="B687" s="64" t="s">
        <v>919</v>
      </c>
      <c r="C687" s="58" t="s">
        <v>893</v>
      </c>
      <c r="D687" s="58" t="s">
        <v>891</v>
      </c>
      <c r="E687" s="58" t="s">
        <v>25</v>
      </c>
      <c r="F687" s="58" t="s">
        <v>894</v>
      </c>
      <c r="G687" s="58" t="s">
        <v>378</v>
      </c>
      <c r="H687" s="58" t="s">
        <v>895</v>
      </c>
      <c r="I687" s="58" t="s">
        <v>896</v>
      </c>
      <c r="J687" s="58" t="s">
        <v>615</v>
      </c>
      <c r="K687" s="57" t="s">
        <v>897</v>
      </c>
      <c r="L687" s="184">
        <v>0</v>
      </c>
      <c r="M687" s="185">
        <v>3</v>
      </c>
      <c r="N687" s="186">
        <v>3</v>
      </c>
      <c r="O687" s="187">
        <f t="shared" si="100"/>
        <v>0</v>
      </c>
      <c r="P687" s="59">
        <f t="shared" si="101"/>
        <v>100</v>
      </c>
    </row>
    <row r="688" spans="1:16" s="2" customFormat="1" ht="14.25" customHeight="1" outlineLevel="2" x14ac:dyDescent="0.2">
      <c r="A688" s="217">
        <f t="shared" si="98"/>
        <v>685</v>
      </c>
      <c r="B688" s="64" t="s">
        <v>920</v>
      </c>
      <c r="C688" s="58" t="s">
        <v>893</v>
      </c>
      <c r="D688" s="58" t="s">
        <v>891</v>
      </c>
      <c r="E688" s="58" t="s">
        <v>25</v>
      </c>
      <c r="F688" s="58" t="s">
        <v>894</v>
      </c>
      <c r="G688" s="58" t="s">
        <v>378</v>
      </c>
      <c r="H688" s="58" t="s">
        <v>899</v>
      </c>
      <c r="I688" s="58" t="s">
        <v>896</v>
      </c>
      <c r="J688" s="58" t="s">
        <v>621</v>
      </c>
      <c r="K688" s="57" t="s">
        <v>900</v>
      </c>
      <c r="L688" s="184">
        <v>0</v>
      </c>
      <c r="M688" s="185">
        <v>17</v>
      </c>
      <c r="N688" s="186">
        <v>17</v>
      </c>
      <c r="O688" s="187">
        <f t="shared" si="100"/>
        <v>0</v>
      </c>
      <c r="P688" s="59">
        <f t="shared" si="101"/>
        <v>100</v>
      </c>
    </row>
    <row r="689" spans="1:16" s="2" customFormat="1" ht="28.5" outlineLevel="2" x14ac:dyDescent="0.2">
      <c r="A689" s="217">
        <f t="shared" si="98"/>
        <v>686</v>
      </c>
      <c r="B689" s="64" t="s">
        <v>921</v>
      </c>
      <c r="C689" s="58" t="s">
        <v>893</v>
      </c>
      <c r="D689" s="58" t="s">
        <v>891</v>
      </c>
      <c r="E689" s="58" t="s">
        <v>25</v>
      </c>
      <c r="F689" s="58" t="s">
        <v>894</v>
      </c>
      <c r="G689" s="58" t="s">
        <v>795</v>
      </c>
      <c r="H689" s="58" t="s">
        <v>895</v>
      </c>
      <c r="I689" s="58" t="s">
        <v>896</v>
      </c>
      <c r="J689" s="58" t="s">
        <v>615</v>
      </c>
      <c r="K689" s="57" t="s">
        <v>897</v>
      </c>
      <c r="L689" s="184">
        <v>0</v>
      </c>
      <c r="M689" s="185">
        <v>60</v>
      </c>
      <c r="N689" s="186">
        <v>60</v>
      </c>
      <c r="O689" s="187">
        <f t="shared" si="100"/>
        <v>0</v>
      </c>
      <c r="P689" s="59">
        <f t="shared" si="101"/>
        <v>100</v>
      </c>
    </row>
    <row r="690" spans="1:16" s="2" customFormat="1" ht="28.5" outlineLevel="2" x14ac:dyDescent="0.2">
      <c r="A690" s="217">
        <f t="shared" si="98"/>
        <v>687</v>
      </c>
      <c r="B690" s="64" t="s">
        <v>922</v>
      </c>
      <c r="C690" s="58" t="s">
        <v>893</v>
      </c>
      <c r="D690" s="58" t="s">
        <v>891</v>
      </c>
      <c r="E690" s="58" t="s">
        <v>25</v>
      </c>
      <c r="F690" s="58" t="s">
        <v>894</v>
      </c>
      <c r="G690" s="58" t="s">
        <v>795</v>
      </c>
      <c r="H690" s="58" t="s">
        <v>899</v>
      </c>
      <c r="I690" s="58" t="s">
        <v>896</v>
      </c>
      <c r="J690" s="58" t="s">
        <v>621</v>
      </c>
      <c r="K690" s="57" t="s">
        <v>900</v>
      </c>
      <c r="L690" s="184">
        <v>0</v>
      </c>
      <c r="M690" s="185">
        <v>338</v>
      </c>
      <c r="N690" s="186">
        <v>338</v>
      </c>
      <c r="O690" s="187">
        <f t="shared" si="100"/>
        <v>0</v>
      </c>
      <c r="P690" s="59">
        <f t="shared" si="101"/>
        <v>100</v>
      </c>
    </row>
    <row r="691" spans="1:16" s="2" customFormat="1" outlineLevel="1" x14ac:dyDescent="0.2">
      <c r="A691" s="218">
        <f t="shared" si="98"/>
        <v>688</v>
      </c>
      <c r="B691" s="60" t="s">
        <v>8568</v>
      </c>
      <c r="C691" s="61">
        <v>236050</v>
      </c>
      <c r="D691" s="61" t="s">
        <v>684</v>
      </c>
      <c r="E691" s="61"/>
      <c r="F691" s="61"/>
      <c r="G691" s="61"/>
      <c r="H691" s="61"/>
      <c r="I691" s="61"/>
      <c r="J691" s="61"/>
      <c r="K691" s="63"/>
      <c r="L691" s="65">
        <f>SUM(L692:L726)</f>
        <v>0</v>
      </c>
      <c r="M691" s="65">
        <f>SUM(M692:M726)</f>
        <v>259883</v>
      </c>
      <c r="N691" s="65">
        <f>SUM(N692:N726)</f>
        <v>22592</v>
      </c>
      <c r="O691" s="66">
        <f>SUM(O692:O726)</f>
        <v>-237291</v>
      </c>
      <c r="P691" s="18">
        <f t="shared" si="101"/>
        <v>8.6931426834383174</v>
      </c>
    </row>
    <row r="692" spans="1:16" s="2" customFormat="1" ht="14.25" customHeight="1" outlineLevel="2" x14ac:dyDescent="0.2">
      <c r="A692" s="217">
        <f t="shared" si="98"/>
        <v>689</v>
      </c>
      <c r="B692" s="64" t="s">
        <v>923</v>
      </c>
      <c r="C692" s="58" t="s">
        <v>924</v>
      </c>
      <c r="D692" s="58" t="s">
        <v>684</v>
      </c>
      <c r="E692" s="58" t="s">
        <v>25</v>
      </c>
      <c r="F692" s="58" t="s">
        <v>263</v>
      </c>
      <c r="G692" s="58" t="s">
        <v>298</v>
      </c>
      <c r="H692" s="58"/>
      <c r="I692" s="58" t="s">
        <v>687</v>
      </c>
      <c r="J692" s="58" t="s">
        <v>615</v>
      </c>
      <c r="K692" s="57" t="s">
        <v>925</v>
      </c>
      <c r="L692" s="184">
        <v>0</v>
      </c>
      <c r="M692" s="185">
        <v>8</v>
      </c>
      <c r="N692" s="186">
        <v>8</v>
      </c>
      <c r="O692" s="187">
        <f t="shared" ref="O692:O726" si="102">N692-M692</f>
        <v>0</v>
      </c>
      <c r="P692" s="59">
        <f t="shared" si="101"/>
        <v>100</v>
      </c>
    </row>
    <row r="693" spans="1:16" s="2" customFormat="1" ht="14.25" customHeight="1" outlineLevel="2" x14ac:dyDescent="0.2">
      <c r="A693" s="217">
        <f t="shared" si="98"/>
        <v>690</v>
      </c>
      <c r="B693" s="64" t="s">
        <v>926</v>
      </c>
      <c r="C693" s="58" t="s">
        <v>924</v>
      </c>
      <c r="D693" s="58" t="s">
        <v>684</v>
      </c>
      <c r="E693" s="58" t="s">
        <v>25</v>
      </c>
      <c r="F693" s="58" t="s">
        <v>263</v>
      </c>
      <c r="G693" s="58" t="s">
        <v>298</v>
      </c>
      <c r="H693" s="58" t="s">
        <v>690</v>
      </c>
      <c r="I693" s="58" t="s">
        <v>687</v>
      </c>
      <c r="J693" s="58" t="s">
        <v>615</v>
      </c>
      <c r="K693" s="57" t="s">
        <v>927</v>
      </c>
      <c r="L693" s="184">
        <v>0</v>
      </c>
      <c r="M693" s="185">
        <v>16</v>
      </c>
      <c r="N693" s="186">
        <v>16</v>
      </c>
      <c r="O693" s="187">
        <f t="shared" si="102"/>
        <v>0</v>
      </c>
      <c r="P693" s="59">
        <f t="shared" si="101"/>
        <v>100</v>
      </c>
    </row>
    <row r="694" spans="1:16" s="2" customFormat="1" ht="14.25" customHeight="1" outlineLevel="2" x14ac:dyDescent="0.2">
      <c r="A694" s="217">
        <f t="shared" si="98"/>
        <v>691</v>
      </c>
      <c r="B694" s="64" t="s">
        <v>928</v>
      </c>
      <c r="C694" s="58" t="s">
        <v>924</v>
      </c>
      <c r="D694" s="58" t="s">
        <v>684</v>
      </c>
      <c r="E694" s="58" t="s">
        <v>25</v>
      </c>
      <c r="F694" s="58" t="s">
        <v>263</v>
      </c>
      <c r="G694" s="58" t="s">
        <v>298</v>
      </c>
      <c r="H694" s="58" t="s">
        <v>690</v>
      </c>
      <c r="I694" s="58" t="s">
        <v>687</v>
      </c>
      <c r="J694" s="58" t="s">
        <v>621</v>
      </c>
      <c r="K694" s="57" t="s">
        <v>929</v>
      </c>
      <c r="L694" s="184">
        <v>0</v>
      </c>
      <c r="M694" s="185">
        <v>138</v>
      </c>
      <c r="N694" s="186">
        <v>138</v>
      </c>
      <c r="O694" s="187">
        <f t="shared" si="102"/>
        <v>0</v>
      </c>
      <c r="P694" s="59">
        <f t="shared" si="101"/>
        <v>100</v>
      </c>
    </row>
    <row r="695" spans="1:16" s="2" customFormat="1" ht="14.25" customHeight="1" outlineLevel="2" x14ac:dyDescent="0.2">
      <c r="A695" s="217">
        <f t="shared" si="98"/>
        <v>692</v>
      </c>
      <c r="B695" s="64" t="s">
        <v>930</v>
      </c>
      <c r="C695" s="58" t="s">
        <v>924</v>
      </c>
      <c r="D695" s="58" t="s">
        <v>684</v>
      </c>
      <c r="E695" s="58" t="s">
        <v>25</v>
      </c>
      <c r="F695" s="58" t="s">
        <v>263</v>
      </c>
      <c r="G695" s="58" t="s">
        <v>125</v>
      </c>
      <c r="H695" s="58"/>
      <c r="I695" s="58" t="s">
        <v>687</v>
      </c>
      <c r="J695" s="58" t="s">
        <v>615</v>
      </c>
      <c r="K695" s="57" t="s">
        <v>925</v>
      </c>
      <c r="L695" s="184">
        <v>0</v>
      </c>
      <c r="M695" s="185">
        <v>2</v>
      </c>
      <c r="N695" s="186">
        <v>2</v>
      </c>
      <c r="O695" s="187">
        <f t="shared" si="102"/>
        <v>0</v>
      </c>
      <c r="P695" s="59">
        <f t="shared" si="101"/>
        <v>100</v>
      </c>
    </row>
    <row r="696" spans="1:16" s="2" customFormat="1" ht="14.25" customHeight="1" outlineLevel="2" x14ac:dyDescent="0.2">
      <c r="A696" s="217">
        <f t="shared" si="98"/>
        <v>693</v>
      </c>
      <c r="B696" s="64" t="s">
        <v>931</v>
      </c>
      <c r="C696" s="58" t="s">
        <v>924</v>
      </c>
      <c r="D696" s="58" t="s">
        <v>684</v>
      </c>
      <c r="E696" s="58" t="s">
        <v>25</v>
      </c>
      <c r="F696" s="58" t="s">
        <v>263</v>
      </c>
      <c r="G696" s="58" t="s">
        <v>125</v>
      </c>
      <c r="H696" s="58" t="s">
        <v>690</v>
      </c>
      <c r="I696" s="58" t="s">
        <v>687</v>
      </c>
      <c r="J696" s="58" t="s">
        <v>615</v>
      </c>
      <c r="K696" s="57" t="s">
        <v>927</v>
      </c>
      <c r="L696" s="184">
        <v>0</v>
      </c>
      <c r="M696" s="185">
        <v>4</v>
      </c>
      <c r="N696" s="186">
        <v>4</v>
      </c>
      <c r="O696" s="187">
        <f t="shared" si="102"/>
        <v>0</v>
      </c>
      <c r="P696" s="59">
        <f t="shared" si="101"/>
        <v>100</v>
      </c>
    </row>
    <row r="697" spans="1:16" s="2" customFormat="1" ht="14.25" customHeight="1" outlineLevel="2" x14ac:dyDescent="0.2">
      <c r="A697" s="217">
        <f t="shared" si="98"/>
        <v>694</v>
      </c>
      <c r="B697" s="64" t="s">
        <v>932</v>
      </c>
      <c r="C697" s="58" t="s">
        <v>924</v>
      </c>
      <c r="D697" s="58" t="s">
        <v>684</v>
      </c>
      <c r="E697" s="58" t="s">
        <v>25</v>
      </c>
      <c r="F697" s="58" t="s">
        <v>263</v>
      </c>
      <c r="G697" s="58" t="s">
        <v>125</v>
      </c>
      <c r="H697" s="58" t="s">
        <v>690</v>
      </c>
      <c r="I697" s="58" t="s">
        <v>687</v>
      </c>
      <c r="J697" s="58" t="s">
        <v>621</v>
      </c>
      <c r="K697" s="57" t="s">
        <v>929</v>
      </c>
      <c r="L697" s="184">
        <v>0</v>
      </c>
      <c r="M697" s="185">
        <v>36</v>
      </c>
      <c r="N697" s="186">
        <v>36</v>
      </c>
      <c r="O697" s="187">
        <f t="shared" si="102"/>
        <v>0</v>
      </c>
      <c r="P697" s="59">
        <f t="shared" si="101"/>
        <v>100</v>
      </c>
    </row>
    <row r="698" spans="1:16" s="2" customFormat="1" ht="14.25" customHeight="1" outlineLevel="2" x14ac:dyDescent="0.2">
      <c r="A698" s="217">
        <f t="shared" si="98"/>
        <v>695</v>
      </c>
      <c r="B698" s="64" t="s">
        <v>933</v>
      </c>
      <c r="C698" s="58" t="s">
        <v>924</v>
      </c>
      <c r="D698" s="58" t="s">
        <v>684</v>
      </c>
      <c r="E698" s="58" t="s">
        <v>25</v>
      </c>
      <c r="F698" s="58" t="s">
        <v>263</v>
      </c>
      <c r="G698" s="58" t="s">
        <v>125</v>
      </c>
      <c r="H698" s="58"/>
      <c r="I698" s="58" t="s">
        <v>687</v>
      </c>
      <c r="J698" s="58" t="s">
        <v>615</v>
      </c>
      <c r="K698" s="57" t="s">
        <v>925</v>
      </c>
      <c r="L698" s="184">
        <v>0</v>
      </c>
      <c r="M698" s="185">
        <v>4</v>
      </c>
      <c r="N698" s="186">
        <v>4</v>
      </c>
      <c r="O698" s="187">
        <f t="shared" si="102"/>
        <v>0</v>
      </c>
      <c r="P698" s="59">
        <f t="shared" si="101"/>
        <v>100</v>
      </c>
    </row>
    <row r="699" spans="1:16" s="2" customFormat="1" ht="14.25" customHeight="1" outlineLevel="2" x14ac:dyDescent="0.2">
      <c r="A699" s="217">
        <f t="shared" si="98"/>
        <v>696</v>
      </c>
      <c r="B699" s="64" t="s">
        <v>934</v>
      </c>
      <c r="C699" s="58" t="s">
        <v>924</v>
      </c>
      <c r="D699" s="58" t="s">
        <v>684</v>
      </c>
      <c r="E699" s="58" t="s">
        <v>25</v>
      </c>
      <c r="F699" s="58" t="s">
        <v>263</v>
      </c>
      <c r="G699" s="58" t="s">
        <v>125</v>
      </c>
      <c r="H699" s="58" t="s">
        <v>690</v>
      </c>
      <c r="I699" s="58" t="s">
        <v>687</v>
      </c>
      <c r="J699" s="58" t="s">
        <v>615</v>
      </c>
      <c r="K699" s="57" t="s">
        <v>927</v>
      </c>
      <c r="L699" s="184">
        <v>0</v>
      </c>
      <c r="M699" s="185">
        <v>9</v>
      </c>
      <c r="N699" s="186">
        <v>9</v>
      </c>
      <c r="O699" s="187">
        <f t="shared" si="102"/>
        <v>0</v>
      </c>
      <c r="P699" s="59">
        <f t="shared" si="101"/>
        <v>100</v>
      </c>
    </row>
    <row r="700" spans="1:16" s="2" customFormat="1" ht="14.25" customHeight="1" outlineLevel="2" x14ac:dyDescent="0.2">
      <c r="A700" s="217">
        <f t="shared" si="98"/>
        <v>697</v>
      </c>
      <c r="B700" s="64" t="s">
        <v>935</v>
      </c>
      <c r="C700" s="58" t="s">
        <v>924</v>
      </c>
      <c r="D700" s="58" t="s">
        <v>684</v>
      </c>
      <c r="E700" s="58" t="s">
        <v>25</v>
      </c>
      <c r="F700" s="58" t="s">
        <v>263</v>
      </c>
      <c r="G700" s="58" t="s">
        <v>125</v>
      </c>
      <c r="H700" s="58" t="s">
        <v>690</v>
      </c>
      <c r="I700" s="58" t="s">
        <v>687</v>
      </c>
      <c r="J700" s="58" t="s">
        <v>621</v>
      </c>
      <c r="K700" s="57" t="s">
        <v>929</v>
      </c>
      <c r="L700" s="184">
        <v>0</v>
      </c>
      <c r="M700" s="185">
        <v>75</v>
      </c>
      <c r="N700" s="186">
        <v>75</v>
      </c>
      <c r="O700" s="187">
        <f t="shared" si="102"/>
        <v>0</v>
      </c>
      <c r="P700" s="59">
        <f t="shared" si="101"/>
        <v>100</v>
      </c>
    </row>
    <row r="701" spans="1:16" s="2" customFormat="1" ht="14.25" customHeight="1" outlineLevel="2" x14ac:dyDescent="0.2">
      <c r="A701" s="217">
        <f t="shared" si="98"/>
        <v>698</v>
      </c>
      <c r="B701" s="64" t="s">
        <v>936</v>
      </c>
      <c r="C701" s="58" t="s">
        <v>924</v>
      </c>
      <c r="D701" s="58" t="s">
        <v>684</v>
      </c>
      <c r="E701" s="58" t="s">
        <v>25</v>
      </c>
      <c r="F701" s="58" t="s">
        <v>263</v>
      </c>
      <c r="G701" s="58" t="s">
        <v>269</v>
      </c>
      <c r="H701" s="58"/>
      <c r="I701" s="58" t="s">
        <v>687</v>
      </c>
      <c r="J701" s="58" t="s">
        <v>615</v>
      </c>
      <c r="K701" s="57" t="s">
        <v>925</v>
      </c>
      <c r="L701" s="184">
        <v>0</v>
      </c>
      <c r="M701" s="185">
        <v>2</v>
      </c>
      <c r="N701" s="186">
        <v>2</v>
      </c>
      <c r="O701" s="187">
        <f t="shared" si="102"/>
        <v>0</v>
      </c>
      <c r="P701" s="59">
        <f t="shared" si="101"/>
        <v>100</v>
      </c>
    </row>
    <row r="702" spans="1:16" s="2" customFormat="1" ht="14.25" customHeight="1" outlineLevel="2" x14ac:dyDescent="0.2">
      <c r="A702" s="217">
        <f t="shared" si="98"/>
        <v>699</v>
      </c>
      <c r="B702" s="64" t="s">
        <v>937</v>
      </c>
      <c r="C702" s="58" t="s">
        <v>924</v>
      </c>
      <c r="D702" s="58" t="s">
        <v>684</v>
      </c>
      <c r="E702" s="58" t="s">
        <v>25</v>
      </c>
      <c r="F702" s="58" t="s">
        <v>263</v>
      </c>
      <c r="G702" s="58" t="s">
        <v>269</v>
      </c>
      <c r="H702" s="58" t="s">
        <v>690</v>
      </c>
      <c r="I702" s="58" t="s">
        <v>687</v>
      </c>
      <c r="J702" s="58" t="s">
        <v>615</v>
      </c>
      <c r="K702" s="57" t="s">
        <v>927</v>
      </c>
      <c r="L702" s="184">
        <v>0</v>
      </c>
      <c r="M702" s="185">
        <v>4</v>
      </c>
      <c r="N702" s="186">
        <v>4</v>
      </c>
      <c r="O702" s="187">
        <f t="shared" si="102"/>
        <v>0</v>
      </c>
      <c r="P702" s="59">
        <f t="shared" si="101"/>
        <v>100</v>
      </c>
    </row>
    <row r="703" spans="1:16" s="2" customFormat="1" ht="14.25" customHeight="1" outlineLevel="2" x14ac:dyDescent="0.2">
      <c r="A703" s="217">
        <f t="shared" si="98"/>
        <v>700</v>
      </c>
      <c r="B703" s="64" t="s">
        <v>938</v>
      </c>
      <c r="C703" s="58" t="s">
        <v>924</v>
      </c>
      <c r="D703" s="58" t="s">
        <v>684</v>
      </c>
      <c r="E703" s="58" t="s">
        <v>25</v>
      </c>
      <c r="F703" s="58" t="s">
        <v>263</v>
      </c>
      <c r="G703" s="58" t="s">
        <v>269</v>
      </c>
      <c r="H703" s="58" t="s">
        <v>690</v>
      </c>
      <c r="I703" s="58" t="s">
        <v>687</v>
      </c>
      <c r="J703" s="58" t="s">
        <v>621</v>
      </c>
      <c r="K703" s="57" t="s">
        <v>929</v>
      </c>
      <c r="L703" s="184">
        <v>0</v>
      </c>
      <c r="M703" s="185">
        <v>35</v>
      </c>
      <c r="N703" s="186">
        <v>35</v>
      </c>
      <c r="O703" s="187">
        <f t="shared" si="102"/>
        <v>0</v>
      </c>
      <c r="P703" s="59">
        <f t="shared" si="101"/>
        <v>100</v>
      </c>
    </row>
    <row r="704" spans="1:16" s="2" customFormat="1" ht="14.25" customHeight="1" outlineLevel="2" x14ac:dyDescent="0.2">
      <c r="A704" s="217">
        <f t="shared" si="98"/>
        <v>701</v>
      </c>
      <c r="B704" s="64" t="s">
        <v>939</v>
      </c>
      <c r="C704" s="58" t="s">
        <v>924</v>
      </c>
      <c r="D704" s="58" t="s">
        <v>684</v>
      </c>
      <c r="E704" s="58" t="s">
        <v>25</v>
      </c>
      <c r="F704" s="58" t="s">
        <v>263</v>
      </c>
      <c r="G704" s="58" t="s">
        <v>269</v>
      </c>
      <c r="H704" s="58"/>
      <c r="I704" s="58" t="s">
        <v>687</v>
      </c>
      <c r="J704" s="58" t="s">
        <v>615</v>
      </c>
      <c r="K704" s="57" t="s">
        <v>925</v>
      </c>
      <c r="L704" s="184">
        <v>0</v>
      </c>
      <c r="M704" s="185">
        <v>1</v>
      </c>
      <c r="N704" s="186">
        <v>1</v>
      </c>
      <c r="O704" s="187">
        <f t="shared" si="102"/>
        <v>0</v>
      </c>
      <c r="P704" s="59">
        <f t="shared" si="101"/>
        <v>100</v>
      </c>
    </row>
    <row r="705" spans="1:16" s="2" customFormat="1" ht="14.25" customHeight="1" outlineLevel="2" x14ac:dyDescent="0.2">
      <c r="A705" s="217">
        <f t="shared" si="98"/>
        <v>702</v>
      </c>
      <c r="B705" s="64" t="s">
        <v>940</v>
      </c>
      <c r="C705" s="58" t="s">
        <v>924</v>
      </c>
      <c r="D705" s="58" t="s">
        <v>684</v>
      </c>
      <c r="E705" s="58" t="s">
        <v>25</v>
      </c>
      <c r="F705" s="58" t="s">
        <v>263</v>
      </c>
      <c r="G705" s="58" t="s">
        <v>269</v>
      </c>
      <c r="H705" s="58" t="s">
        <v>690</v>
      </c>
      <c r="I705" s="58" t="s">
        <v>687</v>
      </c>
      <c r="J705" s="58" t="s">
        <v>615</v>
      </c>
      <c r="K705" s="57" t="s">
        <v>927</v>
      </c>
      <c r="L705" s="184">
        <v>0</v>
      </c>
      <c r="M705" s="185">
        <v>2</v>
      </c>
      <c r="N705" s="186">
        <v>2</v>
      </c>
      <c r="O705" s="187">
        <f t="shared" si="102"/>
        <v>0</v>
      </c>
      <c r="P705" s="59">
        <f t="shared" si="101"/>
        <v>100</v>
      </c>
    </row>
    <row r="706" spans="1:16" s="2" customFormat="1" ht="14.25" customHeight="1" outlineLevel="2" x14ac:dyDescent="0.2">
      <c r="A706" s="217">
        <f t="shared" si="98"/>
        <v>703</v>
      </c>
      <c r="B706" s="64" t="s">
        <v>941</v>
      </c>
      <c r="C706" s="58" t="s">
        <v>924</v>
      </c>
      <c r="D706" s="58" t="s">
        <v>684</v>
      </c>
      <c r="E706" s="58" t="s">
        <v>25</v>
      </c>
      <c r="F706" s="58" t="s">
        <v>263</v>
      </c>
      <c r="G706" s="58" t="s">
        <v>269</v>
      </c>
      <c r="H706" s="58" t="s">
        <v>690</v>
      </c>
      <c r="I706" s="58" t="s">
        <v>687</v>
      </c>
      <c r="J706" s="58" t="s">
        <v>621</v>
      </c>
      <c r="K706" s="57" t="s">
        <v>929</v>
      </c>
      <c r="L706" s="184">
        <v>0</v>
      </c>
      <c r="M706" s="185">
        <v>19</v>
      </c>
      <c r="N706" s="186">
        <v>19</v>
      </c>
      <c r="O706" s="187">
        <f t="shared" si="102"/>
        <v>0</v>
      </c>
      <c r="P706" s="59">
        <f t="shared" si="101"/>
        <v>100</v>
      </c>
    </row>
    <row r="707" spans="1:16" s="2" customFormat="1" ht="14.25" customHeight="1" outlineLevel="2" x14ac:dyDescent="0.2">
      <c r="A707" s="217">
        <f t="shared" si="98"/>
        <v>704</v>
      </c>
      <c r="B707" s="64" t="s">
        <v>942</v>
      </c>
      <c r="C707" s="58" t="s">
        <v>924</v>
      </c>
      <c r="D707" s="58" t="s">
        <v>684</v>
      </c>
      <c r="E707" s="58" t="s">
        <v>25</v>
      </c>
      <c r="F707" s="58" t="s">
        <v>263</v>
      </c>
      <c r="G707" s="58" t="s">
        <v>269</v>
      </c>
      <c r="H707" s="58"/>
      <c r="I707" s="58" t="s">
        <v>687</v>
      </c>
      <c r="J707" s="58" t="s">
        <v>615</v>
      </c>
      <c r="K707" s="57" t="s">
        <v>925</v>
      </c>
      <c r="L707" s="184">
        <v>0</v>
      </c>
      <c r="M707" s="185">
        <v>1</v>
      </c>
      <c r="N707" s="186">
        <v>1</v>
      </c>
      <c r="O707" s="187">
        <f t="shared" si="102"/>
        <v>0</v>
      </c>
      <c r="P707" s="59">
        <f t="shared" si="101"/>
        <v>100</v>
      </c>
    </row>
    <row r="708" spans="1:16" s="2" customFormat="1" ht="14.25" customHeight="1" outlineLevel="2" x14ac:dyDescent="0.2">
      <c r="A708" s="217">
        <f t="shared" si="98"/>
        <v>705</v>
      </c>
      <c r="B708" s="64" t="s">
        <v>943</v>
      </c>
      <c r="C708" s="58" t="s">
        <v>924</v>
      </c>
      <c r="D708" s="58" t="s">
        <v>684</v>
      </c>
      <c r="E708" s="58" t="s">
        <v>25</v>
      </c>
      <c r="F708" s="58" t="s">
        <v>263</v>
      </c>
      <c r="G708" s="58" t="s">
        <v>269</v>
      </c>
      <c r="H708" s="58" t="s">
        <v>690</v>
      </c>
      <c r="I708" s="58" t="s">
        <v>687</v>
      </c>
      <c r="J708" s="58" t="s">
        <v>615</v>
      </c>
      <c r="K708" s="57" t="s">
        <v>927</v>
      </c>
      <c r="L708" s="184">
        <v>0</v>
      </c>
      <c r="M708" s="185">
        <v>1</v>
      </c>
      <c r="N708" s="186">
        <v>1</v>
      </c>
      <c r="O708" s="187">
        <f t="shared" si="102"/>
        <v>0</v>
      </c>
      <c r="P708" s="59">
        <f t="shared" si="101"/>
        <v>100</v>
      </c>
    </row>
    <row r="709" spans="1:16" s="2" customFormat="1" ht="14.25" customHeight="1" outlineLevel="2" x14ac:dyDescent="0.2">
      <c r="A709" s="217">
        <f t="shared" si="98"/>
        <v>706</v>
      </c>
      <c r="B709" s="64" t="s">
        <v>944</v>
      </c>
      <c r="C709" s="58" t="s">
        <v>924</v>
      </c>
      <c r="D709" s="58" t="s">
        <v>684</v>
      </c>
      <c r="E709" s="58" t="s">
        <v>25</v>
      </c>
      <c r="F709" s="58" t="s">
        <v>263</v>
      </c>
      <c r="G709" s="58" t="s">
        <v>269</v>
      </c>
      <c r="H709" s="58" t="s">
        <v>690</v>
      </c>
      <c r="I709" s="58" t="s">
        <v>687</v>
      </c>
      <c r="J709" s="58" t="s">
        <v>621</v>
      </c>
      <c r="K709" s="57" t="s">
        <v>929</v>
      </c>
      <c r="L709" s="184">
        <v>0</v>
      </c>
      <c r="M709" s="185">
        <v>7</v>
      </c>
      <c r="N709" s="186">
        <v>7</v>
      </c>
      <c r="O709" s="187">
        <f t="shared" si="102"/>
        <v>0</v>
      </c>
      <c r="P709" s="59">
        <f t="shared" si="101"/>
        <v>100</v>
      </c>
    </row>
    <row r="710" spans="1:16" s="2" customFormat="1" ht="14.25" customHeight="1" outlineLevel="2" x14ac:dyDescent="0.2">
      <c r="A710" s="217">
        <f t="shared" ref="A710:A773" si="103">A709+1</f>
        <v>707</v>
      </c>
      <c r="B710" s="64" t="s">
        <v>945</v>
      </c>
      <c r="C710" s="58" t="s">
        <v>924</v>
      </c>
      <c r="D710" s="58" t="s">
        <v>684</v>
      </c>
      <c r="E710" s="58" t="s">
        <v>25</v>
      </c>
      <c r="F710" s="58" t="s">
        <v>263</v>
      </c>
      <c r="G710" s="58" t="s">
        <v>271</v>
      </c>
      <c r="H710" s="58"/>
      <c r="I710" s="58" t="s">
        <v>687</v>
      </c>
      <c r="J710" s="58" t="s">
        <v>615</v>
      </c>
      <c r="K710" s="57" t="s">
        <v>925</v>
      </c>
      <c r="L710" s="184">
        <v>0</v>
      </c>
      <c r="M710" s="185">
        <v>1</v>
      </c>
      <c r="N710" s="186">
        <v>1</v>
      </c>
      <c r="O710" s="187">
        <f t="shared" si="102"/>
        <v>0</v>
      </c>
      <c r="P710" s="59">
        <f t="shared" si="101"/>
        <v>100</v>
      </c>
    </row>
    <row r="711" spans="1:16" s="2" customFormat="1" ht="14.25" customHeight="1" outlineLevel="2" x14ac:dyDescent="0.2">
      <c r="A711" s="217">
        <f t="shared" si="103"/>
        <v>708</v>
      </c>
      <c r="B711" s="64" t="s">
        <v>946</v>
      </c>
      <c r="C711" s="58" t="s">
        <v>924</v>
      </c>
      <c r="D711" s="58" t="s">
        <v>684</v>
      </c>
      <c r="E711" s="58" t="s">
        <v>25</v>
      </c>
      <c r="F711" s="58" t="s">
        <v>263</v>
      </c>
      <c r="G711" s="58" t="s">
        <v>271</v>
      </c>
      <c r="H711" s="58" t="s">
        <v>690</v>
      </c>
      <c r="I711" s="58" t="s">
        <v>687</v>
      </c>
      <c r="J711" s="58" t="s">
        <v>615</v>
      </c>
      <c r="K711" s="57" t="s">
        <v>927</v>
      </c>
      <c r="L711" s="184">
        <v>0</v>
      </c>
      <c r="M711" s="185">
        <v>1</v>
      </c>
      <c r="N711" s="186">
        <v>1</v>
      </c>
      <c r="O711" s="187">
        <f t="shared" si="102"/>
        <v>0</v>
      </c>
      <c r="P711" s="59">
        <f t="shared" si="101"/>
        <v>100</v>
      </c>
    </row>
    <row r="712" spans="1:16" s="2" customFormat="1" ht="14.25" customHeight="1" outlineLevel="2" x14ac:dyDescent="0.2">
      <c r="A712" s="217">
        <f t="shared" si="103"/>
        <v>709</v>
      </c>
      <c r="B712" s="64" t="s">
        <v>947</v>
      </c>
      <c r="C712" s="58" t="s">
        <v>924</v>
      </c>
      <c r="D712" s="58" t="s">
        <v>684</v>
      </c>
      <c r="E712" s="58" t="s">
        <v>25</v>
      </c>
      <c r="F712" s="58" t="s">
        <v>263</v>
      </c>
      <c r="G712" s="58" t="s">
        <v>271</v>
      </c>
      <c r="H712" s="58" t="s">
        <v>690</v>
      </c>
      <c r="I712" s="58" t="s">
        <v>687</v>
      </c>
      <c r="J712" s="58" t="s">
        <v>621</v>
      </c>
      <c r="K712" s="57" t="s">
        <v>929</v>
      </c>
      <c r="L712" s="184">
        <v>0</v>
      </c>
      <c r="M712" s="185">
        <v>12</v>
      </c>
      <c r="N712" s="186">
        <v>12</v>
      </c>
      <c r="O712" s="187">
        <f t="shared" si="102"/>
        <v>0</v>
      </c>
      <c r="P712" s="59">
        <f t="shared" si="101"/>
        <v>100</v>
      </c>
    </row>
    <row r="713" spans="1:16" s="2" customFormat="1" ht="14.25" customHeight="1" outlineLevel="2" x14ac:dyDescent="0.2">
      <c r="A713" s="217">
        <f t="shared" si="103"/>
        <v>710</v>
      </c>
      <c r="B713" s="64" t="s">
        <v>948</v>
      </c>
      <c r="C713" s="58" t="s">
        <v>924</v>
      </c>
      <c r="D713" s="58" t="s">
        <v>684</v>
      </c>
      <c r="E713" s="58" t="s">
        <v>25</v>
      </c>
      <c r="F713" s="58" t="s">
        <v>263</v>
      </c>
      <c r="G713" s="58" t="s">
        <v>271</v>
      </c>
      <c r="H713" s="58" t="s">
        <v>690</v>
      </c>
      <c r="I713" s="58" t="s">
        <v>687</v>
      </c>
      <c r="J713" s="58" t="s">
        <v>615</v>
      </c>
      <c r="K713" s="57" t="s">
        <v>927</v>
      </c>
      <c r="L713" s="184">
        <v>0</v>
      </c>
      <c r="M713" s="185">
        <v>1</v>
      </c>
      <c r="N713" s="186">
        <v>1</v>
      </c>
      <c r="O713" s="187">
        <f t="shared" si="102"/>
        <v>0</v>
      </c>
      <c r="P713" s="59">
        <f t="shared" si="101"/>
        <v>100</v>
      </c>
    </row>
    <row r="714" spans="1:16" s="2" customFormat="1" ht="14.25" customHeight="1" outlineLevel="2" x14ac:dyDescent="0.2">
      <c r="A714" s="217">
        <f t="shared" si="103"/>
        <v>711</v>
      </c>
      <c r="B714" s="64" t="s">
        <v>949</v>
      </c>
      <c r="C714" s="58" t="s">
        <v>924</v>
      </c>
      <c r="D714" s="58" t="s">
        <v>684</v>
      </c>
      <c r="E714" s="58" t="s">
        <v>25</v>
      </c>
      <c r="F714" s="58" t="s">
        <v>263</v>
      </c>
      <c r="G714" s="58" t="s">
        <v>271</v>
      </c>
      <c r="H714" s="58" t="s">
        <v>690</v>
      </c>
      <c r="I714" s="58" t="s">
        <v>687</v>
      </c>
      <c r="J714" s="58" t="s">
        <v>621</v>
      </c>
      <c r="K714" s="57" t="s">
        <v>929</v>
      </c>
      <c r="L714" s="184">
        <v>0</v>
      </c>
      <c r="M714" s="185">
        <v>7</v>
      </c>
      <c r="N714" s="186">
        <v>7</v>
      </c>
      <c r="O714" s="187">
        <f t="shared" si="102"/>
        <v>0</v>
      </c>
      <c r="P714" s="59">
        <f t="shared" si="101"/>
        <v>100</v>
      </c>
    </row>
    <row r="715" spans="1:16" s="2" customFormat="1" ht="14.25" customHeight="1" outlineLevel="2" x14ac:dyDescent="0.2">
      <c r="A715" s="217">
        <f t="shared" si="103"/>
        <v>712</v>
      </c>
      <c r="B715" s="64" t="s">
        <v>950</v>
      </c>
      <c r="C715" s="58" t="s">
        <v>924</v>
      </c>
      <c r="D715" s="58" t="s">
        <v>684</v>
      </c>
      <c r="E715" s="58" t="s">
        <v>25</v>
      </c>
      <c r="F715" s="58" t="s">
        <v>263</v>
      </c>
      <c r="G715" s="58" t="s">
        <v>271</v>
      </c>
      <c r="H715" s="58"/>
      <c r="I715" s="58" t="s">
        <v>687</v>
      </c>
      <c r="J715" s="58" t="s">
        <v>615</v>
      </c>
      <c r="K715" s="57" t="s">
        <v>925</v>
      </c>
      <c r="L715" s="184">
        <v>0</v>
      </c>
      <c r="M715" s="185">
        <v>1</v>
      </c>
      <c r="N715" s="186">
        <v>1</v>
      </c>
      <c r="O715" s="187">
        <f t="shared" si="102"/>
        <v>0</v>
      </c>
      <c r="P715" s="59">
        <f t="shared" si="101"/>
        <v>100</v>
      </c>
    </row>
    <row r="716" spans="1:16" s="2" customFormat="1" ht="14.25" customHeight="1" outlineLevel="2" x14ac:dyDescent="0.2">
      <c r="A716" s="217">
        <f t="shared" si="103"/>
        <v>713</v>
      </c>
      <c r="B716" s="64" t="s">
        <v>951</v>
      </c>
      <c r="C716" s="58" t="s">
        <v>924</v>
      </c>
      <c r="D716" s="58" t="s">
        <v>684</v>
      </c>
      <c r="E716" s="58" t="s">
        <v>25</v>
      </c>
      <c r="F716" s="58" t="s">
        <v>263</v>
      </c>
      <c r="G716" s="58" t="s">
        <v>271</v>
      </c>
      <c r="H716" s="58" t="s">
        <v>690</v>
      </c>
      <c r="I716" s="58" t="s">
        <v>687</v>
      </c>
      <c r="J716" s="58" t="s">
        <v>621</v>
      </c>
      <c r="K716" s="57" t="s">
        <v>929</v>
      </c>
      <c r="L716" s="184">
        <v>0</v>
      </c>
      <c r="M716" s="185">
        <v>2</v>
      </c>
      <c r="N716" s="186">
        <v>2</v>
      </c>
      <c r="O716" s="187">
        <f t="shared" si="102"/>
        <v>0</v>
      </c>
      <c r="P716" s="59">
        <f t="shared" si="101"/>
        <v>100</v>
      </c>
    </row>
    <row r="717" spans="1:16" s="2" customFormat="1" ht="14.25" customHeight="1" outlineLevel="2" x14ac:dyDescent="0.2">
      <c r="A717" s="217">
        <f t="shared" si="103"/>
        <v>714</v>
      </c>
      <c r="B717" s="64" t="s">
        <v>952</v>
      </c>
      <c r="C717" s="58" t="s">
        <v>924</v>
      </c>
      <c r="D717" s="58" t="s">
        <v>684</v>
      </c>
      <c r="E717" s="58" t="s">
        <v>25</v>
      </c>
      <c r="F717" s="58" t="s">
        <v>263</v>
      </c>
      <c r="G717" s="58" t="s">
        <v>31</v>
      </c>
      <c r="H717" s="58"/>
      <c r="I717" s="58" t="s">
        <v>687</v>
      </c>
      <c r="J717" s="58" t="s">
        <v>615</v>
      </c>
      <c r="K717" s="57" t="s">
        <v>953</v>
      </c>
      <c r="L717" s="184">
        <v>0</v>
      </c>
      <c r="M717" s="185">
        <v>250</v>
      </c>
      <c r="N717" s="186">
        <v>0</v>
      </c>
      <c r="O717" s="187">
        <f t="shared" si="102"/>
        <v>-250</v>
      </c>
      <c r="P717" s="59">
        <f t="shared" si="101"/>
        <v>0</v>
      </c>
    </row>
    <row r="718" spans="1:16" s="2" customFormat="1" ht="14.25" customHeight="1" outlineLevel="2" x14ac:dyDescent="0.2">
      <c r="A718" s="217">
        <f t="shared" si="103"/>
        <v>715</v>
      </c>
      <c r="B718" s="64" t="s">
        <v>954</v>
      </c>
      <c r="C718" s="58" t="s">
        <v>924</v>
      </c>
      <c r="D718" s="58" t="s">
        <v>684</v>
      </c>
      <c r="E718" s="58" t="s">
        <v>25</v>
      </c>
      <c r="F718" s="58" t="s">
        <v>263</v>
      </c>
      <c r="G718" s="58" t="s">
        <v>31</v>
      </c>
      <c r="H718" s="58" t="s">
        <v>690</v>
      </c>
      <c r="I718" s="58" t="s">
        <v>687</v>
      </c>
      <c r="J718" s="58" t="s">
        <v>621</v>
      </c>
      <c r="K718" s="57" t="s">
        <v>955</v>
      </c>
      <c r="L718" s="184">
        <v>0</v>
      </c>
      <c r="M718" s="185">
        <v>212090</v>
      </c>
      <c r="N718" s="186">
        <v>0</v>
      </c>
      <c r="O718" s="187">
        <f t="shared" si="102"/>
        <v>-212090</v>
      </c>
      <c r="P718" s="59">
        <f t="shared" si="101"/>
        <v>0</v>
      </c>
    </row>
    <row r="719" spans="1:16" s="2" customFormat="1" ht="14.25" customHeight="1" outlineLevel="2" x14ac:dyDescent="0.2">
      <c r="A719" s="217">
        <f t="shared" si="103"/>
        <v>716</v>
      </c>
      <c r="B719" s="64" t="s">
        <v>956</v>
      </c>
      <c r="C719" s="58" t="s">
        <v>924</v>
      </c>
      <c r="D719" s="58" t="s">
        <v>684</v>
      </c>
      <c r="E719" s="58" t="s">
        <v>25</v>
      </c>
      <c r="F719" s="58" t="s">
        <v>263</v>
      </c>
      <c r="G719" s="58" t="s">
        <v>31</v>
      </c>
      <c r="H719" s="58" t="s">
        <v>690</v>
      </c>
      <c r="I719" s="58" t="s">
        <v>687</v>
      </c>
      <c r="J719" s="58" t="s">
        <v>615</v>
      </c>
      <c r="K719" s="57" t="s">
        <v>957</v>
      </c>
      <c r="L719" s="184">
        <v>0</v>
      </c>
      <c r="M719" s="185">
        <v>24951</v>
      </c>
      <c r="N719" s="186">
        <v>0</v>
      </c>
      <c r="O719" s="187">
        <f t="shared" si="102"/>
        <v>-24951</v>
      </c>
      <c r="P719" s="59">
        <f t="shared" si="101"/>
        <v>0</v>
      </c>
    </row>
    <row r="720" spans="1:16" s="2" customFormat="1" ht="14.25" customHeight="1" outlineLevel="2" x14ac:dyDescent="0.2">
      <c r="A720" s="217">
        <f t="shared" si="103"/>
        <v>717</v>
      </c>
      <c r="B720" s="64" t="s">
        <v>958</v>
      </c>
      <c r="C720" s="58" t="s">
        <v>924</v>
      </c>
      <c r="D720" s="58" t="s">
        <v>684</v>
      </c>
      <c r="E720" s="58" t="s">
        <v>25</v>
      </c>
      <c r="F720" s="58" t="s">
        <v>263</v>
      </c>
      <c r="G720" s="58" t="s">
        <v>67</v>
      </c>
      <c r="H720" s="58"/>
      <c r="I720" s="58" t="s">
        <v>687</v>
      </c>
      <c r="J720" s="58" t="s">
        <v>615</v>
      </c>
      <c r="K720" s="57" t="s">
        <v>925</v>
      </c>
      <c r="L720" s="184">
        <v>0</v>
      </c>
      <c r="M720" s="185">
        <v>1</v>
      </c>
      <c r="N720" s="186">
        <v>1</v>
      </c>
      <c r="O720" s="187">
        <f t="shared" si="102"/>
        <v>0</v>
      </c>
      <c r="P720" s="59">
        <f t="shared" si="101"/>
        <v>100</v>
      </c>
    </row>
    <row r="721" spans="1:16" s="2" customFormat="1" ht="14.25" customHeight="1" outlineLevel="2" x14ac:dyDescent="0.2">
      <c r="A721" s="217">
        <f t="shared" si="103"/>
        <v>718</v>
      </c>
      <c r="B721" s="64" t="s">
        <v>959</v>
      </c>
      <c r="C721" s="58" t="s">
        <v>924</v>
      </c>
      <c r="D721" s="58" t="s">
        <v>684</v>
      </c>
      <c r="E721" s="58" t="s">
        <v>25</v>
      </c>
      <c r="F721" s="58" t="s">
        <v>263</v>
      </c>
      <c r="G721" s="58" t="s">
        <v>67</v>
      </c>
      <c r="H721" s="58" t="s">
        <v>690</v>
      </c>
      <c r="I721" s="58" t="s">
        <v>687</v>
      </c>
      <c r="J721" s="58" t="s">
        <v>621</v>
      </c>
      <c r="K721" s="57" t="s">
        <v>929</v>
      </c>
      <c r="L721" s="184">
        <v>0</v>
      </c>
      <c r="M721" s="185">
        <v>3</v>
      </c>
      <c r="N721" s="186">
        <v>3</v>
      </c>
      <c r="O721" s="187">
        <f t="shared" si="102"/>
        <v>0</v>
      </c>
      <c r="P721" s="59">
        <f t="shared" si="101"/>
        <v>100</v>
      </c>
    </row>
    <row r="722" spans="1:16" s="2" customFormat="1" ht="14.25" customHeight="1" outlineLevel="2" x14ac:dyDescent="0.2">
      <c r="A722" s="217">
        <f t="shared" si="103"/>
        <v>719</v>
      </c>
      <c r="B722" s="64" t="s">
        <v>960</v>
      </c>
      <c r="C722" s="58" t="s">
        <v>924</v>
      </c>
      <c r="D722" s="58" t="s">
        <v>684</v>
      </c>
      <c r="E722" s="58" t="s">
        <v>25</v>
      </c>
      <c r="F722" s="58" t="s">
        <v>419</v>
      </c>
      <c r="G722" s="58" t="s">
        <v>420</v>
      </c>
      <c r="H722" s="58" t="s">
        <v>690</v>
      </c>
      <c r="I722" s="58" t="s">
        <v>687</v>
      </c>
      <c r="J722" s="58" t="s">
        <v>615</v>
      </c>
      <c r="K722" s="57" t="s">
        <v>927</v>
      </c>
      <c r="L722" s="184">
        <v>0</v>
      </c>
      <c r="M722" s="185">
        <v>2319</v>
      </c>
      <c r="N722" s="186">
        <v>2319</v>
      </c>
      <c r="O722" s="187">
        <f t="shared" si="102"/>
        <v>0</v>
      </c>
      <c r="P722" s="59">
        <f t="shared" si="101"/>
        <v>100</v>
      </c>
    </row>
    <row r="723" spans="1:16" s="2" customFormat="1" ht="14.25" customHeight="1" outlineLevel="2" x14ac:dyDescent="0.2">
      <c r="A723" s="217">
        <f t="shared" si="103"/>
        <v>720</v>
      </c>
      <c r="B723" s="64" t="s">
        <v>961</v>
      </c>
      <c r="C723" s="58" t="s">
        <v>924</v>
      </c>
      <c r="D723" s="58" t="s">
        <v>684</v>
      </c>
      <c r="E723" s="58" t="s">
        <v>25</v>
      </c>
      <c r="F723" s="58" t="s">
        <v>419</v>
      </c>
      <c r="G723" s="58" t="s">
        <v>420</v>
      </c>
      <c r="H723" s="58" t="s">
        <v>690</v>
      </c>
      <c r="I723" s="58" t="s">
        <v>687</v>
      </c>
      <c r="J723" s="58" t="s">
        <v>621</v>
      </c>
      <c r="K723" s="57" t="s">
        <v>929</v>
      </c>
      <c r="L723" s="184">
        <v>0</v>
      </c>
      <c r="M723" s="185">
        <v>19713</v>
      </c>
      <c r="N723" s="186">
        <v>19713</v>
      </c>
      <c r="O723" s="187">
        <f t="shared" si="102"/>
        <v>0</v>
      </c>
      <c r="P723" s="59">
        <f t="shared" si="101"/>
        <v>100</v>
      </c>
    </row>
    <row r="724" spans="1:16" s="2" customFormat="1" ht="14.25" customHeight="1" outlineLevel="2" x14ac:dyDescent="0.2">
      <c r="A724" s="217">
        <f t="shared" si="103"/>
        <v>721</v>
      </c>
      <c r="B724" s="64" t="s">
        <v>962</v>
      </c>
      <c r="C724" s="58" t="s">
        <v>924</v>
      </c>
      <c r="D724" s="58" t="s">
        <v>684</v>
      </c>
      <c r="E724" s="58" t="s">
        <v>25</v>
      </c>
      <c r="F724" s="58" t="s">
        <v>263</v>
      </c>
      <c r="G724" s="58" t="s">
        <v>795</v>
      </c>
      <c r="H724" s="58"/>
      <c r="I724" s="58" t="s">
        <v>687</v>
      </c>
      <c r="J724" s="58" t="s">
        <v>615</v>
      </c>
      <c r="K724" s="57" t="s">
        <v>925</v>
      </c>
      <c r="L724" s="184">
        <v>0</v>
      </c>
      <c r="M724" s="185">
        <v>9</v>
      </c>
      <c r="N724" s="186">
        <v>9</v>
      </c>
      <c r="O724" s="187">
        <f t="shared" si="102"/>
        <v>0</v>
      </c>
      <c r="P724" s="59">
        <f t="shared" si="101"/>
        <v>100</v>
      </c>
    </row>
    <row r="725" spans="1:16" s="2" customFormat="1" ht="14.25" customHeight="1" outlineLevel="2" x14ac:dyDescent="0.2">
      <c r="A725" s="217">
        <f t="shared" si="103"/>
        <v>722</v>
      </c>
      <c r="B725" s="64" t="s">
        <v>963</v>
      </c>
      <c r="C725" s="58" t="s">
        <v>924</v>
      </c>
      <c r="D725" s="58" t="s">
        <v>684</v>
      </c>
      <c r="E725" s="58" t="s">
        <v>25</v>
      </c>
      <c r="F725" s="58" t="s">
        <v>263</v>
      </c>
      <c r="G725" s="58" t="s">
        <v>795</v>
      </c>
      <c r="H725" s="58" t="s">
        <v>690</v>
      </c>
      <c r="I725" s="58" t="s">
        <v>687</v>
      </c>
      <c r="J725" s="58" t="s">
        <v>615</v>
      </c>
      <c r="K725" s="57" t="s">
        <v>927</v>
      </c>
      <c r="L725" s="184">
        <v>0</v>
      </c>
      <c r="M725" s="185">
        <v>17</v>
      </c>
      <c r="N725" s="186">
        <v>17</v>
      </c>
      <c r="O725" s="187">
        <f t="shared" si="102"/>
        <v>0</v>
      </c>
      <c r="P725" s="59">
        <f t="shared" ref="P725:P772" si="104">N725/M725*100</f>
        <v>100</v>
      </c>
    </row>
    <row r="726" spans="1:16" s="2" customFormat="1" ht="14.25" customHeight="1" outlineLevel="2" x14ac:dyDescent="0.2">
      <c r="A726" s="217">
        <f t="shared" si="103"/>
        <v>723</v>
      </c>
      <c r="B726" s="64" t="s">
        <v>964</v>
      </c>
      <c r="C726" s="58" t="s">
        <v>924</v>
      </c>
      <c r="D726" s="58" t="s">
        <v>684</v>
      </c>
      <c r="E726" s="58" t="s">
        <v>25</v>
      </c>
      <c r="F726" s="58" t="s">
        <v>263</v>
      </c>
      <c r="G726" s="58" t="s">
        <v>795</v>
      </c>
      <c r="H726" s="58" t="s">
        <v>690</v>
      </c>
      <c r="I726" s="58" t="s">
        <v>687</v>
      </c>
      <c r="J726" s="58" t="s">
        <v>621</v>
      </c>
      <c r="K726" s="57" t="s">
        <v>929</v>
      </c>
      <c r="L726" s="184">
        <v>0</v>
      </c>
      <c r="M726" s="185">
        <v>141</v>
      </c>
      <c r="N726" s="186">
        <v>141</v>
      </c>
      <c r="O726" s="187">
        <f t="shared" si="102"/>
        <v>0</v>
      </c>
      <c r="P726" s="59">
        <f t="shared" si="104"/>
        <v>100</v>
      </c>
    </row>
    <row r="727" spans="1:16" s="2" customFormat="1" ht="28.5" outlineLevel="1" x14ac:dyDescent="0.2">
      <c r="A727" s="218">
        <f t="shared" si="103"/>
        <v>724</v>
      </c>
      <c r="B727" s="60" t="s">
        <v>965</v>
      </c>
      <c r="C727" s="61">
        <v>236060</v>
      </c>
      <c r="D727" s="61" t="s">
        <v>684</v>
      </c>
      <c r="E727" s="61"/>
      <c r="F727" s="61"/>
      <c r="G727" s="61"/>
      <c r="H727" s="61"/>
      <c r="I727" s="61"/>
      <c r="J727" s="61"/>
      <c r="K727" s="63"/>
      <c r="L727" s="65">
        <f>SUM(L728:L764)</f>
        <v>0</v>
      </c>
      <c r="M727" s="65">
        <f>SUM(M728:M764)</f>
        <v>3383</v>
      </c>
      <c r="N727" s="65">
        <f>SUM(N728:N764)</f>
        <v>2773</v>
      </c>
      <c r="O727" s="66">
        <f>SUM(O728:O764)</f>
        <v>-610</v>
      </c>
      <c r="P727" s="18">
        <f t="shared" si="104"/>
        <v>81.968666863730419</v>
      </c>
    </row>
    <row r="728" spans="1:16" s="2" customFormat="1" ht="14.25" customHeight="1" outlineLevel="2" x14ac:dyDescent="0.2">
      <c r="A728" s="217">
        <f t="shared" si="103"/>
        <v>725</v>
      </c>
      <c r="B728" s="64" t="s">
        <v>966</v>
      </c>
      <c r="C728" s="58" t="s">
        <v>967</v>
      </c>
      <c r="D728" s="58" t="s">
        <v>684</v>
      </c>
      <c r="E728" s="58" t="s">
        <v>491</v>
      </c>
      <c r="F728" s="58" t="s">
        <v>263</v>
      </c>
      <c r="G728" s="58" t="s">
        <v>125</v>
      </c>
      <c r="H728" s="58"/>
      <c r="I728" s="58" t="s">
        <v>687</v>
      </c>
      <c r="J728" s="58" t="s">
        <v>615</v>
      </c>
      <c r="K728" s="57" t="s">
        <v>968</v>
      </c>
      <c r="L728" s="184">
        <v>0</v>
      </c>
      <c r="M728" s="185">
        <v>2</v>
      </c>
      <c r="N728" s="186">
        <v>2</v>
      </c>
      <c r="O728" s="187">
        <f t="shared" ref="O728:O764" si="105">N728-M728</f>
        <v>0</v>
      </c>
      <c r="P728" s="59">
        <f t="shared" si="104"/>
        <v>100</v>
      </c>
    </row>
    <row r="729" spans="1:16" s="2" customFormat="1" ht="14.25" customHeight="1" outlineLevel="2" x14ac:dyDescent="0.2">
      <c r="A729" s="217">
        <f t="shared" si="103"/>
        <v>726</v>
      </c>
      <c r="B729" s="64" t="s">
        <v>969</v>
      </c>
      <c r="C729" s="58" t="s">
        <v>967</v>
      </c>
      <c r="D729" s="58" t="s">
        <v>684</v>
      </c>
      <c r="E729" s="58" t="s">
        <v>491</v>
      </c>
      <c r="F729" s="58" t="s">
        <v>263</v>
      </c>
      <c r="G729" s="58" t="s">
        <v>125</v>
      </c>
      <c r="H729" s="58" t="s">
        <v>690</v>
      </c>
      <c r="I729" s="58" t="s">
        <v>687</v>
      </c>
      <c r="J729" s="58" t="s">
        <v>615</v>
      </c>
      <c r="K729" s="57" t="s">
        <v>970</v>
      </c>
      <c r="L729" s="184">
        <v>0</v>
      </c>
      <c r="M729" s="185">
        <v>1</v>
      </c>
      <c r="N729" s="186">
        <v>1</v>
      </c>
      <c r="O729" s="187">
        <f t="shared" si="105"/>
        <v>0</v>
      </c>
      <c r="P729" s="59">
        <f t="shared" si="104"/>
        <v>100</v>
      </c>
    </row>
    <row r="730" spans="1:16" s="2" customFormat="1" ht="14.25" customHeight="1" outlineLevel="2" x14ac:dyDescent="0.2">
      <c r="A730" s="217">
        <f t="shared" si="103"/>
        <v>727</v>
      </c>
      <c r="B730" s="64" t="s">
        <v>971</v>
      </c>
      <c r="C730" s="58" t="s">
        <v>967</v>
      </c>
      <c r="D730" s="58" t="s">
        <v>684</v>
      </c>
      <c r="E730" s="58" t="s">
        <v>491</v>
      </c>
      <c r="F730" s="58" t="s">
        <v>263</v>
      </c>
      <c r="G730" s="58" t="s">
        <v>125</v>
      </c>
      <c r="H730" s="58" t="s">
        <v>690</v>
      </c>
      <c r="I730" s="58" t="s">
        <v>687</v>
      </c>
      <c r="J730" s="58" t="s">
        <v>621</v>
      </c>
      <c r="K730" s="57" t="s">
        <v>972</v>
      </c>
      <c r="L730" s="184">
        <v>0</v>
      </c>
      <c r="M730" s="185">
        <v>32</v>
      </c>
      <c r="N730" s="186">
        <v>32</v>
      </c>
      <c r="O730" s="187">
        <f t="shared" si="105"/>
        <v>0</v>
      </c>
      <c r="P730" s="59">
        <f t="shared" si="104"/>
        <v>100</v>
      </c>
    </row>
    <row r="731" spans="1:16" s="2" customFormat="1" ht="14.25" customHeight="1" outlineLevel="2" x14ac:dyDescent="0.2">
      <c r="A731" s="217">
        <f t="shared" si="103"/>
        <v>728</v>
      </c>
      <c r="B731" s="64" t="s">
        <v>973</v>
      </c>
      <c r="C731" s="58" t="s">
        <v>967</v>
      </c>
      <c r="D731" s="58" t="s">
        <v>684</v>
      </c>
      <c r="E731" s="58" t="s">
        <v>491</v>
      </c>
      <c r="F731" s="58" t="s">
        <v>263</v>
      </c>
      <c r="G731" s="58" t="s">
        <v>269</v>
      </c>
      <c r="H731" s="58" t="s">
        <v>690</v>
      </c>
      <c r="I731" s="58" t="s">
        <v>687</v>
      </c>
      <c r="J731" s="58" t="s">
        <v>621</v>
      </c>
      <c r="K731" s="57" t="s">
        <v>972</v>
      </c>
      <c r="L731" s="184">
        <v>0</v>
      </c>
      <c r="M731" s="185">
        <v>8</v>
      </c>
      <c r="N731" s="186">
        <v>8</v>
      </c>
      <c r="O731" s="187">
        <f t="shared" si="105"/>
        <v>0</v>
      </c>
      <c r="P731" s="59">
        <f t="shared" si="104"/>
        <v>100</v>
      </c>
    </row>
    <row r="732" spans="1:16" s="2" customFormat="1" ht="14.25" customHeight="1" outlineLevel="2" x14ac:dyDescent="0.2">
      <c r="A732" s="217">
        <f t="shared" si="103"/>
        <v>729</v>
      </c>
      <c r="B732" s="64" t="s">
        <v>974</v>
      </c>
      <c r="C732" s="58" t="s">
        <v>967</v>
      </c>
      <c r="D732" s="58" t="s">
        <v>684</v>
      </c>
      <c r="E732" s="58" t="s">
        <v>491</v>
      </c>
      <c r="F732" s="58" t="s">
        <v>263</v>
      </c>
      <c r="G732" s="58" t="s">
        <v>271</v>
      </c>
      <c r="H732" s="58" t="s">
        <v>690</v>
      </c>
      <c r="I732" s="58" t="s">
        <v>687</v>
      </c>
      <c r="J732" s="58" t="s">
        <v>621</v>
      </c>
      <c r="K732" s="57" t="s">
        <v>972</v>
      </c>
      <c r="L732" s="184">
        <v>0</v>
      </c>
      <c r="M732" s="185">
        <v>3</v>
      </c>
      <c r="N732" s="186">
        <v>3</v>
      </c>
      <c r="O732" s="187">
        <f t="shared" si="105"/>
        <v>0</v>
      </c>
      <c r="P732" s="59">
        <f t="shared" si="104"/>
        <v>100</v>
      </c>
    </row>
    <row r="733" spans="1:16" s="2" customFormat="1" ht="14.25" customHeight="1" outlineLevel="2" x14ac:dyDescent="0.2">
      <c r="A733" s="217">
        <f t="shared" si="103"/>
        <v>730</v>
      </c>
      <c r="B733" s="64" t="s">
        <v>8435</v>
      </c>
      <c r="C733" s="58" t="s">
        <v>967</v>
      </c>
      <c r="D733" s="58" t="s">
        <v>684</v>
      </c>
      <c r="E733" s="58" t="s">
        <v>25</v>
      </c>
      <c r="F733" s="58" t="s">
        <v>263</v>
      </c>
      <c r="G733" s="58" t="s">
        <v>809</v>
      </c>
      <c r="H733" s="58"/>
      <c r="I733" s="58" t="s">
        <v>687</v>
      </c>
      <c r="J733" s="58" t="s">
        <v>615</v>
      </c>
      <c r="K733" s="57" t="s">
        <v>968</v>
      </c>
      <c r="L733" s="184">
        <v>0</v>
      </c>
      <c r="M733" s="185">
        <v>1</v>
      </c>
      <c r="N733" s="186">
        <v>1</v>
      </c>
      <c r="O733" s="187">
        <f t="shared" si="105"/>
        <v>0</v>
      </c>
      <c r="P733" s="59">
        <f t="shared" si="104"/>
        <v>100</v>
      </c>
    </row>
    <row r="734" spans="1:16" s="2" customFormat="1" ht="14.25" customHeight="1" outlineLevel="2" x14ac:dyDescent="0.2">
      <c r="A734" s="217">
        <f t="shared" si="103"/>
        <v>731</v>
      </c>
      <c r="B734" s="64" t="s">
        <v>8436</v>
      </c>
      <c r="C734" s="58" t="s">
        <v>967</v>
      </c>
      <c r="D734" s="58" t="s">
        <v>684</v>
      </c>
      <c r="E734" s="58" t="s">
        <v>25</v>
      </c>
      <c r="F734" s="58" t="s">
        <v>263</v>
      </c>
      <c r="G734" s="58" t="s">
        <v>809</v>
      </c>
      <c r="H734" s="58" t="s">
        <v>690</v>
      </c>
      <c r="I734" s="58" t="s">
        <v>687</v>
      </c>
      <c r="J734" s="58" t="s">
        <v>615</v>
      </c>
      <c r="K734" s="57" t="s">
        <v>970</v>
      </c>
      <c r="L734" s="184">
        <v>0</v>
      </c>
      <c r="M734" s="185">
        <v>1</v>
      </c>
      <c r="N734" s="186">
        <v>1</v>
      </c>
      <c r="O734" s="187">
        <f t="shared" si="105"/>
        <v>0</v>
      </c>
      <c r="P734" s="59">
        <f t="shared" si="104"/>
        <v>100</v>
      </c>
    </row>
    <row r="735" spans="1:16" s="2" customFormat="1" ht="14.25" customHeight="1" outlineLevel="2" x14ac:dyDescent="0.2">
      <c r="A735" s="217">
        <f t="shared" si="103"/>
        <v>732</v>
      </c>
      <c r="B735" s="64" t="s">
        <v>8437</v>
      </c>
      <c r="C735" s="58" t="s">
        <v>967</v>
      </c>
      <c r="D735" s="58" t="s">
        <v>684</v>
      </c>
      <c r="E735" s="58" t="s">
        <v>25</v>
      </c>
      <c r="F735" s="58" t="s">
        <v>263</v>
      </c>
      <c r="G735" s="58" t="s">
        <v>809</v>
      </c>
      <c r="H735" s="58" t="s">
        <v>690</v>
      </c>
      <c r="I735" s="58" t="s">
        <v>687</v>
      </c>
      <c r="J735" s="58" t="s">
        <v>621</v>
      </c>
      <c r="K735" s="57" t="s">
        <v>972</v>
      </c>
      <c r="L735" s="184">
        <v>0</v>
      </c>
      <c r="M735" s="185">
        <v>18</v>
      </c>
      <c r="N735" s="186">
        <v>18</v>
      </c>
      <c r="O735" s="187">
        <f t="shared" si="105"/>
        <v>0</v>
      </c>
      <c r="P735" s="59">
        <f t="shared" si="104"/>
        <v>100</v>
      </c>
    </row>
    <row r="736" spans="1:16" s="2" customFormat="1" ht="14.25" customHeight="1" outlineLevel="2" x14ac:dyDescent="0.2">
      <c r="A736" s="217">
        <f t="shared" si="103"/>
        <v>733</v>
      </c>
      <c r="B736" s="64" t="s">
        <v>975</v>
      </c>
      <c r="C736" s="58" t="s">
        <v>967</v>
      </c>
      <c r="D736" s="58" t="s">
        <v>684</v>
      </c>
      <c r="E736" s="58" t="s">
        <v>25</v>
      </c>
      <c r="F736" s="58" t="s">
        <v>263</v>
      </c>
      <c r="G736" s="58" t="s">
        <v>89</v>
      </c>
      <c r="H736" s="58"/>
      <c r="I736" s="58" t="s">
        <v>687</v>
      </c>
      <c r="J736" s="58" t="s">
        <v>615</v>
      </c>
      <c r="K736" s="57" t="s">
        <v>968</v>
      </c>
      <c r="L736" s="184">
        <v>0</v>
      </c>
      <c r="M736" s="185">
        <v>6</v>
      </c>
      <c r="N736" s="186">
        <v>6</v>
      </c>
      <c r="O736" s="187">
        <f t="shared" si="105"/>
        <v>0</v>
      </c>
      <c r="P736" s="59">
        <f t="shared" si="104"/>
        <v>100</v>
      </c>
    </row>
    <row r="737" spans="1:16" s="2" customFormat="1" ht="14.25" customHeight="1" outlineLevel="2" x14ac:dyDescent="0.2">
      <c r="A737" s="217">
        <f t="shared" si="103"/>
        <v>734</v>
      </c>
      <c r="B737" s="64" t="s">
        <v>976</v>
      </c>
      <c r="C737" s="58" t="s">
        <v>967</v>
      </c>
      <c r="D737" s="58" t="s">
        <v>684</v>
      </c>
      <c r="E737" s="58" t="s">
        <v>25</v>
      </c>
      <c r="F737" s="58" t="s">
        <v>263</v>
      </c>
      <c r="G737" s="58" t="s">
        <v>89</v>
      </c>
      <c r="H737" s="58" t="s">
        <v>690</v>
      </c>
      <c r="I737" s="58" t="s">
        <v>687</v>
      </c>
      <c r="J737" s="58" t="s">
        <v>615</v>
      </c>
      <c r="K737" s="57" t="s">
        <v>970</v>
      </c>
      <c r="L737" s="184">
        <v>0</v>
      </c>
      <c r="M737" s="185">
        <v>4</v>
      </c>
      <c r="N737" s="186">
        <v>4</v>
      </c>
      <c r="O737" s="187">
        <f t="shared" si="105"/>
        <v>0</v>
      </c>
      <c r="P737" s="59">
        <f t="shared" si="104"/>
        <v>100</v>
      </c>
    </row>
    <row r="738" spans="1:16" s="2" customFormat="1" ht="14.25" customHeight="1" outlineLevel="2" x14ac:dyDescent="0.2">
      <c r="A738" s="217">
        <f t="shared" si="103"/>
        <v>735</v>
      </c>
      <c r="B738" s="64" t="s">
        <v>977</v>
      </c>
      <c r="C738" s="58" t="s">
        <v>967</v>
      </c>
      <c r="D738" s="58" t="s">
        <v>684</v>
      </c>
      <c r="E738" s="58" t="s">
        <v>25</v>
      </c>
      <c r="F738" s="58" t="s">
        <v>263</v>
      </c>
      <c r="G738" s="58" t="s">
        <v>89</v>
      </c>
      <c r="H738" s="58" t="s">
        <v>690</v>
      </c>
      <c r="I738" s="58" t="s">
        <v>687</v>
      </c>
      <c r="J738" s="58" t="s">
        <v>621</v>
      </c>
      <c r="K738" s="57" t="s">
        <v>972</v>
      </c>
      <c r="L738" s="184">
        <v>0</v>
      </c>
      <c r="M738" s="185">
        <v>107</v>
      </c>
      <c r="N738" s="186">
        <v>107</v>
      </c>
      <c r="O738" s="187">
        <f t="shared" si="105"/>
        <v>0</v>
      </c>
      <c r="P738" s="59">
        <f t="shared" si="104"/>
        <v>100</v>
      </c>
    </row>
    <row r="739" spans="1:16" s="2" customFormat="1" ht="14.25" customHeight="1" outlineLevel="2" x14ac:dyDescent="0.2">
      <c r="A739" s="217">
        <f t="shared" si="103"/>
        <v>736</v>
      </c>
      <c r="B739" s="64" t="s">
        <v>978</v>
      </c>
      <c r="C739" s="58" t="s">
        <v>967</v>
      </c>
      <c r="D739" s="58" t="s">
        <v>684</v>
      </c>
      <c r="E739" s="58" t="s">
        <v>25</v>
      </c>
      <c r="F739" s="58" t="s">
        <v>263</v>
      </c>
      <c r="G739" s="58" t="s">
        <v>89</v>
      </c>
      <c r="H739" s="58"/>
      <c r="I739" s="58" t="s">
        <v>687</v>
      </c>
      <c r="J739" s="58" t="s">
        <v>615</v>
      </c>
      <c r="K739" s="57" t="s">
        <v>968</v>
      </c>
      <c r="L739" s="184">
        <v>0</v>
      </c>
      <c r="M739" s="185">
        <v>2</v>
      </c>
      <c r="N739" s="186">
        <v>2</v>
      </c>
      <c r="O739" s="187">
        <f t="shared" si="105"/>
        <v>0</v>
      </c>
      <c r="P739" s="59">
        <f t="shared" si="104"/>
        <v>100</v>
      </c>
    </row>
    <row r="740" spans="1:16" s="2" customFormat="1" ht="14.25" customHeight="1" outlineLevel="2" x14ac:dyDescent="0.2">
      <c r="A740" s="217">
        <f t="shared" si="103"/>
        <v>737</v>
      </c>
      <c r="B740" s="64" t="s">
        <v>979</v>
      </c>
      <c r="C740" s="58" t="s">
        <v>967</v>
      </c>
      <c r="D740" s="58" t="s">
        <v>684</v>
      </c>
      <c r="E740" s="58" t="s">
        <v>25</v>
      </c>
      <c r="F740" s="58" t="s">
        <v>263</v>
      </c>
      <c r="G740" s="58" t="s">
        <v>89</v>
      </c>
      <c r="H740" s="58" t="s">
        <v>690</v>
      </c>
      <c r="I740" s="58" t="s">
        <v>687</v>
      </c>
      <c r="J740" s="58" t="s">
        <v>615</v>
      </c>
      <c r="K740" s="57" t="s">
        <v>970</v>
      </c>
      <c r="L740" s="184">
        <v>0</v>
      </c>
      <c r="M740" s="185">
        <v>1</v>
      </c>
      <c r="N740" s="186">
        <v>1</v>
      </c>
      <c r="O740" s="187">
        <f t="shared" si="105"/>
        <v>0</v>
      </c>
      <c r="P740" s="59">
        <f t="shared" si="104"/>
        <v>100</v>
      </c>
    </row>
    <row r="741" spans="1:16" s="2" customFormat="1" ht="14.25" customHeight="1" outlineLevel="2" x14ac:dyDescent="0.2">
      <c r="A741" s="217">
        <f t="shared" si="103"/>
        <v>738</v>
      </c>
      <c r="B741" s="64" t="s">
        <v>980</v>
      </c>
      <c r="C741" s="58" t="s">
        <v>967</v>
      </c>
      <c r="D741" s="58" t="s">
        <v>684</v>
      </c>
      <c r="E741" s="58" t="s">
        <v>25</v>
      </c>
      <c r="F741" s="58" t="s">
        <v>263</v>
      </c>
      <c r="G741" s="58" t="s">
        <v>89</v>
      </c>
      <c r="H741" s="58" t="s">
        <v>690</v>
      </c>
      <c r="I741" s="58" t="s">
        <v>687</v>
      </c>
      <c r="J741" s="58" t="s">
        <v>621</v>
      </c>
      <c r="K741" s="57" t="s">
        <v>972</v>
      </c>
      <c r="L741" s="184">
        <v>0</v>
      </c>
      <c r="M741" s="185">
        <v>37</v>
      </c>
      <c r="N741" s="186">
        <v>37</v>
      </c>
      <c r="O741" s="187">
        <f t="shared" si="105"/>
        <v>0</v>
      </c>
      <c r="P741" s="59">
        <f t="shared" si="104"/>
        <v>100</v>
      </c>
    </row>
    <row r="742" spans="1:16" s="2" customFormat="1" ht="14.25" customHeight="1" outlineLevel="2" x14ac:dyDescent="0.2">
      <c r="A742" s="217">
        <f t="shared" si="103"/>
        <v>739</v>
      </c>
      <c r="B742" s="64" t="s">
        <v>981</v>
      </c>
      <c r="C742" s="58" t="s">
        <v>967</v>
      </c>
      <c r="D742" s="58" t="s">
        <v>684</v>
      </c>
      <c r="E742" s="58" t="s">
        <v>25</v>
      </c>
      <c r="F742" s="58" t="s">
        <v>263</v>
      </c>
      <c r="G742" s="58" t="s">
        <v>86</v>
      </c>
      <c r="H742" s="58"/>
      <c r="I742" s="58" t="s">
        <v>687</v>
      </c>
      <c r="J742" s="58" t="s">
        <v>615</v>
      </c>
      <c r="K742" s="57" t="s">
        <v>968</v>
      </c>
      <c r="L742" s="184">
        <v>0</v>
      </c>
      <c r="M742" s="185">
        <v>12</v>
      </c>
      <c r="N742" s="186">
        <v>6</v>
      </c>
      <c r="O742" s="187">
        <f t="shared" si="105"/>
        <v>-6</v>
      </c>
      <c r="P742" s="59">
        <f t="shared" si="104"/>
        <v>50</v>
      </c>
    </row>
    <row r="743" spans="1:16" s="2" customFormat="1" ht="14.25" customHeight="1" outlineLevel="2" x14ac:dyDescent="0.2">
      <c r="A743" s="217">
        <f t="shared" si="103"/>
        <v>740</v>
      </c>
      <c r="B743" s="64" t="s">
        <v>982</v>
      </c>
      <c r="C743" s="58" t="s">
        <v>967</v>
      </c>
      <c r="D743" s="58" t="s">
        <v>684</v>
      </c>
      <c r="E743" s="58" t="s">
        <v>25</v>
      </c>
      <c r="F743" s="58" t="s">
        <v>263</v>
      </c>
      <c r="G743" s="58" t="s">
        <v>86</v>
      </c>
      <c r="H743" s="58" t="s">
        <v>690</v>
      </c>
      <c r="I743" s="58" t="s">
        <v>687</v>
      </c>
      <c r="J743" s="58" t="s">
        <v>615</v>
      </c>
      <c r="K743" s="57" t="s">
        <v>970</v>
      </c>
      <c r="L743" s="184">
        <v>0</v>
      </c>
      <c r="M743" s="185">
        <v>7</v>
      </c>
      <c r="N743" s="186">
        <v>4</v>
      </c>
      <c r="O743" s="187">
        <f t="shared" si="105"/>
        <v>-3</v>
      </c>
      <c r="P743" s="59">
        <f t="shared" si="104"/>
        <v>57.142857142857139</v>
      </c>
    </row>
    <row r="744" spans="1:16" s="2" customFormat="1" ht="14.25" customHeight="1" outlineLevel="2" x14ac:dyDescent="0.2">
      <c r="A744" s="217">
        <f t="shared" si="103"/>
        <v>741</v>
      </c>
      <c r="B744" s="64" t="s">
        <v>983</v>
      </c>
      <c r="C744" s="58" t="s">
        <v>967</v>
      </c>
      <c r="D744" s="58" t="s">
        <v>684</v>
      </c>
      <c r="E744" s="58" t="s">
        <v>25</v>
      </c>
      <c r="F744" s="58" t="s">
        <v>263</v>
      </c>
      <c r="G744" s="58" t="s">
        <v>86</v>
      </c>
      <c r="H744" s="58" t="s">
        <v>690</v>
      </c>
      <c r="I744" s="58" t="s">
        <v>687</v>
      </c>
      <c r="J744" s="58" t="s">
        <v>621</v>
      </c>
      <c r="K744" s="57" t="s">
        <v>972</v>
      </c>
      <c r="L744" s="184">
        <v>0</v>
      </c>
      <c r="M744" s="185">
        <v>217</v>
      </c>
      <c r="N744" s="186">
        <v>119</v>
      </c>
      <c r="O744" s="187">
        <f t="shared" si="105"/>
        <v>-98</v>
      </c>
      <c r="P744" s="59">
        <f t="shared" si="104"/>
        <v>54.838709677419352</v>
      </c>
    </row>
    <row r="745" spans="1:16" s="2" customFormat="1" ht="14.25" customHeight="1" outlineLevel="2" x14ac:dyDescent="0.2">
      <c r="A745" s="217">
        <f t="shared" si="103"/>
        <v>742</v>
      </c>
      <c r="B745" s="64" t="s">
        <v>984</v>
      </c>
      <c r="C745" s="58" t="s">
        <v>967</v>
      </c>
      <c r="D745" s="58" t="s">
        <v>684</v>
      </c>
      <c r="E745" s="58" t="s">
        <v>25</v>
      </c>
      <c r="F745" s="58" t="s">
        <v>263</v>
      </c>
      <c r="G745" s="58" t="s">
        <v>86</v>
      </c>
      <c r="H745" s="58"/>
      <c r="I745" s="58" t="s">
        <v>687</v>
      </c>
      <c r="J745" s="58" t="s">
        <v>615</v>
      </c>
      <c r="K745" s="57" t="s">
        <v>968</v>
      </c>
      <c r="L745" s="184">
        <v>0</v>
      </c>
      <c r="M745" s="185">
        <v>22</v>
      </c>
      <c r="N745" s="186">
        <v>12</v>
      </c>
      <c r="O745" s="187">
        <f t="shared" si="105"/>
        <v>-10</v>
      </c>
      <c r="P745" s="59">
        <f t="shared" si="104"/>
        <v>54.54545454545454</v>
      </c>
    </row>
    <row r="746" spans="1:16" s="2" customFormat="1" ht="14.25" customHeight="1" outlineLevel="2" x14ac:dyDescent="0.2">
      <c r="A746" s="217">
        <f t="shared" si="103"/>
        <v>743</v>
      </c>
      <c r="B746" s="64" t="s">
        <v>985</v>
      </c>
      <c r="C746" s="58" t="s">
        <v>967</v>
      </c>
      <c r="D746" s="58" t="s">
        <v>684</v>
      </c>
      <c r="E746" s="58" t="s">
        <v>25</v>
      </c>
      <c r="F746" s="58" t="s">
        <v>263</v>
      </c>
      <c r="G746" s="58" t="s">
        <v>86</v>
      </c>
      <c r="H746" s="58" t="s">
        <v>690</v>
      </c>
      <c r="I746" s="58" t="s">
        <v>687</v>
      </c>
      <c r="J746" s="58" t="s">
        <v>615</v>
      </c>
      <c r="K746" s="57" t="s">
        <v>970</v>
      </c>
      <c r="L746" s="184">
        <v>0</v>
      </c>
      <c r="M746" s="185">
        <v>13</v>
      </c>
      <c r="N746" s="186">
        <v>8</v>
      </c>
      <c r="O746" s="187">
        <f t="shared" si="105"/>
        <v>-5</v>
      </c>
      <c r="P746" s="59">
        <f t="shared" si="104"/>
        <v>61.53846153846154</v>
      </c>
    </row>
    <row r="747" spans="1:16" s="2" customFormat="1" ht="14.25" customHeight="1" outlineLevel="2" x14ac:dyDescent="0.2">
      <c r="A747" s="217">
        <f t="shared" si="103"/>
        <v>744</v>
      </c>
      <c r="B747" s="64" t="s">
        <v>986</v>
      </c>
      <c r="C747" s="58" t="s">
        <v>967</v>
      </c>
      <c r="D747" s="58" t="s">
        <v>684</v>
      </c>
      <c r="E747" s="58" t="s">
        <v>25</v>
      </c>
      <c r="F747" s="58" t="s">
        <v>263</v>
      </c>
      <c r="G747" s="58" t="s">
        <v>86</v>
      </c>
      <c r="H747" s="58" t="s">
        <v>690</v>
      </c>
      <c r="I747" s="58" t="s">
        <v>687</v>
      </c>
      <c r="J747" s="58" t="s">
        <v>621</v>
      </c>
      <c r="K747" s="57" t="s">
        <v>972</v>
      </c>
      <c r="L747" s="184">
        <v>0</v>
      </c>
      <c r="M747" s="185">
        <v>398</v>
      </c>
      <c r="N747" s="186">
        <v>223</v>
      </c>
      <c r="O747" s="187">
        <f t="shared" si="105"/>
        <v>-175</v>
      </c>
      <c r="P747" s="59">
        <f t="shared" si="104"/>
        <v>56.030150753768851</v>
      </c>
    </row>
    <row r="748" spans="1:16" s="2" customFormat="1" ht="28.5" outlineLevel="2" x14ac:dyDescent="0.2">
      <c r="A748" s="217">
        <f t="shared" si="103"/>
        <v>745</v>
      </c>
      <c r="B748" s="64" t="s">
        <v>987</v>
      </c>
      <c r="C748" s="58" t="s">
        <v>967</v>
      </c>
      <c r="D748" s="58" t="s">
        <v>684</v>
      </c>
      <c r="E748" s="58" t="s">
        <v>25</v>
      </c>
      <c r="F748" s="58" t="s">
        <v>263</v>
      </c>
      <c r="G748" s="58" t="s">
        <v>86</v>
      </c>
      <c r="H748" s="58"/>
      <c r="I748" s="58" t="s">
        <v>687</v>
      </c>
      <c r="J748" s="58" t="s">
        <v>615</v>
      </c>
      <c r="K748" s="57" t="s">
        <v>968</v>
      </c>
      <c r="L748" s="184">
        <v>0</v>
      </c>
      <c r="M748" s="185">
        <v>13</v>
      </c>
      <c r="N748" s="186">
        <v>1</v>
      </c>
      <c r="O748" s="187">
        <f t="shared" si="105"/>
        <v>-12</v>
      </c>
      <c r="P748" s="59">
        <f t="shared" si="104"/>
        <v>7.6923076923076925</v>
      </c>
    </row>
    <row r="749" spans="1:16" s="2" customFormat="1" ht="28.5" outlineLevel="2" x14ac:dyDescent="0.2">
      <c r="A749" s="217">
        <f t="shared" si="103"/>
        <v>746</v>
      </c>
      <c r="B749" s="64" t="s">
        <v>988</v>
      </c>
      <c r="C749" s="58" t="s">
        <v>967</v>
      </c>
      <c r="D749" s="58" t="s">
        <v>684</v>
      </c>
      <c r="E749" s="58" t="s">
        <v>25</v>
      </c>
      <c r="F749" s="58" t="s">
        <v>263</v>
      </c>
      <c r="G749" s="58" t="s">
        <v>86</v>
      </c>
      <c r="H749" s="58" t="s">
        <v>690</v>
      </c>
      <c r="I749" s="58" t="s">
        <v>687</v>
      </c>
      <c r="J749" s="58" t="s">
        <v>615</v>
      </c>
      <c r="K749" s="57" t="s">
        <v>970</v>
      </c>
      <c r="L749" s="184">
        <v>0</v>
      </c>
      <c r="M749" s="185">
        <v>8</v>
      </c>
      <c r="N749" s="186">
        <v>0</v>
      </c>
      <c r="O749" s="187">
        <f t="shared" si="105"/>
        <v>-8</v>
      </c>
      <c r="P749" s="59">
        <f t="shared" si="104"/>
        <v>0</v>
      </c>
    </row>
    <row r="750" spans="1:16" s="2" customFormat="1" ht="28.5" outlineLevel="2" x14ac:dyDescent="0.2">
      <c r="A750" s="217">
        <f t="shared" si="103"/>
        <v>747</v>
      </c>
      <c r="B750" s="64" t="s">
        <v>989</v>
      </c>
      <c r="C750" s="58" t="s">
        <v>967</v>
      </c>
      <c r="D750" s="58" t="s">
        <v>684</v>
      </c>
      <c r="E750" s="58" t="s">
        <v>25</v>
      </c>
      <c r="F750" s="58" t="s">
        <v>263</v>
      </c>
      <c r="G750" s="58" t="s">
        <v>86</v>
      </c>
      <c r="H750" s="58" t="s">
        <v>690</v>
      </c>
      <c r="I750" s="58" t="s">
        <v>687</v>
      </c>
      <c r="J750" s="58" t="s">
        <v>621</v>
      </c>
      <c r="K750" s="57" t="s">
        <v>972</v>
      </c>
      <c r="L750" s="184">
        <v>0</v>
      </c>
      <c r="M750" s="185">
        <v>232</v>
      </c>
      <c r="N750" s="186">
        <v>12</v>
      </c>
      <c r="O750" s="187">
        <f t="shared" si="105"/>
        <v>-220</v>
      </c>
      <c r="P750" s="59">
        <f t="shared" si="104"/>
        <v>5.1724137931034484</v>
      </c>
    </row>
    <row r="751" spans="1:16" s="2" customFormat="1" ht="28.5" outlineLevel="2" x14ac:dyDescent="0.2">
      <c r="A751" s="217">
        <f t="shared" si="103"/>
        <v>748</v>
      </c>
      <c r="B751" s="64" t="s">
        <v>990</v>
      </c>
      <c r="C751" s="58" t="s">
        <v>967</v>
      </c>
      <c r="D751" s="58" t="s">
        <v>684</v>
      </c>
      <c r="E751" s="58" t="s">
        <v>25</v>
      </c>
      <c r="F751" s="58" t="s">
        <v>263</v>
      </c>
      <c r="G751" s="58" t="s">
        <v>86</v>
      </c>
      <c r="H751" s="58"/>
      <c r="I751" s="58" t="s">
        <v>687</v>
      </c>
      <c r="J751" s="58" t="s">
        <v>615</v>
      </c>
      <c r="K751" s="57" t="s">
        <v>968</v>
      </c>
      <c r="L751" s="184">
        <v>0</v>
      </c>
      <c r="M751" s="185">
        <v>3</v>
      </c>
      <c r="N751" s="186">
        <v>1</v>
      </c>
      <c r="O751" s="187">
        <f t="shared" si="105"/>
        <v>-2</v>
      </c>
      <c r="P751" s="59">
        <f t="shared" si="104"/>
        <v>33.333333333333329</v>
      </c>
    </row>
    <row r="752" spans="1:16" s="2" customFormat="1" ht="28.5" outlineLevel="2" x14ac:dyDescent="0.2">
      <c r="A752" s="217">
        <f t="shared" si="103"/>
        <v>749</v>
      </c>
      <c r="B752" s="64" t="s">
        <v>991</v>
      </c>
      <c r="C752" s="58" t="s">
        <v>967</v>
      </c>
      <c r="D752" s="58" t="s">
        <v>684</v>
      </c>
      <c r="E752" s="58" t="s">
        <v>25</v>
      </c>
      <c r="F752" s="58" t="s">
        <v>263</v>
      </c>
      <c r="G752" s="58" t="s">
        <v>86</v>
      </c>
      <c r="H752" s="58" t="s">
        <v>690</v>
      </c>
      <c r="I752" s="58" t="s">
        <v>687</v>
      </c>
      <c r="J752" s="58" t="s">
        <v>615</v>
      </c>
      <c r="K752" s="57" t="s">
        <v>970</v>
      </c>
      <c r="L752" s="184">
        <v>0</v>
      </c>
      <c r="M752" s="185">
        <v>2</v>
      </c>
      <c r="N752" s="186">
        <v>1</v>
      </c>
      <c r="O752" s="187">
        <f t="shared" si="105"/>
        <v>-1</v>
      </c>
      <c r="P752" s="59">
        <f t="shared" si="104"/>
        <v>50</v>
      </c>
    </row>
    <row r="753" spans="1:16" s="2" customFormat="1" ht="28.5" outlineLevel="2" x14ac:dyDescent="0.2">
      <c r="A753" s="217">
        <f t="shared" si="103"/>
        <v>750</v>
      </c>
      <c r="B753" s="64" t="s">
        <v>992</v>
      </c>
      <c r="C753" s="58" t="s">
        <v>967</v>
      </c>
      <c r="D753" s="58" t="s">
        <v>684</v>
      </c>
      <c r="E753" s="58" t="s">
        <v>25</v>
      </c>
      <c r="F753" s="58" t="s">
        <v>263</v>
      </c>
      <c r="G753" s="58" t="s">
        <v>86</v>
      </c>
      <c r="H753" s="58" t="s">
        <v>690</v>
      </c>
      <c r="I753" s="58" t="s">
        <v>687</v>
      </c>
      <c r="J753" s="58" t="s">
        <v>621</v>
      </c>
      <c r="K753" s="57" t="s">
        <v>972</v>
      </c>
      <c r="L753" s="184">
        <v>0</v>
      </c>
      <c r="M753" s="185">
        <v>56</v>
      </c>
      <c r="N753" s="186">
        <v>15</v>
      </c>
      <c r="O753" s="187">
        <f t="shared" si="105"/>
        <v>-41</v>
      </c>
      <c r="P753" s="59">
        <f t="shared" si="104"/>
        <v>26.785714285714285</v>
      </c>
    </row>
    <row r="754" spans="1:16" s="2" customFormat="1" ht="28.5" outlineLevel="2" x14ac:dyDescent="0.2">
      <c r="A754" s="217">
        <f t="shared" si="103"/>
        <v>751</v>
      </c>
      <c r="B754" s="64" t="s">
        <v>993</v>
      </c>
      <c r="C754" s="58" t="s">
        <v>967</v>
      </c>
      <c r="D754" s="58" t="s">
        <v>684</v>
      </c>
      <c r="E754" s="58" t="s">
        <v>25</v>
      </c>
      <c r="F754" s="58" t="s">
        <v>263</v>
      </c>
      <c r="G754" s="58" t="s">
        <v>86</v>
      </c>
      <c r="H754" s="58"/>
      <c r="I754" s="58" t="s">
        <v>687</v>
      </c>
      <c r="J754" s="58" t="s">
        <v>615</v>
      </c>
      <c r="K754" s="57" t="s">
        <v>968</v>
      </c>
      <c r="L754" s="184">
        <v>0</v>
      </c>
      <c r="M754" s="185">
        <v>1</v>
      </c>
      <c r="N754" s="186">
        <v>1</v>
      </c>
      <c r="O754" s="187">
        <f t="shared" si="105"/>
        <v>0</v>
      </c>
      <c r="P754" s="59">
        <f t="shared" si="104"/>
        <v>100</v>
      </c>
    </row>
    <row r="755" spans="1:16" s="2" customFormat="1" ht="28.5" outlineLevel="2" x14ac:dyDescent="0.2">
      <c r="A755" s="217">
        <f t="shared" si="103"/>
        <v>752</v>
      </c>
      <c r="B755" s="64" t="s">
        <v>994</v>
      </c>
      <c r="C755" s="58" t="s">
        <v>967</v>
      </c>
      <c r="D755" s="58" t="s">
        <v>684</v>
      </c>
      <c r="E755" s="58" t="s">
        <v>25</v>
      </c>
      <c r="F755" s="58" t="s">
        <v>263</v>
      </c>
      <c r="G755" s="58" t="s">
        <v>86</v>
      </c>
      <c r="H755" s="58" t="s">
        <v>690</v>
      </c>
      <c r="I755" s="58" t="s">
        <v>687</v>
      </c>
      <c r="J755" s="58" t="s">
        <v>615</v>
      </c>
      <c r="K755" s="57" t="s">
        <v>970</v>
      </c>
      <c r="L755" s="184">
        <v>0</v>
      </c>
      <c r="M755" s="185">
        <v>1</v>
      </c>
      <c r="N755" s="186">
        <v>1</v>
      </c>
      <c r="O755" s="187">
        <f t="shared" si="105"/>
        <v>0</v>
      </c>
      <c r="P755" s="59">
        <f t="shared" si="104"/>
        <v>100</v>
      </c>
    </row>
    <row r="756" spans="1:16" s="2" customFormat="1" ht="28.5" outlineLevel="2" x14ac:dyDescent="0.2">
      <c r="A756" s="217">
        <f t="shared" si="103"/>
        <v>753</v>
      </c>
      <c r="B756" s="64" t="s">
        <v>995</v>
      </c>
      <c r="C756" s="58" t="s">
        <v>967</v>
      </c>
      <c r="D756" s="58" t="s">
        <v>684</v>
      </c>
      <c r="E756" s="58" t="s">
        <v>25</v>
      </c>
      <c r="F756" s="58" t="s">
        <v>263</v>
      </c>
      <c r="G756" s="58" t="s">
        <v>86</v>
      </c>
      <c r="H756" s="58" t="s">
        <v>690</v>
      </c>
      <c r="I756" s="58" t="s">
        <v>687</v>
      </c>
      <c r="J756" s="58" t="s">
        <v>621</v>
      </c>
      <c r="K756" s="57" t="s">
        <v>972</v>
      </c>
      <c r="L756" s="184">
        <v>0</v>
      </c>
      <c r="M756" s="185">
        <v>18</v>
      </c>
      <c r="N756" s="186">
        <v>18</v>
      </c>
      <c r="O756" s="187">
        <f t="shared" si="105"/>
        <v>0</v>
      </c>
      <c r="P756" s="59">
        <f t="shared" si="104"/>
        <v>100</v>
      </c>
    </row>
    <row r="757" spans="1:16" s="2" customFormat="1" ht="28.5" outlineLevel="2" x14ac:dyDescent="0.2">
      <c r="A757" s="217">
        <f t="shared" si="103"/>
        <v>754</v>
      </c>
      <c r="B757" s="64" t="s">
        <v>996</v>
      </c>
      <c r="C757" s="58" t="s">
        <v>967</v>
      </c>
      <c r="D757" s="58" t="s">
        <v>684</v>
      </c>
      <c r="E757" s="58" t="s">
        <v>997</v>
      </c>
      <c r="F757" s="58" t="s">
        <v>263</v>
      </c>
      <c r="G757" s="58" t="s">
        <v>998</v>
      </c>
      <c r="H757" s="58"/>
      <c r="I757" s="58" t="s">
        <v>687</v>
      </c>
      <c r="J757" s="58" t="s">
        <v>615</v>
      </c>
      <c r="K757" s="57" t="s">
        <v>968</v>
      </c>
      <c r="L757" s="184">
        <v>0</v>
      </c>
      <c r="M757" s="185">
        <v>13</v>
      </c>
      <c r="N757" s="186">
        <v>12</v>
      </c>
      <c r="O757" s="187">
        <f t="shared" si="105"/>
        <v>-1</v>
      </c>
      <c r="P757" s="59">
        <f t="shared" si="104"/>
        <v>92.307692307692307</v>
      </c>
    </row>
    <row r="758" spans="1:16" s="2" customFormat="1" ht="28.5" outlineLevel="2" x14ac:dyDescent="0.2">
      <c r="A758" s="217">
        <f t="shared" si="103"/>
        <v>755</v>
      </c>
      <c r="B758" s="64" t="s">
        <v>999</v>
      </c>
      <c r="C758" s="58" t="s">
        <v>967</v>
      </c>
      <c r="D758" s="58" t="s">
        <v>684</v>
      </c>
      <c r="E758" s="58" t="s">
        <v>997</v>
      </c>
      <c r="F758" s="58" t="s">
        <v>263</v>
      </c>
      <c r="G758" s="58" t="s">
        <v>998</v>
      </c>
      <c r="H758" s="58" t="s">
        <v>690</v>
      </c>
      <c r="I758" s="58" t="s">
        <v>687</v>
      </c>
      <c r="J758" s="58" t="s">
        <v>615</v>
      </c>
      <c r="K758" s="57" t="s">
        <v>970</v>
      </c>
      <c r="L758" s="184">
        <v>0</v>
      </c>
      <c r="M758" s="185">
        <v>8</v>
      </c>
      <c r="N758" s="186">
        <v>7</v>
      </c>
      <c r="O758" s="187">
        <f t="shared" si="105"/>
        <v>-1</v>
      </c>
      <c r="P758" s="59">
        <f t="shared" si="104"/>
        <v>87.5</v>
      </c>
    </row>
    <row r="759" spans="1:16" s="2" customFormat="1" ht="28.5" outlineLevel="2" x14ac:dyDescent="0.2">
      <c r="A759" s="217">
        <f t="shared" si="103"/>
        <v>756</v>
      </c>
      <c r="B759" s="64" t="s">
        <v>1000</v>
      </c>
      <c r="C759" s="58" t="s">
        <v>967</v>
      </c>
      <c r="D759" s="58" t="s">
        <v>684</v>
      </c>
      <c r="E759" s="58" t="s">
        <v>997</v>
      </c>
      <c r="F759" s="58" t="s">
        <v>263</v>
      </c>
      <c r="G759" s="58" t="s">
        <v>998</v>
      </c>
      <c r="H759" s="58" t="s">
        <v>690</v>
      </c>
      <c r="I759" s="58" t="s">
        <v>687</v>
      </c>
      <c r="J759" s="58" t="s">
        <v>621</v>
      </c>
      <c r="K759" s="57" t="s">
        <v>972</v>
      </c>
      <c r="L759" s="184">
        <v>0</v>
      </c>
      <c r="M759" s="185">
        <v>242</v>
      </c>
      <c r="N759" s="186">
        <v>220</v>
      </c>
      <c r="O759" s="187">
        <f t="shared" si="105"/>
        <v>-22</v>
      </c>
      <c r="P759" s="59">
        <f t="shared" si="104"/>
        <v>90.909090909090907</v>
      </c>
    </row>
    <row r="760" spans="1:16" s="2" customFormat="1" ht="28.5" outlineLevel="2" x14ac:dyDescent="0.2">
      <c r="A760" s="217">
        <f t="shared" si="103"/>
        <v>757</v>
      </c>
      <c r="B760" s="64" t="s">
        <v>1001</v>
      </c>
      <c r="C760" s="58" t="s">
        <v>967</v>
      </c>
      <c r="D760" s="58" t="s">
        <v>684</v>
      </c>
      <c r="E760" s="58" t="s">
        <v>997</v>
      </c>
      <c r="F760" s="58" t="s">
        <v>263</v>
      </c>
      <c r="G760" s="58" t="s">
        <v>998</v>
      </c>
      <c r="H760" s="58"/>
      <c r="I760" s="58" t="s">
        <v>687</v>
      </c>
      <c r="J760" s="58" t="s">
        <v>615</v>
      </c>
      <c r="K760" s="57" t="s">
        <v>968</v>
      </c>
      <c r="L760" s="184">
        <v>0</v>
      </c>
      <c r="M760" s="185">
        <v>4</v>
      </c>
      <c r="N760" s="186">
        <v>4</v>
      </c>
      <c r="O760" s="187">
        <f t="shared" si="105"/>
        <v>0</v>
      </c>
      <c r="P760" s="59">
        <f t="shared" si="104"/>
        <v>100</v>
      </c>
    </row>
    <row r="761" spans="1:16" s="2" customFormat="1" ht="28.5" outlineLevel="2" x14ac:dyDescent="0.2">
      <c r="A761" s="217">
        <f t="shared" si="103"/>
        <v>758</v>
      </c>
      <c r="B761" s="64" t="s">
        <v>1002</v>
      </c>
      <c r="C761" s="58" t="s">
        <v>967</v>
      </c>
      <c r="D761" s="58" t="s">
        <v>684</v>
      </c>
      <c r="E761" s="58" t="s">
        <v>997</v>
      </c>
      <c r="F761" s="58" t="s">
        <v>263</v>
      </c>
      <c r="G761" s="58" t="s">
        <v>998</v>
      </c>
      <c r="H761" s="58" t="s">
        <v>690</v>
      </c>
      <c r="I761" s="58" t="s">
        <v>687</v>
      </c>
      <c r="J761" s="58" t="s">
        <v>615</v>
      </c>
      <c r="K761" s="57" t="s">
        <v>970</v>
      </c>
      <c r="L761" s="184">
        <v>0</v>
      </c>
      <c r="M761" s="185">
        <v>3</v>
      </c>
      <c r="N761" s="186">
        <v>2</v>
      </c>
      <c r="O761" s="187">
        <f t="shared" si="105"/>
        <v>-1</v>
      </c>
      <c r="P761" s="59">
        <f t="shared" si="104"/>
        <v>66.666666666666657</v>
      </c>
    </row>
    <row r="762" spans="1:16" s="2" customFormat="1" ht="28.5" outlineLevel="2" x14ac:dyDescent="0.2">
      <c r="A762" s="217">
        <f t="shared" si="103"/>
        <v>759</v>
      </c>
      <c r="B762" s="64" t="s">
        <v>1003</v>
      </c>
      <c r="C762" s="58" t="s">
        <v>967</v>
      </c>
      <c r="D762" s="58" t="s">
        <v>684</v>
      </c>
      <c r="E762" s="58" t="s">
        <v>997</v>
      </c>
      <c r="F762" s="58" t="s">
        <v>263</v>
      </c>
      <c r="G762" s="58" t="s">
        <v>998</v>
      </c>
      <c r="H762" s="58" t="s">
        <v>690</v>
      </c>
      <c r="I762" s="58" t="s">
        <v>687</v>
      </c>
      <c r="J762" s="58" t="s">
        <v>621</v>
      </c>
      <c r="K762" s="57" t="s">
        <v>972</v>
      </c>
      <c r="L762" s="184">
        <v>0</v>
      </c>
      <c r="M762" s="185">
        <v>75</v>
      </c>
      <c r="N762" s="186">
        <v>71</v>
      </c>
      <c r="O762" s="187">
        <f t="shared" si="105"/>
        <v>-4</v>
      </c>
      <c r="P762" s="59">
        <f t="shared" si="104"/>
        <v>94.666666666666671</v>
      </c>
    </row>
    <row r="763" spans="1:16" s="2" customFormat="1" ht="28.5" outlineLevel="2" x14ac:dyDescent="0.2">
      <c r="A763" s="217">
        <f t="shared" si="103"/>
        <v>760</v>
      </c>
      <c r="B763" s="64" t="s">
        <v>1004</v>
      </c>
      <c r="C763" s="58" t="s">
        <v>967</v>
      </c>
      <c r="D763" s="58" t="s">
        <v>684</v>
      </c>
      <c r="E763" s="58" t="s">
        <v>25</v>
      </c>
      <c r="F763" s="58" t="s">
        <v>419</v>
      </c>
      <c r="G763" s="58" t="s">
        <v>420</v>
      </c>
      <c r="H763" s="58" t="s">
        <v>690</v>
      </c>
      <c r="I763" s="58" t="s">
        <v>687</v>
      </c>
      <c r="J763" s="58" t="s">
        <v>615</v>
      </c>
      <c r="K763" s="57" t="s">
        <v>970</v>
      </c>
      <c r="L763" s="184">
        <v>0</v>
      </c>
      <c r="M763" s="185">
        <v>59</v>
      </c>
      <c r="N763" s="186">
        <v>59</v>
      </c>
      <c r="O763" s="187">
        <f t="shared" si="105"/>
        <v>0</v>
      </c>
      <c r="P763" s="59">
        <f t="shared" si="104"/>
        <v>100</v>
      </c>
    </row>
    <row r="764" spans="1:16" s="2" customFormat="1" ht="28.5" outlineLevel="2" x14ac:dyDescent="0.2">
      <c r="A764" s="217">
        <f t="shared" si="103"/>
        <v>761</v>
      </c>
      <c r="B764" s="64" t="s">
        <v>1005</v>
      </c>
      <c r="C764" s="58" t="s">
        <v>967</v>
      </c>
      <c r="D764" s="58" t="s">
        <v>684</v>
      </c>
      <c r="E764" s="58" t="s">
        <v>25</v>
      </c>
      <c r="F764" s="58" t="s">
        <v>419</v>
      </c>
      <c r="G764" s="58" t="s">
        <v>420</v>
      </c>
      <c r="H764" s="58" t="s">
        <v>690</v>
      </c>
      <c r="I764" s="58" t="s">
        <v>687</v>
      </c>
      <c r="J764" s="58" t="s">
        <v>621</v>
      </c>
      <c r="K764" s="57" t="s">
        <v>972</v>
      </c>
      <c r="L764" s="184">
        <v>0</v>
      </c>
      <c r="M764" s="185">
        <v>1753</v>
      </c>
      <c r="N764" s="186">
        <v>1753</v>
      </c>
      <c r="O764" s="187">
        <f t="shared" si="105"/>
        <v>0</v>
      </c>
      <c r="P764" s="59">
        <f t="shared" si="104"/>
        <v>100</v>
      </c>
    </row>
    <row r="765" spans="1:16" s="2" customFormat="1" outlineLevel="1" x14ac:dyDescent="0.2">
      <c r="A765" s="218">
        <f t="shared" si="103"/>
        <v>762</v>
      </c>
      <c r="B765" s="60" t="s">
        <v>1006</v>
      </c>
      <c r="C765" s="61">
        <v>236070</v>
      </c>
      <c r="D765" s="61" t="s">
        <v>551</v>
      </c>
      <c r="E765" s="61"/>
      <c r="F765" s="61"/>
      <c r="G765" s="61"/>
      <c r="H765" s="62"/>
      <c r="I765" s="61"/>
      <c r="J765" s="61"/>
      <c r="K765" s="63"/>
      <c r="L765" s="65">
        <f>SUM(L766:L782)</f>
        <v>0</v>
      </c>
      <c r="M765" s="65">
        <f>SUM(M766:M782)</f>
        <v>604</v>
      </c>
      <c r="N765" s="65">
        <f>SUM(N766:N782)</f>
        <v>586</v>
      </c>
      <c r="O765" s="66">
        <f>SUM(O766:O782)</f>
        <v>-18</v>
      </c>
      <c r="P765" s="18">
        <f t="shared" si="104"/>
        <v>97.019867549668874</v>
      </c>
    </row>
    <row r="766" spans="1:16" s="2" customFormat="1" ht="14.25" customHeight="1" outlineLevel="2" x14ac:dyDescent="0.2">
      <c r="A766" s="217">
        <f t="shared" si="103"/>
        <v>763</v>
      </c>
      <c r="B766" s="64" t="s">
        <v>1007</v>
      </c>
      <c r="C766" s="58" t="s">
        <v>1008</v>
      </c>
      <c r="D766" s="58" t="s">
        <v>551</v>
      </c>
      <c r="E766" s="58" t="s">
        <v>25</v>
      </c>
      <c r="F766" s="58" t="s">
        <v>261</v>
      </c>
      <c r="G766" s="58" t="s">
        <v>298</v>
      </c>
      <c r="H766" s="58"/>
      <c r="I766" s="58" t="s">
        <v>1009</v>
      </c>
      <c r="J766" s="58" t="s">
        <v>615</v>
      </c>
      <c r="K766" s="57" t="s">
        <v>1010</v>
      </c>
      <c r="L766" s="184">
        <v>0</v>
      </c>
      <c r="M766" s="185">
        <v>40</v>
      </c>
      <c r="N766" s="186">
        <v>40</v>
      </c>
      <c r="O766" s="187">
        <f t="shared" ref="O766:O782" si="106">N766-M766</f>
        <v>0</v>
      </c>
      <c r="P766" s="59">
        <f t="shared" si="104"/>
        <v>100</v>
      </c>
    </row>
    <row r="767" spans="1:16" s="2" customFormat="1" ht="14.25" customHeight="1" outlineLevel="2" x14ac:dyDescent="0.2">
      <c r="A767" s="217">
        <f t="shared" si="103"/>
        <v>764</v>
      </c>
      <c r="B767" s="64" t="s">
        <v>1011</v>
      </c>
      <c r="C767" s="58" t="s">
        <v>1008</v>
      </c>
      <c r="D767" s="58" t="s">
        <v>551</v>
      </c>
      <c r="E767" s="58" t="s">
        <v>25</v>
      </c>
      <c r="F767" s="58" t="s">
        <v>261</v>
      </c>
      <c r="G767" s="58" t="s">
        <v>298</v>
      </c>
      <c r="H767" s="58" t="s">
        <v>1012</v>
      </c>
      <c r="I767" s="58" t="s">
        <v>1009</v>
      </c>
      <c r="J767" s="58" t="s">
        <v>615</v>
      </c>
      <c r="K767" s="57" t="s">
        <v>1013</v>
      </c>
      <c r="L767" s="184">
        <v>0</v>
      </c>
      <c r="M767" s="185">
        <v>7</v>
      </c>
      <c r="N767" s="186">
        <v>7</v>
      </c>
      <c r="O767" s="187">
        <f t="shared" si="106"/>
        <v>0</v>
      </c>
      <c r="P767" s="59">
        <f t="shared" si="104"/>
        <v>100</v>
      </c>
    </row>
    <row r="768" spans="1:16" s="2" customFormat="1" ht="14.25" customHeight="1" outlineLevel="2" x14ac:dyDescent="0.2">
      <c r="A768" s="217">
        <f t="shared" si="103"/>
        <v>765</v>
      </c>
      <c r="B768" s="64" t="s">
        <v>1014</v>
      </c>
      <c r="C768" s="58" t="s">
        <v>1008</v>
      </c>
      <c r="D768" s="58" t="s">
        <v>551</v>
      </c>
      <c r="E768" s="58" t="s">
        <v>25</v>
      </c>
      <c r="F768" s="58" t="s">
        <v>261</v>
      </c>
      <c r="G768" s="58" t="s">
        <v>298</v>
      </c>
      <c r="H768" s="58"/>
      <c r="I768" s="58" t="s">
        <v>1009</v>
      </c>
      <c r="J768" s="58" t="s">
        <v>621</v>
      </c>
      <c r="K768" s="57" t="s">
        <v>1015</v>
      </c>
      <c r="L768" s="184">
        <v>0</v>
      </c>
      <c r="M768" s="185">
        <v>88</v>
      </c>
      <c r="N768" s="186">
        <v>88</v>
      </c>
      <c r="O768" s="187">
        <f t="shared" si="106"/>
        <v>0</v>
      </c>
      <c r="P768" s="59">
        <f t="shared" si="104"/>
        <v>100</v>
      </c>
    </row>
    <row r="769" spans="1:16" s="2" customFormat="1" ht="14.25" customHeight="1" outlineLevel="2" x14ac:dyDescent="0.2">
      <c r="A769" s="217">
        <f t="shared" si="103"/>
        <v>766</v>
      </c>
      <c r="B769" s="64" t="s">
        <v>1016</v>
      </c>
      <c r="C769" s="58" t="s">
        <v>1008</v>
      </c>
      <c r="D769" s="58" t="s">
        <v>551</v>
      </c>
      <c r="E769" s="58" t="s">
        <v>25</v>
      </c>
      <c r="F769" s="58" t="s">
        <v>261</v>
      </c>
      <c r="G769" s="58" t="s">
        <v>125</v>
      </c>
      <c r="H769" s="58"/>
      <c r="I769" s="58" t="s">
        <v>1009</v>
      </c>
      <c r="J769" s="58" t="s">
        <v>615</v>
      </c>
      <c r="K769" s="57" t="s">
        <v>1010</v>
      </c>
      <c r="L769" s="184">
        <v>0</v>
      </c>
      <c r="M769" s="185">
        <v>41</v>
      </c>
      <c r="N769" s="186">
        <v>41</v>
      </c>
      <c r="O769" s="187">
        <f t="shared" si="106"/>
        <v>0</v>
      </c>
      <c r="P769" s="59">
        <f t="shared" si="104"/>
        <v>100</v>
      </c>
    </row>
    <row r="770" spans="1:16" s="2" customFormat="1" ht="14.25" customHeight="1" outlineLevel="2" x14ac:dyDescent="0.2">
      <c r="A770" s="217">
        <f t="shared" si="103"/>
        <v>767</v>
      </c>
      <c r="B770" s="64" t="s">
        <v>1017</v>
      </c>
      <c r="C770" s="58" t="s">
        <v>1008</v>
      </c>
      <c r="D770" s="58" t="s">
        <v>551</v>
      </c>
      <c r="E770" s="58" t="s">
        <v>25</v>
      </c>
      <c r="F770" s="58" t="s">
        <v>261</v>
      </c>
      <c r="G770" s="58" t="s">
        <v>125</v>
      </c>
      <c r="H770" s="58" t="s">
        <v>1012</v>
      </c>
      <c r="I770" s="58" t="s">
        <v>1009</v>
      </c>
      <c r="J770" s="58" t="s">
        <v>615</v>
      </c>
      <c r="K770" s="57" t="s">
        <v>1013</v>
      </c>
      <c r="L770" s="184">
        <v>0</v>
      </c>
      <c r="M770" s="185">
        <v>7</v>
      </c>
      <c r="N770" s="186">
        <v>7</v>
      </c>
      <c r="O770" s="187">
        <f t="shared" si="106"/>
        <v>0</v>
      </c>
      <c r="P770" s="59">
        <f t="shared" si="104"/>
        <v>100</v>
      </c>
    </row>
    <row r="771" spans="1:16" s="2" customFormat="1" ht="14.25" customHeight="1" outlineLevel="2" x14ac:dyDescent="0.2">
      <c r="A771" s="217">
        <f t="shared" si="103"/>
        <v>768</v>
      </c>
      <c r="B771" s="64" t="s">
        <v>1018</v>
      </c>
      <c r="C771" s="58" t="s">
        <v>1008</v>
      </c>
      <c r="D771" s="58" t="s">
        <v>551</v>
      </c>
      <c r="E771" s="58" t="s">
        <v>25</v>
      </c>
      <c r="F771" s="58" t="s">
        <v>261</v>
      </c>
      <c r="G771" s="58" t="s">
        <v>125</v>
      </c>
      <c r="H771" s="58"/>
      <c r="I771" s="58" t="s">
        <v>1009</v>
      </c>
      <c r="J771" s="58" t="s">
        <v>621</v>
      </c>
      <c r="K771" s="57" t="s">
        <v>1015</v>
      </c>
      <c r="L771" s="184">
        <v>0</v>
      </c>
      <c r="M771" s="185">
        <v>88</v>
      </c>
      <c r="N771" s="186">
        <v>88</v>
      </c>
      <c r="O771" s="187">
        <f t="shared" si="106"/>
        <v>0</v>
      </c>
      <c r="P771" s="59">
        <f t="shared" si="104"/>
        <v>100</v>
      </c>
    </row>
    <row r="772" spans="1:16" s="2" customFormat="1" ht="14.25" customHeight="1" outlineLevel="2" x14ac:dyDescent="0.2">
      <c r="A772" s="217">
        <f t="shared" si="103"/>
        <v>769</v>
      </c>
      <c r="B772" s="64" t="s">
        <v>1019</v>
      </c>
      <c r="C772" s="58" t="s">
        <v>1008</v>
      </c>
      <c r="D772" s="58" t="s">
        <v>551</v>
      </c>
      <c r="E772" s="58" t="s">
        <v>25</v>
      </c>
      <c r="F772" s="58" t="s">
        <v>261</v>
      </c>
      <c r="G772" s="58" t="s">
        <v>269</v>
      </c>
      <c r="H772" s="58"/>
      <c r="I772" s="58" t="s">
        <v>1009</v>
      </c>
      <c r="J772" s="58" t="s">
        <v>615</v>
      </c>
      <c r="K772" s="57" t="s">
        <v>1010</v>
      </c>
      <c r="L772" s="184">
        <v>0</v>
      </c>
      <c r="M772" s="185">
        <v>20</v>
      </c>
      <c r="N772" s="186">
        <v>20</v>
      </c>
      <c r="O772" s="187">
        <f t="shared" si="106"/>
        <v>0</v>
      </c>
      <c r="P772" s="59">
        <f t="shared" si="104"/>
        <v>100</v>
      </c>
    </row>
    <row r="773" spans="1:16" s="2" customFormat="1" ht="14.25" customHeight="1" outlineLevel="2" x14ac:dyDescent="0.2">
      <c r="A773" s="217">
        <f t="shared" si="103"/>
        <v>770</v>
      </c>
      <c r="B773" s="64" t="s">
        <v>1020</v>
      </c>
      <c r="C773" s="58" t="s">
        <v>1008</v>
      </c>
      <c r="D773" s="58" t="s">
        <v>551</v>
      </c>
      <c r="E773" s="58" t="s">
        <v>25</v>
      </c>
      <c r="F773" s="58" t="s">
        <v>261</v>
      </c>
      <c r="G773" s="58" t="s">
        <v>269</v>
      </c>
      <c r="H773" s="58" t="s">
        <v>1012</v>
      </c>
      <c r="I773" s="58" t="s">
        <v>1009</v>
      </c>
      <c r="J773" s="58" t="s">
        <v>615</v>
      </c>
      <c r="K773" s="57" t="s">
        <v>1013</v>
      </c>
      <c r="L773" s="184">
        <v>0</v>
      </c>
      <c r="M773" s="185">
        <v>3</v>
      </c>
      <c r="N773" s="186">
        <v>3</v>
      </c>
      <c r="O773" s="187">
        <f t="shared" si="106"/>
        <v>0</v>
      </c>
      <c r="P773" s="59">
        <f t="shared" ref="P773:P783" si="107">N773/M773*100</f>
        <v>100</v>
      </c>
    </row>
    <row r="774" spans="1:16" s="2" customFormat="1" ht="14.25" customHeight="1" outlineLevel="2" x14ac:dyDescent="0.2">
      <c r="A774" s="217">
        <f t="shared" ref="A774:A837" si="108">A773+1</f>
        <v>771</v>
      </c>
      <c r="B774" s="64" t="s">
        <v>1021</v>
      </c>
      <c r="C774" s="58" t="s">
        <v>1008</v>
      </c>
      <c r="D774" s="58" t="s">
        <v>551</v>
      </c>
      <c r="E774" s="58" t="s">
        <v>25</v>
      </c>
      <c r="F774" s="58" t="s">
        <v>261</v>
      </c>
      <c r="G774" s="58" t="s">
        <v>269</v>
      </c>
      <c r="H774" s="58"/>
      <c r="I774" s="58" t="s">
        <v>1009</v>
      </c>
      <c r="J774" s="58" t="s">
        <v>621</v>
      </c>
      <c r="K774" s="57" t="s">
        <v>1015</v>
      </c>
      <c r="L774" s="184">
        <v>0</v>
      </c>
      <c r="M774" s="185">
        <v>43</v>
      </c>
      <c r="N774" s="186">
        <v>43</v>
      </c>
      <c r="O774" s="187">
        <f t="shared" si="106"/>
        <v>0</v>
      </c>
      <c r="P774" s="59">
        <f t="shared" si="107"/>
        <v>100</v>
      </c>
    </row>
    <row r="775" spans="1:16" s="2" customFormat="1" ht="14.25" customHeight="1" outlineLevel="2" x14ac:dyDescent="0.2">
      <c r="A775" s="217">
        <f t="shared" si="108"/>
        <v>772</v>
      </c>
      <c r="B775" s="64" t="s">
        <v>1022</v>
      </c>
      <c r="C775" s="58" t="s">
        <v>1008</v>
      </c>
      <c r="D775" s="58" t="s">
        <v>551</v>
      </c>
      <c r="E775" s="58" t="s">
        <v>25</v>
      </c>
      <c r="F775" s="58" t="s">
        <v>261</v>
      </c>
      <c r="G775" s="58" t="s">
        <v>271</v>
      </c>
      <c r="H775" s="58"/>
      <c r="I775" s="58" t="s">
        <v>1009</v>
      </c>
      <c r="J775" s="58" t="s">
        <v>615</v>
      </c>
      <c r="K775" s="57" t="s">
        <v>1010</v>
      </c>
      <c r="L775" s="184">
        <v>0</v>
      </c>
      <c r="M775" s="185">
        <v>7</v>
      </c>
      <c r="N775" s="186">
        <v>7</v>
      </c>
      <c r="O775" s="187">
        <f t="shared" si="106"/>
        <v>0</v>
      </c>
      <c r="P775" s="59">
        <f t="shared" si="107"/>
        <v>100</v>
      </c>
    </row>
    <row r="776" spans="1:16" s="2" customFormat="1" ht="14.25" customHeight="1" outlineLevel="2" x14ac:dyDescent="0.2">
      <c r="A776" s="217">
        <f t="shared" si="108"/>
        <v>773</v>
      </c>
      <c r="B776" s="64" t="s">
        <v>1023</v>
      </c>
      <c r="C776" s="58" t="s">
        <v>1008</v>
      </c>
      <c r="D776" s="58" t="s">
        <v>551</v>
      </c>
      <c r="E776" s="58" t="s">
        <v>25</v>
      </c>
      <c r="F776" s="58" t="s">
        <v>261</v>
      </c>
      <c r="G776" s="58" t="s">
        <v>271</v>
      </c>
      <c r="H776" s="58" t="s">
        <v>1012</v>
      </c>
      <c r="I776" s="58" t="s">
        <v>1009</v>
      </c>
      <c r="J776" s="58" t="s">
        <v>615</v>
      </c>
      <c r="K776" s="57" t="s">
        <v>1013</v>
      </c>
      <c r="L776" s="184">
        <v>0</v>
      </c>
      <c r="M776" s="185">
        <v>1</v>
      </c>
      <c r="N776" s="186">
        <v>1</v>
      </c>
      <c r="O776" s="187">
        <f t="shared" si="106"/>
        <v>0</v>
      </c>
      <c r="P776" s="59">
        <f t="shared" si="107"/>
        <v>100</v>
      </c>
    </row>
    <row r="777" spans="1:16" s="2" customFormat="1" ht="14.25" customHeight="1" outlineLevel="2" x14ac:dyDescent="0.2">
      <c r="A777" s="217">
        <f t="shared" si="108"/>
        <v>774</v>
      </c>
      <c r="B777" s="64" t="s">
        <v>1024</v>
      </c>
      <c r="C777" s="58" t="s">
        <v>1008</v>
      </c>
      <c r="D777" s="58" t="s">
        <v>551</v>
      </c>
      <c r="E777" s="58" t="s">
        <v>25</v>
      </c>
      <c r="F777" s="58" t="s">
        <v>261</v>
      </c>
      <c r="G777" s="58" t="s">
        <v>271</v>
      </c>
      <c r="H777" s="58"/>
      <c r="I777" s="58" t="s">
        <v>1009</v>
      </c>
      <c r="J777" s="58" t="s">
        <v>621</v>
      </c>
      <c r="K777" s="57" t="s">
        <v>1015</v>
      </c>
      <c r="L777" s="184">
        <v>0</v>
      </c>
      <c r="M777" s="185">
        <v>16</v>
      </c>
      <c r="N777" s="186">
        <v>16</v>
      </c>
      <c r="O777" s="187">
        <f t="shared" si="106"/>
        <v>0</v>
      </c>
      <c r="P777" s="59">
        <f t="shared" si="107"/>
        <v>100</v>
      </c>
    </row>
    <row r="778" spans="1:16" s="2" customFormat="1" ht="14.25" customHeight="1" outlineLevel="2" x14ac:dyDescent="0.2">
      <c r="A778" s="217">
        <f t="shared" si="108"/>
        <v>775</v>
      </c>
      <c r="B778" s="64" t="s">
        <v>1025</v>
      </c>
      <c r="C778" s="58" t="s">
        <v>1008</v>
      </c>
      <c r="D778" s="58" t="s">
        <v>551</v>
      </c>
      <c r="E778" s="58" t="s">
        <v>25</v>
      </c>
      <c r="F778" s="58" t="s">
        <v>261</v>
      </c>
      <c r="G778" s="58" t="s">
        <v>67</v>
      </c>
      <c r="H778" s="58"/>
      <c r="I778" s="58" t="s">
        <v>1009</v>
      </c>
      <c r="J778" s="58" t="s">
        <v>615</v>
      </c>
      <c r="K778" s="57" t="s">
        <v>1010</v>
      </c>
      <c r="L778" s="184">
        <v>0</v>
      </c>
      <c r="M778" s="185">
        <v>1</v>
      </c>
      <c r="N778" s="186">
        <v>0</v>
      </c>
      <c r="O778" s="187">
        <f t="shared" si="106"/>
        <v>-1</v>
      </c>
      <c r="P778" s="59">
        <f t="shared" si="107"/>
        <v>0</v>
      </c>
    </row>
    <row r="779" spans="1:16" s="2" customFormat="1" ht="14.25" customHeight="1" outlineLevel="2" x14ac:dyDescent="0.2">
      <c r="A779" s="217">
        <f t="shared" si="108"/>
        <v>776</v>
      </c>
      <c r="B779" s="64" t="s">
        <v>1026</v>
      </c>
      <c r="C779" s="58" t="s">
        <v>1008</v>
      </c>
      <c r="D779" s="58" t="s">
        <v>551</v>
      </c>
      <c r="E779" s="58" t="s">
        <v>25</v>
      </c>
      <c r="F779" s="58" t="s">
        <v>261</v>
      </c>
      <c r="G779" s="58" t="s">
        <v>67</v>
      </c>
      <c r="H779" s="58"/>
      <c r="I779" s="58" t="s">
        <v>1009</v>
      </c>
      <c r="J779" s="58" t="s">
        <v>621</v>
      </c>
      <c r="K779" s="57" t="s">
        <v>1015</v>
      </c>
      <c r="L779" s="184">
        <v>0</v>
      </c>
      <c r="M779" s="185">
        <v>3</v>
      </c>
      <c r="N779" s="186">
        <v>0</v>
      </c>
      <c r="O779" s="187">
        <f t="shared" si="106"/>
        <v>-3</v>
      </c>
      <c r="P779" s="59">
        <f t="shared" si="107"/>
        <v>0</v>
      </c>
    </row>
    <row r="780" spans="1:16" s="2" customFormat="1" ht="14.25" customHeight="1" outlineLevel="2" x14ac:dyDescent="0.2">
      <c r="A780" s="217">
        <f t="shared" si="108"/>
        <v>777</v>
      </c>
      <c r="B780" s="64" t="s">
        <v>1027</v>
      </c>
      <c r="C780" s="58" t="s">
        <v>1008</v>
      </c>
      <c r="D780" s="58" t="s">
        <v>551</v>
      </c>
      <c r="E780" s="58" t="s">
        <v>25</v>
      </c>
      <c r="F780" s="58" t="s">
        <v>261</v>
      </c>
      <c r="G780" s="58" t="s">
        <v>795</v>
      </c>
      <c r="H780" s="58"/>
      <c r="I780" s="58" t="s">
        <v>1009</v>
      </c>
      <c r="J780" s="58" t="s">
        <v>615</v>
      </c>
      <c r="K780" s="57" t="s">
        <v>1010</v>
      </c>
      <c r="L780" s="184">
        <v>0</v>
      </c>
      <c r="M780" s="185">
        <v>72</v>
      </c>
      <c r="N780" s="186">
        <v>68</v>
      </c>
      <c r="O780" s="187">
        <f t="shared" si="106"/>
        <v>-4</v>
      </c>
      <c r="P780" s="59">
        <f t="shared" si="107"/>
        <v>94.444444444444443</v>
      </c>
    </row>
    <row r="781" spans="1:16" s="2" customFormat="1" ht="14.25" customHeight="1" outlineLevel="2" x14ac:dyDescent="0.2">
      <c r="A781" s="217">
        <f t="shared" si="108"/>
        <v>778</v>
      </c>
      <c r="B781" s="64" t="s">
        <v>1028</v>
      </c>
      <c r="C781" s="58" t="s">
        <v>1008</v>
      </c>
      <c r="D781" s="58" t="s">
        <v>551</v>
      </c>
      <c r="E781" s="58" t="s">
        <v>25</v>
      </c>
      <c r="F781" s="58" t="s">
        <v>261</v>
      </c>
      <c r="G781" s="58" t="s">
        <v>795</v>
      </c>
      <c r="H781" s="58" t="s">
        <v>1012</v>
      </c>
      <c r="I781" s="58" t="s">
        <v>1009</v>
      </c>
      <c r="J781" s="58" t="s">
        <v>615</v>
      </c>
      <c r="K781" s="57" t="s">
        <v>1013</v>
      </c>
      <c r="L781" s="184">
        <v>0</v>
      </c>
      <c r="M781" s="185">
        <v>12</v>
      </c>
      <c r="N781" s="186">
        <v>11</v>
      </c>
      <c r="O781" s="187">
        <f t="shared" si="106"/>
        <v>-1</v>
      </c>
      <c r="P781" s="59">
        <f t="shared" si="107"/>
        <v>91.666666666666657</v>
      </c>
    </row>
    <row r="782" spans="1:16" s="2" customFormat="1" ht="14.25" customHeight="1" outlineLevel="2" x14ac:dyDescent="0.2">
      <c r="A782" s="217">
        <f t="shared" si="108"/>
        <v>779</v>
      </c>
      <c r="B782" s="64" t="s">
        <v>1029</v>
      </c>
      <c r="C782" s="58" t="s">
        <v>1008</v>
      </c>
      <c r="D782" s="58" t="s">
        <v>551</v>
      </c>
      <c r="E782" s="58" t="s">
        <v>25</v>
      </c>
      <c r="F782" s="58" t="s">
        <v>261</v>
      </c>
      <c r="G782" s="58" t="s">
        <v>795</v>
      </c>
      <c r="H782" s="58"/>
      <c r="I782" s="58" t="s">
        <v>1009</v>
      </c>
      <c r="J782" s="58" t="s">
        <v>621</v>
      </c>
      <c r="K782" s="57" t="s">
        <v>1015</v>
      </c>
      <c r="L782" s="184">
        <v>0</v>
      </c>
      <c r="M782" s="185">
        <v>155</v>
      </c>
      <c r="N782" s="186">
        <v>146</v>
      </c>
      <c r="O782" s="187">
        <f t="shared" si="106"/>
        <v>-9</v>
      </c>
      <c r="P782" s="59">
        <f t="shared" si="107"/>
        <v>94.193548387096769</v>
      </c>
    </row>
    <row r="783" spans="1:16" s="2" customFormat="1" outlineLevel="1" x14ac:dyDescent="0.2">
      <c r="A783" s="225">
        <f t="shared" si="108"/>
        <v>780</v>
      </c>
      <c r="B783" s="82" t="s">
        <v>1030</v>
      </c>
      <c r="C783" s="61">
        <v>236110</v>
      </c>
      <c r="D783" s="61" t="s">
        <v>551</v>
      </c>
      <c r="E783" s="61"/>
      <c r="F783" s="61"/>
      <c r="G783" s="61"/>
      <c r="H783" s="62" t="s">
        <v>1031</v>
      </c>
      <c r="I783" s="61"/>
      <c r="J783" s="61"/>
      <c r="K783" s="63"/>
      <c r="L783" s="65">
        <f>SUM(L784:L785)</f>
        <v>0</v>
      </c>
      <c r="M783" s="65">
        <f t="shared" ref="M783:O783" si="109">SUM(M784:M785)</f>
        <v>150</v>
      </c>
      <c r="N783" s="65">
        <f t="shared" si="109"/>
        <v>150</v>
      </c>
      <c r="O783" s="66">
        <f t="shared" si="109"/>
        <v>0</v>
      </c>
      <c r="P783" s="18">
        <f t="shared" si="107"/>
        <v>100</v>
      </c>
    </row>
    <row r="784" spans="1:16" s="2" customFormat="1" ht="14.25" customHeight="1" outlineLevel="2" x14ac:dyDescent="0.2">
      <c r="A784" s="217">
        <f t="shared" si="108"/>
        <v>781</v>
      </c>
      <c r="B784" s="64" t="s">
        <v>1032</v>
      </c>
      <c r="C784" s="58" t="s">
        <v>605</v>
      </c>
      <c r="D784" s="58" t="s">
        <v>551</v>
      </c>
      <c r="E784" s="58" t="s">
        <v>1033</v>
      </c>
      <c r="F784" s="58" t="s">
        <v>1034</v>
      </c>
      <c r="G784" s="58" t="s">
        <v>103</v>
      </c>
      <c r="H784" s="58" t="s">
        <v>1031</v>
      </c>
      <c r="I784" s="58" t="s">
        <v>25</v>
      </c>
      <c r="J784" s="58" t="s">
        <v>25</v>
      </c>
      <c r="K784" s="57" t="s">
        <v>1035</v>
      </c>
      <c r="L784" s="184">
        <v>0</v>
      </c>
      <c r="M784" s="185">
        <v>125</v>
      </c>
      <c r="N784" s="186">
        <v>125</v>
      </c>
      <c r="O784" s="187">
        <f>N784-M784</f>
        <v>0</v>
      </c>
      <c r="P784" s="59">
        <f>N784/M784*100</f>
        <v>100</v>
      </c>
    </row>
    <row r="785" spans="1:16" s="2" customFormat="1" ht="14.25" customHeight="1" outlineLevel="2" x14ac:dyDescent="0.2">
      <c r="A785" s="217">
        <f t="shared" si="108"/>
        <v>782</v>
      </c>
      <c r="B785" s="64" t="s">
        <v>1036</v>
      </c>
      <c r="C785" s="58" t="s">
        <v>605</v>
      </c>
      <c r="D785" s="58" t="s">
        <v>551</v>
      </c>
      <c r="E785" s="58" t="s">
        <v>1037</v>
      </c>
      <c r="F785" s="58" t="s">
        <v>26</v>
      </c>
      <c r="G785" s="58" t="s">
        <v>103</v>
      </c>
      <c r="H785" s="58" t="s">
        <v>1031</v>
      </c>
      <c r="I785" s="58" t="s">
        <v>25</v>
      </c>
      <c r="J785" s="58" t="s">
        <v>25</v>
      </c>
      <c r="K785" s="57" t="s">
        <v>1038</v>
      </c>
      <c r="L785" s="184">
        <v>0</v>
      </c>
      <c r="M785" s="185">
        <v>25</v>
      </c>
      <c r="N785" s="186">
        <v>25</v>
      </c>
      <c r="O785" s="187">
        <f>N785-M785</f>
        <v>0</v>
      </c>
      <c r="P785" s="59">
        <f>N785/M785*100</f>
        <v>100</v>
      </c>
    </row>
    <row r="786" spans="1:16" s="2" customFormat="1" outlineLevel="1" x14ac:dyDescent="0.2">
      <c r="A786" s="218">
        <f t="shared" si="108"/>
        <v>783</v>
      </c>
      <c r="B786" s="60" t="s">
        <v>1039</v>
      </c>
      <c r="C786" s="61">
        <v>236300</v>
      </c>
      <c r="D786" s="61" t="s">
        <v>891</v>
      </c>
      <c r="E786" s="61"/>
      <c r="F786" s="61"/>
      <c r="G786" s="61"/>
      <c r="H786" s="62"/>
      <c r="I786" s="61"/>
      <c r="J786" s="61"/>
      <c r="K786" s="63"/>
      <c r="L786" s="65">
        <f>SUM(L787:L834)</f>
        <v>3666</v>
      </c>
      <c r="M786" s="65">
        <f t="shared" ref="M786:O786" si="110">SUM(M787:M834)</f>
        <v>5040</v>
      </c>
      <c r="N786" s="65">
        <f t="shared" si="110"/>
        <v>3706</v>
      </c>
      <c r="O786" s="66">
        <f t="shared" si="110"/>
        <v>-1334</v>
      </c>
      <c r="P786" s="18">
        <f t="shared" ref="P786:P849" si="111">N786/M786*100</f>
        <v>73.531746031746039</v>
      </c>
    </row>
    <row r="787" spans="1:16" s="2" customFormat="1" ht="14.25" customHeight="1" outlineLevel="2" x14ac:dyDescent="0.2">
      <c r="A787" s="217">
        <f t="shared" si="108"/>
        <v>784</v>
      </c>
      <c r="B787" s="64" t="s">
        <v>1040</v>
      </c>
      <c r="C787" s="58" t="s">
        <v>1041</v>
      </c>
      <c r="D787" s="58" t="s">
        <v>891</v>
      </c>
      <c r="E787" s="58" t="s">
        <v>25</v>
      </c>
      <c r="F787" s="58" t="s">
        <v>43</v>
      </c>
      <c r="G787" s="58" t="s">
        <v>298</v>
      </c>
      <c r="H787" s="58"/>
      <c r="I787" s="58" t="s">
        <v>1042</v>
      </c>
      <c r="J787" s="58" t="s">
        <v>615</v>
      </c>
      <c r="K787" s="57" t="s">
        <v>1043</v>
      </c>
      <c r="L787" s="184">
        <v>0</v>
      </c>
      <c r="M787" s="185">
        <v>2</v>
      </c>
      <c r="N787" s="186">
        <v>2</v>
      </c>
      <c r="O787" s="187">
        <f t="shared" ref="O787:O834" si="112">N787-M787</f>
        <v>0</v>
      </c>
      <c r="P787" s="59">
        <f t="shared" si="111"/>
        <v>100</v>
      </c>
    </row>
    <row r="788" spans="1:16" s="2" customFormat="1" ht="14.25" customHeight="1" outlineLevel="2" x14ac:dyDescent="0.2">
      <c r="A788" s="217">
        <f t="shared" si="108"/>
        <v>785</v>
      </c>
      <c r="B788" s="64" t="s">
        <v>1044</v>
      </c>
      <c r="C788" s="58" t="s">
        <v>1041</v>
      </c>
      <c r="D788" s="58" t="s">
        <v>891</v>
      </c>
      <c r="E788" s="58" t="s">
        <v>25</v>
      </c>
      <c r="F788" s="58" t="s">
        <v>43</v>
      </c>
      <c r="G788" s="58" t="s">
        <v>298</v>
      </c>
      <c r="H788" s="58" t="s">
        <v>1045</v>
      </c>
      <c r="I788" s="58" t="s">
        <v>1042</v>
      </c>
      <c r="J788" s="58" t="s">
        <v>615</v>
      </c>
      <c r="K788" s="57" t="s">
        <v>1046</v>
      </c>
      <c r="L788" s="184">
        <v>0</v>
      </c>
      <c r="M788" s="185">
        <v>3</v>
      </c>
      <c r="N788" s="186">
        <v>3</v>
      </c>
      <c r="O788" s="187">
        <f t="shared" si="112"/>
        <v>0</v>
      </c>
      <c r="P788" s="59">
        <f t="shared" si="111"/>
        <v>100</v>
      </c>
    </row>
    <row r="789" spans="1:16" s="2" customFormat="1" ht="14.25" customHeight="1" outlineLevel="2" x14ac:dyDescent="0.2">
      <c r="A789" s="217">
        <f t="shared" si="108"/>
        <v>786</v>
      </c>
      <c r="B789" s="64" t="s">
        <v>1047</v>
      </c>
      <c r="C789" s="58" t="s">
        <v>1041</v>
      </c>
      <c r="D789" s="58" t="s">
        <v>891</v>
      </c>
      <c r="E789" s="58" t="s">
        <v>25</v>
      </c>
      <c r="F789" s="58" t="s">
        <v>43</v>
      </c>
      <c r="G789" s="58" t="s">
        <v>298</v>
      </c>
      <c r="H789" s="58" t="s">
        <v>1045</v>
      </c>
      <c r="I789" s="58" t="s">
        <v>1042</v>
      </c>
      <c r="J789" s="58" t="s">
        <v>621</v>
      </c>
      <c r="K789" s="57" t="s">
        <v>1048</v>
      </c>
      <c r="L789" s="184">
        <v>0</v>
      </c>
      <c r="M789" s="185">
        <v>27</v>
      </c>
      <c r="N789" s="186">
        <v>27</v>
      </c>
      <c r="O789" s="187">
        <f t="shared" si="112"/>
        <v>0</v>
      </c>
      <c r="P789" s="59">
        <f t="shared" si="111"/>
        <v>100</v>
      </c>
    </row>
    <row r="790" spans="1:16" s="2" customFormat="1" ht="14.25" customHeight="1" outlineLevel="2" x14ac:dyDescent="0.2">
      <c r="A790" s="217">
        <f t="shared" si="108"/>
        <v>787</v>
      </c>
      <c r="B790" s="64" t="s">
        <v>1049</v>
      </c>
      <c r="C790" s="58" t="s">
        <v>1041</v>
      </c>
      <c r="D790" s="58" t="s">
        <v>891</v>
      </c>
      <c r="E790" s="58" t="s">
        <v>25</v>
      </c>
      <c r="F790" s="58" t="s">
        <v>43</v>
      </c>
      <c r="G790" s="58" t="s">
        <v>298</v>
      </c>
      <c r="H790" s="58"/>
      <c r="I790" s="58" t="s">
        <v>1042</v>
      </c>
      <c r="J790" s="58" t="s">
        <v>615</v>
      </c>
      <c r="K790" s="57" t="s">
        <v>1050</v>
      </c>
      <c r="L790" s="184">
        <v>0</v>
      </c>
      <c r="M790" s="185">
        <v>82</v>
      </c>
      <c r="N790" s="186">
        <v>82</v>
      </c>
      <c r="O790" s="187">
        <f t="shared" si="112"/>
        <v>0</v>
      </c>
      <c r="P790" s="59">
        <f t="shared" si="111"/>
        <v>100</v>
      </c>
    </row>
    <row r="791" spans="1:16" s="2" customFormat="1" ht="14.25" customHeight="1" outlineLevel="2" x14ac:dyDescent="0.2">
      <c r="A791" s="217">
        <f t="shared" si="108"/>
        <v>788</v>
      </c>
      <c r="B791" s="64" t="s">
        <v>1051</v>
      </c>
      <c r="C791" s="58" t="s">
        <v>1041</v>
      </c>
      <c r="D791" s="58" t="s">
        <v>891</v>
      </c>
      <c r="E791" s="58" t="s">
        <v>25</v>
      </c>
      <c r="F791" s="58" t="s">
        <v>43</v>
      </c>
      <c r="G791" s="58" t="s">
        <v>298</v>
      </c>
      <c r="H791" s="58" t="s">
        <v>1045</v>
      </c>
      <c r="I791" s="58" t="s">
        <v>1042</v>
      </c>
      <c r="J791" s="58" t="s">
        <v>615</v>
      </c>
      <c r="K791" s="57" t="s">
        <v>1052</v>
      </c>
      <c r="L791" s="184">
        <v>0</v>
      </c>
      <c r="M791" s="185">
        <v>164</v>
      </c>
      <c r="N791" s="186">
        <v>164</v>
      </c>
      <c r="O791" s="187">
        <f t="shared" si="112"/>
        <v>0</v>
      </c>
      <c r="P791" s="59">
        <f t="shared" si="111"/>
        <v>100</v>
      </c>
    </row>
    <row r="792" spans="1:16" s="2" customFormat="1" ht="14.25" customHeight="1" outlineLevel="2" x14ac:dyDescent="0.2">
      <c r="A792" s="217">
        <f t="shared" si="108"/>
        <v>789</v>
      </c>
      <c r="B792" s="64" t="s">
        <v>1053</v>
      </c>
      <c r="C792" s="58" t="s">
        <v>1041</v>
      </c>
      <c r="D792" s="58" t="s">
        <v>891</v>
      </c>
      <c r="E792" s="58" t="s">
        <v>25</v>
      </c>
      <c r="F792" s="58" t="s">
        <v>43</v>
      </c>
      <c r="G792" s="58" t="s">
        <v>298</v>
      </c>
      <c r="H792" s="58" t="s">
        <v>1045</v>
      </c>
      <c r="I792" s="58" t="s">
        <v>1042</v>
      </c>
      <c r="J792" s="58" t="s">
        <v>621</v>
      </c>
      <c r="K792" s="57" t="s">
        <v>1054</v>
      </c>
      <c r="L792" s="184">
        <v>0</v>
      </c>
      <c r="M792" s="185">
        <v>1395</v>
      </c>
      <c r="N792" s="186">
        <v>1395</v>
      </c>
      <c r="O792" s="187">
        <f t="shared" si="112"/>
        <v>0</v>
      </c>
      <c r="P792" s="59">
        <f t="shared" si="111"/>
        <v>100</v>
      </c>
    </row>
    <row r="793" spans="1:16" s="2" customFormat="1" ht="14.25" customHeight="1" outlineLevel="2" x14ac:dyDescent="0.2">
      <c r="A793" s="217">
        <f t="shared" si="108"/>
        <v>790</v>
      </c>
      <c r="B793" s="64" t="s">
        <v>1055</v>
      </c>
      <c r="C793" s="58" t="s">
        <v>1041</v>
      </c>
      <c r="D793" s="58" t="s">
        <v>891</v>
      </c>
      <c r="E793" s="58" t="s">
        <v>25</v>
      </c>
      <c r="F793" s="58" t="s">
        <v>43</v>
      </c>
      <c r="G793" s="58" t="s">
        <v>125</v>
      </c>
      <c r="H793" s="58"/>
      <c r="I793" s="58" t="s">
        <v>1042</v>
      </c>
      <c r="J793" s="58" t="s">
        <v>615</v>
      </c>
      <c r="K793" s="57" t="s">
        <v>1043</v>
      </c>
      <c r="L793" s="184">
        <v>0</v>
      </c>
      <c r="M793" s="185">
        <v>8</v>
      </c>
      <c r="N793" s="186">
        <v>8</v>
      </c>
      <c r="O793" s="187">
        <f t="shared" si="112"/>
        <v>0</v>
      </c>
      <c r="P793" s="59">
        <f t="shared" si="111"/>
        <v>100</v>
      </c>
    </row>
    <row r="794" spans="1:16" s="2" customFormat="1" ht="14.25" customHeight="1" outlineLevel="2" x14ac:dyDescent="0.2">
      <c r="A794" s="217">
        <f t="shared" si="108"/>
        <v>791</v>
      </c>
      <c r="B794" s="64" t="s">
        <v>1056</v>
      </c>
      <c r="C794" s="58" t="s">
        <v>1041</v>
      </c>
      <c r="D794" s="58" t="s">
        <v>891</v>
      </c>
      <c r="E794" s="58" t="s">
        <v>25</v>
      </c>
      <c r="F794" s="58" t="s">
        <v>43</v>
      </c>
      <c r="G794" s="58" t="s">
        <v>125</v>
      </c>
      <c r="H794" s="58" t="s">
        <v>1045</v>
      </c>
      <c r="I794" s="58" t="s">
        <v>1042</v>
      </c>
      <c r="J794" s="58" t="s">
        <v>615</v>
      </c>
      <c r="K794" s="57" t="s">
        <v>1046</v>
      </c>
      <c r="L794" s="184">
        <v>0</v>
      </c>
      <c r="M794" s="185">
        <v>17</v>
      </c>
      <c r="N794" s="186">
        <v>17</v>
      </c>
      <c r="O794" s="187">
        <f t="shared" si="112"/>
        <v>0</v>
      </c>
      <c r="P794" s="59">
        <f t="shared" si="111"/>
        <v>100</v>
      </c>
    </row>
    <row r="795" spans="1:16" s="2" customFormat="1" ht="14.25" customHeight="1" outlineLevel="2" x14ac:dyDescent="0.2">
      <c r="A795" s="217">
        <f t="shared" si="108"/>
        <v>792</v>
      </c>
      <c r="B795" s="64" t="s">
        <v>1057</v>
      </c>
      <c r="C795" s="58" t="s">
        <v>1041</v>
      </c>
      <c r="D795" s="58" t="s">
        <v>891</v>
      </c>
      <c r="E795" s="58" t="s">
        <v>25</v>
      </c>
      <c r="F795" s="58" t="s">
        <v>43</v>
      </c>
      <c r="G795" s="58" t="s">
        <v>125</v>
      </c>
      <c r="H795" s="58" t="s">
        <v>1045</v>
      </c>
      <c r="I795" s="58" t="s">
        <v>1042</v>
      </c>
      <c r="J795" s="58" t="s">
        <v>621</v>
      </c>
      <c r="K795" s="57" t="s">
        <v>1048</v>
      </c>
      <c r="L795" s="184">
        <v>0</v>
      </c>
      <c r="M795" s="185">
        <v>143</v>
      </c>
      <c r="N795" s="186">
        <v>143</v>
      </c>
      <c r="O795" s="187">
        <f t="shared" si="112"/>
        <v>0</v>
      </c>
      <c r="P795" s="59">
        <f t="shared" si="111"/>
        <v>100</v>
      </c>
    </row>
    <row r="796" spans="1:16" s="2" customFormat="1" ht="14.25" customHeight="1" outlineLevel="2" x14ac:dyDescent="0.2">
      <c r="A796" s="217">
        <f t="shared" si="108"/>
        <v>793</v>
      </c>
      <c r="B796" s="64" t="s">
        <v>1058</v>
      </c>
      <c r="C796" s="58" t="s">
        <v>1041</v>
      </c>
      <c r="D796" s="58" t="s">
        <v>891</v>
      </c>
      <c r="E796" s="58" t="s">
        <v>25</v>
      </c>
      <c r="F796" s="58" t="s">
        <v>43</v>
      </c>
      <c r="G796" s="58" t="s">
        <v>125</v>
      </c>
      <c r="H796" s="58"/>
      <c r="I796" s="58" t="s">
        <v>1042</v>
      </c>
      <c r="J796" s="58" t="s">
        <v>615</v>
      </c>
      <c r="K796" s="57" t="s">
        <v>1050</v>
      </c>
      <c r="L796" s="184">
        <v>0</v>
      </c>
      <c r="M796" s="185">
        <v>25</v>
      </c>
      <c r="N796" s="186">
        <v>25</v>
      </c>
      <c r="O796" s="187">
        <f t="shared" si="112"/>
        <v>0</v>
      </c>
      <c r="P796" s="59">
        <f t="shared" si="111"/>
        <v>100</v>
      </c>
    </row>
    <row r="797" spans="1:16" s="2" customFormat="1" ht="14.25" customHeight="1" outlineLevel="2" x14ac:dyDescent="0.2">
      <c r="A797" s="217">
        <f t="shared" si="108"/>
        <v>794</v>
      </c>
      <c r="B797" s="64" t="s">
        <v>1059</v>
      </c>
      <c r="C797" s="58" t="s">
        <v>1041</v>
      </c>
      <c r="D797" s="58" t="s">
        <v>891</v>
      </c>
      <c r="E797" s="58" t="s">
        <v>25</v>
      </c>
      <c r="F797" s="58" t="s">
        <v>43</v>
      </c>
      <c r="G797" s="58" t="s">
        <v>125</v>
      </c>
      <c r="H797" s="58" t="s">
        <v>1045</v>
      </c>
      <c r="I797" s="58" t="s">
        <v>1042</v>
      </c>
      <c r="J797" s="58" t="s">
        <v>615</v>
      </c>
      <c r="K797" s="57" t="s">
        <v>1052</v>
      </c>
      <c r="L797" s="184">
        <v>0</v>
      </c>
      <c r="M797" s="185">
        <v>49</v>
      </c>
      <c r="N797" s="186">
        <v>49</v>
      </c>
      <c r="O797" s="187">
        <f t="shared" si="112"/>
        <v>0</v>
      </c>
      <c r="P797" s="59">
        <f t="shared" si="111"/>
        <v>100</v>
      </c>
    </row>
    <row r="798" spans="1:16" s="2" customFormat="1" ht="14.25" customHeight="1" outlineLevel="2" x14ac:dyDescent="0.2">
      <c r="A798" s="217">
        <f t="shared" si="108"/>
        <v>795</v>
      </c>
      <c r="B798" s="64" t="s">
        <v>1060</v>
      </c>
      <c r="C798" s="58" t="s">
        <v>1041</v>
      </c>
      <c r="D798" s="58" t="s">
        <v>891</v>
      </c>
      <c r="E798" s="58" t="s">
        <v>25</v>
      </c>
      <c r="F798" s="58" t="s">
        <v>43</v>
      </c>
      <c r="G798" s="58" t="s">
        <v>125</v>
      </c>
      <c r="H798" s="58" t="s">
        <v>1045</v>
      </c>
      <c r="I798" s="58" t="s">
        <v>1042</v>
      </c>
      <c r="J798" s="58" t="s">
        <v>621</v>
      </c>
      <c r="K798" s="57" t="s">
        <v>1054</v>
      </c>
      <c r="L798" s="184">
        <v>0</v>
      </c>
      <c r="M798" s="185">
        <v>423</v>
      </c>
      <c r="N798" s="186">
        <v>423</v>
      </c>
      <c r="O798" s="187">
        <f t="shared" si="112"/>
        <v>0</v>
      </c>
      <c r="P798" s="59">
        <f t="shared" si="111"/>
        <v>100</v>
      </c>
    </row>
    <row r="799" spans="1:16" s="2" customFormat="1" ht="14.25" customHeight="1" outlineLevel="2" x14ac:dyDescent="0.2">
      <c r="A799" s="217">
        <f t="shared" si="108"/>
        <v>796</v>
      </c>
      <c r="B799" s="64" t="s">
        <v>1061</v>
      </c>
      <c r="C799" s="58" t="s">
        <v>1041</v>
      </c>
      <c r="D799" s="58" t="s">
        <v>891</v>
      </c>
      <c r="E799" s="58" t="s">
        <v>25</v>
      </c>
      <c r="F799" s="58" t="s">
        <v>43</v>
      </c>
      <c r="G799" s="58" t="s">
        <v>269</v>
      </c>
      <c r="H799" s="58"/>
      <c r="I799" s="58" t="s">
        <v>1042</v>
      </c>
      <c r="J799" s="58" t="s">
        <v>615</v>
      </c>
      <c r="K799" s="57" t="s">
        <v>1043</v>
      </c>
      <c r="L799" s="184">
        <v>0</v>
      </c>
      <c r="M799" s="185">
        <v>2</v>
      </c>
      <c r="N799" s="186">
        <v>2</v>
      </c>
      <c r="O799" s="187">
        <f t="shared" si="112"/>
        <v>0</v>
      </c>
      <c r="P799" s="59">
        <f t="shared" si="111"/>
        <v>100</v>
      </c>
    </row>
    <row r="800" spans="1:16" s="2" customFormat="1" ht="14.25" customHeight="1" outlineLevel="2" x14ac:dyDescent="0.2">
      <c r="A800" s="217">
        <f t="shared" si="108"/>
        <v>797</v>
      </c>
      <c r="B800" s="64" t="s">
        <v>1062</v>
      </c>
      <c r="C800" s="58" t="s">
        <v>1041</v>
      </c>
      <c r="D800" s="58" t="s">
        <v>891</v>
      </c>
      <c r="E800" s="58" t="s">
        <v>25</v>
      </c>
      <c r="F800" s="58" t="s">
        <v>43</v>
      </c>
      <c r="G800" s="58" t="s">
        <v>269</v>
      </c>
      <c r="H800" s="58" t="s">
        <v>1045</v>
      </c>
      <c r="I800" s="58" t="s">
        <v>1042</v>
      </c>
      <c r="J800" s="58" t="s">
        <v>615</v>
      </c>
      <c r="K800" s="57" t="s">
        <v>1046</v>
      </c>
      <c r="L800" s="184">
        <v>0</v>
      </c>
      <c r="M800" s="185">
        <v>3</v>
      </c>
      <c r="N800" s="186">
        <v>3</v>
      </c>
      <c r="O800" s="187">
        <f t="shared" si="112"/>
        <v>0</v>
      </c>
      <c r="P800" s="59">
        <f t="shared" si="111"/>
        <v>100</v>
      </c>
    </row>
    <row r="801" spans="1:16" s="2" customFormat="1" ht="14.25" customHeight="1" outlineLevel="2" x14ac:dyDescent="0.2">
      <c r="A801" s="217">
        <f t="shared" si="108"/>
        <v>798</v>
      </c>
      <c r="B801" s="64" t="s">
        <v>1063</v>
      </c>
      <c r="C801" s="58" t="s">
        <v>1041</v>
      </c>
      <c r="D801" s="58" t="s">
        <v>891</v>
      </c>
      <c r="E801" s="58" t="s">
        <v>25</v>
      </c>
      <c r="F801" s="58" t="s">
        <v>43</v>
      </c>
      <c r="G801" s="58" t="s">
        <v>269</v>
      </c>
      <c r="H801" s="58" t="s">
        <v>1045</v>
      </c>
      <c r="I801" s="58" t="s">
        <v>1042</v>
      </c>
      <c r="J801" s="58" t="s">
        <v>621</v>
      </c>
      <c r="K801" s="57" t="s">
        <v>1048</v>
      </c>
      <c r="L801" s="184">
        <v>0</v>
      </c>
      <c r="M801" s="185">
        <v>27</v>
      </c>
      <c r="N801" s="186">
        <v>27</v>
      </c>
      <c r="O801" s="187">
        <f t="shared" si="112"/>
        <v>0</v>
      </c>
      <c r="P801" s="59">
        <f t="shared" si="111"/>
        <v>100</v>
      </c>
    </row>
    <row r="802" spans="1:16" s="2" customFormat="1" ht="14.25" customHeight="1" outlineLevel="2" x14ac:dyDescent="0.2">
      <c r="A802" s="217">
        <f t="shared" si="108"/>
        <v>799</v>
      </c>
      <c r="B802" s="64" t="s">
        <v>1064</v>
      </c>
      <c r="C802" s="58" t="s">
        <v>1041</v>
      </c>
      <c r="D802" s="58" t="s">
        <v>891</v>
      </c>
      <c r="E802" s="58" t="s">
        <v>25</v>
      </c>
      <c r="F802" s="58" t="s">
        <v>43</v>
      </c>
      <c r="G802" s="58" t="s">
        <v>269</v>
      </c>
      <c r="H802" s="58"/>
      <c r="I802" s="58" t="s">
        <v>1042</v>
      </c>
      <c r="J802" s="58" t="s">
        <v>615</v>
      </c>
      <c r="K802" s="57" t="s">
        <v>1050</v>
      </c>
      <c r="L802" s="184">
        <v>0</v>
      </c>
      <c r="M802" s="185">
        <v>25</v>
      </c>
      <c r="N802" s="186">
        <v>25</v>
      </c>
      <c r="O802" s="187">
        <f t="shared" si="112"/>
        <v>0</v>
      </c>
      <c r="P802" s="59">
        <f t="shared" si="111"/>
        <v>100</v>
      </c>
    </row>
    <row r="803" spans="1:16" s="2" customFormat="1" ht="14.25" customHeight="1" outlineLevel="2" x14ac:dyDescent="0.2">
      <c r="A803" s="217">
        <f t="shared" si="108"/>
        <v>800</v>
      </c>
      <c r="B803" s="64" t="s">
        <v>1065</v>
      </c>
      <c r="C803" s="58" t="s">
        <v>1041</v>
      </c>
      <c r="D803" s="58" t="s">
        <v>891</v>
      </c>
      <c r="E803" s="58" t="s">
        <v>25</v>
      </c>
      <c r="F803" s="58" t="s">
        <v>43</v>
      </c>
      <c r="G803" s="58" t="s">
        <v>269</v>
      </c>
      <c r="H803" s="58" t="s">
        <v>1045</v>
      </c>
      <c r="I803" s="58" t="s">
        <v>1042</v>
      </c>
      <c r="J803" s="58" t="s">
        <v>615</v>
      </c>
      <c r="K803" s="57" t="s">
        <v>1052</v>
      </c>
      <c r="L803" s="184">
        <v>0</v>
      </c>
      <c r="M803" s="185">
        <v>49</v>
      </c>
      <c r="N803" s="186">
        <v>49</v>
      </c>
      <c r="O803" s="187">
        <f t="shared" si="112"/>
        <v>0</v>
      </c>
      <c r="P803" s="59">
        <f t="shared" si="111"/>
        <v>100</v>
      </c>
    </row>
    <row r="804" spans="1:16" s="2" customFormat="1" ht="14.25" customHeight="1" outlineLevel="2" x14ac:dyDescent="0.2">
      <c r="A804" s="217">
        <f t="shared" si="108"/>
        <v>801</v>
      </c>
      <c r="B804" s="64" t="s">
        <v>1066</v>
      </c>
      <c r="C804" s="58" t="s">
        <v>1041</v>
      </c>
      <c r="D804" s="58" t="s">
        <v>891</v>
      </c>
      <c r="E804" s="58" t="s">
        <v>25</v>
      </c>
      <c r="F804" s="58" t="s">
        <v>43</v>
      </c>
      <c r="G804" s="58" t="s">
        <v>269</v>
      </c>
      <c r="H804" s="58" t="s">
        <v>1045</v>
      </c>
      <c r="I804" s="58" t="s">
        <v>1042</v>
      </c>
      <c r="J804" s="58" t="s">
        <v>621</v>
      </c>
      <c r="K804" s="57" t="s">
        <v>1054</v>
      </c>
      <c r="L804" s="184">
        <v>0</v>
      </c>
      <c r="M804" s="185">
        <v>424</v>
      </c>
      <c r="N804" s="186">
        <v>424</v>
      </c>
      <c r="O804" s="187">
        <f t="shared" si="112"/>
        <v>0</v>
      </c>
      <c r="P804" s="59">
        <f t="shared" si="111"/>
        <v>100</v>
      </c>
    </row>
    <row r="805" spans="1:16" s="2" customFormat="1" ht="14.25" customHeight="1" outlineLevel="2" x14ac:dyDescent="0.2">
      <c r="A805" s="217">
        <f t="shared" si="108"/>
        <v>802</v>
      </c>
      <c r="B805" s="64" t="s">
        <v>1067</v>
      </c>
      <c r="C805" s="58" t="s">
        <v>1041</v>
      </c>
      <c r="D805" s="58" t="s">
        <v>891</v>
      </c>
      <c r="E805" s="58" t="s">
        <v>25</v>
      </c>
      <c r="F805" s="58" t="s">
        <v>43</v>
      </c>
      <c r="G805" s="58" t="s">
        <v>271</v>
      </c>
      <c r="H805" s="58"/>
      <c r="I805" s="58" t="s">
        <v>1042</v>
      </c>
      <c r="J805" s="58" t="s">
        <v>615</v>
      </c>
      <c r="K805" s="57" t="s">
        <v>1043</v>
      </c>
      <c r="L805" s="184">
        <v>0</v>
      </c>
      <c r="M805" s="185">
        <v>1</v>
      </c>
      <c r="N805" s="186">
        <v>1</v>
      </c>
      <c r="O805" s="187">
        <f t="shared" si="112"/>
        <v>0</v>
      </c>
      <c r="P805" s="59">
        <f t="shared" si="111"/>
        <v>100</v>
      </c>
    </row>
    <row r="806" spans="1:16" s="2" customFormat="1" ht="14.25" customHeight="1" outlineLevel="2" x14ac:dyDescent="0.2">
      <c r="A806" s="217">
        <f t="shared" si="108"/>
        <v>803</v>
      </c>
      <c r="B806" s="64" t="s">
        <v>1068</v>
      </c>
      <c r="C806" s="58" t="s">
        <v>1041</v>
      </c>
      <c r="D806" s="58" t="s">
        <v>891</v>
      </c>
      <c r="E806" s="58" t="s">
        <v>25</v>
      </c>
      <c r="F806" s="58" t="s">
        <v>43</v>
      </c>
      <c r="G806" s="58" t="s">
        <v>271</v>
      </c>
      <c r="H806" s="58" t="s">
        <v>1045</v>
      </c>
      <c r="I806" s="58" t="s">
        <v>1042</v>
      </c>
      <c r="J806" s="58" t="s">
        <v>615</v>
      </c>
      <c r="K806" s="57" t="s">
        <v>1046</v>
      </c>
      <c r="L806" s="184">
        <v>0</v>
      </c>
      <c r="M806" s="185">
        <v>1</v>
      </c>
      <c r="N806" s="186">
        <v>1</v>
      </c>
      <c r="O806" s="187">
        <f t="shared" si="112"/>
        <v>0</v>
      </c>
      <c r="P806" s="59">
        <f t="shared" si="111"/>
        <v>100</v>
      </c>
    </row>
    <row r="807" spans="1:16" s="2" customFormat="1" ht="14.25" customHeight="1" outlineLevel="2" x14ac:dyDescent="0.2">
      <c r="A807" s="217">
        <f t="shared" si="108"/>
        <v>804</v>
      </c>
      <c r="B807" s="64" t="s">
        <v>1069</v>
      </c>
      <c r="C807" s="58" t="s">
        <v>1041</v>
      </c>
      <c r="D807" s="58" t="s">
        <v>891</v>
      </c>
      <c r="E807" s="58" t="s">
        <v>25</v>
      </c>
      <c r="F807" s="58" t="s">
        <v>43</v>
      </c>
      <c r="G807" s="58" t="s">
        <v>271</v>
      </c>
      <c r="H807" s="58" t="s">
        <v>1045</v>
      </c>
      <c r="I807" s="58" t="s">
        <v>1042</v>
      </c>
      <c r="J807" s="58" t="s">
        <v>621</v>
      </c>
      <c r="K807" s="57" t="s">
        <v>1048</v>
      </c>
      <c r="L807" s="184">
        <v>0</v>
      </c>
      <c r="M807" s="185">
        <v>10</v>
      </c>
      <c r="N807" s="186">
        <v>10</v>
      </c>
      <c r="O807" s="187">
        <f t="shared" si="112"/>
        <v>0</v>
      </c>
      <c r="P807" s="59">
        <f t="shared" si="111"/>
        <v>100</v>
      </c>
    </row>
    <row r="808" spans="1:16" s="2" customFormat="1" ht="14.25" customHeight="1" outlineLevel="2" x14ac:dyDescent="0.2">
      <c r="A808" s="217">
        <f t="shared" si="108"/>
        <v>805</v>
      </c>
      <c r="B808" s="64" t="s">
        <v>1070</v>
      </c>
      <c r="C808" s="58" t="s">
        <v>1041</v>
      </c>
      <c r="D808" s="58" t="s">
        <v>891</v>
      </c>
      <c r="E808" s="58" t="s">
        <v>25</v>
      </c>
      <c r="F808" s="58" t="s">
        <v>43</v>
      </c>
      <c r="G808" s="58" t="s">
        <v>271</v>
      </c>
      <c r="H808" s="58"/>
      <c r="I808" s="58" t="s">
        <v>1042</v>
      </c>
      <c r="J808" s="58" t="s">
        <v>615</v>
      </c>
      <c r="K808" s="57" t="s">
        <v>1050</v>
      </c>
      <c r="L808" s="184">
        <v>0</v>
      </c>
      <c r="M808" s="185">
        <v>9</v>
      </c>
      <c r="N808" s="186">
        <v>9</v>
      </c>
      <c r="O808" s="187">
        <f t="shared" si="112"/>
        <v>0</v>
      </c>
      <c r="P808" s="59">
        <f t="shared" si="111"/>
        <v>100</v>
      </c>
    </row>
    <row r="809" spans="1:16" s="2" customFormat="1" ht="14.25" customHeight="1" outlineLevel="2" x14ac:dyDescent="0.2">
      <c r="A809" s="217">
        <f t="shared" si="108"/>
        <v>806</v>
      </c>
      <c r="B809" s="64" t="s">
        <v>1071</v>
      </c>
      <c r="C809" s="58" t="s">
        <v>1041</v>
      </c>
      <c r="D809" s="58" t="s">
        <v>891</v>
      </c>
      <c r="E809" s="58" t="s">
        <v>25</v>
      </c>
      <c r="F809" s="58" t="s">
        <v>43</v>
      </c>
      <c r="G809" s="58" t="s">
        <v>271</v>
      </c>
      <c r="H809" s="58" t="s">
        <v>1045</v>
      </c>
      <c r="I809" s="58" t="s">
        <v>1042</v>
      </c>
      <c r="J809" s="58" t="s">
        <v>615</v>
      </c>
      <c r="K809" s="57" t="s">
        <v>1052</v>
      </c>
      <c r="L809" s="184">
        <v>0</v>
      </c>
      <c r="M809" s="185">
        <v>18</v>
      </c>
      <c r="N809" s="186">
        <v>18</v>
      </c>
      <c r="O809" s="187">
        <f t="shared" si="112"/>
        <v>0</v>
      </c>
      <c r="P809" s="59">
        <f t="shared" si="111"/>
        <v>100</v>
      </c>
    </row>
    <row r="810" spans="1:16" s="2" customFormat="1" ht="14.25" customHeight="1" outlineLevel="2" x14ac:dyDescent="0.2">
      <c r="A810" s="217">
        <f t="shared" si="108"/>
        <v>807</v>
      </c>
      <c r="B810" s="64" t="s">
        <v>1072</v>
      </c>
      <c r="C810" s="58" t="s">
        <v>1041</v>
      </c>
      <c r="D810" s="58" t="s">
        <v>891</v>
      </c>
      <c r="E810" s="58" t="s">
        <v>25</v>
      </c>
      <c r="F810" s="58" t="s">
        <v>43</v>
      </c>
      <c r="G810" s="58" t="s">
        <v>271</v>
      </c>
      <c r="H810" s="58" t="s">
        <v>1045</v>
      </c>
      <c r="I810" s="58" t="s">
        <v>1042</v>
      </c>
      <c r="J810" s="58" t="s">
        <v>621</v>
      </c>
      <c r="K810" s="57" t="s">
        <v>1054</v>
      </c>
      <c r="L810" s="184">
        <v>0</v>
      </c>
      <c r="M810" s="185">
        <v>153</v>
      </c>
      <c r="N810" s="186">
        <v>153</v>
      </c>
      <c r="O810" s="187">
        <f t="shared" si="112"/>
        <v>0</v>
      </c>
      <c r="P810" s="59">
        <f t="shared" si="111"/>
        <v>100</v>
      </c>
    </row>
    <row r="811" spans="1:16" s="2" customFormat="1" ht="14.25" customHeight="1" outlineLevel="2" x14ac:dyDescent="0.2">
      <c r="A811" s="217">
        <f t="shared" si="108"/>
        <v>808</v>
      </c>
      <c r="B811" s="64" t="s">
        <v>1073</v>
      </c>
      <c r="C811" s="58" t="s">
        <v>1041</v>
      </c>
      <c r="D811" s="58" t="s">
        <v>891</v>
      </c>
      <c r="E811" s="58" t="s">
        <v>25</v>
      </c>
      <c r="F811" s="58" t="s">
        <v>43</v>
      </c>
      <c r="G811" s="58" t="s">
        <v>27</v>
      </c>
      <c r="H811" s="58"/>
      <c r="I811" s="58" t="s">
        <v>1042</v>
      </c>
      <c r="J811" s="58" t="s">
        <v>615</v>
      </c>
      <c r="K811" s="57" t="s">
        <v>1043</v>
      </c>
      <c r="L811" s="184">
        <v>0</v>
      </c>
      <c r="M811" s="185">
        <v>3</v>
      </c>
      <c r="N811" s="186">
        <v>0</v>
      </c>
      <c r="O811" s="187">
        <f t="shared" si="112"/>
        <v>-3</v>
      </c>
      <c r="P811" s="59">
        <f t="shared" si="111"/>
        <v>0</v>
      </c>
    </row>
    <row r="812" spans="1:16" s="2" customFormat="1" ht="14.25" customHeight="1" outlineLevel="2" x14ac:dyDescent="0.2">
      <c r="A812" s="217">
        <f t="shared" si="108"/>
        <v>809</v>
      </c>
      <c r="B812" s="64" t="s">
        <v>1074</v>
      </c>
      <c r="C812" s="58" t="s">
        <v>1041</v>
      </c>
      <c r="D812" s="58" t="s">
        <v>891</v>
      </c>
      <c r="E812" s="58" t="s">
        <v>25</v>
      </c>
      <c r="F812" s="58" t="s">
        <v>43</v>
      </c>
      <c r="G812" s="58" t="s">
        <v>27</v>
      </c>
      <c r="H812" s="58" t="s">
        <v>1045</v>
      </c>
      <c r="I812" s="58" t="s">
        <v>1042</v>
      </c>
      <c r="J812" s="58" t="s">
        <v>615</v>
      </c>
      <c r="K812" s="57" t="s">
        <v>1046</v>
      </c>
      <c r="L812" s="184">
        <v>0</v>
      </c>
      <c r="M812" s="185">
        <v>6</v>
      </c>
      <c r="N812" s="186">
        <v>0</v>
      </c>
      <c r="O812" s="187">
        <f t="shared" si="112"/>
        <v>-6</v>
      </c>
      <c r="P812" s="59">
        <f t="shared" si="111"/>
        <v>0</v>
      </c>
    </row>
    <row r="813" spans="1:16" s="2" customFormat="1" ht="14.25" customHeight="1" outlineLevel="2" x14ac:dyDescent="0.2">
      <c r="A813" s="217">
        <f t="shared" si="108"/>
        <v>810</v>
      </c>
      <c r="B813" s="64" t="s">
        <v>1075</v>
      </c>
      <c r="C813" s="58" t="s">
        <v>1041</v>
      </c>
      <c r="D813" s="58" t="s">
        <v>891</v>
      </c>
      <c r="E813" s="58" t="s">
        <v>25</v>
      </c>
      <c r="F813" s="58" t="s">
        <v>43</v>
      </c>
      <c r="G813" s="58" t="s">
        <v>27</v>
      </c>
      <c r="H813" s="58" t="s">
        <v>1045</v>
      </c>
      <c r="I813" s="58" t="s">
        <v>1042</v>
      </c>
      <c r="J813" s="58" t="s">
        <v>621</v>
      </c>
      <c r="K813" s="57" t="s">
        <v>1048</v>
      </c>
      <c r="L813" s="184">
        <v>0</v>
      </c>
      <c r="M813" s="185">
        <v>55</v>
      </c>
      <c r="N813" s="186">
        <v>0</v>
      </c>
      <c r="O813" s="187">
        <f t="shared" si="112"/>
        <v>-55</v>
      </c>
      <c r="P813" s="59">
        <f t="shared" si="111"/>
        <v>0</v>
      </c>
    </row>
    <row r="814" spans="1:16" s="2" customFormat="1" ht="14.25" customHeight="1" outlineLevel="2" x14ac:dyDescent="0.2">
      <c r="A814" s="217">
        <f t="shared" si="108"/>
        <v>811</v>
      </c>
      <c r="B814" s="64" t="s">
        <v>1076</v>
      </c>
      <c r="C814" s="58" t="s">
        <v>1041</v>
      </c>
      <c r="D814" s="58" t="s">
        <v>891</v>
      </c>
      <c r="E814" s="58" t="s">
        <v>25</v>
      </c>
      <c r="F814" s="58" t="s">
        <v>43</v>
      </c>
      <c r="G814" s="58" t="s">
        <v>29</v>
      </c>
      <c r="H814" s="58"/>
      <c r="I814" s="58" t="s">
        <v>1042</v>
      </c>
      <c r="J814" s="58" t="s">
        <v>615</v>
      </c>
      <c r="K814" s="57" t="s">
        <v>1043</v>
      </c>
      <c r="L814" s="184">
        <v>10</v>
      </c>
      <c r="M814" s="185">
        <v>10</v>
      </c>
      <c r="N814" s="186">
        <v>5</v>
      </c>
      <c r="O814" s="187">
        <f t="shared" si="112"/>
        <v>-5</v>
      </c>
      <c r="P814" s="59">
        <f t="shared" si="111"/>
        <v>50</v>
      </c>
    </row>
    <row r="815" spans="1:16" s="2" customFormat="1" ht="14.25" customHeight="1" outlineLevel="2" x14ac:dyDescent="0.2">
      <c r="A815" s="217">
        <f t="shared" si="108"/>
        <v>812</v>
      </c>
      <c r="B815" s="64" t="s">
        <v>1077</v>
      </c>
      <c r="C815" s="58" t="s">
        <v>1041</v>
      </c>
      <c r="D815" s="58" t="s">
        <v>891</v>
      </c>
      <c r="E815" s="58" t="s">
        <v>25</v>
      </c>
      <c r="F815" s="58" t="s">
        <v>43</v>
      </c>
      <c r="G815" s="58" t="s">
        <v>29</v>
      </c>
      <c r="H815" s="58" t="s">
        <v>1045</v>
      </c>
      <c r="I815" s="58" t="s">
        <v>1042</v>
      </c>
      <c r="J815" s="58" t="s">
        <v>615</v>
      </c>
      <c r="K815" s="57" t="s">
        <v>1046</v>
      </c>
      <c r="L815" s="184">
        <v>20</v>
      </c>
      <c r="M815" s="185">
        <v>20</v>
      </c>
      <c r="N815" s="186">
        <v>9</v>
      </c>
      <c r="O815" s="187">
        <f t="shared" si="112"/>
        <v>-11</v>
      </c>
      <c r="P815" s="59">
        <f t="shared" si="111"/>
        <v>45</v>
      </c>
    </row>
    <row r="816" spans="1:16" s="2" customFormat="1" ht="14.25" customHeight="1" outlineLevel="2" x14ac:dyDescent="0.2">
      <c r="A816" s="217">
        <f t="shared" si="108"/>
        <v>813</v>
      </c>
      <c r="B816" s="64" t="s">
        <v>1078</v>
      </c>
      <c r="C816" s="58" t="s">
        <v>1041</v>
      </c>
      <c r="D816" s="58" t="s">
        <v>891</v>
      </c>
      <c r="E816" s="58" t="s">
        <v>25</v>
      </c>
      <c r="F816" s="58" t="s">
        <v>43</v>
      </c>
      <c r="G816" s="58" t="s">
        <v>29</v>
      </c>
      <c r="H816" s="58" t="s">
        <v>1045</v>
      </c>
      <c r="I816" s="58" t="s">
        <v>1042</v>
      </c>
      <c r="J816" s="58" t="s">
        <v>621</v>
      </c>
      <c r="K816" s="57" t="s">
        <v>1048</v>
      </c>
      <c r="L816" s="184">
        <v>170</v>
      </c>
      <c r="M816" s="185">
        <v>170</v>
      </c>
      <c r="N816" s="186">
        <v>78</v>
      </c>
      <c r="O816" s="187">
        <f t="shared" si="112"/>
        <v>-92</v>
      </c>
      <c r="P816" s="59">
        <f t="shared" si="111"/>
        <v>45.882352941176471</v>
      </c>
    </row>
    <row r="817" spans="1:16" s="2" customFormat="1" ht="28.5" outlineLevel="2" x14ac:dyDescent="0.2">
      <c r="A817" s="217">
        <f t="shared" si="108"/>
        <v>814</v>
      </c>
      <c r="B817" s="64" t="s">
        <v>1079</v>
      </c>
      <c r="C817" s="58" t="s">
        <v>1041</v>
      </c>
      <c r="D817" s="58" t="s">
        <v>891</v>
      </c>
      <c r="E817" s="58" t="s">
        <v>25</v>
      </c>
      <c r="F817" s="58" t="s">
        <v>43</v>
      </c>
      <c r="G817" s="58" t="s">
        <v>471</v>
      </c>
      <c r="H817" s="58"/>
      <c r="I817" s="58" t="s">
        <v>1042</v>
      </c>
      <c r="J817" s="58" t="s">
        <v>615</v>
      </c>
      <c r="K817" s="57" t="s">
        <v>1043</v>
      </c>
      <c r="L817" s="184">
        <v>0</v>
      </c>
      <c r="M817" s="185">
        <v>3</v>
      </c>
      <c r="N817" s="186">
        <v>1</v>
      </c>
      <c r="O817" s="187">
        <f t="shared" si="112"/>
        <v>-2</v>
      </c>
      <c r="P817" s="59">
        <f t="shared" si="111"/>
        <v>33.333333333333329</v>
      </c>
    </row>
    <row r="818" spans="1:16" s="2" customFormat="1" ht="28.5" outlineLevel="2" x14ac:dyDescent="0.2">
      <c r="A818" s="217">
        <f t="shared" si="108"/>
        <v>815</v>
      </c>
      <c r="B818" s="64" t="s">
        <v>1080</v>
      </c>
      <c r="C818" s="58" t="s">
        <v>1041</v>
      </c>
      <c r="D818" s="58" t="s">
        <v>891</v>
      </c>
      <c r="E818" s="58" t="s">
        <v>25</v>
      </c>
      <c r="F818" s="58" t="s">
        <v>43</v>
      </c>
      <c r="G818" s="58" t="s">
        <v>471</v>
      </c>
      <c r="H818" s="58" t="s">
        <v>1045</v>
      </c>
      <c r="I818" s="58" t="s">
        <v>1042</v>
      </c>
      <c r="J818" s="58" t="s">
        <v>615</v>
      </c>
      <c r="K818" s="57" t="s">
        <v>1046</v>
      </c>
      <c r="L818" s="184">
        <v>0</v>
      </c>
      <c r="M818" s="185">
        <v>5</v>
      </c>
      <c r="N818" s="186">
        <v>3</v>
      </c>
      <c r="O818" s="187">
        <f t="shared" si="112"/>
        <v>-2</v>
      </c>
      <c r="P818" s="59">
        <f t="shared" si="111"/>
        <v>60</v>
      </c>
    </row>
    <row r="819" spans="1:16" s="2" customFormat="1" ht="28.5" outlineLevel="2" x14ac:dyDescent="0.2">
      <c r="A819" s="217">
        <f t="shared" si="108"/>
        <v>816</v>
      </c>
      <c r="B819" s="64" t="s">
        <v>1081</v>
      </c>
      <c r="C819" s="58" t="s">
        <v>1041</v>
      </c>
      <c r="D819" s="58" t="s">
        <v>891</v>
      </c>
      <c r="E819" s="58" t="s">
        <v>25</v>
      </c>
      <c r="F819" s="58" t="s">
        <v>43</v>
      </c>
      <c r="G819" s="58" t="s">
        <v>471</v>
      </c>
      <c r="H819" s="58" t="s">
        <v>1045</v>
      </c>
      <c r="I819" s="58" t="s">
        <v>1042</v>
      </c>
      <c r="J819" s="58" t="s">
        <v>621</v>
      </c>
      <c r="K819" s="57" t="s">
        <v>1048</v>
      </c>
      <c r="L819" s="184">
        <v>0</v>
      </c>
      <c r="M819" s="185">
        <v>43</v>
      </c>
      <c r="N819" s="186">
        <v>24</v>
      </c>
      <c r="O819" s="187">
        <f t="shared" si="112"/>
        <v>-19</v>
      </c>
      <c r="P819" s="59">
        <f t="shared" si="111"/>
        <v>55.813953488372093</v>
      </c>
    </row>
    <row r="820" spans="1:16" s="2" customFormat="1" ht="14.25" customHeight="1" outlineLevel="2" x14ac:dyDescent="0.2">
      <c r="A820" s="217">
        <f t="shared" si="108"/>
        <v>817</v>
      </c>
      <c r="B820" s="64" t="s">
        <v>1082</v>
      </c>
      <c r="C820" s="58" t="s">
        <v>1041</v>
      </c>
      <c r="D820" s="58" t="s">
        <v>891</v>
      </c>
      <c r="E820" s="58" t="s">
        <v>25</v>
      </c>
      <c r="F820" s="58" t="s">
        <v>43</v>
      </c>
      <c r="G820" s="58" t="s">
        <v>31</v>
      </c>
      <c r="H820" s="58"/>
      <c r="I820" s="58" t="s">
        <v>1042</v>
      </c>
      <c r="J820" s="58" t="s">
        <v>615</v>
      </c>
      <c r="K820" s="57" t="s">
        <v>1043</v>
      </c>
      <c r="L820" s="184">
        <v>174</v>
      </c>
      <c r="M820" s="185">
        <v>94</v>
      </c>
      <c r="N820" s="186">
        <v>4</v>
      </c>
      <c r="O820" s="187">
        <f t="shared" si="112"/>
        <v>-90</v>
      </c>
      <c r="P820" s="59">
        <f t="shared" si="111"/>
        <v>4.2553191489361701</v>
      </c>
    </row>
    <row r="821" spans="1:16" s="2" customFormat="1" ht="14.25" customHeight="1" outlineLevel="2" x14ac:dyDescent="0.2">
      <c r="A821" s="217">
        <f t="shared" si="108"/>
        <v>818</v>
      </c>
      <c r="B821" s="64" t="s">
        <v>1083</v>
      </c>
      <c r="C821" s="58" t="s">
        <v>1041</v>
      </c>
      <c r="D821" s="58" t="s">
        <v>891</v>
      </c>
      <c r="E821" s="58" t="s">
        <v>25</v>
      </c>
      <c r="F821" s="58" t="s">
        <v>43</v>
      </c>
      <c r="G821" s="58" t="s">
        <v>31</v>
      </c>
      <c r="H821" s="58" t="s">
        <v>1045</v>
      </c>
      <c r="I821" s="58" t="s">
        <v>1042</v>
      </c>
      <c r="J821" s="58" t="s">
        <v>615</v>
      </c>
      <c r="K821" s="57" t="s">
        <v>1046</v>
      </c>
      <c r="L821" s="184">
        <v>347</v>
      </c>
      <c r="M821" s="185">
        <v>63</v>
      </c>
      <c r="N821" s="186">
        <v>7</v>
      </c>
      <c r="O821" s="187">
        <f t="shared" si="112"/>
        <v>-56</v>
      </c>
      <c r="P821" s="59">
        <f t="shared" si="111"/>
        <v>11.111111111111111</v>
      </c>
    </row>
    <row r="822" spans="1:16" s="2" customFormat="1" ht="14.25" customHeight="1" outlineLevel="2" x14ac:dyDescent="0.2">
      <c r="A822" s="217">
        <f t="shared" si="108"/>
        <v>819</v>
      </c>
      <c r="B822" s="64" t="s">
        <v>1084</v>
      </c>
      <c r="C822" s="58" t="s">
        <v>1041</v>
      </c>
      <c r="D822" s="58" t="s">
        <v>891</v>
      </c>
      <c r="E822" s="58" t="s">
        <v>25</v>
      </c>
      <c r="F822" s="58" t="s">
        <v>43</v>
      </c>
      <c r="G822" s="58" t="s">
        <v>31</v>
      </c>
      <c r="H822" s="58" t="s">
        <v>1045</v>
      </c>
      <c r="I822" s="58" t="s">
        <v>1042</v>
      </c>
      <c r="J822" s="58" t="s">
        <v>621</v>
      </c>
      <c r="K822" s="57" t="s">
        <v>1048</v>
      </c>
      <c r="L822" s="184">
        <v>2945</v>
      </c>
      <c r="M822" s="185">
        <v>1028</v>
      </c>
      <c r="N822" s="186">
        <v>63</v>
      </c>
      <c r="O822" s="187">
        <f t="shared" si="112"/>
        <v>-965</v>
      </c>
      <c r="P822" s="59">
        <f t="shared" si="111"/>
        <v>6.1284046692606999</v>
      </c>
    </row>
    <row r="823" spans="1:16" s="2" customFormat="1" ht="14.25" customHeight="1" outlineLevel="2" x14ac:dyDescent="0.2">
      <c r="A823" s="217">
        <f t="shared" si="108"/>
        <v>820</v>
      </c>
      <c r="B823" s="64" t="s">
        <v>1085</v>
      </c>
      <c r="C823" s="58" t="s">
        <v>1041</v>
      </c>
      <c r="D823" s="58" t="s">
        <v>891</v>
      </c>
      <c r="E823" s="58" t="s">
        <v>25</v>
      </c>
      <c r="F823" s="58" t="s">
        <v>43</v>
      </c>
      <c r="G823" s="58" t="s">
        <v>67</v>
      </c>
      <c r="H823" s="58"/>
      <c r="I823" s="58" t="s">
        <v>1042</v>
      </c>
      <c r="J823" s="58" t="s">
        <v>615</v>
      </c>
      <c r="K823" s="57" t="s">
        <v>1043</v>
      </c>
      <c r="L823" s="184">
        <v>0</v>
      </c>
      <c r="M823" s="185">
        <v>1</v>
      </c>
      <c r="N823" s="186">
        <v>1</v>
      </c>
      <c r="O823" s="187">
        <f t="shared" si="112"/>
        <v>0</v>
      </c>
      <c r="P823" s="59">
        <f t="shared" si="111"/>
        <v>100</v>
      </c>
    </row>
    <row r="824" spans="1:16" s="2" customFormat="1" ht="14.25" customHeight="1" outlineLevel="2" x14ac:dyDescent="0.2">
      <c r="A824" s="217">
        <f t="shared" si="108"/>
        <v>821</v>
      </c>
      <c r="B824" s="64" t="s">
        <v>1086</v>
      </c>
      <c r="C824" s="58" t="s">
        <v>1041</v>
      </c>
      <c r="D824" s="58" t="s">
        <v>891</v>
      </c>
      <c r="E824" s="58" t="s">
        <v>25</v>
      </c>
      <c r="F824" s="58" t="s">
        <v>43</v>
      </c>
      <c r="G824" s="58" t="s">
        <v>67</v>
      </c>
      <c r="H824" s="58" t="s">
        <v>1045</v>
      </c>
      <c r="I824" s="58" t="s">
        <v>1042</v>
      </c>
      <c r="J824" s="58" t="s">
        <v>615</v>
      </c>
      <c r="K824" s="57" t="s">
        <v>1046</v>
      </c>
      <c r="L824" s="184">
        <v>0</v>
      </c>
      <c r="M824" s="185">
        <v>2</v>
      </c>
      <c r="N824" s="186">
        <v>2</v>
      </c>
      <c r="O824" s="187">
        <f t="shared" si="112"/>
        <v>0</v>
      </c>
      <c r="P824" s="59">
        <f t="shared" si="111"/>
        <v>100</v>
      </c>
    </row>
    <row r="825" spans="1:16" s="2" customFormat="1" ht="14.25" customHeight="1" outlineLevel="2" x14ac:dyDescent="0.2">
      <c r="A825" s="217">
        <f t="shared" si="108"/>
        <v>822</v>
      </c>
      <c r="B825" s="64" t="s">
        <v>1087</v>
      </c>
      <c r="C825" s="58" t="s">
        <v>1041</v>
      </c>
      <c r="D825" s="58" t="s">
        <v>891</v>
      </c>
      <c r="E825" s="58" t="s">
        <v>25</v>
      </c>
      <c r="F825" s="58" t="s">
        <v>43</v>
      </c>
      <c r="G825" s="58" t="s">
        <v>67</v>
      </c>
      <c r="H825" s="58" t="s">
        <v>1045</v>
      </c>
      <c r="I825" s="58" t="s">
        <v>1042</v>
      </c>
      <c r="J825" s="58" t="s">
        <v>621</v>
      </c>
      <c r="K825" s="57" t="s">
        <v>1048</v>
      </c>
      <c r="L825" s="184">
        <v>0</v>
      </c>
      <c r="M825" s="185">
        <v>17</v>
      </c>
      <c r="N825" s="186">
        <v>13</v>
      </c>
      <c r="O825" s="187">
        <f t="shared" si="112"/>
        <v>-4</v>
      </c>
      <c r="P825" s="59">
        <f t="shared" si="111"/>
        <v>76.470588235294116</v>
      </c>
    </row>
    <row r="826" spans="1:16" s="2" customFormat="1" ht="14.25" customHeight="1" outlineLevel="2" x14ac:dyDescent="0.2">
      <c r="A826" s="217">
        <f t="shared" si="108"/>
        <v>823</v>
      </c>
      <c r="B826" s="64" t="s">
        <v>1088</v>
      </c>
      <c r="C826" s="58" t="s">
        <v>1041</v>
      </c>
      <c r="D826" s="58" t="s">
        <v>891</v>
      </c>
      <c r="E826" s="58" t="s">
        <v>25</v>
      </c>
      <c r="F826" s="58" t="s">
        <v>43</v>
      </c>
      <c r="G826" s="58" t="s">
        <v>33</v>
      </c>
      <c r="H826" s="58"/>
      <c r="I826" s="58" t="s">
        <v>1042</v>
      </c>
      <c r="J826" s="58" t="s">
        <v>615</v>
      </c>
      <c r="K826" s="57" t="s">
        <v>1043</v>
      </c>
      <c r="L826" s="184">
        <v>0</v>
      </c>
      <c r="M826" s="185">
        <v>3</v>
      </c>
      <c r="N826" s="186">
        <v>2</v>
      </c>
      <c r="O826" s="187">
        <f t="shared" si="112"/>
        <v>-1</v>
      </c>
      <c r="P826" s="59">
        <f t="shared" si="111"/>
        <v>66.666666666666657</v>
      </c>
    </row>
    <row r="827" spans="1:16" s="2" customFormat="1" ht="14.25" customHeight="1" outlineLevel="2" x14ac:dyDescent="0.2">
      <c r="A827" s="217">
        <f t="shared" si="108"/>
        <v>824</v>
      </c>
      <c r="B827" s="64" t="s">
        <v>1089</v>
      </c>
      <c r="C827" s="58" t="s">
        <v>1041</v>
      </c>
      <c r="D827" s="58" t="s">
        <v>891</v>
      </c>
      <c r="E827" s="58" t="s">
        <v>25</v>
      </c>
      <c r="F827" s="58" t="s">
        <v>43</v>
      </c>
      <c r="G827" s="58" t="s">
        <v>33</v>
      </c>
      <c r="H827" s="58" t="s">
        <v>1045</v>
      </c>
      <c r="I827" s="58" t="s">
        <v>1042</v>
      </c>
      <c r="J827" s="58" t="s">
        <v>615</v>
      </c>
      <c r="K827" s="57" t="s">
        <v>1046</v>
      </c>
      <c r="L827" s="184">
        <v>0</v>
      </c>
      <c r="M827" s="185">
        <v>6</v>
      </c>
      <c r="N827" s="186">
        <v>4</v>
      </c>
      <c r="O827" s="187">
        <f t="shared" si="112"/>
        <v>-2</v>
      </c>
      <c r="P827" s="59">
        <f t="shared" si="111"/>
        <v>66.666666666666657</v>
      </c>
    </row>
    <row r="828" spans="1:16" s="2" customFormat="1" ht="14.25" customHeight="1" outlineLevel="2" x14ac:dyDescent="0.2">
      <c r="A828" s="217">
        <f t="shared" si="108"/>
        <v>825</v>
      </c>
      <c r="B828" s="64" t="s">
        <v>1090</v>
      </c>
      <c r="C828" s="58" t="s">
        <v>1041</v>
      </c>
      <c r="D828" s="58" t="s">
        <v>891</v>
      </c>
      <c r="E828" s="58" t="s">
        <v>25</v>
      </c>
      <c r="F828" s="58" t="s">
        <v>43</v>
      </c>
      <c r="G828" s="58" t="s">
        <v>33</v>
      </c>
      <c r="H828" s="58" t="s">
        <v>1045</v>
      </c>
      <c r="I828" s="58" t="s">
        <v>1042</v>
      </c>
      <c r="J828" s="58" t="s">
        <v>621</v>
      </c>
      <c r="K828" s="57" t="s">
        <v>1048</v>
      </c>
      <c r="L828" s="184">
        <v>0</v>
      </c>
      <c r="M828" s="185">
        <v>51</v>
      </c>
      <c r="N828" s="186">
        <v>30</v>
      </c>
      <c r="O828" s="187">
        <f t="shared" si="112"/>
        <v>-21</v>
      </c>
      <c r="P828" s="59">
        <f t="shared" si="111"/>
        <v>58.82352941176471</v>
      </c>
    </row>
    <row r="829" spans="1:16" s="2" customFormat="1" ht="14.25" customHeight="1" outlineLevel="2" x14ac:dyDescent="0.2">
      <c r="A829" s="217">
        <f t="shared" si="108"/>
        <v>826</v>
      </c>
      <c r="B829" s="64" t="s">
        <v>1091</v>
      </c>
      <c r="C829" s="58" t="s">
        <v>1041</v>
      </c>
      <c r="D829" s="58" t="s">
        <v>891</v>
      </c>
      <c r="E829" s="58" t="s">
        <v>25</v>
      </c>
      <c r="F829" s="58" t="s">
        <v>43</v>
      </c>
      <c r="G829" s="58" t="s">
        <v>795</v>
      </c>
      <c r="H829" s="58"/>
      <c r="I829" s="58" t="s">
        <v>1042</v>
      </c>
      <c r="J829" s="58" t="s">
        <v>615</v>
      </c>
      <c r="K829" s="57" t="s">
        <v>1050</v>
      </c>
      <c r="L829" s="184">
        <v>0</v>
      </c>
      <c r="M829" s="185">
        <v>15</v>
      </c>
      <c r="N829" s="186">
        <v>15</v>
      </c>
      <c r="O829" s="187">
        <f t="shared" si="112"/>
        <v>0</v>
      </c>
      <c r="P829" s="59">
        <f t="shared" si="111"/>
        <v>100</v>
      </c>
    </row>
    <row r="830" spans="1:16" s="2" customFormat="1" ht="14.25" customHeight="1" outlineLevel="2" x14ac:dyDescent="0.2">
      <c r="A830" s="217">
        <f t="shared" si="108"/>
        <v>827</v>
      </c>
      <c r="B830" s="64" t="s">
        <v>1092</v>
      </c>
      <c r="C830" s="58" t="s">
        <v>1041</v>
      </c>
      <c r="D830" s="58" t="s">
        <v>891</v>
      </c>
      <c r="E830" s="58" t="s">
        <v>25</v>
      </c>
      <c r="F830" s="58" t="s">
        <v>43</v>
      </c>
      <c r="G830" s="58" t="s">
        <v>795</v>
      </c>
      <c r="H830" s="58" t="s">
        <v>1045</v>
      </c>
      <c r="I830" s="58" t="s">
        <v>1042</v>
      </c>
      <c r="J830" s="58" t="s">
        <v>615</v>
      </c>
      <c r="K830" s="57" t="s">
        <v>1052</v>
      </c>
      <c r="L830" s="184">
        <v>0</v>
      </c>
      <c r="M830" s="185">
        <v>30</v>
      </c>
      <c r="N830" s="186">
        <v>30</v>
      </c>
      <c r="O830" s="187">
        <f t="shared" si="112"/>
        <v>0</v>
      </c>
      <c r="P830" s="59">
        <f t="shared" si="111"/>
        <v>100</v>
      </c>
    </row>
    <row r="831" spans="1:16" s="2" customFormat="1" ht="14.25" customHeight="1" outlineLevel="2" x14ac:dyDescent="0.2">
      <c r="A831" s="217">
        <f t="shared" si="108"/>
        <v>828</v>
      </c>
      <c r="B831" s="64" t="s">
        <v>1093</v>
      </c>
      <c r="C831" s="58" t="s">
        <v>1041</v>
      </c>
      <c r="D831" s="58" t="s">
        <v>891</v>
      </c>
      <c r="E831" s="58" t="s">
        <v>25</v>
      </c>
      <c r="F831" s="58" t="s">
        <v>43</v>
      </c>
      <c r="G831" s="58" t="s">
        <v>795</v>
      </c>
      <c r="H831" s="58" t="s">
        <v>1045</v>
      </c>
      <c r="I831" s="58" t="s">
        <v>1042</v>
      </c>
      <c r="J831" s="58" t="s">
        <v>621</v>
      </c>
      <c r="K831" s="57" t="s">
        <v>1054</v>
      </c>
      <c r="L831" s="184">
        <v>0</v>
      </c>
      <c r="M831" s="185">
        <v>253</v>
      </c>
      <c r="N831" s="186">
        <v>253</v>
      </c>
      <c r="O831" s="187">
        <f t="shared" si="112"/>
        <v>0</v>
      </c>
      <c r="P831" s="59">
        <f t="shared" si="111"/>
        <v>100</v>
      </c>
    </row>
    <row r="832" spans="1:16" s="2" customFormat="1" ht="14.25" customHeight="1" outlineLevel="2" x14ac:dyDescent="0.2">
      <c r="A832" s="217">
        <f t="shared" si="108"/>
        <v>829</v>
      </c>
      <c r="B832" s="64" t="s">
        <v>1094</v>
      </c>
      <c r="C832" s="58" t="s">
        <v>1041</v>
      </c>
      <c r="D832" s="58" t="s">
        <v>891</v>
      </c>
      <c r="E832" s="58" t="s">
        <v>25</v>
      </c>
      <c r="F832" s="58" t="s">
        <v>43</v>
      </c>
      <c r="G832" s="58" t="s">
        <v>795</v>
      </c>
      <c r="H832" s="58"/>
      <c r="I832" s="58" t="s">
        <v>1042</v>
      </c>
      <c r="J832" s="58" t="s">
        <v>615</v>
      </c>
      <c r="K832" s="57" t="s">
        <v>1043</v>
      </c>
      <c r="L832" s="184">
        <v>0</v>
      </c>
      <c r="M832" s="185">
        <v>5</v>
      </c>
      <c r="N832" s="186">
        <v>5</v>
      </c>
      <c r="O832" s="187">
        <f t="shared" si="112"/>
        <v>0</v>
      </c>
      <c r="P832" s="59">
        <f t="shared" si="111"/>
        <v>100</v>
      </c>
    </row>
    <row r="833" spans="1:16" s="2" customFormat="1" ht="14.25" customHeight="1" outlineLevel="2" x14ac:dyDescent="0.2">
      <c r="A833" s="217">
        <f t="shared" si="108"/>
        <v>830</v>
      </c>
      <c r="B833" s="64" t="s">
        <v>1095</v>
      </c>
      <c r="C833" s="58" t="s">
        <v>1041</v>
      </c>
      <c r="D833" s="58" t="s">
        <v>891</v>
      </c>
      <c r="E833" s="58" t="s">
        <v>25</v>
      </c>
      <c r="F833" s="58" t="s">
        <v>43</v>
      </c>
      <c r="G833" s="58" t="s">
        <v>795</v>
      </c>
      <c r="H833" s="58" t="s">
        <v>1045</v>
      </c>
      <c r="I833" s="58" t="s">
        <v>1042</v>
      </c>
      <c r="J833" s="58" t="s">
        <v>615</v>
      </c>
      <c r="K833" s="57" t="s">
        <v>1046</v>
      </c>
      <c r="L833" s="184">
        <v>0</v>
      </c>
      <c r="M833" s="185">
        <v>10</v>
      </c>
      <c r="N833" s="186">
        <v>10</v>
      </c>
      <c r="O833" s="187">
        <f t="shared" si="112"/>
        <v>0</v>
      </c>
      <c r="P833" s="59">
        <f t="shared" si="111"/>
        <v>100</v>
      </c>
    </row>
    <row r="834" spans="1:16" s="2" customFormat="1" ht="14.25" customHeight="1" outlineLevel="2" x14ac:dyDescent="0.2">
      <c r="A834" s="217">
        <f t="shared" si="108"/>
        <v>831</v>
      </c>
      <c r="B834" s="64" t="s">
        <v>1096</v>
      </c>
      <c r="C834" s="58" t="s">
        <v>1041</v>
      </c>
      <c r="D834" s="58" t="s">
        <v>891</v>
      </c>
      <c r="E834" s="58" t="s">
        <v>25</v>
      </c>
      <c r="F834" s="58" t="s">
        <v>43</v>
      </c>
      <c r="G834" s="58" t="s">
        <v>795</v>
      </c>
      <c r="H834" s="58" t="s">
        <v>1045</v>
      </c>
      <c r="I834" s="58" t="s">
        <v>1042</v>
      </c>
      <c r="J834" s="58" t="s">
        <v>621</v>
      </c>
      <c r="K834" s="57" t="s">
        <v>1048</v>
      </c>
      <c r="L834" s="184">
        <v>0</v>
      </c>
      <c r="M834" s="185">
        <v>87</v>
      </c>
      <c r="N834" s="186">
        <v>87</v>
      </c>
      <c r="O834" s="187">
        <f t="shared" si="112"/>
        <v>0</v>
      </c>
      <c r="P834" s="59">
        <f t="shared" si="111"/>
        <v>100</v>
      </c>
    </row>
    <row r="835" spans="1:16" s="2" customFormat="1" outlineLevel="1" x14ac:dyDescent="0.2">
      <c r="A835" s="218">
        <f t="shared" si="108"/>
        <v>832</v>
      </c>
      <c r="B835" s="60" t="s">
        <v>1097</v>
      </c>
      <c r="C835" s="61">
        <v>236302</v>
      </c>
      <c r="D835" s="61" t="s">
        <v>684</v>
      </c>
      <c r="E835" s="61"/>
      <c r="F835" s="61"/>
      <c r="G835" s="61"/>
      <c r="H835" s="61"/>
      <c r="I835" s="61"/>
      <c r="J835" s="61"/>
      <c r="K835" s="63"/>
      <c r="L835" s="65">
        <f>SUM(L836:L940)</f>
        <v>5343</v>
      </c>
      <c r="M835" s="65">
        <f>SUM(M836:M940)</f>
        <v>8584</v>
      </c>
      <c r="N835" s="65">
        <f>SUM(N836:N940)</f>
        <v>8107</v>
      </c>
      <c r="O835" s="66">
        <f>SUM(O836:O940)</f>
        <v>-477</v>
      </c>
      <c r="P835" s="18">
        <f t="shared" si="111"/>
        <v>94.443150046598319</v>
      </c>
    </row>
    <row r="836" spans="1:16" s="2" customFormat="1" ht="14.25" customHeight="1" outlineLevel="2" x14ac:dyDescent="0.2">
      <c r="A836" s="217">
        <f t="shared" si="108"/>
        <v>833</v>
      </c>
      <c r="B836" s="64" t="s">
        <v>1098</v>
      </c>
      <c r="C836" s="58" t="s">
        <v>1099</v>
      </c>
      <c r="D836" s="58" t="s">
        <v>684</v>
      </c>
      <c r="E836" s="58" t="s">
        <v>25</v>
      </c>
      <c r="F836" s="58" t="s">
        <v>263</v>
      </c>
      <c r="G836" s="58" t="s">
        <v>125</v>
      </c>
      <c r="H836" s="58"/>
      <c r="I836" s="58" t="s">
        <v>687</v>
      </c>
      <c r="J836" s="58" t="s">
        <v>615</v>
      </c>
      <c r="K836" s="57" t="s">
        <v>1100</v>
      </c>
      <c r="L836" s="184">
        <v>0</v>
      </c>
      <c r="M836" s="185">
        <v>11</v>
      </c>
      <c r="N836" s="186">
        <v>11</v>
      </c>
      <c r="O836" s="187">
        <f t="shared" ref="O836:O899" si="113">N836-M836</f>
        <v>0</v>
      </c>
      <c r="P836" s="59">
        <f t="shared" si="111"/>
        <v>100</v>
      </c>
    </row>
    <row r="837" spans="1:16" s="2" customFormat="1" ht="14.25" customHeight="1" outlineLevel="2" x14ac:dyDescent="0.2">
      <c r="A837" s="217">
        <f t="shared" si="108"/>
        <v>834</v>
      </c>
      <c r="B837" s="64" t="s">
        <v>1101</v>
      </c>
      <c r="C837" s="58" t="s">
        <v>1099</v>
      </c>
      <c r="D837" s="58" t="s">
        <v>684</v>
      </c>
      <c r="E837" s="58" t="s">
        <v>25</v>
      </c>
      <c r="F837" s="58" t="s">
        <v>263</v>
      </c>
      <c r="G837" s="58" t="s">
        <v>125</v>
      </c>
      <c r="H837" s="58" t="s">
        <v>690</v>
      </c>
      <c r="I837" s="58" t="s">
        <v>687</v>
      </c>
      <c r="J837" s="58" t="s">
        <v>615</v>
      </c>
      <c r="K837" s="57" t="s">
        <v>1102</v>
      </c>
      <c r="L837" s="184">
        <v>0</v>
      </c>
      <c r="M837" s="185">
        <v>7</v>
      </c>
      <c r="N837" s="186">
        <v>7</v>
      </c>
      <c r="O837" s="187">
        <f t="shared" si="113"/>
        <v>0</v>
      </c>
      <c r="P837" s="59">
        <f t="shared" si="111"/>
        <v>100</v>
      </c>
    </row>
    <row r="838" spans="1:16" s="2" customFormat="1" ht="14.25" customHeight="1" outlineLevel="2" x14ac:dyDescent="0.2">
      <c r="A838" s="217">
        <f t="shared" ref="A838:A901" si="114">A837+1</f>
        <v>835</v>
      </c>
      <c r="B838" s="64" t="s">
        <v>1103</v>
      </c>
      <c r="C838" s="58" t="s">
        <v>1099</v>
      </c>
      <c r="D838" s="58" t="s">
        <v>684</v>
      </c>
      <c r="E838" s="58" t="s">
        <v>25</v>
      </c>
      <c r="F838" s="58" t="s">
        <v>263</v>
      </c>
      <c r="G838" s="58" t="s">
        <v>125</v>
      </c>
      <c r="H838" s="58" t="s">
        <v>690</v>
      </c>
      <c r="I838" s="58" t="s">
        <v>687</v>
      </c>
      <c r="J838" s="58" t="s">
        <v>621</v>
      </c>
      <c r="K838" s="57" t="s">
        <v>1104</v>
      </c>
      <c r="L838" s="184">
        <v>0</v>
      </c>
      <c r="M838" s="185">
        <v>212</v>
      </c>
      <c r="N838" s="186">
        <v>212</v>
      </c>
      <c r="O838" s="187">
        <f t="shared" si="113"/>
        <v>0</v>
      </c>
      <c r="P838" s="59">
        <f t="shared" si="111"/>
        <v>100</v>
      </c>
    </row>
    <row r="839" spans="1:16" s="2" customFormat="1" ht="14.25" customHeight="1" outlineLevel="2" x14ac:dyDescent="0.2">
      <c r="A839" s="217">
        <f t="shared" si="114"/>
        <v>836</v>
      </c>
      <c r="B839" s="64" t="s">
        <v>1105</v>
      </c>
      <c r="C839" s="58" t="s">
        <v>1099</v>
      </c>
      <c r="D839" s="58" t="s">
        <v>684</v>
      </c>
      <c r="E839" s="58" t="s">
        <v>25</v>
      </c>
      <c r="F839" s="58" t="s">
        <v>263</v>
      </c>
      <c r="G839" s="58" t="s">
        <v>269</v>
      </c>
      <c r="H839" s="58"/>
      <c r="I839" s="58" t="s">
        <v>687</v>
      </c>
      <c r="J839" s="58" t="s">
        <v>615</v>
      </c>
      <c r="K839" s="57" t="s">
        <v>1100</v>
      </c>
      <c r="L839" s="184">
        <v>0</v>
      </c>
      <c r="M839" s="185">
        <v>3</v>
      </c>
      <c r="N839" s="186">
        <v>3</v>
      </c>
      <c r="O839" s="187">
        <f t="shared" si="113"/>
        <v>0</v>
      </c>
      <c r="P839" s="59">
        <f t="shared" si="111"/>
        <v>100</v>
      </c>
    </row>
    <row r="840" spans="1:16" s="2" customFormat="1" ht="14.25" customHeight="1" outlineLevel="2" x14ac:dyDescent="0.2">
      <c r="A840" s="217">
        <f t="shared" si="114"/>
        <v>837</v>
      </c>
      <c r="B840" s="64" t="s">
        <v>1106</v>
      </c>
      <c r="C840" s="58" t="s">
        <v>1099</v>
      </c>
      <c r="D840" s="58" t="s">
        <v>684</v>
      </c>
      <c r="E840" s="58" t="s">
        <v>25</v>
      </c>
      <c r="F840" s="58" t="s">
        <v>263</v>
      </c>
      <c r="G840" s="58" t="s">
        <v>269</v>
      </c>
      <c r="H840" s="58" t="s">
        <v>690</v>
      </c>
      <c r="I840" s="58" t="s">
        <v>687</v>
      </c>
      <c r="J840" s="58" t="s">
        <v>615</v>
      </c>
      <c r="K840" s="57" t="s">
        <v>1102</v>
      </c>
      <c r="L840" s="184">
        <v>0</v>
      </c>
      <c r="M840" s="185">
        <v>1</v>
      </c>
      <c r="N840" s="186">
        <v>1</v>
      </c>
      <c r="O840" s="187">
        <f t="shared" si="113"/>
        <v>0</v>
      </c>
      <c r="P840" s="59">
        <f t="shared" si="111"/>
        <v>100</v>
      </c>
    </row>
    <row r="841" spans="1:16" s="2" customFormat="1" ht="14.25" customHeight="1" outlineLevel="2" x14ac:dyDescent="0.2">
      <c r="A841" s="217">
        <f t="shared" si="114"/>
        <v>838</v>
      </c>
      <c r="B841" s="64" t="s">
        <v>1107</v>
      </c>
      <c r="C841" s="58" t="s">
        <v>1099</v>
      </c>
      <c r="D841" s="58" t="s">
        <v>684</v>
      </c>
      <c r="E841" s="58" t="s">
        <v>25</v>
      </c>
      <c r="F841" s="58" t="s">
        <v>263</v>
      </c>
      <c r="G841" s="58" t="s">
        <v>269</v>
      </c>
      <c r="H841" s="58" t="s">
        <v>690</v>
      </c>
      <c r="I841" s="58" t="s">
        <v>687</v>
      </c>
      <c r="J841" s="58" t="s">
        <v>621</v>
      </c>
      <c r="K841" s="57" t="s">
        <v>1104</v>
      </c>
      <c r="L841" s="184">
        <v>0</v>
      </c>
      <c r="M841" s="185">
        <v>51</v>
      </c>
      <c r="N841" s="186">
        <v>51</v>
      </c>
      <c r="O841" s="187">
        <f t="shared" si="113"/>
        <v>0</v>
      </c>
      <c r="P841" s="59">
        <f t="shared" si="111"/>
        <v>100</v>
      </c>
    </row>
    <row r="842" spans="1:16" s="2" customFormat="1" ht="14.25" customHeight="1" outlineLevel="2" x14ac:dyDescent="0.2">
      <c r="A842" s="217">
        <f t="shared" si="114"/>
        <v>839</v>
      </c>
      <c r="B842" s="64" t="s">
        <v>1108</v>
      </c>
      <c r="C842" s="58" t="s">
        <v>1099</v>
      </c>
      <c r="D842" s="58" t="s">
        <v>684</v>
      </c>
      <c r="E842" s="58" t="s">
        <v>25</v>
      </c>
      <c r="F842" s="58" t="s">
        <v>263</v>
      </c>
      <c r="G842" s="58" t="s">
        <v>271</v>
      </c>
      <c r="H842" s="58"/>
      <c r="I842" s="58" t="s">
        <v>687</v>
      </c>
      <c r="J842" s="58" t="s">
        <v>615</v>
      </c>
      <c r="K842" s="57" t="s">
        <v>1100</v>
      </c>
      <c r="L842" s="184">
        <v>0</v>
      </c>
      <c r="M842" s="185">
        <v>1</v>
      </c>
      <c r="N842" s="186">
        <v>1</v>
      </c>
      <c r="O842" s="187">
        <f t="shared" si="113"/>
        <v>0</v>
      </c>
      <c r="P842" s="59">
        <f t="shared" si="111"/>
        <v>100</v>
      </c>
    </row>
    <row r="843" spans="1:16" s="2" customFormat="1" ht="14.25" customHeight="1" outlineLevel="2" x14ac:dyDescent="0.2">
      <c r="A843" s="217">
        <f t="shared" si="114"/>
        <v>840</v>
      </c>
      <c r="B843" s="64" t="s">
        <v>1109</v>
      </c>
      <c r="C843" s="58" t="s">
        <v>1099</v>
      </c>
      <c r="D843" s="58" t="s">
        <v>684</v>
      </c>
      <c r="E843" s="58" t="s">
        <v>25</v>
      </c>
      <c r="F843" s="58" t="s">
        <v>263</v>
      </c>
      <c r="G843" s="58" t="s">
        <v>271</v>
      </c>
      <c r="H843" s="58" t="s">
        <v>690</v>
      </c>
      <c r="I843" s="58" t="s">
        <v>687</v>
      </c>
      <c r="J843" s="58" t="s">
        <v>615</v>
      </c>
      <c r="K843" s="57" t="s">
        <v>1102</v>
      </c>
      <c r="L843" s="184">
        <v>0</v>
      </c>
      <c r="M843" s="185">
        <v>1</v>
      </c>
      <c r="N843" s="186">
        <v>1</v>
      </c>
      <c r="O843" s="187">
        <f t="shared" si="113"/>
        <v>0</v>
      </c>
      <c r="P843" s="59">
        <f t="shared" si="111"/>
        <v>100</v>
      </c>
    </row>
    <row r="844" spans="1:16" s="2" customFormat="1" ht="14.25" customHeight="1" outlineLevel="2" x14ac:dyDescent="0.2">
      <c r="A844" s="217">
        <f t="shared" si="114"/>
        <v>841</v>
      </c>
      <c r="B844" s="64" t="s">
        <v>1110</v>
      </c>
      <c r="C844" s="58" t="s">
        <v>1099</v>
      </c>
      <c r="D844" s="58" t="s">
        <v>684</v>
      </c>
      <c r="E844" s="58" t="s">
        <v>25</v>
      </c>
      <c r="F844" s="58" t="s">
        <v>263</v>
      </c>
      <c r="G844" s="58" t="s">
        <v>271</v>
      </c>
      <c r="H844" s="58" t="s">
        <v>690</v>
      </c>
      <c r="I844" s="58" t="s">
        <v>687</v>
      </c>
      <c r="J844" s="58" t="s">
        <v>621</v>
      </c>
      <c r="K844" s="57" t="s">
        <v>1104</v>
      </c>
      <c r="L844" s="184">
        <v>0</v>
      </c>
      <c r="M844" s="185">
        <v>19</v>
      </c>
      <c r="N844" s="186">
        <v>19</v>
      </c>
      <c r="O844" s="187">
        <f t="shared" si="113"/>
        <v>0</v>
      </c>
      <c r="P844" s="59">
        <f t="shared" si="111"/>
        <v>100</v>
      </c>
    </row>
    <row r="845" spans="1:16" s="2" customFormat="1" ht="14.25" customHeight="1" outlineLevel="2" x14ac:dyDescent="0.2">
      <c r="A845" s="217">
        <f t="shared" si="114"/>
        <v>842</v>
      </c>
      <c r="B845" s="64" t="s">
        <v>1111</v>
      </c>
      <c r="C845" s="58" t="s">
        <v>1099</v>
      </c>
      <c r="D845" s="58" t="s">
        <v>684</v>
      </c>
      <c r="E845" s="58" t="s">
        <v>25</v>
      </c>
      <c r="F845" s="58" t="s">
        <v>263</v>
      </c>
      <c r="G845" s="58" t="s">
        <v>31</v>
      </c>
      <c r="H845" s="58"/>
      <c r="I845" s="58" t="s">
        <v>687</v>
      </c>
      <c r="J845" s="58" t="s">
        <v>615</v>
      </c>
      <c r="K845" s="57" t="s">
        <v>1100</v>
      </c>
      <c r="L845" s="184">
        <v>268</v>
      </c>
      <c r="M845" s="185">
        <v>0</v>
      </c>
      <c r="N845" s="186">
        <v>0</v>
      </c>
      <c r="O845" s="187">
        <f t="shared" si="113"/>
        <v>0</v>
      </c>
      <c r="P845" s="59" t="s">
        <v>8417</v>
      </c>
    </row>
    <row r="846" spans="1:16" s="2" customFormat="1" ht="14.25" customHeight="1" outlineLevel="2" x14ac:dyDescent="0.2">
      <c r="A846" s="217">
        <f t="shared" si="114"/>
        <v>843</v>
      </c>
      <c r="B846" s="64" t="s">
        <v>1112</v>
      </c>
      <c r="C846" s="58" t="s">
        <v>1099</v>
      </c>
      <c r="D846" s="58" t="s">
        <v>684</v>
      </c>
      <c r="E846" s="58" t="s">
        <v>25</v>
      </c>
      <c r="F846" s="58" t="s">
        <v>263</v>
      </c>
      <c r="G846" s="58" t="s">
        <v>31</v>
      </c>
      <c r="H846" s="58" t="s">
        <v>690</v>
      </c>
      <c r="I846" s="58" t="s">
        <v>687</v>
      </c>
      <c r="J846" s="58" t="s">
        <v>615</v>
      </c>
      <c r="K846" s="57" t="s">
        <v>1102</v>
      </c>
      <c r="L846" s="184">
        <v>167</v>
      </c>
      <c r="M846" s="185">
        <v>0</v>
      </c>
      <c r="N846" s="186">
        <v>0</v>
      </c>
      <c r="O846" s="187">
        <f t="shared" si="113"/>
        <v>0</v>
      </c>
      <c r="P846" s="59" t="s">
        <v>8417</v>
      </c>
    </row>
    <row r="847" spans="1:16" s="2" customFormat="1" ht="14.25" customHeight="1" outlineLevel="2" x14ac:dyDescent="0.2">
      <c r="A847" s="217">
        <f t="shared" si="114"/>
        <v>844</v>
      </c>
      <c r="B847" s="64" t="s">
        <v>1113</v>
      </c>
      <c r="C847" s="58" t="s">
        <v>1099</v>
      </c>
      <c r="D847" s="58" t="s">
        <v>684</v>
      </c>
      <c r="E847" s="58" t="s">
        <v>25</v>
      </c>
      <c r="F847" s="58" t="s">
        <v>263</v>
      </c>
      <c r="G847" s="58" t="s">
        <v>31</v>
      </c>
      <c r="H847" s="58" t="s">
        <v>690</v>
      </c>
      <c r="I847" s="58" t="s">
        <v>687</v>
      </c>
      <c r="J847" s="58" t="s">
        <v>621</v>
      </c>
      <c r="K847" s="57" t="s">
        <v>1104</v>
      </c>
      <c r="L847" s="184">
        <v>4908</v>
      </c>
      <c r="M847" s="185">
        <v>0</v>
      </c>
      <c r="N847" s="186">
        <v>0</v>
      </c>
      <c r="O847" s="187">
        <f t="shared" si="113"/>
        <v>0</v>
      </c>
      <c r="P847" s="59" t="s">
        <v>8417</v>
      </c>
    </row>
    <row r="848" spans="1:16" ht="14.25" customHeight="1" outlineLevel="2" x14ac:dyDescent="0.2">
      <c r="A848" s="217">
        <f t="shared" si="114"/>
        <v>845</v>
      </c>
      <c r="B848" s="64" t="s">
        <v>8438</v>
      </c>
      <c r="C848" s="58" t="s">
        <v>1099</v>
      </c>
      <c r="D848" s="58" t="s">
        <v>684</v>
      </c>
      <c r="E848" s="58" t="s">
        <v>25</v>
      </c>
      <c r="F848" s="58" t="s">
        <v>263</v>
      </c>
      <c r="G848" s="58" t="s">
        <v>809</v>
      </c>
      <c r="H848" s="58"/>
      <c r="I848" s="58" t="s">
        <v>687</v>
      </c>
      <c r="J848" s="58" t="s">
        <v>615</v>
      </c>
      <c r="K848" s="57" t="s">
        <v>1100</v>
      </c>
      <c r="L848" s="184">
        <v>0</v>
      </c>
      <c r="M848" s="185">
        <v>5</v>
      </c>
      <c r="N848" s="186">
        <v>5</v>
      </c>
      <c r="O848" s="187">
        <f t="shared" si="113"/>
        <v>0</v>
      </c>
      <c r="P848" s="59">
        <f t="shared" si="111"/>
        <v>100</v>
      </c>
    </row>
    <row r="849" spans="1:16" ht="14.25" customHeight="1" outlineLevel="2" x14ac:dyDescent="0.2">
      <c r="A849" s="217">
        <f t="shared" si="114"/>
        <v>846</v>
      </c>
      <c r="B849" s="64" t="s">
        <v>8439</v>
      </c>
      <c r="C849" s="58" t="s">
        <v>1099</v>
      </c>
      <c r="D849" s="58" t="s">
        <v>684</v>
      </c>
      <c r="E849" s="58" t="s">
        <v>25</v>
      </c>
      <c r="F849" s="58" t="s">
        <v>263</v>
      </c>
      <c r="G849" s="58" t="s">
        <v>809</v>
      </c>
      <c r="H849" s="58" t="s">
        <v>690</v>
      </c>
      <c r="I849" s="58" t="s">
        <v>687</v>
      </c>
      <c r="J849" s="58" t="s">
        <v>615</v>
      </c>
      <c r="K849" s="57" t="s">
        <v>1102</v>
      </c>
      <c r="L849" s="184">
        <v>0</v>
      </c>
      <c r="M849" s="185">
        <v>4</v>
      </c>
      <c r="N849" s="186">
        <v>4</v>
      </c>
      <c r="O849" s="187">
        <f t="shared" si="113"/>
        <v>0</v>
      </c>
      <c r="P849" s="59">
        <f t="shared" si="111"/>
        <v>100</v>
      </c>
    </row>
    <row r="850" spans="1:16" ht="14.25" customHeight="1" outlineLevel="2" x14ac:dyDescent="0.2">
      <c r="A850" s="217">
        <f t="shared" si="114"/>
        <v>847</v>
      </c>
      <c r="B850" s="64" t="s">
        <v>8440</v>
      </c>
      <c r="C850" s="58" t="s">
        <v>1099</v>
      </c>
      <c r="D850" s="58" t="s">
        <v>684</v>
      </c>
      <c r="E850" s="58" t="s">
        <v>25</v>
      </c>
      <c r="F850" s="58" t="s">
        <v>263</v>
      </c>
      <c r="G850" s="58" t="s">
        <v>809</v>
      </c>
      <c r="H850" s="58" t="s">
        <v>690</v>
      </c>
      <c r="I850" s="58" t="s">
        <v>687</v>
      </c>
      <c r="J850" s="58" t="s">
        <v>621</v>
      </c>
      <c r="K850" s="57" t="s">
        <v>1104</v>
      </c>
      <c r="L850" s="184">
        <v>0</v>
      </c>
      <c r="M850" s="185">
        <v>103</v>
      </c>
      <c r="N850" s="186">
        <v>103</v>
      </c>
      <c r="O850" s="187">
        <f t="shared" si="113"/>
        <v>0</v>
      </c>
      <c r="P850" s="59">
        <f t="shared" ref="P850:P911" si="115">N850/M850*100</f>
        <v>100</v>
      </c>
    </row>
    <row r="851" spans="1:16" ht="14.25" customHeight="1" outlineLevel="2" x14ac:dyDescent="0.2">
      <c r="A851" s="217">
        <f t="shared" si="114"/>
        <v>848</v>
      </c>
      <c r="B851" s="64" t="s">
        <v>8441</v>
      </c>
      <c r="C851" s="58" t="s">
        <v>1099</v>
      </c>
      <c r="D851" s="58" t="s">
        <v>684</v>
      </c>
      <c r="E851" s="58" t="s">
        <v>25</v>
      </c>
      <c r="F851" s="58" t="s">
        <v>263</v>
      </c>
      <c r="G851" s="58" t="s">
        <v>809</v>
      </c>
      <c r="H851" s="58"/>
      <c r="I851" s="58" t="s">
        <v>687</v>
      </c>
      <c r="J851" s="58" t="s">
        <v>615</v>
      </c>
      <c r="K851" s="57" t="s">
        <v>1100</v>
      </c>
      <c r="L851" s="184">
        <v>0</v>
      </c>
      <c r="M851" s="185">
        <v>6</v>
      </c>
      <c r="N851" s="186">
        <v>6</v>
      </c>
      <c r="O851" s="187">
        <f t="shared" si="113"/>
        <v>0</v>
      </c>
      <c r="P851" s="59">
        <f t="shared" si="115"/>
        <v>100</v>
      </c>
    </row>
    <row r="852" spans="1:16" ht="14.25" customHeight="1" outlineLevel="2" x14ac:dyDescent="0.2">
      <c r="A852" s="217">
        <f t="shared" si="114"/>
        <v>849</v>
      </c>
      <c r="B852" s="64" t="s">
        <v>8442</v>
      </c>
      <c r="C852" s="58" t="s">
        <v>1099</v>
      </c>
      <c r="D852" s="58" t="s">
        <v>684</v>
      </c>
      <c r="E852" s="58" t="s">
        <v>25</v>
      </c>
      <c r="F852" s="58" t="s">
        <v>263</v>
      </c>
      <c r="G852" s="58" t="s">
        <v>809</v>
      </c>
      <c r="H852" s="58" t="s">
        <v>690</v>
      </c>
      <c r="I852" s="58" t="s">
        <v>687</v>
      </c>
      <c r="J852" s="58" t="s">
        <v>615</v>
      </c>
      <c r="K852" s="57" t="s">
        <v>1102</v>
      </c>
      <c r="L852" s="184">
        <v>0</v>
      </c>
      <c r="M852" s="185">
        <v>4</v>
      </c>
      <c r="N852" s="186">
        <v>4</v>
      </c>
      <c r="O852" s="187">
        <f t="shared" si="113"/>
        <v>0</v>
      </c>
      <c r="P852" s="59">
        <f t="shared" si="115"/>
        <v>100</v>
      </c>
    </row>
    <row r="853" spans="1:16" ht="14.25" customHeight="1" outlineLevel="2" x14ac:dyDescent="0.2">
      <c r="A853" s="217">
        <f t="shared" si="114"/>
        <v>850</v>
      </c>
      <c r="B853" s="64" t="s">
        <v>8443</v>
      </c>
      <c r="C853" s="58" t="s">
        <v>1099</v>
      </c>
      <c r="D853" s="58" t="s">
        <v>684</v>
      </c>
      <c r="E853" s="58" t="s">
        <v>25</v>
      </c>
      <c r="F853" s="58" t="s">
        <v>263</v>
      </c>
      <c r="G853" s="58" t="s">
        <v>809</v>
      </c>
      <c r="H853" s="58" t="s">
        <v>690</v>
      </c>
      <c r="I853" s="58" t="s">
        <v>687</v>
      </c>
      <c r="J853" s="58" t="s">
        <v>621</v>
      </c>
      <c r="K853" s="57" t="s">
        <v>1104</v>
      </c>
      <c r="L853" s="184">
        <v>0</v>
      </c>
      <c r="M853" s="185">
        <v>103</v>
      </c>
      <c r="N853" s="186">
        <v>103</v>
      </c>
      <c r="O853" s="187">
        <f t="shared" si="113"/>
        <v>0</v>
      </c>
      <c r="P853" s="59">
        <f t="shared" si="115"/>
        <v>100</v>
      </c>
    </row>
    <row r="854" spans="1:16" ht="14.25" customHeight="1" outlineLevel="2" x14ac:dyDescent="0.2">
      <c r="A854" s="217">
        <f t="shared" si="114"/>
        <v>851</v>
      </c>
      <c r="B854" s="64" t="s">
        <v>8444</v>
      </c>
      <c r="C854" s="58" t="s">
        <v>1099</v>
      </c>
      <c r="D854" s="58" t="s">
        <v>684</v>
      </c>
      <c r="E854" s="58" t="s">
        <v>25</v>
      </c>
      <c r="F854" s="58" t="s">
        <v>263</v>
      </c>
      <c r="G854" s="58" t="s">
        <v>809</v>
      </c>
      <c r="H854" s="58"/>
      <c r="I854" s="58" t="s">
        <v>687</v>
      </c>
      <c r="J854" s="58" t="s">
        <v>615</v>
      </c>
      <c r="K854" s="57" t="s">
        <v>1100</v>
      </c>
      <c r="L854" s="184">
        <v>0</v>
      </c>
      <c r="M854" s="185">
        <v>6</v>
      </c>
      <c r="N854" s="186">
        <v>6</v>
      </c>
      <c r="O854" s="187">
        <f t="shared" si="113"/>
        <v>0</v>
      </c>
      <c r="P854" s="59">
        <f t="shared" si="115"/>
        <v>100</v>
      </c>
    </row>
    <row r="855" spans="1:16" ht="14.25" customHeight="1" outlineLevel="2" x14ac:dyDescent="0.2">
      <c r="A855" s="217">
        <f t="shared" si="114"/>
        <v>852</v>
      </c>
      <c r="B855" s="64" t="s">
        <v>8445</v>
      </c>
      <c r="C855" s="58" t="s">
        <v>1099</v>
      </c>
      <c r="D855" s="58" t="s">
        <v>684</v>
      </c>
      <c r="E855" s="58" t="s">
        <v>25</v>
      </c>
      <c r="F855" s="58" t="s">
        <v>263</v>
      </c>
      <c r="G855" s="58" t="s">
        <v>809</v>
      </c>
      <c r="H855" s="58" t="s">
        <v>690</v>
      </c>
      <c r="I855" s="58" t="s">
        <v>687</v>
      </c>
      <c r="J855" s="58" t="s">
        <v>615</v>
      </c>
      <c r="K855" s="57" t="s">
        <v>1102</v>
      </c>
      <c r="L855" s="184">
        <v>0</v>
      </c>
      <c r="M855" s="185">
        <v>4</v>
      </c>
      <c r="N855" s="186">
        <v>4</v>
      </c>
      <c r="O855" s="187">
        <f t="shared" si="113"/>
        <v>0</v>
      </c>
      <c r="P855" s="59">
        <f t="shared" si="115"/>
        <v>100</v>
      </c>
    </row>
    <row r="856" spans="1:16" ht="14.25" customHeight="1" outlineLevel="2" x14ac:dyDescent="0.2">
      <c r="A856" s="217">
        <f t="shared" si="114"/>
        <v>853</v>
      </c>
      <c r="B856" s="64" t="s">
        <v>8446</v>
      </c>
      <c r="C856" s="58" t="s">
        <v>1099</v>
      </c>
      <c r="D856" s="58" t="s">
        <v>684</v>
      </c>
      <c r="E856" s="58" t="s">
        <v>25</v>
      </c>
      <c r="F856" s="58" t="s">
        <v>263</v>
      </c>
      <c r="G856" s="58" t="s">
        <v>809</v>
      </c>
      <c r="H856" s="58" t="s">
        <v>690</v>
      </c>
      <c r="I856" s="58" t="s">
        <v>687</v>
      </c>
      <c r="J856" s="58" t="s">
        <v>621</v>
      </c>
      <c r="K856" s="57" t="s">
        <v>1104</v>
      </c>
      <c r="L856" s="184">
        <v>0</v>
      </c>
      <c r="M856" s="185">
        <v>121</v>
      </c>
      <c r="N856" s="186">
        <v>121</v>
      </c>
      <c r="O856" s="187">
        <f t="shared" si="113"/>
        <v>0</v>
      </c>
      <c r="P856" s="59">
        <f t="shared" si="115"/>
        <v>100</v>
      </c>
    </row>
    <row r="857" spans="1:16" s="2" customFormat="1" ht="14.25" customHeight="1" outlineLevel="2" x14ac:dyDescent="0.2">
      <c r="A857" s="217">
        <f t="shared" si="114"/>
        <v>854</v>
      </c>
      <c r="B857" s="64" t="s">
        <v>8447</v>
      </c>
      <c r="C857" s="58" t="s">
        <v>1099</v>
      </c>
      <c r="D857" s="58" t="s">
        <v>684</v>
      </c>
      <c r="E857" s="58" t="s">
        <v>25</v>
      </c>
      <c r="F857" s="58" t="s">
        <v>263</v>
      </c>
      <c r="G857" s="58" t="s">
        <v>809</v>
      </c>
      <c r="H857" s="58"/>
      <c r="I857" s="58" t="s">
        <v>687</v>
      </c>
      <c r="J857" s="58" t="s">
        <v>615</v>
      </c>
      <c r="K857" s="57" t="s">
        <v>1100</v>
      </c>
      <c r="L857" s="184">
        <v>0</v>
      </c>
      <c r="M857" s="185">
        <v>7</v>
      </c>
      <c r="N857" s="186">
        <v>7</v>
      </c>
      <c r="O857" s="187">
        <f t="shared" si="113"/>
        <v>0</v>
      </c>
      <c r="P857" s="59">
        <f t="shared" si="115"/>
        <v>100</v>
      </c>
    </row>
    <row r="858" spans="1:16" s="2" customFormat="1" ht="14.25" customHeight="1" outlineLevel="2" x14ac:dyDescent="0.2">
      <c r="A858" s="217">
        <f t="shared" si="114"/>
        <v>855</v>
      </c>
      <c r="B858" s="64" t="s">
        <v>8448</v>
      </c>
      <c r="C858" s="58" t="s">
        <v>1099</v>
      </c>
      <c r="D858" s="58" t="s">
        <v>684</v>
      </c>
      <c r="E858" s="58" t="s">
        <v>25</v>
      </c>
      <c r="F858" s="58" t="s">
        <v>263</v>
      </c>
      <c r="G858" s="58" t="s">
        <v>809</v>
      </c>
      <c r="H858" s="58" t="s">
        <v>690</v>
      </c>
      <c r="I858" s="58" t="s">
        <v>687</v>
      </c>
      <c r="J858" s="58" t="s">
        <v>615</v>
      </c>
      <c r="K858" s="57" t="s">
        <v>1102</v>
      </c>
      <c r="L858" s="184">
        <v>0</v>
      </c>
      <c r="M858" s="185">
        <v>5</v>
      </c>
      <c r="N858" s="186">
        <v>5</v>
      </c>
      <c r="O858" s="187">
        <f t="shared" si="113"/>
        <v>0</v>
      </c>
      <c r="P858" s="59">
        <f t="shared" si="115"/>
        <v>100</v>
      </c>
    </row>
    <row r="859" spans="1:16" s="2" customFormat="1" ht="14.25" customHeight="1" outlineLevel="2" x14ac:dyDescent="0.2">
      <c r="A859" s="217">
        <f t="shared" si="114"/>
        <v>856</v>
      </c>
      <c r="B859" s="64" t="s">
        <v>8449</v>
      </c>
      <c r="C859" s="58" t="s">
        <v>1099</v>
      </c>
      <c r="D859" s="58" t="s">
        <v>684</v>
      </c>
      <c r="E859" s="58" t="s">
        <v>25</v>
      </c>
      <c r="F859" s="58" t="s">
        <v>263</v>
      </c>
      <c r="G859" s="58" t="s">
        <v>809</v>
      </c>
      <c r="H859" s="58" t="s">
        <v>690</v>
      </c>
      <c r="I859" s="58" t="s">
        <v>687</v>
      </c>
      <c r="J859" s="58" t="s">
        <v>621</v>
      </c>
      <c r="K859" s="57" t="s">
        <v>1104</v>
      </c>
      <c r="L859" s="184">
        <v>0</v>
      </c>
      <c r="M859" s="185">
        <v>138</v>
      </c>
      <c r="N859" s="186">
        <v>138</v>
      </c>
      <c r="O859" s="187">
        <f t="shared" si="113"/>
        <v>0</v>
      </c>
      <c r="P859" s="59">
        <f t="shared" si="115"/>
        <v>100</v>
      </c>
    </row>
    <row r="860" spans="1:16" ht="14.25" customHeight="1" outlineLevel="2" x14ac:dyDescent="0.2">
      <c r="A860" s="217">
        <f t="shared" si="114"/>
        <v>857</v>
      </c>
      <c r="B860" s="64" t="s">
        <v>8450</v>
      </c>
      <c r="C860" s="58" t="s">
        <v>1099</v>
      </c>
      <c r="D860" s="58" t="s">
        <v>684</v>
      </c>
      <c r="E860" s="58" t="s">
        <v>25</v>
      </c>
      <c r="F860" s="58" t="s">
        <v>263</v>
      </c>
      <c r="G860" s="58" t="s">
        <v>809</v>
      </c>
      <c r="H860" s="58"/>
      <c r="I860" s="58" t="s">
        <v>687</v>
      </c>
      <c r="J860" s="58" t="s">
        <v>615</v>
      </c>
      <c r="K860" s="57" t="s">
        <v>1100</v>
      </c>
      <c r="L860" s="184">
        <v>0</v>
      </c>
      <c r="M860" s="185">
        <v>7</v>
      </c>
      <c r="N860" s="186">
        <v>6</v>
      </c>
      <c r="O860" s="187">
        <f t="shared" si="113"/>
        <v>-1</v>
      </c>
      <c r="P860" s="59">
        <f t="shared" si="115"/>
        <v>85.714285714285708</v>
      </c>
    </row>
    <row r="861" spans="1:16" ht="14.25" customHeight="1" outlineLevel="2" x14ac:dyDescent="0.2">
      <c r="A861" s="217">
        <f t="shared" si="114"/>
        <v>858</v>
      </c>
      <c r="B861" s="64" t="s">
        <v>8451</v>
      </c>
      <c r="C861" s="58" t="s">
        <v>1099</v>
      </c>
      <c r="D861" s="58" t="s">
        <v>684</v>
      </c>
      <c r="E861" s="58" t="s">
        <v>25</v>
      </c>
      <c r="F861" s="58" t="s">
        <v>263</v>
      </c>
      <c r="G861" s="58" t="s">
        <v>809</v>
      </c>
      <c r="H861" s="58" t="s">
        <v>690</v>
      </c>
      <c r="I861" s="58" t="s">
        <v>687</v>
      </c>
      <c r="J861" s="58" t="s">
        <v>615</v>
      </c>
      <c r="K861" s="57" t="s">
        <v>1102</v>
      </c>
      <c r="L861" s="184">
        <v>0</v>
      </c>
      <c r="M861" s="185">
        <v>5</v>
      </c>
      <c r="N861" s="186">
        <v>5</v>
      </c>
      <c r="O861" s="187">
        <f t="shared" si="113"/>
        <v>0</v>
      </c>
      <c r="P861" s="59">
        <f t="shared" si="115"/>
        <v>100</v>
      </c>
    </row>
    <row r="862" spans="1:16" ht="14.25" customHeight="1" outlineLevel="2" x14ac:dyDescent="0.2">
      <c r="A862" s="217">
        <f t="shared" si="114"/>
        <v>859</v>
      </c>
      <c r="B862" s="64" t="s">
        <v>8452</v>
      </c>
      <c r="C862" s="58" t="s">
        <v>1099</v>
      </c>
      <c r="D862" s="58" t="s">
        <v>684</v>
      </c>
      <c r="E862" s="58" t="s">
        <v>25</v>
      </c>
      <c r="F862" s="58" t="s">
        <v>263</v>
      </c>
      <c r="G862" s="58" t="s">
        <v>809</v>
      </c>
      <c r="H862" s="58" t="s">
        <v>690</v>
      </c>
      <c r="I862" s="58" t="s">
        <v>687</v>
      </c>
      <c r="J862" s="58" t="s">
        <v>621</v>
      </c>
      <c r="K862" s="57" t="s">
        <v>1104</v>
      </c>
      <c r="L862" s="184">
        <v>0</v>
      </c>
      <c r="M862" s="185">
        <v>138</v>
      </c>
      <c r="N862" s="186">
        <v>138</v>
      </c>
      <c r="O862" s="187">
        <f t="shared" si="113"/>
        <v>0</v>
      </c>
      <c r="P862" s="59">
        <f t="shared" si="115"/>
        <v>100</v>
      </c>
    </row>
    <row r="863" spans="1:16" s="2" customFormat="1" ht="28.5" outlineLevel="2" x14ac:dyDescent="0.2">
      <c r="A863" s="217">
        <f t="shared" si="114"/>
        <v>860</v>
      </c>
      <c r="B863" s="64" t="s">
        <v>8453</v>
      </c>
      <c r="C863" s="58" t="s">
        <v>1099</v>
      </c>
      <c r="D863" s="58" t="s">
        <v>684</v>
      </c>
      <c r="E863" s="58" t="s">
        <v>25</v>
      </c>
      <c r="F863" s="58" t="s">
        <v>263</v>
      </c>
      <c r="G863" s="58" t="s">
        <v>809</v>
      </c>
      <c r="H863" s="58"/>
      <c r="I863" s="58" t="s">
        <v>687</v>
      </c>
      <c r="J863" s="58" t="s">
        <v>615</v>
      </c>
      <c r="K863" s="57" t="s">
        <v>1100</v>
      </c>
      <c r="L863" s="184">
        <v>0</v>
      </c>
      <c r="M863" s="185">
        <v>7</v>
      </c>
      <c r="N863" s="186">
        <v>7</v>
      </c>
      <c r="O863" s="187">
        <f t="shared" si="113"/>
        <v>0</v>
      </c>
      <c r="P863" s="59">
        <f t="shared" si="115"/>
        <v>100</v>
      </c>
    </row>
    <row r="864" spans="1:16" s="2" customFormat="1" ht="28.5" outlineLevel="2" x14ac:dyDescent="0.2">
      <c r="A864" s="217">
        <f t="shared" si="114"/>
        <v>861</v>
      </c>
      <c r="B864" s="64" t="s">
        <v>8454</v>
      </c>
      <c r="C864" s="58" t="s">
        <v>1099</v>
      </c>
      <c r="D864" s="58" t="s">
        <v>684</v>
      </c>
      <c r="E864" s="58" t="s">
        <v>25</v>
      </c>
      <c r="F864" s="58" t="s">
        <v>263</v>
      </c>
      <c r="G864" s="58" t="s">
        <v>809</v>
      </c>
      <c r="H864" s="58" t="s">
        <v>690</v>
      </c>
      <c r="I864" s="58" t="s">
        <v>687</v>
      </c>
      <c r="J864" s="58" t="s">
        <v>615</v>
      </c>
      <c r="K864" s="57" t="s">
        <v>1102</v>
      </c>
      <c r="L864" s="184">
        <v>0</v>
      </c>
      <c r="M864" s="185">
        <v>5</v>
      </c>
      <c r="N864" s="186">
        <v>5</v>
      </c>
      <c r="O864" s="187">
        <f t="shared" si="113"/>
        <v>0</v>
      </c>
      <c r="P864" s="59">
        <f t="shared" si="115"/>
        <v>100</v>
      </c>
    </row>
    <row r="865" spans="1:16" s="2" customFormat="1" ht="28.5" outlineLevel="2" x14ac:dyDescent="0.2">
      <c r="A865" s="217">
        <f t="shared" si="114"/>
        <v>862</v>
      </c>
      <c r="B865" s="64" t="s">
        <v>8455</v>
      </c>
      <c r="C865" s="58" t="s">
        <v>1099</v>
      </c>
      <c r="D865" s="58" t="s">
        <v>684</v>
      </c>
      <c r="E865" s="58" t="s">
        <v>25</v>
      </c>
      <c r="F865" s="58" t="s">
        <v>263</v>
      </c>
      <c r="G865" s="58" t="s">
        <v>809</v>
      </c>
      <c r="H865" s="58" t="s">
        <v>690</v>
      </c>
      <c r="I865" s="58" t="s">
        <v>687</v>
      </c>
      <c r="J865" s="58" t="s">
        <v>621</v>
      </c>
      <c r="K865" s="57" t="s">
        <v>1104</v>
      </c>
      <c r="L865" s="184">
        <v>0</v>
      </c>
      <c r="M865" s="185">
        <v>138</v>
      </c>
      <c r="N865" s="186">
        <v>138</v>
      </c>
      <c r="O865" s="187">
        <f t="shared" si="113"/>
        <v>0</v>
      </c>
      <c r="P865" s="59">
        <f t="shared" si="115"/>
        <v>100</v>
      </c>
    </row>
    <row r="866" spans="1:16" s="2" customFormat="1" ht="28.5" outlineLevel="2" x14ac:dyDescent="0.2">
      <c r="A866" s="217">
        <f t="shared" si="114"/>
        <v>863</v>
      </c>
      <c r="B866" s="64" t="s">
        <v>8456</v>
      </c>
      <c r="C866" s="58" t="s">
        <v>1099</v>
      </c>
      <c r="D866" s="58" t="s">
        <v>684</v>
      </c>
      <c r="E866" s="58" t="s">
        <v>25</v>
      </c>
      <c r="F866" s="58" t="s">
        <v>263</v>
      </c>
      <c r="G866" s="58" t="s">
        <v>809</v>
      </c>
      <c r="H866" s="58"/>
      <c r="I866" s="58" t="s">
        <v>687</v>
      </c>
      <c r="J866" s="58" t="s">
        <v>615</v>
      </c>
      <c r="K866" s="57" t="s">
        <v>1100</v>
      </c>
      <c r="L866" s="184">
        <v>0</v>
      </c>
      <c r="M866" s="185">
        <v>7</v>
      </c>
      <c r="N866" s="186">
        <v>7</v>
      </c>
      <c r="O866" s="187">
        <f t="shared" si="113"/>
        <v>0</v>
      </c>
      <c r="P866" s="59">
        <f t="shared" si="115"/>
        <v>100</v>
      </c>
    </row>
    <row r="867" spans="1:16" s="2" customFormat="1" ht="28.5" outlineLevel="2" x14ac:dyDescent="0.2">
      <c r="A867" s="217">
        <f t="shared" si="114"/>
        <v>864</v>
      </c>
      <c r="B867" s="64" t="s">
        <v>8457</v>
      </c>
      <c r="C867" s="58" t="s">
        <v>1099</v>
      </c>
      <c r="D867" s="58" t="s">
        <v>684</v>
      </c>
      <c r="E867" s="58" t="s">
        <v>25</v>
      </c>
      <c r="F867" s="58" t="s">
        <v>263</v>
      </c>
      <c r="G867" s="58" t="s">
        <v>809</v>
      </c>
      <c r="H867" s="58" t="s">
        <v>690</v>
      </c>
      <c r="I867" s="58" t="s">
        <v>687</v>
      </c>
      <c r="J867" s="58" t="s">
        <v>615</v>
      </c>
      <c r="K867" s="57" t="s">
        <v>1102</v>
      </c>
      <c r="L867" s="184">
        <v>0</v>
      </c>
      <c r="M867" s="185">
        <v>5</v>
      </c>
      <c r="N867" s="186">
        <v>5</v>
      </c>
      <c r="O867" s="187">
        <f t="shared" si="113"/>
        <v>0</v>
      </c>
      <c r="P867" s="59">
        <f t="shared" si="115"/>
        <v>100</v>
      </c>
    </row>
    <row r="868" spans="1:16" s="2" customFormat="1" ht="14.25" customHeight="1" outlineLevel="2" x14ac:dyDescent="0.2">
      <c r="A868" s="217">
        <f t="shared" si="114"/>
        <v>865</v>
      </c>
      <c r="B868" s="64" t="s">
        <v>8458</v>
      </c>
      <c r="C868" s="58" t="s">
        <v>1099</v>
      </c>
      <c r="D868" s="58" t="s">
        <v>684</v>
      </c>
      <c r="E868" s="58" t="s">
        <v>25</v>
      </c>
      <c r="F868" s="58" t="s">
        <v>263</v>
      </c>
      <c r="G868" s="58" t="s">
        <v>809</v>
      </c>
      <c r="H868" s="58" t="s">
        <v>690</v>
      </c>
      <c r="I868" s="58" t="s">
        <v>687</v>
      </c>
      <c r="J868" s="58" t="s">
        <v>621</v>
      </c>
      <c r="K868" s="57" t="s">
        <v>1104</v>
      </c>
      <c r="L868" s="184">
        <v>0</v>
      </c>
      <c r="M868" s="185">
        <v>138</v>
      </c>
      <c r="N868" s="186">
        <v>138</v>
      </c>
      <c r="O868" s="187">
        <f t="shared" si="113"/>
        <v>0</v>
      </c>
      <c r="P868" s="59">
        <f t="shared" si="115"/>
        <v>100</v>
      </c>
    </row>
    <row r="869" spans="1:16" ht="14.25" customHeight="1" outlineLevel="2" x14ac:dyDescent="0.2">
      <c r="A869" s="217">
        <f t="shared" si="114"/>
        <v>866</v>
      </c>
      <c r="B869" s="64" t="s">
        <v>8459</v>
      </c>
      <c r="C869" s="58" t="s">
        <v>1099</v>
      </c>
      <c r="D869" s="58" t="s">
        <v>684</v>
      </c>
      <c r="E869" s="58" t="s">
        <v>25</v>
      </c>
      <c r="F869" s="58" t="s">
        <v>263</v>
      </c>
      <c r="G869" s="58" t="s">
        <v>809</v>
      </c>
      <c r="H869" s="58"/>
      <c r="I869" s="58" t="s">
        <v>687</v>
      </c>
      <c r="J869" s="58" t="s">
        <v>615</v>
      </c>
      <c r="K869" s="57" t="s">
        <v>1100</v>
      </c>
      <c r="L869" s="184">
        <v>0</v>
      </c>
      <c r="M869" s="185">
        <v>8</v>
      </c>
      <c r="N869" s="186">
        <v>6</v>
      </c>
      <c r="O869" s="187">
        <f t="shared" si="113"/>
        <v>-2</v>
      </c>
      <c r="P869" s="59">
        <f t="shared" si="115"/>
        <v>75</v>
      </c>
    </row>
    <row r="870" spans="1:16" ht="14.25" customHeight="1" outlineLevel="2" x14ac:dyDescent="0.2">
      <c r="A870" s="217">
        <f t="shared" si="114"/>
        <v>867</v>
      </c>
      <c r="B870" s="64" t="s">
        <v>8439</v>
      </c>
      <c r="C870" s="58" t="s">
        <v>1099</v>
      </c>
      <c r="D870" s="58" t="s">
        <v>684</v>
      </c>
      <c r="E870" s="58" t="s">
        <v>25</v>
      </c>
      <c r="F870" s="58" t="s">
        <v>263</v>
      </c>
      <c r="G870" s="58" t="s">
        <v>809</v>
      </c>
      <c r="H870" s="58" t="s">
        <v>690</v>
      </c>
      <c r="I870" s="58" t="s">
        <v>687</v>
      </c>
      <c r="J870" s="58" t="s">
        <v>615</v>
      </c>
      <c r="K870" s="57" t="s">
        <v>1102</v>
      </c>
      <c r="L870" s="184">
        <v>0</v>
      </c>
      <c r="M870" s="185">
        <v>5</v>
      </c>
      <c r="N870" s="186">
        <v>3</v>
      </c>
      <c r="O870" s="187">
        <f t="shared" si="113"/>
        <v>-2</v>
      </c>
      <c r="P870" s="59">
        <f t="shared" si="115"/>
        <v>60</v>
      </c>
    </row>
    <row r="871" spans="1:16" ht="14.25" customHeight="1" outlineLevel="2" x14ac:dyDescent="0.2">
      <c r="A871" s="217">
        <f t="shared" si="114"/>
        <v>868</v>
      </c>
      <c r="B871" s="64" t="s">
        <v>8440</v>
      </c>
      <c r="C871" s="58" t="s">
        <v>1099</v>
      </c>
      <c r="D871" s="58" t="s">
        <v>684</v>
      </c>
      <c r="E871" s="58" t="s">
        <v>25</v>
      </c>
      <c r="F871" s="58" t="s">
        <v>263</v>
      </c>
      <c r="G871" s="58" t="s">
        <v>809</v>
      </c>
      <c r="H871" s="58" t="s">
        <v>690</v>
      </c>
      <c r="I871" s="58" t="s">
        <v>687</v>
      </c>
      <c r="J871" s="58" t="s">
        <v>621</v>
      </c>
      <c r="K871" s="57" t="s">
        <v>1104</v>
      </c>
      <c r="L871" s="184">
        <v>0</v>
      </c>
      <c r="M871" s="185">
        <v>138</v>
      </c>
      <c r="N871" s="186">
        <v>103</v>
      </c>
      <c r="O871" s="187">
        <f t="shared" si="113"/>
        <v>-35</v>
      </c>
      <c r="P871" s="59">
        <f t="shared" si="115"/>
        <v>74.637681159420282</v>
      </c>
    </row>
    <row r="872" spans="1:16" ht="14.25" customHeight="1" outlineLevel="2" x14ac:dyDescent="0.2">
      <c r="A872" s="217">
        <f t="shared" si="114"/>
        <v>869</v>
      </c>
      <c r="B872" s="64" t="s">
        <v>8459</v>
      </c>
      <c r="C872" s="58" t="s">
        <v>1099</v>
      </c>
      <c r="D872" s="58" t="s">
        <v>684</v>
      </c>
      <c r="E872" s="58" t="s">
        <v>25</v>
      </c>
      <c r="F872" s="58" t="s">
        <v>263</v>
      </c>
      <c r="G872" s="58" t="s">
        <v>809</v>
      </c>
      <c r="H872" s="58"/>
      <c r="I872" s="58" t="s">
        <v>687</v>
      </c>
      <c r="J872" s="58" t="s">
        <v>615</v>
      </c>
      <c r="K872" s="57" t="s">
        <v>1100</v>
      </c>
      <c r="L872" s="184">
        <v>0</v>
      </c>
      <c r="M872" s="185">
        <v>7</v>
      </c>
      <c r="N872" s="186">
        <v>7</v>
      </c>
      <c r="O872" s="187">
        <f t="shared" si="113"/>
        <v>0</v>
      </c>
      <c r="P872" s="59">
        <f t="shared" si="115"/>
        <v>100</v>
      </c>
    </row>
    <row r="873" spans="1:16" ht="14.25" customHeight="1" outlineLevel="2" x14ac:dyDescent="0.2">
      <c r="A873" s="217">
        <f t="shared" si="114"/>
        <v>870</v>
      </c>
      <c r="B873" s="64" t="s">
        <v>8439</v>
      </c>
      <c r="C873" s="58" t="s">
        <v>1099</v>
      </c>
      <c r="D873" s="58" t="s">
        <v>684</v>
      </c>
      <c r="E873" s="58" t="s">
        <v>25</v>
      </c>
      <c r="F873" s="58" t="s">
        <v>263</v>
      </c>
      <c r="G873" s="58" t="s">
        <v>809</v>
      </c>
      <c r="H873" s="58" t="s">
        <v>690</v>
      </c>
      <c r="I873" s="58" t="s">
        <v>687</v>
      </c>
      <c r="J873" s="58" t="s">
        <v>615</v>
      </c>
      <c r="K873" s="57" t="s">
        <v>1102</v>
      </c>
      <c r="L873" s="184">
        <v>0</v>
      </c>
      <c r="M873" s="185">
        <v>5</v>
      </c>
      <c r="N873" s="186">
        <v>5</v>
      </c>
      <c r="O873" s="187">
        <f t="shared" si="113"/>
        <v>0</v>
      </c>
      <c r="P873" s="59">
        <f t="shared" si="115"/>
        <v>100</v>
      </c>
    </row>
    <row r="874" spans="1:16" ht="14.25" customHeight="1" outlineLevel="2" x14ac:dyDescent="0.2">
      <c r="A874" s="217">
        <f t="shared" si="114"/>
        <v>871</v>
      </c>
      <c r="B874" s="64" t="s">
        <v>8440</v>
      </c>
      <c r="C874" s="58" t="s">
        <v>1099</v>
      </c>
      <c r="D874" s="58" t="s">
        <v>684</v>
      </c>
      <c r="E874" s="58" t="s">
        <v>25</v>
      </c>
      <c r="F874" s="58" t="s">
        <v>263</v>
      </c>
      <c r="G874" s="58" t="s">
        <v>809</v>
      </c>
      <c r="H874" s="58" t="s">
        <v>690</v>
      </c>
      <c r="I874" s="58" t="s">
        <v>687</v>
      </c>
      <c r="J874" s="58" t="s">
        <v>621</v>
      </c>
      <c r="K874" s="57" t="s">
        <v>1104</v>
      </c>
      <c r="L874" s="184">
        <v>0</v>
      </c>
      <c r="M874" s="185">
        <v>138</v>
      </c>
      <c r="N874" s="186">
        <v>137</v>
      </c>
      <c r="O874" s="187">
        <f t="shared" si="113"/>
        <v>-1</v>
      </c>
      <c r="P874" s="59">
        <f t="shared" si="115"/>
        <v>99.275362318840578</v>
      </c>
    </row>
    <row r="875" spans="1:16" s="2" customFormat="1" ht="28.5" outlineLevel="2" x14ac:dyDescent="0.2">
      <c r="A875" s="217">
        <f t="shared" si="114"/>
        <v>872</v>
      </c>
      <c r="B875" s="64" t="s">
        <v>8461</v>
      </c>
      <c r="C875" s="58" t="s">
        <v>1099</v>
      </c>
      <c r="D875" s="58" t="s">
        <v>684</v>
      </c>
      <c r="E875" s="58" t="s">
        <v>25</v>
      </c>
      <c r="F875" s="58" t="s">
        <v>263</v>
      </c>
      <c r="G875" s="58" t="s">
        <v>809</v>
      </c>
      <c r="H875" s="58"/>
      <c r="I875" s="58" t="s">
        <v>687</v>
      </c>
      <c r="J875" s="58" t="s">
        <v>615</v>
      </c>
      <c r="K875" s="57" t="s">
        <v>1100</v>
      </c>
      <c r="L875" s="184">
        <v>0</v>
      </c>
      <c r="M875" s="185">
        <v>8</v>
      </c>
      <c r="N875" s="186">
        <v>7</v>
      </c>
      <c r="O875" s="187">
        <f t="shared" si="113"/>
        <v>-1</v>
      </c>
      <c r="P875" s="59">
        <f t="shared" si="115"/>
        <v>87.5</v>
      </c>
    </row>
    <row r="876" spans="1:16" s="2" customFormat="1" ht="28.5" outlineLevel="2" x14ac:dyDescent="0.2">
      <c r="A876" s="217">
        <f t="shared" si="114"/>
        <v>873</v>
      </c>
      <c r="B876" s="64" t="s">
        <v>8460</v>
      </c>
      <c r="C876" s="58" t="s">
        <v>1099</v>
      </c>
      <c r="D876" s="58" t="s">
        <v>684</v>
      </c>
      <c r="E876" s="58" t="s">
        <v>25</v>
      </c>
      <c r="F876" s="58" t="s">
        <v>263</v>
      </c>
      <c r="G876" s="58" t="s">
        <v>809</v>
      </c>
      <c r="H876" s="58" t="s">
        <v>690</v>
      </c>
      <c r="I876" s="58" t="s">
        <v>687</v>
      </c>
      <c r="J876" s="58" t="s">
        <v>615</v>
      </c>
      <c r="K876" s="57" t="s">
        <v>1102</v>
      </c>
      <c r="L876" s="184">
        <v>0</v>
      </c>
      <c r="M876" s="185">
        <v>5</v>
      </c>
      <c r="N876" s="186">
        <v>5</v>
      </c>
      <c r="O876" s="187">
        <f t="shared" si="113"/>
        <v>0</v>
      </c>
      <c r="P876" s="59">
        <f t="shared" si="115"/>
        <v>100</v>
      </c>
    </row>
    <row r="877" spans="1:16" s="2" customFormat="1" ht="28.5" outlineLevel="2" x14ac:dyDescent="0.2">
      <c r="A877" s="217">
        <f t="shared" si="114"/>
        <v>874</v>
      </c>
      <c r="B877" s="64" t="s">
        <v>8462</v>
      </c>
      <c r="C877" s="58" t="s">
        <v>1099</v>
      </c>
      <c r="D877" s="58" t="s">
        <v>684</v>
      </c>
      <c r="E877" s="58" t="s">
        <v>25</v>
      </c>
      <c r="F877" s="58" t="s">
        <v>263</v>
      </c>
      <c r="G877" s="58" t="s">
        <v>809</v>
      </c>
      <c r="H877" s="58" t="s">
        <v>690</v>
      </c>
      <c r="I877" s="58" t="s">
        <v>687</v>
      </c>
      <c r="J877" s="58" t="s">
        <v>621</v>
      </c>
      <c r="K877" s="57" t="s">
        <v>1104</v>
      </c>
      <c r="L877" s="184">
        <v>0</v>
      </c>
      <c r="M877" s="185">
        <v>138</v>
      </c>
      <c r="N877" s="186">
        <v>137</v>
      </c>
      <c r="O877" s="187">
        <f t="shared" si="113"/>
        <v>-1</v>
      </c>
      <c r="P877" s="59">
        <f t="shared" si="115"/>
        <v>99.275362318840578</v>
      </c>
    </row>
    <row r="878" spans="1:16" s="2" customFormat="1" ht="28.5" outlineLevel="2" x14ac:dyDescent="0.2">
      <c r="A878" s="217">
        <f t="shared" si="114"/>
        <v>875</v>
      </c>
      <c r="B878" s="64" t="s">
        <v>1114</v>
      </c>
      <c r="C878" s="58" t="s">
        <v>1099</v>
      </c>
      <c r="D878" s="58" t="s">
        <v>684</v>
      </c>
      <c r="E878" s="58" t="s">
        <v>1115</v>
      </c>
      <c r="F878" s="58" t="s">
        <v>263</v>
      </c>
      <c r="G878" s="58" t="s">
        <v>89</v>
      </c>
      <c r="H878" s="58"/>
      <c r="I878" s="58" t="s">
        <v>687</v>
      </c>
      <c r="J878" s="58" t="s">
        <v>615</v>
      </c>
      <c r="K878" s="57" t="s">
        <v>1100</v>
      </c>
      <c r="L878" s="184">
        <v>0</v>
      </c>
      <c r="M878" s="185">
        <v>6</v>
      </c>
      <c r="N878" s="186">
        <v>6</v>
      </c>
      <c r="O878" s="187">
        <f t="shared" si="113"/>
        <v>0</v>
      </c>
      <c r="P878" s="59">
        <f t="shared" si="115"/>
        <v>100</v>
      </c>
    </row>
    <row r="879" spans="1:16" s="2" customFormat="1" ht="28.5" outlineLevel="2" x14ac:dyDescent="0.2">
      <c r="A879" s="217">
        <f t="shared" si="114"/>
        <v>876</v>
      </c>
      <c r="B879" s="64" t="s">
        <v>1116</v>
      </c>
      <c r="C879" s="58" t="s">
        <v>1099</v>
      </c>
      <c r="D879" s="58" t="s">
        <v>684</v>
      </c>
      <c r="E879" s="58" t="s">
        <v>1115</v>
      </c>
      <c r="F879" s="58" t="s">
        <v>263</v>
      </c>
      <c r="G879" s="58" t="s">
        <v>89</v>
      </c>
      <c r="H879" s="58" t="s">
        <v>690</v>
      </c>
      <c r="I879" s="58" t="s">
        <v>687</v>
      </c>
      <c r="J879" s="58" t="s">
        <v>615</v>
      </c>
      <c r="K879" s="57" t="s">
        <v>1102</v>
      </c>
      <c r="L879" s="184">
        <v>0</v>
      </c>
      <c r="M879" s="185">
        <v>4</v>
      </c>
      <c r="N879" s="186">
        <v>4</v>
      </c>
      <c r="O879" s="187">
        <f t="shared" si="113"/>
        <v>0</v>
      </c>
      <c r="P879" s="59">
        <f t="shared" si="115"/>
        <v>100</v>
      </c>
    </row>
    <row r="880" spans="1:16" s="2" customFormat="1" ht="28.5" outlineLevel="2" x14ac:dyDescent="0.2">
      <c r="A880" s="217">
        <f t="shared" si="114"/>
        <v>877</v>
      </c>
      <c r="B880" s="64" t="s">
        <v>1117</v>
      </c>
      <c r="C880" s="58" t="s">
        <v>1099</v>
      </c>
      <c r="D880" s="58" t="s">
        <v>684</v>
      </c>
      <c r="E880" s="58" t="s">
        <v>1115</v>
      </c>
      <c r="F880" s="58" t="s">
        <v>263</v>
      </c>
      <c r="G880" s="58" t="s">
        <v>89</v>
      </c>
      <c r="H880" s="58" t="s">
        <v>690</v>
      </c>
      <c r="I880" s="58" t="s">
        <v>687</v>
      </c>
      <c r="J880" s="58" t="s">
        <v>621</v>
      </c>
      <c r="K880" s="57" t="s">
        <v>1104</v>
      </c>
      <c r="L880" s="184">
        <v>0</v>
      </c>
      <c r="M880" s="185">
        <v>103</v>
      </c>
      <c r="N880" s="186">
        <v>103</v>
      </c>
      <c r="O880" s="187">
        <f t="shared" si="113"/>
        <v>0</v>
      </c>
      <c r="P880" s="59">
        <f t="shared" si="115"/>
        <v>100</v>
      </c>
    </row>
    <row r="881" spans="1:16" s="2" customFormat="1" ht="28.5" outlineLevel="2" x14ac:dyDescent="0.2">
      <c r="A881" s="217">
        <f t="shared" si="114"/>
        <v>878</v>
      </c>
      <c r="B881" s="64" t="s">
        <v>1118</v>
      </c>
      <c r="C881" s="58" t="s">
        <v>1099</v>
      </c>
      <c r="D881" s="58" t="s">
        <v>684</v>
      </c>
      <c r="E881" s="58" t="s">
        <v>25</v>
      </c>
      <c r="F881" s="58" t="s">
        <v>263</v>
      </c>
      <c r="G881" s="58" t="s">
        <v>89</v>
      </c>
      <c r="H881" s="58"/>
      <c r="I881" s="58" t="s">
        <v>687</v>
      </c>
      <c r="J881" s="58" t="s">
        <v>615</v>
      </c>
      <c r="K881" s="57" t="s">
        <v>1100</v>
      </c>
      <c r="L881" s="184">
        <v>0</v>
      </c>
      <c r="M881" s="185">
        <v>6</v>
      </c>
      <c r="N881" s="186">
        <v>6</v>
      </c>
      <c r="O881" s="187">
        <f t="shared" si="113"/>
        <v>0</v>
      </c>
      <c r="P881" s="59">
        <f t="shared" si="115"/>
        <v>100</v>
      </c>
    </row>
    <row r="882" spans="1:16" s="2" customFormat="1" ht="28.5" outlineLevel="2" x14ac:dyDescent="0.2">
      <c r="A882" s="217">
        <f t="shared" si="114"/>
        <v>879</v>
      </c>
      <c r="B882" s="64" t="s">
        <v>1119</v>
      </c>
      <c r="C882" s="58" t="s">
        <v>1099</v>
      </c>
      <c r="D882" s="58" t="s">
        <v>684</v>
      </c>
      <c r="E882" s="58" t="s">
        <v>25</v>
      </c>
      <c r="F882" s="58" t="s">
        <v>263</v>
      </c>
      <c r="G882" s="58" t="s">
        <v>89</v>
      </c>
      <c r="H882" s="58" t="s">
        <v>690</v>
      </c>
      <c r="I882" s="58" t="s">
        <v>687</v>
      </c>
      <c r="J882" s="58" t="s">
        <v>615</v>
      </c>
      <c r="K882" s="57" t="s">
        <v>1102</v>
      </c>
      <c r="L882" s="184">
        <v>0</v>
      </c>
      <c r="M882" s="185">
        <v>4</v>
      </c>
      <c r="N882" s="186">
        <v>4</v>
      </c>
      <c r="O882" s="187">
        <f t="shared" si="113"/>
        <v>0</v>
      </c>
      <c r="P882" s="59">
        <f t="shared" si="115"/>
        <v>100</v>
      </c>
    </row>
    <row r="883" spans="1:16" s="2" customFormat="1" ht="28.5" outlineLevel="2" x14ac:dyDescent="0.2">
      <c r="A883" s="217">
        <f t="shared" si="114"/>
        <v>880</v>
      </c>
      <c r="B883" s="64" t="s">
        <v>1120</v>
      </c>
      <c r="C883" s="58" t="s">
        <v>1099</v>
      </c>
      <c r="D883" s="58" t="s">
        <v>684</v>
      </c>
      <c r="E883" s="58" t="s">
        <v>25</v>
      </c>
      <c r="F883" s="58" t="s">
        <v>263</v>
      </c>
      <c r="G883" s="58" t="s">
        <v>89</v>
      </c>
      <c r="H883" s="58" t="s">
        <v>690</v>
      </c>
      <c r="I883" s="58" t="s">
        <v>687</v>
      </c>
      <c r="J883" s="58" t="s">
        <v>621</v>
      </c>
      <c r="K883" s="57" t="s">
        <v>1104</v>
      </c>
      <c r="L883" s="184">
        <v>0</v>
      </c>
      <c r="M883" s="185">
        <v>111</v>
      </c>
      <c r="N883" s="186">
        <v>111</v>
      </c>
      <c r="O883" s="187">
        <f t="shared" si="113"/>
        <v>0</v>
      </c>
      <c r="P883" s="59">
        <f t="shared" si="115"/>
        <v>100</v>
      </c>
    </row>
    <row r="884" spans="1:16" s="2" customFormat="1" ht="28.5" outlineLevel="2" x14ac:dyDescent="0.2">
      <c r="A884" s="217">
        <f t="shared" si="114"/>
        <v>881</v>
      </c>
      <c r="B884" s="64" t="s">
        <v>1121</v>
      </c>
      <c r="C884" s="58" t="s">
        <v>1099</v>
      </c>
      <c r="D884" s="58" t="s">
        <v>684</v>
      </c>
      <c r="E884" s="58" t="s">
        <v>25</v>
      </c>
      <c r="F884" s="58" t="s">
        <v>263</v>
      </c>
      <c r="G884" s="58" t="s">
        <v>89</v>
      </c>
      <c r="H884" s="58"/>
      <c r="I884" s="58" t="s">
        <v>687</v>
      </c>
      <c r="J884" s="58" t="s">
        <v>615</v>
      </c>
      <c r="K884" s="57" t="s">
        <v>1100</v>
      </c>
      <c r="L884" s="184">
        <v>0</v>
      </c>
      <c r="M884" s="185">
        <v>7</v>
      </c>
      <c r="N884" s="186">
        <v>7</v>
      </c>
      <c r="O884" s="187">
        <f t="shared" si="113"/>
        <v>0</v>
      </c>
      <c r="P884" s="59">
        <f t="shared" si="115"/>
        <v>100</v>
      </c>
    </row>
    <row r="885" spans="1:16" s="2" customFormat="1" ht="28.5" outlineLevel="2" x14ac:dyDescent="0.2">
      <c r="A885" s="217">
        <f t="shared" si="114"/>
        <v>882</v>
      </c>
      <c r="B885" s="64" t="s">
        <v>1122</v>
      </c>
      <c r="C885" s="58" t="s">
        <v>1099</v>
      </c>
      <c r="D885" s="58" t="s">
        <v>684</v>
      </c>
      <c r="E885" s="58" t="s">
        <v>25</v>
      </c>
      <c r="F885" s="58" t="s">
        <v>263</v>
      </c>
      <c r="G885" s="58" t="s">
        <v>89</v>
      </c>
      <c r="H885" s="58" t="s">
        <v>690</v>
      </c>
      <c r="I885" s="58" t="s">
        <v>687</v>
      </c>
      <c r="J885" s="58" t="s">
        <v>615</v>
      </c>
      <c r="K885" s="57" t="s">
        <v>1102</v>
      </c>
      <c r="L885" s="184">
        <v>0</v>
      </c>
      <c r="M885" s="185">
        <v>5</v>
      </c>
      <c r="N885" s="186">
        <v>5</v>
      </c>
      <c r="O885" s="187">
        <f t="shared" si="113"/>
        <v>0</v>
      </c>
      <c r="P885" s="59">
        <f t="shared" si="115"/>
        <v>100</v>
      </c>
    </row>
    <row r="886" spans="1:16" s="2" customFormat="1" ht="14.25" customHeight="1" outlineLevel="2" x14ac:dyDescent="0.2">
      <c r="A886" s="217">
        <f t="shared" si="114"/>
        <v>883</v>
      </c>
      <c r="B886" s="64" t="s">
        <v>1123</v>
      </c>
      <c r="C886" s="58" t="s">
        <v>1099</v>
      </c>
      <c r="D886" s="58" t="s">
        <v>684</v>
      </c>
      <c r="E886" s="58" t="s">
        <v>25</v>
      </c>
      <c r="F886" s="58" t="s">
        <v>263</v>
      </c>
      <c r="G886" s="58" t="s">
        <v>89</v>
      </c>
      <c r="H886" s="58" t="s">
        <v>690</v>
      </c>
      <c r="I886" s="58" t="s">
        <v>687</v>
      </c>
      <c r="J886" s="58" t="s">
        <v>621</v>
      </c>
      <c r="K886" s="57" t="s">
        <v>1104</v>
      </c>
      <c r="L886" s="184">
        <v>0</v>
      </c>
      <c r="M886" s="185">
        <v>138</v>
      </c>
      <c r="N886" s="186">
        <v>138</v>
      </c>
      <c r="O886" s="187">
        <f t="shared" si="113"/>
        <v>0</v>
      </c>
      <c r="P886" s="59">
        <f t="shared" si="115"/>
        <v>100</v>
      </c>
    </row>
    <row r="887" spans="1:16" s="2" customFormat="1" ht="14.25" customHeight="1" outlineLevel="2" x14ac:dyDescent="0.2">
      <c r="A887" s="217">
        <f t="shared" si="114"/>
        <v>884</v>
      </c>
      <c r="B887" s="64" t="s">
        <v>1124</v>
      </c>
      <c r="C887" s="58" t="s">
        <v>1099</v>
      </c>
      <c r="D887" s="58" t="s">
        <v>684</v>
      </c>
      <c r="E887" s="58" t="s">
        <v>25</v>
      </c>
      <c r="F887" s="58" t="s">
        <v>263</v>
      </c>
      <c r="G887" s="58" t="s">
        <v>89</v>
      </c>
      <c r="H887" s="58"/>
      <c r="I887" s="58" t="s">
        <v>687</v>
      </c>
      <c r="J887" s="58" t="s">
        <v>615</v>
      </c>
      <c r="K887" s="57" t="s">
        <v>1100</v>
      </c>
      <c r="L887" s="184">
        <v>0</v>
      </c>
      <c r="M887" s="185">
        <v>7</v>
      </c>
      <c r="N887" s="186">
        <v>7</v>
      </c>
      <c r="O887" s="187">
        <f t="shared" si="113"/>
        <v>0</v>
      </c>
      <c r="P887" s="59">
        <f t="shared" si="115"/>
        <v>100</v>
      </c>
    </row>
    <row r="888" spans="1:16" s="2" customFormat="1" ht="14.25" customHeight="1" outlineLevel="2" x14ac:dyDescent="0.2">
      <c r="A888" s="217">
        <f t="shared" si="114"/>
        <v>885</v>
      </c>
      <c r="B888" s="64" t="s">
        <v>1125</v>
      </c>
      <c r="C888" s="58" t="s">
        <v>1099</v>
      </c>
      <c r="D888" s="58" t="s">
        <v>684</v>
      </c>
      <c r="E888" s="58" t="s">
        <v>25</v>
      </c>
      <c r="F888" s="58" t="s">
        <v>263</v>
      </c>
      <c r="G888" s="58" t="s">
        <v>89</v>
      </c>
      <c r="H888" s="58" t="s">
        <v>690</v>
      </c>
      <c r="I888" s="58" t="s">
        <v>687</v>
      </c>
      <c r="J888" s="58" t="s">
        <v>615</v>
      </c>
      <c r="K888" s="57" t="s">
        <v>1102</v>
      </c>
      <c r="L888" s="184">
        <v>0</v>
      </c>
      <c r="M888" s="185">
        <v>5</v>
      </c>
      <c r="N888" s="186">
        <v>5</v>
      </c>
      <c r="O888" s="187">
        <f t="shared" si="113"/>
        <v>0</v>
      </c>
      <c r="P888" s="59">
        <f t="shared" si="115"/>
        <v>100</v>
      </c>
    </row>
    <row r="889" spans="1:16" s="2" customFormat="1" ht="14.25" customHeight="1" outlineLevel="2" x14ac:dyDescent="0.2">
      <c r="A889" s="217">
        <f t="shared" si="114"/>
        <v>886</v>
      </c>
      <c r="B889" s="64" t="s">
        <v>1126</v>
      </c>
      <c r="C889" s="58" t="s">
        <v>1099</v>
      </c>
      <c r="D889" s="58" t="s">
        <v>684</v>
      </c>
      <c r="E889" s="58" t="s">
        <v>25</v>
      </c>
      <c r="F889" s="58" t="s">
        <v>263</v>
      </c>
      <c r="G889" s="58" t="s">
        <v>89</v>
      </c>
      <c r="H889" s="58" t="s">
        <v>690</v>
      </c>
      <c r="I889" s="58" t="s">
        <v>687</v>
      </c>
      <c r="J889" s="58" t="s">
        <v>621</v>
      </c>
      <c r="K889" s="57" t="s">
        <v>1104</v>
      </c>
      <c r="L889" s="184">
        <v>0</v>
      </c>
      <c r="M889" s="185">
        <v>138</v>
      </c>
      <c r="N889" s="186">
        <v>138</v>
      </c>
      <c r="O889" s="187">
        <f t="shared" si="113"/>
        <v>0</v>
      </c>
      <c r="P889" s="59">
        <f t="shared" si="115"/>
        <v>100</v>
      </c>
    </row>
    <row r="890" spans="1:16" s="2" customFormat="1" ht="14.25" customHeight="1" outlineLevel="2" x14ac:dyDescent="0.2">
      <c r="A890" s="217">
        <f t="shared" si="114"/>
        <v>887</v>
      </c>
      <c r="B890" s="64" t="s">
        <v>1127</v>
      </c>
      <c r="C890" s="58" t="s">
        <v>1099</v>
      </c>
      <c r="D890" s="58" t="s">
        <v>684</v>
      </c>
      <c r="E890" s="58" t="s">
        <v>25</v>
      </c>
      <c r="F890" s="58" t="s">
        <v>263</v>
      </c>
      <c r="G890" s="58" t="s">
        <v>89</v>
      </c>
      <c r="H890" s="58"/>
      <c r="I890" s="58" t="s">
        <v>687</v>
      </c>
      <c r="J890" s="58" t="s">
        <v>615</v>
      </c>
      <c r="K890" s="57" t="s">
        <v>1100</v>
      </c>
      <c r="L890" s="184">
        <v>0</v>
      </c>
      <c r="M890" s="185">
        <v>8</v>
      </c>
      <c r="N890" s="186">
        <v>8</v>
      </c>
      <c r="O890" s="187">
        <f t="shared" si="113"/>
        <v>0</v>
      </c>
      <c r="P890" s="59">
        <f t="shared" si="115"/>
        <v>100</v>
      </c>
    </row>
    <row r="891" spans="1:16" s="2" customFormat="1" ht="14.25" customHeight="1" outlineLevel="2" x14ac:dyDescent="0.2">
      <c r="A891" s="217">
        <f t="shared" si="114"/>
        <v>888</v>
      </c>
      <c r="B891" s="64" t="s">
        <v>1128</v>
      </c>
      <c r="C891" s="58" t="s">
        <v>1099</v>
      </c>
      <c r="D891" s="58" t="s">
        <v>684</v>
      </c>
      <c r="E891" s="58" t="s">
        <v>25</v>
      </c>
      <c r="F891" s="58" t="s">
        <v>263</v>
      </c>
      <c r="G891" s="58" t="s">
        <v>89</v>
      </c>
      <c r="H891" s="58" t="s">
        <v>690</v>
      </c>
      <c r="I891" s="58" t="s">
        <v>687</v>
      </c>
      <c r="J891" s="58" t="s">
        <v>615</v>
      </c>
      <c r="K891" s="57" t="s">
        <v>1102</v>
      </c>
      <c r="L891" s="184">
        <v>0</v>
      </c>
      <c r="M891" s="185">
        <v>5</v>
      </c>
      <c r="N891" s="186">
        <v>5</v>
      </c>
      <c r="O891" s="187">
        <f t="shared" si="113"/>
        <v>0</v>
      </c>
      <c r="P891" s="59">
        <f t="shared" si="115"/>
        <v>100</v>
      </c>
    </row>
    <row r="892" spans="1:16" s="2" customFormat="1" ht="14.25" customHeight="1" outlineLevel="2" x14ac:dyDescent="0.2">
      <c r="A892" s="217">
        <f t="shared" si="114"/>
        <v>889</v>
      </c>
      <c r="B892" s="64" t="s">
        <v>1129</v>
      </c>
      <c r="C892" s="58" t="s">
        <v>1099</v>
      </c>
      <c r="D892" s="58" t="s">
        <v>684</v>
      </c>
      <c r="E892" s="58" t="s">
        <v>25</v>
      </c>
      <c r="F892" s="58" t="s">
        <v>263</v>
      </c>
      <c r="G892" s="58" t="s">
        <v>89</v>
      </c>
      <c r="H892" s="58" t="s">
        <v>690</v>
      </c>
      <c r="I892" s="58" t="s">
        <v>687</v>
      </c>
      <c r="J892" s="58" t="s">
        <v>621</v>
      </c>
      <c r="K892" s="57" t="s">
        <v>1104</v>
      </c>
      <c r="L892" s="184">
        <v>0</v>
      </c>
      <c r="M892" s="185">
        <v>138</v>
      </c>
      <c r="N892" s="186">
        <v>138</v>
      </c>
      <c r="O892" s="187">
        <f t="shared" si="113"/>
        <v>0</v>
      </c>
      <c r="P892" s="59">
        <f t="shared" si="115"/>
        <v>100</v>
      </c>
    </row>
    <row r="893" spans="1:16" s="2" customFormat="1" ht="28.5" outlineLevel="2" x14ac:dyDescent="0.2">
      <c r="A893" s="217">
        <f t="shared" si="114"/>
        <v>890</v>
      </c>
      <c r="B893" s="64" t="s">
        <v>1130</v>
      </c>
      <c r="C893" s="58" t="s">
        <v>1099</v>
      </c>
      <c r="D893" s="58" t="s">
        <v>684</v>
      </c>
      <c r="E893" s="58" t="s">
        <v>25</v>
      </c>
      <c r="F893" s="58" t="s">
        <v>263</v>
      </c>
      <c r="G893" s="58" t="s">
        <v>89</v>
      </c>
      <c r="H893" s="58"/>
      <c r="I893" s="58" t="s">
        <v>687</v>
      </c>
      <c r="J893" s="58" t="s">
        <v>615</v>
      </c>
      <c r="K893" s="57" t="s">
        <v>1100</v>
      </c>
      <c r="L893" s="184">
        <v>0</v>
      </c>
      <c r="M893" s="185">
        <v>7</v>
      </c>
      <c r="N893" s="186">
        <v>7</v>
      </c>
      <c r="O893" s="187">
        <f t="shared" si="113"/>
        <v>0</v>
      </c>
      <c r="P893" s="59">
        <f t="shared" si="115"/>
        <v>100</v>
      </c>
    </row>
    <row r="894" spans="1:16" s="2" customFormat="1" ht="28.5" outlineLevel="2" x14ac:dyDescent="0.2">
      <c r="A894" s="217">
        <f t="shared" si="114"/>
        <v>891</v>
      </c>
      <c r="B894" s="64" t="s">
        <v>1131</v>
      </c>
      <c r="C894" s="58" t="s">
        <v>1099</v>
      </c>
      <c r="D894" s="58" t="s">
        <v>684</v>
      </c>
      <c r="E894" s="58" t="s">
        <v>25</v>
      </c>
      <c r="F894" s="58" t="s">
        <v>263</v>
      </c>
      <c r="G894" s="58" t="s">
        <v>89</v>
      </c>
      <c r="H894" s="58" t="s">
        <v>690</v>
      </c>
      <c r="I894" s="58" t="s">
        <v>687</v>
      </c>
      <c r="J894" s="58" t="s">
        <v>615</v>
      </c>
      <c r="K894" s="57" t="s">
        <v>1102</v>
      </c>
      <c r="L894" s="184">
        <v>0</v>
      </c>
      <c r="M894" s="185">
        <v>5</v>
      </c>
      <c r="N894" s="186">
        <v>5</v>
      </c>
      <c r="O894" s="187">
        <f t="shared" si="113"/>
        <v>0</v>
      </c>
      <c r="P894" s="59">
        <f t="shared" si="115"/>
        <v>100</v>
      </c>
    </row>
    <row r="895" spans="1:16" s="2" customFormat="1" ht="28.5" outlineLevel="2" x14ac:dyDescent="0.2">
      <c r="A895" s="217">
        <f t="shared" si="114"/>
        <v>892</v>
      </c>
      <c r="B895" s="64" t="s">
        <v>1132</v>
      </c>
      <c r="C895" s="58" t="s">
        <v>1099</v>
      </c>
      <c r="D895" s="58" t="s">
        <v>684</v>
      </c>
      <c r="E895" s="58" t="s">
        <v>25</v>
      </c>
      <c r="F895" s="58" t="s">
        <v>263</v>
      </c>
      <c r="G895" s="58" t="s">
        <v>89</v>
      </c>
      <c r="H895" s="58" t="s">
        <v>690</v>
      </c>
      <c r="I895" s="58" t="s">
        <v>687</v>
      </c>
      <c r="J895" s="58" t="s">
        <v>621</v>
      </c>
      <c r="K895" s="57" t="s">
        <v>1104</v>
      </c>
      <c r="L895" s="184">
        <v>0</v>
      </c>
      <c r="M895" s="185">
        <v>138</v>
      </c>
      <c r="N895" s="186">
        <v>138</v>
      </c>
      <c r="O895" s="187">
        <f t="shared" si="113"/>
        <v>0</v>
      </c>
      <c r="P895" s="59">
        <f t="shared" si="115"/>
        <v>100</v>
      </c>
    </row>
    <row r="896" spans="1:16" s="2" customFormat="1" ht="28.5" outlineLevel="2" x14ac:dyDescent="0.2">
      <c r="A896" s="217">
        <f t="shared" si="114"/>
        <v>893</v>
      </c>
      <c r="B896" s="64" t="s">
        <v>1133</v>
      </c>
      <c r="C896" s="58" t="s">
        <v>1099</v>
      </c>
      <c r="D896" s="58" t="s">
        <v>684</v>
      </c>
      <c r="E896" s="58" t="s">
        <v>25</v>
      </c>
      <c r="F896" s="58" t="s">
        <v>263</v>
      </c>
      <c r="G896" s="58" t="s">
        <v>89</v>
      </c>
      <c r="H896" s="58"/>
      <c r="I896" s="58" t="s">
        <v>687</v>
      </c>
      <c r="J896" s="58" t="s">
        <v>615</v>
      </c>
      <c r="K896" s="57" t="s">
        <v>1100</v>
      </c>
      <c r="L896" s="184">
        <v>0</v>
      </c>
      <c r="M896" s="185">
        <v>15</v>
      </c>
      <c r="N896" s="186">
        <v>15</v>
      </c>
      <c r="O896" s="187">
        <f t="shared" si="113"/>
        <v>0</v>
      </c>
      <c r="P896" s="59">
        <f t="shared" si="115"/>
        <v>100</v>
      </c>
    </row>
    <row r="897" spans="1:16" s="2" customFormat="1" ht="28.5" outlineLevel="2" x14ac:dyDescent="0.2">
      <c r="A897" s="217">
        <f t="shared" si="114"/>
        <v>894</v>
      </c>
      <c r="B897" s="64" t="s">
        <v>1134</v>
      </c>
      <c r="C897" s="58" t="s">
        <v>1099</v>
      </c>
      <c r="D897" s="58" t="s">
        <v>684</v>
      </c>
      <c r="E897" s="58" t="s">
        <v>25</v>
      </c>
      <c r="F897" s="58" t="s">
        <v>263</v>
      </c>
      <c r="G897" s="58" t="s">
        <v>89</v>
      </c>
      <c r="H897" s="58" t="s">
        <v>690</v>
      </c>
      <c r="I897" s="58" t="s">
        <v>687</v>
      </c>
      <c r="J897" s="58" t="s">
        <v>615</v>
      </c>
      <c r="K897" s="57" t="s">
        <v>1102</v>
      </c>
      <c r="L897" s="184">
        <v>0</v>
      </c>
      <c r="M897" s="185">
        <v>9</v>
      </c>
      <c r="N897" s="186">
        <v>9</v>
      </c>
      <c r="O897" s="187">
        <f t="shared" si="113"/>
        <v>0</v>
      </c>
      <c r="P897" s="59">
        <f t="shared" si="115"/>
        <v>100</v>
      </c>
    </row>
    <row r="898" spans="1:16" s="2" customFormat="1" ht="28.5" outlineLevel="2" x14ac:dyDescent="0.2">
      <c r="A898" s="217">
        <f t="shared" si="114"/>
        <v>895</v>
      </c>
      <c r="B898" s="64" t="s">
        <v>1135</v>
      </c>
      <c r="C898" s="58" t="s">
        <v>1099</v>
      </c>
      <c r="D898" s="58" t="s">
        <v>684</v>
      </c>
      <c r="E898" s="58" t="s">
        <v>25</v>
      </c>
      <c r="F898" s="58" t="s">
        <v>263</v>
      </c>
      <c r="G898" s="58" t="s">
        <v>89</v>
      </c>
      <c r="H898" s="58" t="s">
        <v>690</v>
      </c>
      <c r="I898" s="58" t="s">
        <v>687</v>
      </c>
      <c r="J898" s="58" t="s">
        <v>621</v>
      </c>
      <c r="K898" s="57" t="s">
        <v>1104</v>
      </c>
      <c r="L898" s="184">
        <v>0</v>
      </c>
      <c r="M898" s="185">
        <v>276</v>
      </c>
      <c r="N898" s="186">
        <v>276</v>
      </c>
      <c r="O898" s="187">
        <f t="shared" si="113"/>
        <v>0</v>
      </c>
      <c r="P898" s="59">
        <f t="shared" si="115"/>
        <v>100</v>
      </c>
    </row>
    <row r="899" spans="1:16" s="2" customFormat="1" ht="28.5" outlineLevel="2" x14ac:dyDescent="0.2">
      <c r="A899" s="217">
        <f t="shared" si="114"/>
        <v>896</v>
      </c>
      <c r="B899" s="64" t="s">
        <v>1136</v>
      </c>
      <c r="C899" s="58" t="s">
        <v>1099</v>
      </c>
      <c r="D899" s="58" t="s">
        <v>684</v>
      </c>
      <c r="E899" s="58" t="s">
        <v>25</v>
      </c>
      <c r="F899" s="58" t="s">
        <v>263</v>
      </c>
      <c r="G899" s="58" t="s">
        <v>89</v>
      </c>
      <c r="H899" s="58"/>
      <c r="I899" s="58" t="s">
        <v>687</v>
      </c>
      <c r="J899" s="58" t="s">
        <v>615</v>
      </c>
      <c r="K899" s="57" t="s">
        <v>1100</v>
      </c>
      <c r="L899" s="184">
        <v>0</v>
      </c>
      <c r="M899" s="185">
        <v>8</v>
      </c>
      <c r="N899" s="186">
        <v>0</v>
      </c>
      <c r="O899" s="187">
        <f t="shared" si="113"/>
        <v>-8</v>
      </c>
      <c r="P899" s="59">
        <f t="shared" si="115"/>
        <v>0</v>
      </c>
    </row>
    <row r="900" spans="1:16" s="2" customFormat="1" ht="28.5" outlineLevel="2" x14ac:dyDescent="0.2">
      <c r="A900" s="217">
        <f t="shared" si="114"/>
        <v>897</v>
      </c>
      <c r="B900" s="64" t="s">
        <v>1137</v>
      </c>
      <c r="C900" s="58" t="s">
        <v>1099</v>
      </c>
      <c r="D900" s="58" t="s">
        <v>684</v>
      </c>
      <c r="E900" s="58" t="s">
        <v>25</v>
      </c>
      <c r="F900" s="58" t="s">
        <v>263</v>
      </c>
      <c r="G900" s="58" t="s">
        <v>89</v>
      </c>
      <c r="H900" s="58" t="s">
        <v>690</v>
      </c>
      <c r="I900" s="58" t="s">
        <v>687</v>
      </c>
      <c r="J900" s="58" t="s">
        <v>615</v>
      </c>
      <c r="K900" s="57" t="s">
        <v>1102</v>
      </c>
      <c r="L900" s="184">
        <v>0</v>
      </c>
      <c r="M900" s="185">
        <v>5</v>
      </c>
      <c r="N900" s="186">
        <v>0</v>
      </c>
      <c r="O900" s="187">
        <f t="shared" ref="O900:O940" si="116">N900-M900</f>
        <v>-5</v>
      </c>
      <c r="P900" s="59">
        <f t="shared" si="115"/>
        <v>0</v>
      </c>
    </row>
    <row r="901" spans="1:16" s="2" customFormat="1" ht="28.5" outlineLevel="2" x14ac:dyDescent="0.2">
      <c r="A901" s="217">
        <f t="shared" si="114"/>
        <v>898</v>
      </c>
      <c r="B901" s="64" t="s">
        <v>1138</v>
      </c>
      <c r="C901" s="58" t="s">
        <v>1099</v>
      </c>
      <c r="D901" s="58" t="s">
        <v>684</v>
      </c>
      <c r="E901" s="58" t="s">
        <v>25</v>
      </c>
      <c r="F901" s="58" t="s">
        <v>263</v>
      </c>
      <c r="G901" s="58" t="s">
        <v>89</v>
      </c>
      <c r="H901" s="58" t="s">
        <v>690</v>
      </c>
      <c r="I901" s="58" t="s">
        <v>687</v>
      </c>
      <c r="J901" s="58" t="s">
        <v>621</v>
      </c>
      <c r="K901" s="57" t="s">
        <v>1104</v>
      </c>
      <c r="L901" s="184">
        <v>0</v>
      </c>
      <c r="M901" s="185">
        <v>138</v>
      </c>
      <c r="N901" s="186">
        <v>0</v>
      </c>
      <c r="O901" s="187">
        <f t="shared" si="116"/>
        <v>-138</v>
      </c>
      <c r="P901" s="59">
        <f t="shared" si="115"/>
        <v>0</v>
      </c>
    </row>
    <row r="902" spans="1:16" s="2" customFormat="1" ht="28.5" outlineLevel="2" x14ac:dyDescent="0.2">
      <c r="A902" s="217">
        <f t="shared" ref="A902:A965" si="117">A901+1</f>
        <v>899</v>
      </c>
      <c r="B902" s="64" t="s">
        <v>1139</v>
      </c>
      <c r="C902" s="58" t="s">
        <v>1099</v>
      </c>
      <c r="D902" s="58" t="s">
        <v>684</v>
      </c>
      <c r="E902" s="58" t="s">
        <v>25</v>
      </c>
      <c r="F902" s="58" t="s">
        <v>263</v>
      </c>
      <c r="G902" s="58" t="s">
        <v>89</v>
      </c>
      <c r="H902" s="58"/>
      <c r="I902" s="58" t="s">
        <v>687</v>
      </c>
      <c r="J902" s="58" t="s">
        <v>615</v>
      </c>
      <c r="K902" s="57" t="s">
        <v>1100</v>
      </c>
      <c r="L902" s="184">
        <v>0</v>
      </c>
      <c r="M902" s="185">
        <v>7</v>
      </c>
      <c r="N902" s="186">
        <v>7</v>
      </c>
      <c r="O902" s="187">
        <f t="shared" si="116"/>
        <v>0</v>
      </c>
      <c r="P902" s="59">
        <f t="shared" si="115"/>
        <v>100</v>
      </c>
    </row>
    <row r="903" spans="1:16" s="2" customFormat="1" ht="28.5" outlineLevel="2" x14ac:dyDescent="0.2">
      <c r="A903" s="217">
        <f t="shared" si="117"/>
        <v>900</v>
      </c>
      <c r="B903" s="64" t="s">
        <v>1140</v>
      </c>
      <c r="C903" s="58" t="s">
        <v>1099</v>
      </c>
      <c r="D903" s="58" t="s">
        <v>684</v>
      </c>
      <c r="E903" s="58" t="s">
        <v>25</v>
      </c>
      <c r="F903" s="58" t="s">
        <v>263</v>
      </c>
      <c r="G903" s="58" t="s">
        <v>89</v>
      </c>
      <c r="H903" s="58" t="s">
        <v>690</v>
      </c>
      <c r="I903" s="58" t="s">
        <v>687</v>
      </c>
      <c r="J903" s="58" t="s">
        <v>615</v>
      </c>
      <c r="K903" s="57" t="s">
        <v>1102</v>
      </c>
      <c r="L903" s="184">
        <v>0</v>
      </c>
      <c r="M903" s="185">
        <v>5</v>
      </c>
      <c r="N903" s="186">
        <v>5</v>
      </c>
      <c r="O903" s="187">
        <f t="shared" si="116"/>
        <v>0</v>
      </c>
      <c r="P903" s="59">
        <f t="shared" si="115"/>
        <v>100</v>
      </c>
    </row>
    <row r="904" spans="1:16" s="2" customFormat="1" ht="28.5" outlineLevel="2" x14ac:dyDescent="0.2">
      <c r="A904" s="217">
        <f t="shared" si="117"/>
        <v>901</v>
      </c>
      <c r="B904" s="64" t="s">
        <v>1141</v>
      </c>
      <c r="C904" s="58" t="s">
        <v>1099</v>
      </c>
      <c r="D904" s="58" t="s">
        <v>684</v>
      </c>
      <c r="E904" s="58" t="s">
        <v>25</v>
      </c>
      <c r="F904" s="58" t="s">
        <v>263</v>
      </c>
      <c r="G904" s="58" t="s">
        <v>89</v>
      </c>
      <c r="H904" s="58" t="s">
        <v>690</v>
      </c>
      <c r="I904" s="58" t="s">
        <v>687</v>
      </c>
      <c r="J904" s="58" t="s">
        <v>621</v>
      </c>
      <c r="K904" s="57" t="s">
        <v>1104</v>
      </c>
      <c r="L904" s="184">
        <v>0</v>
      </c>
      <c r="M904" s="185">
        <v>138</v>
      </c>
      <c r="N904" s="186">
        <v>134</v>
      </c>
      <c r="O904" s="187">
        <f t="shared" si="116"/>
        <v>-4</v>
      </c>
      <c r="P904" s="59">
        <f t="shared" si="115"/>
        <v>97.101449275362313</v>
      </c>
    </row>
    <row r="905" spans="1:16" s="2" customFormat="1" ht="28.5" outlineLevel="2" x14ac:dyDescent="0.2">
      <c r="A905" s="217">
        <f t="shared" si="117"/>
        <v>902</v>
      </c>
      <c r="B905" s="64" t="s">
        <v>1142</v>
      </c>
      <c r="C905" s="58" t="s">
        <v>1099</v>
      </c>
      <c r="D905" s="58" t="s">
        <v>684</v>
      </c>
      <c r="E905" s="58" t="s">
        <v>25</v>
      </c>
      <c r="F905" s="58" t="s">
        <v>263</v>
      </c>
      <c r="G905" s="58" t="s">
        <v>89</v>
      </c>
      <c r="H905" s="58"/>
      <c r="I905" s="58" t="s">
        <v>687</v>
      </c>
      <c r="J905" s="58" t="s">
        <v>615</v>
      </c>
      <c r="K905" s="57" t="s">
        <v>1100</v>
      </c>
      <c r="L905" s="184">
        <v>0</v>
      </c>
      <c r="M905" s="185">
        <v>7</v>
      </c>
      <c r="N905" s="186">
        <v>7</v>
      </c>
      <c r="O905" s="187">
        <f t="shared" si="116"/>
        <v>0</v>
      </c>
      <c r="P905" s="59">
        <f t="shared" si="115"/>
        <v>100</v>
      </c>
    </row>
    <row r="906" spans="1:16" s="2" customFormat="1" ht="28.5" outlineLevel="2" x14ac:dyDescent="0.2">
      <c r="A906" s="217">
        <f t="shared" si="117"/>
        <v>903</v>
      </c>
      <c r="B906" s="64" t="s">
        <v>1143</v>
      </c>
      <c r="C906" s="58" t="s">
        <v>1099</v>
      </c>
      <c r="D906" s="58" t="s">
        <v>684</v>
      </c>
      <c r="E906" s="58" t="s">
        <v>25</v>
      </c>
      <c r="F906" s="58" t="s">
        <v>263</v>
      </c>
      <c r="G906" s="58" t="s">
        <v>89</v>
      </c>
      <c r="H906" s="58" t="s">
        <v>690</v>
      </c>
      <c r="I906" s="58" t="s">
        <v>687</v>
      </c>
      <c r="J906" s="58" t="s">
        <v>615</v>
      </c>
      <c r="K906" s="57" t="s">
        <v>1102</v>
      </c>
      <c r="L906" s="184">
        <v>0</v>
      </c>
      <c r="M906" s="185">
        <v>5</v>
      </c>
      <c r="N906" s="186">
        <v>4</v>
      </c>
      <c r="O906" s="187">
        <f t="shared" si="116"/>
        <v>-1</v>
      </c>
      <c r="P906" s="59">
        <f t="shared" si="115"/>
        <v>80</v>
      </c>
    </row>
    <row r="907" spans="1:16" s="2" customFormat="1" ht="28.5" outlineLevel="2" x14ac:dyDescent="0.2">
      <c r="A907" s="217">
        <f t="shared" si="117"/>
        <v>904</v>
      </c>
      <c r="B907" s="64" t="s">
        <v>1144</v>
      </c>
      <c r="C907" s="58" t="s">
        <v>1099</v>
      </c>
      <c r="D907" s="58" t="s">
        <v>684</v>
      </c>
      <c r="E907" s="58" t="s">
        <v>25</v>
      </c>
      <c r="F907" s="58" t="s">
        <v>263</v>
      </c>
      <c r="G907" s="58" t="s">
        <v>89</v>
      </c>
      <c r="H907" s="58" t="s">
        <v>690</v>
      </c>
      <c r="I907" s="58" t="s">
        <v>687</v>
      </c>
      <c r="J907" s="58" t="s">
        <v>621</v>
      </c>
      <c r="K907" s="57" t="s">
        <v>1104</v>
      </c>
      <c r="L907" s="184">
        <v>0</v>
      </c>
      <c r="M907" s="185">
        <v>138</v>
      </c>
      <c r="N907" s="186">
        <v>121</v>
      </c>
      <c r="O907" s="187">
        <f t="shared" si="116"/>
        <v>-17</v>
      </c>
      <c r="P907" s="59">
        <f t="shared" si="115"/>
        <v>87.681159420289859</v>
      </c>
    </row>
    <row r="908" spans="1:16" s="2" customFormat="1" ht="14.25" customHeight="1" outlineLevel="2" x14ac:dyDescent="0.2">
      <c r="A908" s="217">
        <f t="shared" si="117"/>
        <v>905</v>
      </c>
      <c r="B908" s="64" t="s">
        <v>1145</v>
      </c>
      <c r="C908" s="58" t="s">
        <v>1099</v>
      </c>
      <c r="D908" s="58" t="s">
        <v>684</v>
      </c>
      <c r="E908" s="58" t="s">
        <v>25</v>
      </c>
      <c r="F908" s="58" t="s">
        <v>263</v>
      </c>
      <c r="G908" s="58" t="s">
        <v>89</v>
      </c>
      <c r="H908" s="58" t="s">
        <v>690</v>
      </c>
      <c r="I908" s="58" t="s">
        <v>687</v>
      </c>
      <c r="J908" s="58" t="s">
        <v>621</v>
      </c>
      <c r="K908" s="57" t="s">
        <v>1104</v>
      </c>
      <c r="L908" s="184">
        <v>0</v>
      </c>
      <c r="M908" s="185">
        <v>138</v>
      </c>
      <c r="N908" s="186">
        <v>119</v>
      </c>
      <c r="O908" s="187">
        <f t="shared" si="116"/>
        <v>-19</v>
      </c>
      <c r="P908" s="59">
        <f t="shared" si="115"/>
        <v>86.231884057971016</v>
      </c>
    </row>
    <row r="909" spans="1:16" s="2" customFormat="1" ht="14.25" customHeight="1" outlineLevel="2" x14ac:dyDescent="0.2">
      <c r="A909" s="217">
        <f t="shared" si="117"/>
        <v>906</v>
      </c>
      <c r="B909" s="64" t="s">
        <v>1146</v>
      </c>
      <c r="C909" s="58" t="s">
        <v>1099</v>
      </c>
      <c r="D909" s="58" t="s">
        <v>684</v>
      </c>
      <c r="E909" s="58" t="s">
        <v>25</v>
      </c>
      <c r="F909" s="58" t="s">
        <v>263</v>
      </c>
      <c r="G909" s="58" t="s">
        <v>89</v>
      </c>
      <c r="H909" s="58" t="s">
        <v>690</v>
      </c>
      <c r="I909" s="58" t="s">
        <v>687</v>
      </c>
      <c r="J909" s="58" t="s">
        <v>615</v>
      </c>
      <c r="K909" s="57" t="s">
        <v>1102</v>
      </c>
      <c r="L909" s="184">
        <v>0</v>
      </c>
      <c r="M909" s="185">
        <v>5</v>
      </c>
      <c r="N909" s="186">
        <v>4</v>
      </c>
      <c r="O909" s="187">
        <f t="shared" si="116"/>
        <v>-1</v>
      </c>
      <c r="P909" s="59">
        <f t="shared" si="115"/>
        <v>80</v>
      </c>
    </row>
    <row r="910" spans="1:16" s="2" customFormat="1" ht="14.25" customHeight="1" outlineLevel="2" x14ac:dyDescent="0.2">
      <c r="A910" s="217">
        <f t="shared" si="117"/>
        <v>907</v>
      </c>
      <c r="B910" s="64" t="s">
        <v>1147</v>
      </c>
      <c r="C910" s="58" t="s">
        <v>1099</v>
      </c>
      <c r="D910" s="58" t="s">
        <v>684</v>
      </c>
      <c r="E910" s="58" t="s">
        <v>25</v>
      </c>
      <c r="F910" s="58" t="s">
        <v>263</v>
      </c>
      <c r="G910" s="58" t="s">
        <v>89</v>
      </c>
      <c r="H910" s="58"/>
      <c r="I910" s="58" t="s">
        <v>687</v>
      </c>
      <c r="J910" s="58" t="s">
        <v>615</v>
      </c>
      <c r="K910" s="57" t="s">
        <v>1100</v>
      </c>
      <c r="L910" s="184">
        <v>0</v>
      </c>
      <c r="M910" s="185">
        <v>7</v>
      </c>
      <c r="N910" s="186">
        <v>6</v>
      </c>
      <c r="O910" s="187">
        <f t="shared" si="116"/>
        <v>-1</v>
      </c>
      <c r="P910" s="59">
        <f t="shared" si="115"/>
        <v>85.714285714285708</v>
      </c>
    </row>
    <row r="911" spans="1:16" s="2" customFormat="1" ht="14.25" customHeight="1" outlineLevel="2" x14ac:dyDescent="0.2">
      <c r="A911" s="217">
        <f t="shared" si="117"/>
        <v>908</v>
      </c>
      <c r="B911" s="64" t="s">
        <v>1148</v>
      </c>
      <c r="C911" s="58" t="s">
        <v>1099</v>
      </c>
      <c r="D911" s="58" t="s">
        <v>684</v>
      </c>
      <c r="E911" s="58" t="s">
        <v>25</v>
      </c>
      <c r="F911" s="58" t="s">
        <v>263</v>
      </c>
      <c r="G911" s="58" t="s">
        <v>159</v>
      </c>
      <c r="H911" s="58"/>
      <c r="I911" s="58" t="s">
        <v>687</v>
      </c>
      <c r="J911" s="58" t="s">
        <v>615</v>
      </c>
      <c r="K911" s="57" t="s">
        <v>1100</v>
      </c>
      <c r="L911" s="184">
        <v>0</v>
      </c>
      <c r="M911" s="185">
        <v>76</v>
      </c>
      <c r="N911" s="186">
        <v>68</v>
      </c>
      <c r="O911" s="187">
        <f t="shared" si="116"/>
        <v>-8</v>
      </c>
      <c r="P911" s="59">
        <f t="shared" si="115"/>
        <v>89.473684210526315</v>
      </c>
    </row>
    <row r="912" spans="1:16" s="2" customFormat="1" ht="14.25" customHeight="1" outlineLevel="2" x14ac:dyDescent="0.2">
      <c r="A912" s="217">
        <f t="shared" si="117"/>
        <v>909</v>
      </c>
      <c r="B912" s="64" t="s">
        <v>1149</v>
      </c>
      <c r="C912" s="58" t="s">
        <v>1099</v>
      </c>
      <c r="D912" s="58" t="s">
        <v>684</v>
      </c>
      <c r="E912" s="58" t="s">
        <v>25</v>
      </c>
      <c r="F912" s="58" t="s">
        <v>263</v>
      </c>
      <c r="G912" s="58" t="s">
        <v>159</v>
      </c>
      <c r="H912" s="58" t="s">
        <v>690</v>
      </c>
      <c r="I912" s="58" t="s">
        <v>687</v>
      </c>
      <c r="J912" s="58" t="s">
        <v>615</v>
      </c>
      <c r="K912" s="57" t="s">
        <v>1102</v>
      </c>
      <c r="L912" s="184">
        <v>0</v>
      </c>
      <c r="M912" s="185">
        <v>47</v>
      </c>
      <c r="N912" s="186">
        <v>42</v>
      </c>
      <c r="O912" s="187">
        <f t="shared" si="116"/>
        <v>-5</v>
      </c>
      <c r="P912" s="59">
        <f t="shared" ref="P912:P973" si="118">N912/M912*100</f>
        <v>89.361702127659569</v>
      </c>
    </row>
    <row r="913" spans="1:16" s="2" customFormat="1" ht="14.25" customHeight="1" outlineLevel="2" x14ac:dyDescent="0.2">
      <c r="A913" s="217">
        <f t="shared" si="117"/>
        <v>910</v>
      </c>
      <c r="B913" s="64" t="s">
        <v>1150</v>
      </c>
      <c r="C913" s="58" t="s">
        <v>1099</v>
      </c>
      <c r="D913" s="58" t="s">
        <v>684</v>
      </c>
      <c r="E913" s="58" t="s">
        <v>25</v>
      </c>
      <c r="F913" s="58" t="s">
        <v>263</v>
      </c>
      <c r="G913" s="58" t="s">
        <v>159</v>
      </c>
      <c r="H913" s="58" t="s">
        <v>690</v>
      </c>
      <c r="I913" s="58" t="s">
        <v>687</v>
      </c>
      <c r="J913" s="58" t="s">
        <v>621</v>
      </c>
      <c r="K913" s="57" t="s">
        <v>1104</v>
      </c>
      <c r="L913" s="184">
        <v>0</v>
      </c>
      <c r="M913" s="185">
        <v>1397</v>
      </c>
      <c r="N913" s="186">
        <v>1244</v>
      </c>
      <c r="O913" s="187">
        <f t="shared" si="116"/>
        <v>-153</v>
      </c>
      <c r="P913" s="59">
        <f t="shared" si="118"/>
        <v>89.047959914101654</v>
      </c>
    </row>
    <row r="914" spans="1:16" s="2" customFormat="1" ht="14.25" customHeight="1" outlineLevel="2" x14ac:dyDescent="0.2">
      <c r="A914" s="217">
        <f t="shared" si="117"/>
        <v>911</v>
      </c>
      <c r="B914" s="64" t="s">
        <v>1151</v>
      </c>
      <c r="C914" s="58" t="s">
        <v>1099</v>
      </c>
      <c r="D914" s="58" t="s">
        <v>684</v>
      </c>
      <c r="E914" s="58" t="s">
        <v>25</v>
      </c>
      <c r="F914" s="58" t="s">
        <v>263</v>
      </c>
      <c r="G914" s="58" t="s">
        <v>159</v>
      </c>
      <c r="H914" s="58"/>
      <c r="I914" s="58" t="s">
        <v>687</v>
      </c>
      <c r="J914" s="58" t="s">
        <v>615</v>
      </c>
      <c r="K914" s="57" t="s">
        <v>1100</v>
      </c>
      <c r="L914" s="184">
        <v>0</v>
      </c>
      <c r="M914" s="185">
        <v>42</v>
      </c>
      <c r="N914" s="186">
        <v>42</v>
      </c>
      <c r="O914" s="187">
        <f t="shared" si="116"/>
        <v>0</v>
      </c>
      <c r="P914" s="59">
        <f t="shared" si="118"/>
        <v>100</v>
      </c>
    </row>
    <row r="915" spans="1:16" s="2" customFormat="1" ht="14.25" customHeight="1" outlineLevel="2" x14ac:dyDescent="0.2">
      <c r="A915" s="217">
        <f t="shared" si="117"/>
        <v>912</v>
      </c>
      <c r="B915" s="64" t="s">
        <v>1152</v>
      </c>
      <c r="C915" s="58" t="s">
        <v>1099</v>
      </c>
      <c r="D915" s="58" t="s">
        <v>684</v>
      </c>
      <c r="E915" s="58" t="s">
        <v>25</v>
      </c>
      <c r="F915" s="58" t="s">
        <v>263</v>
      </c>
      <c r="G915" s="58" t="s">
        <v>159</v>
      </c>
      <c r="H915" s="58" t="s">
        <v>690</v>
      </c>
      <c r="I915" s="58" t="s">
        <v>687</v>
      </c>
      <c r="J915" s="58" t="s">
        <v>615</v>
      </c>
      <c r="K915" s="57" t="s">
        <v>1102</v>
      </c>
      <c r="L915" s="184">
        <v>0</v>
      </c>
      <c r="M915" s="185">
        <v>26</v>
      </c>
      <c r="N915" s="186">
        <v>26</v>
      </c>
      <c r="O915" s="187">
        <f t="shared" si="116"/>
        <v>0</v>
      </c>
      <c r="P915" s="59">
        <f t="shared" si="118"/>
        <v>100</v>
      </c>
    </row>
    <row r="916" spans="1:16" s="2" customFormat="1" ht="14.25" customHeight="1" outlineLevel="2" x14ac:dyDescent="0.2">
      <c r="A916" s="217">
        <f t="shared" si="117"/>
        <v>913</v>
      </c>
      <c r="B916" s="64" t="s">
        <v>1153</v>
      </c>
      <c r="C916" s="58" t="s">
        <v>1099</v>
      </c>
      <c r="D916" s="58" t="s">
        <v>684</v>
      </c>
      <c r="E916" s="58" t="s">
        <v>25</v>
      </c>
      <c r="F916" s="58" t="s">
        <v>263</v>
      </c>
      <c r="G916" s="58" t="s">
        <v>159</v>
      </c>
      <c r="H916" s="58" t="s">
        <v>690</v>
      </c>
      <c r="I916" s="58" t="s">
        <v>687</v>
      </c>
      <c r="J916" s="58" t="s">
        <v>621</v>
      </c>
      <c r="K916" s="57" t="s">
        <v>1104</v>
      </c>
      <c r="L916" s="184">
        <v>0</v>
      </c>
      <c r="M916" s="185">
        <v>782</v>
      </c>
      <c r="N916" s="186">
        <v>769</v>
      </c>
      <c r="O916" s="187">
        <f t="shared" si="116"/>
        <v>-13</v>
      </c>
      <c r="P916" s="59">
        <f t="shared" si="118"/>
        <v>98.337595907928389</v>
      </c>
    </row>
    <row r="917" spans="1:16" s="2" customFormat="1" ht="28.5" outlineLevel="2" x14ac:dyDescent="0.2">
      <c r="A917" s="217">
        <f t="shared" si="117"/>
        <v>914</v>
      </c>
      <c r="B917" s="64" t="s">
        <v>1154</v>
      </c>
      <c r="C917" s="58" t="s">
        <v>1099</v>
      </c>
      <c r="D917" s="58" t="s">
        <v>684</v>
      </c>
      <c r="E917" s="58" t="s">
        <v>25</v>
      </c>
      <c r="F917" s="58" t="s">
        <v>263</v>
      </c>
      <c r="G917" s="58" t="s">
        <v>159</v>
      </c>
      <c r="H917" s="58"/>
      <c r="I917" s="58" t="s">
        <v>687</v>
      </c>
      <c r="J917" s="58" t="s">
        <v>615</v>
      </c>
      <c r="K917" s="57" t="s">
        <v>1100</v>
      </c>
      <c r="L917" s="184">
        <v>0</v>
      </c>
      <c r="M917" s="185">
        <v>47</v>
      </c>
      <c r="N917" s="186">
        <v>45</v>
      </c>
      <c r="O917" s="187">
        <f t="shared" si="116"/>
        <v>-2</v>
      </c>
      <c r="P917" s="59">
        <f t="shared" si="118"/>
        <v>95.744680851063833</v>
      </c>
    </row>
    <row r="918" spans="1:16" s="2" customFormat="1" ht="28.5" outlineLevel="2" x14ac:dyDescent="0.2">
      <c r="A918" s="217">
        <f t="shared" si="117"/>
        <v>915</v>
      </c>
      <c r="B918" s="64" t="s">
        <v>1155</v>
      </c>
      <c r="C918" s="58" t="s">
        <v>1099</v>
      </c>
      <c r="D918" s="58" t="s">
        <v>684</v>
      </c>
      <c r="E918" s="58" t="s">
        <v>25</v>
      </c>
      <c r="F918" s="58" t="s">
        <v>263</v>
      </c>
      <c r="G918" s="58" t="s">
        <v>159</v>
      </c>
      <c r="H918" s="58" t="s">
        <v>690</v>
      </c>
      <c r="I918" s="58" t="s">
        <v>687</v>
      </c>
      <c r="J918" s="58" t="s">
        <v>615</v>
      </c>
      <c r="K918" s="57" t="s">
        <v>1102</v>
      </c>
      <c r="L918" s="184">
        <v>0</v>
      </c>
      <c r="M918" s="185">
        <v>29</v>
      </c>
      <c r="N918" s="186">
        <v>28</v>
      </c>
      <c r="O918" s="187">
        <f t="shared" si="116"/>
        <v>-1</v>
      </c>
      <c r="P918" s="59">
        <f t="shared" si="118"/>
        <v>96.551724137931032</v>
      </c>
    </row>
    <row r="919" spans="1:16" s="2" customFormat="1" ht="28.5" outlineLevel="2" x14ac:dyDescent="0.2">
      <c r="A919" s="217">
        <f t="shared" si="117"/>
        <v>916</v>
      </c>
      <c r="B919" s="64" t="s">
        <v>1156</v>
      </c>
      <c r="C919" s="58" t="s">
        <v>1099</v>
      </c>
      <c r="D919" s="58" t="s">
        <v>684</v>
      </c>
      <c r="E919" s="58" t="s">
        <v>25</v>
      </c>
      <c r="F919" s="58" t="s">
        <v>263</v>
      </c>
      <c r="G919" s="58" t="s">
        <v>159</v>
      </c>
      <c r="H919" s="58" t="s">
        <v>690</v>
      </c>
      <c r="I919" s="58" t="s">
        <v>687</v>
      </c>
      <c r="J919" s="58" t="s">
        <v>621</v>
      </c>
      <c r="K919" s="57" t="s">
        <v>1104</v>
      </c>
      <c r="L919" s="184">
        <v>0</v>
      </c>
      <c r="M919" s="185">
        <v>869</v>
      </c>
      <c r="N919" s="186">
        <v>824</v>
      </c>
      <c r="O919" s="187">
        <f t="shared" si="116"/>
        <v>-45</v>
      </c>
      <c r="P919" s="59">
        <f t="shared" si="118"/>
        <v>94.82163406214039</v>
      </c>
    </row>
    <row r="920" spans="1:16" s="2" customFormat="1" ht="28.5" outlineLevel="2" x14ac:dyDescent="0.2">
      <c r="A920" s="217">
        <f t="shared" si="117"/>
        <v>917</v>
      </c>
      <c r="B920" s="64" t="s">
        <v>1157</v>
      </c>
      <c r="C920" s="58" t="s">
        <v>1099</v>
      </c>
      <c r="D920" s="58" t="s">
        <v>684</v>
      </c>
      <c r="E920" s="58" t="s">
        <v>25</v>
      </c>
      <c r="F920" s="58" t="s">
        <v>263</v>
      </c>
      <c r="G920" s="58" t="s">
        <v>159</v>
      </c>
      <c r="H920" s="58"/>
      <c r="I920" s="58" t="s">
        <v>687</v>
      </c>
      <c r="J920" s="58" t="s">
        <v>615</v>
      </c>
      <c r="K920" s="57" t="s">
        <v>1100</v>
      </c>
      <c r="L920" s="184">
        <v>0</v>
      </c>
      <c r="M920" s="185">
        <v>16</v>
      </c>
      <c r="N920" s="186">
        <v>16</v>
      </c>
      <c r="O920" s="187">
        <f t="shared" si="116"/>
        <v>0</v>
      </c>
      <c r="P920" s="59">
        <f t="shared" si="118"/>
        <v>100</v>
      </c>
    </row>
    <row r="921" spans="1:16" s="2" customFormat="1" ht="28.5" outlineLevel="2" x14ac:dyDescent="0.2">
      <c r="A921" s="217">
        <f t="shared" si="117"/>
        <v>918</v>
      </c>
      <c r="B921" s="64" t="s">
        <v>1158</v>
      </c>
      <c r="C921" s="58" t="s">
        <v>1099</v>
      </c>
      <c r="D921" s="58" t="s">
        <v>684</v>
      </c>
      <c r="E921" s="58" t="s">
        <v>25</v>
      </c>
      <c r="F921" s="58" t="s">
        <v>263</v>
      </c>
      <c r="G921" s="58" t="s">
        <v>159</v>
      </c>
      <c r="H921" s="58" t="s">
        <v>690</v>
      </c>
      <c r="I921" s="58" t="s">
        <v>687</v>
      </c>
      <c r="J921" s="58" t="s">
        <v>615</v>
      </c>
      <c r="K921" s="57" t="s">
        <v>1102</v>
      </c>
      <c r="L921" s="184">
        <v>0</v>
      </c>
      <c r="M921" s="185">
        <v>10</v>
      </c>
      <c r="N921" s="186">
        <v>10</v>
      </c>
      <c r="O921" s="187">
        <f t="shared" si="116"/>
        <v>0</v>
      </c>
      <c r="P921" s="59">
        <f t="shared" si="118"/>
        <v>100</v>
      </c>
    </row>
    <row r="922" spans="1:16" s="2" customFormat="1" ht="28.5" outlineLevel="2" x14ac:dyDescent="0.2">
      <c r="A922" s="217">
        <f t="shared" si="117"/>
        <v>919</v>
      </c>
      <c r="B922" s="64" t="s">
        <v>1159</v>
      </c>
      <c r="C922" s="58" t="s">
        <v>1099</v>
      </c>
      <c r="D922" s="58" t="s">
        <v>684</v>
      </c>
      <c r="E922" s="58" t="s">
        <v>25</v>
      </c>
      <c r="F922" s="58" t="s">
        <v>263</v>
      </c>
      <c r="G922" s="58" t="s">
        <v>159</v>
      </c>
      <c r="H922" s="58" t="s">
        <v>690</v>
      </c>
      <c r="I922" s="58" t="s">
        <v>687</v>
      </c>
      <c r="J922" s="58" t="s">
        <v>621</v>
      </c>
      <c r="K922" s="57" t="s">
        <v>1104</v>
      </c>
      <c r="L922" s="184">
        <v>0</v>
      </c>
      <c r="M922" s="185">
        <v>302</v>
      </c>
      <c r="N922" s="186">
        <v>298</v>
      </c>
      <c r="O922" s="187">
        <f t="shared" si="116"/>
        <v>-4</v>
      </c>
      <c r="P922" s="59">
        <f t="shared" si="118"/>
        <v>98.675496688741731</v>
      </c>
    </row>
    <row r="923" spans="1:16" s="2" customFormat="1" ht="28.5" outlineLevel="2" x14ac:dyDescent="0.2">
      <c r="A923" s="217">
        <f t="shared" si="117"/>
        <v>920</v>
      </c>
      <c r="B923" s="64" t="s">
        <v>1160</v>
      </c>
      <c r="C923" s="58" t="s">
        <v>1099</v>
      </c>
      <c r="D923" s="58" t="s">
        <v>684</v>
      </c>
      <c r="E923" s="58" t="s">
        <v>25</v>
      </c>
      <c r="F923" s="58" t="s">
        <v>263</v>
      </c>
      <c r="G923" s="58" t="s">
        <v>86</v>
      </c>
      <c r="H923" s="58"/>
      <c r="I923" s="58" t="s">
        <v>687</v>
      </c>
      <c r="J923" s="58" t="s">
        <v>615</v>
      </c>
      <c r="K923" s="57" t="s">
        <v>1100</v>
      </c>
      <c r="L923" s="184">
        <v>0</v>
      </c>
      <c r="M923" s="185">
        <v>7</v>
      </c>
      <c r="N923" s="186">
        <v>7</v>
      </c>
      <c r="O923" s="187">
        <f t="shared" si="116"/>
        <v>0</v>
      </c>
      <c r="P923" s="59">
        <f t="shared" si="118"/>
        <v>100</v>
      </c>
    </row>
    <row r="924" spans="1:16" s="2" customFormat="1" ht="28.5" outlineLevel="2" x14ac:dyDescent="0.2">
      <c r="A924" s="217">
        <f t="shared" si="117"/>
        <v>921</v>
      </c>
      <c r="B924" s="64" t="s">
        <v>1161</v>
      </c>
      <c r="C924" s="58" t="s">
        <v>1099</v>
      </c>
      <c r="D924" s="58" t="s">
        <v>684</v>
      </c>
      <c r="E924" s="58" t="s">
        <v>25</v>
      </c>
      <c r="F924" s="58" t="s">
        <v>263</v>
      </c>
      <c r="G924" s="58" t="s">
        <v>86</v>
      </c>
      <c r="H924" s="58" t="s">
        <v>690</v>
      </c>
      <c r="I924" s="58" t="s">
        <v>687</v>
      </c>
      <c r="J924" s="58" t="s">
        <v>615</v>
      </c>
      <c r="K924" s="57" t="s">
        <v>1102</v>
      </c>
      <c r="L924" s="184">
        <v>0</v>
      </c>
      <c r="M924" s="185">
        <v>5</v>
      </c>
      <c r="N924" s="186">
        <v>5</v>
      </c>
      <c r="O924" s="187">
        <f t="shared" si="116"/>
        <v>0</v>
      </c>
      <c r="P924" s="59">
        <f t="shared" si="118"/>
        <v>100</v>
      </c>
    </row>
    <row r="925" spans="1:16" s="2" customFormat="1" ht="28.5" outlineLevel="2" x14ac:dyDescent="0.2">
      <c r="A925" s="217">
        <f t="shared" si="117"/>
        <v>922</v>
      </c>
      <c r="B925" s="64" t="s">
        <v>1162</v>
      </c>
      <c r="C925" s="58" t="s">
        <v>1099</v>
      </c>
      <c r="D925" s="58" t="s">
        <v>684</v>
      </c>
      <c r="E925" s="58" t="s">
        <v>25</v>
      </c>
      <c r="F925" s="58" t="s">
        <v>263</v>
      </c>
      <c r="G925" s="58" t="s">
        <v>86</v>
      </c>
      <c r="H925" s="58" t="s">
        <v>690</v>
      </c>
      <c r="I925" s="58" t="s">
        <v>687</v>
      </c>
      <c r="J925" s="58" t="s">
        <v>621</v>
      </c>
      <c r="K925" s="57" t="s">
        <v>1104</v>
      </c>
      <c r="L925" s="184">
        <v>0</v>
      </c>
      <c r="M925" s="185">
        <v>138</v>
      </c>
      <c r="N925" s="186">
        <v>135</v>
      </c>
      <c r="O925" s="187">
        <f t="shared" si="116"/>
        <v>-3</v>
      </c>
      <c r="P925" s="59">
        <f t="shared" si="118"/>
        <v>97.826086956521735</v>
      </c>
    </row>
    <row r="926" spans="1:16" s="2" customFormat="1" ht="14.25" customHeight="1" outlineLevel="2" x14ac:dyDescent="0.2">
      <c r="A926" s="217">
        <f t="shared" si="117"/>
        <v>923</v>
      </c>
      <c r="B926" s="64" t="s">
        <v>1163</v>
      </c>
      <c r="C926" s="58" t="s">
        <v>1099</v>
      </c>
      <c r="D926" s="58" t="s">
        <v>684</v>
      </c>
      <c r="E926" s="58" t="s">
        <v>25</v>
      </c>
      <c r="F926" s="58" t="s">
        <v>263</v>
      </c>
      <c r="G926" s="58" t="s">
        <v>86</v>
      </c>
      <c r="H926" s="58"/>
      <c r="I926" s="58" t="s">
        <v>687</v>
      </c>
      <c r="J926" s="58" t="s">
        <v>615</v>
      </c>
      <c r="K926" s="57" t="s">
        <v>1100</v>
      </c>
      <c r="L926" s="184">
        <v>0</v>
      </c>
      <c r="M926" s="185">
        <v>7</v>
      </c>
      <c r="N926" s="186">
        <v>7</v>
      </c>
      <c r="O926" s="187">
        <f t="shared" si="116"/>
        <v>0</v>
      </c>
      <c r="P926" s="59">
        <f t="shared" si="118"/>
        <v>100</v>
      </c>
    </row>
    <row r="927" spans="1:16" s="2" customFormat="1" ht="14.25" customHeight="1" outlineLevel="2" x14ac:dyDescent="0.2">
      <c r="A927" s="217">
        <f t="shared" si="117"/>
        <v>924</v>
      </c>
      <c r="B927" s="64" t="s">
        <v>1164</v>
      </c>
      <c r="C927" s="58" t="s">
        <v>1099</v>
      </c>
      <c r="D927" s="58" t="s">
        <v>684</v>
      </c>
      <c r="E927" s="58" t="s">
        <v>25</v>
      </c>
      <c r="F927" s="58" t="s">
        <v>263</v>
      </c>
      <c r="G927" s="58" t="s">
        <v>86</v>
      </c>
      <c r="H927" s="58" t="s">
        <v>690</v>
      </c>
      <c r="I927" s="58" t="s">
        <v>687</v>
      </c>
      <c r="J927" s="58" t="s">
        <v>615</v>
      </c>
      <c r="K927" s="57" t="s">
        <v>1102</v>
      </c>
      <c r="L927" s="184">
        <v>0</v>
      </c>
      <c r="M927" s="185">
        <v>5</v>
      </c>
      <c r="N927" s="186">
        <v>5</v>
      </c>
      <c r="O927" s="187">
        <f t="shared" si="116"/>
        <v>0</v>
      </c>
      <c r="P927" s="59">
        <f t="shared" si="118"/>
        <v>100</v>
      </c>
    </row>
    <row r="928" spans="1:16" s="2" customFormat="1" ht="14.25" customHeight="1" outlineLevel="2" x14ac:dyDescent="0.2">
      <c r="A928" s="217">
        <f t="shared" si="117"/>
        <v>925</v>
      </c>
      <c r="B928" s="64" t="s">
        <v>1165</v>
      </c>
      <c r="C928" s="58" t="s">
        <v>1099</v>
      </c>
      <c r="D928" s="58" t="s">
        <v>684</v>
      </c>
      <c r="E928" s="58" t="s">
        <v>25</v>
      </c>
      <c r="F928" s="58" t="s">
        <v>263</v>
      </c>
      <c r="G928" s="58" t="s">
        <v>86</v>
      </c>
      <c r="H928" s="58" t="s">
        <v>690</v>
      </c>
      <c r="I928" s="58" t="s">
        <v>687</v>
      </c>
      <c r="J928" s="58" t="s">
        <v>621</v>
      </c>
      <c r="K928" s="57" t="s">
        <v>1104</v>
      </c>
      <c r="L928" s="184">
        <v>0</v>
      </c>
      <c r="M928" s="185">
        <v>138</v>
      </c>
      <c r="N928" s="186">
        <v>136</v>
      </c>
      <c r="O928" s="187">
        <f t="shared" si="116"/>
        <v>-2</v>
      </c>
      <c r="P928" s="59">
        <f t="shared" si="118"/>
        <v>98.550724637681171</v>
      </c>
    </row>
    <row r="929" spans="1:16" s="2" customFormat="1" ht="28.5" outlineLevel="2" x14ac:dyDescent="0.2">
      <c r="A929" s="217">
        <f t="shared" si="117"/>
        <v>926</v>
      </c>
      <c r="B929" s="64" t="s">
        <v>1166</v>
      </c>
      <c r="C929" s="58" t="s">
        <v>1099</v>
      </c>
      <c r="D929" s="58" t="s">
        <v>684</v>
      </c>
      <c r="E929" s="58" t="s">
        <v>25</v>
      </c>
      <c r="F929" s="58" t="s">
        <v>263</v>
      </c>
      <c r="G929" s="58" t="s">
        <v>86</v>
      </c>
      <c r="H929" s="58"/>
      <c r="I929" s="58" t="s">
        <v>687</v>
      </c>
      <c r="J929" s="58" t="s">
        <v>615</v>
      </c>
      <c r="K929" s="57" t="s">
        <v>1100</v>
      </c>
      <c r="L929" s="184">
        <v>0</v>
      </c>
      <c r="M929" s="185">
        <v>7</v>
      </c>
      <c r="N929" s="186">
        <v>7</v>
      </c>
      <c r="O929" s="187">
        <f t="shared" si="116"/>
        <v>0</v>
      </c>
      <c r="P929" s="59">
        <f t="shared" si="118"/>
        <v>100</v>
      </c>
    </row>
    <row r="930" spans="1:16" s="2" customFormat="1" ht="28.5" outlineLevel="2" x14ac:dyDescent="0.2">
      <c r="A930" s="217">
        <f t="shared" si="117"/>
        <v>927</v>
      </c>
      <c r="B930" s="64" t="s">
        <v>1167</v>
      </c>
      <c r="C930" s="58" t="s">
        <v>1099</v>
      </c>
      <c r="D930" s="58" t="s">
        <v>684</v>
      </c>
      <c r="E930" s="58" t="s">
        <v>25</v>
      </c>
      <c r="F930" s="58" t="s">
        <v>263</v>
      </c>
      <c r="G930" s="58" t="s">
        <v>86</v>
      </c>
      <c r="H930" s="58" t="s">
        <v>690</v>
      </c>
      <c r="I930" s="58" t="s">
        <v>687</v>
      </c>
      <c r="J930" s="58" t="s">
        <v>615</v>
      </c>
      <c r="K930" s="57" t="s">
        <v>1102</v>
      </c>
      <c r="L930" s="184">
        <v>0</v>
      </c>
      <c r="M930" s="185">
        <v>5</v>
      </c>
      <c r="N930" s="186">
        <v>5</v>
      </c>
      <c r="O930" s="187">
        <f t="shared" si="116"/>
        <v>0</v>
      </c>
      <c r="P930" s="59">
        <f t="shared" si="118"/>
        <v>100</v>
      </c>
    </row>
    <row r="931" spans="1:16" s="2" customFormat="1" ht="28.5" outlineLevel="2" x14ac:dyDescent="0.2">
      <c r="A931" s="217">
        <f t="shared" si="117"/>
        <v>928</v>
      </c>
      <c r="B931" s="64" t="s">
        <v>1168</v>
      </c>
      <c r="C931" s="58" t="s">
        <v>1099</v>
      </c>
      <c r="D931" s="58" t="s">
        <v>684</v>
      </c>
      <c r="E931" s="58" t="s">
        <v>25</v>
      </c>
      <c r="F931" s="58" t="s">
        <v>263</v>
      </c>
      <c r="G931" s="58" t="s">
        <v>86</v>
      </c>
      <c r="H931" s="58" t="s">
        <v>690</v>
      </c>
      <c r="I931" s="58" t="s">
        <v>687</v>
      </c>
      <c r="J931" s="58" t="s">
        <v>621</v>
      </c>
      <c r="K931" s="57" t="s">
        <v>1104</v>
      </c>
      <c r="L931" s="184">
        <v>0</v>
      </c>
      <c r="M931" s="185">
        <v>138</v>
      </c>
      <c r="N931" s="186">
        <v>138</v>
      </c>
      <c r="O931" s="187">
        <f t="shared" si="116"/>
        <v>0</v>
      </c>
      <c r="P931" s="59">
        <f t="shared" si="118"/>
        <v>100</v>
      </c>
    </row>
    <row r="932" spans="1:16" s="2" customFormat="1" ht="28.5" outlineLevel="2" x14ac:dyDescent="0.2">
      <c r="A932" s="217">
        <f t="shared" si="117"/>
        <v>929</v>
      </c>
      <c r="B932" s="64" t="s">
        <v>1169</v>
      </c>
      <c r="C932" s="58" t="s">
        <v>1099</v>
      </c>
      <c r="D932" s="58" t="s">
        <v>684</v>
      </c>
      <c r="E932" s="58" t="s">
        <v>25</v>
      </c>
      <c r="F932" s="58" t="s">
        <v>263</v>
      </c>
      <c r="G932" s="58" t="s">
        <v>86</v>
      </c>
      <c r="H932" s="58"/>
      <c r="I932" s="58" t="s">
        <v>687</v>
      </c>
      <c r="J932" s="58" t="s">
        <v>615</v>
      </c>
      <c r="K932" s="57" t="s">
        <v>1100</v>
      </c>
      <c r="L932" s="184">
        <v>0</v>
      </c>
      <c r="M932" s="185">
        <v>7</v>
      </c>
      <c r="N932" s="186">
        <v>7</v>
      </c>
      <c r="O932" s="187">
        <f t="shared" si="116"/>
        <v>0</v>
      </c>
      <c r="P932" s="59">
        <f t="shared" si="118"/>
        <v>100</v>
      </c>
    </row>
    <row r="933" spans="1:16" s="2" customFormat="1" ht="28.5" outlineLevel="2" x14ac:dyDescent="0.2">
      <c r="A933" s="217">
        <f t="shared" si="117"/>
        <v>930</v>
      </c>
      <c r="B933" s="64" t="s">
        <v>1170</v>
      </c>
      <c r="C933" s="58" t="s">
        <v>1099</v>
      </c>
      <c r="D933" s="58" t="s">
        <v>684</v>
      </c>
      <c r="E933" s="58" t="s">
        <v>25</v>
      </c>
      <c r="F933" s="58" t="s">
        <v>263</v>
      </c>
      <c r="G933" s="58" t="s">
        <v>86</v>
      </c>
      <c r="H933" s="58" t="s">
        <v>690</v>
      </c>
      <c r="I933" s="58" t="s">
        <v>687</v>
      </c>
      <c r="J933" s="58" t="s">
        <v>615</v>
      </c>
      <c r="K933" s="57" t="s">
        <v>1102</v>
      </c>
      <c r="L933" s="184">
        <v>0</v>
      </c>
      <c r="M933" s="185">
        <v>5</v>
      </c>
      <c r="N933" s="186">
        <v>5</v>
      </c>
      <c r="O933" s="187">
        <f t="shared" si="116"/>
        <v>0</v>
      </c>
      <c r="P933" s="59">
        <f t="shared" si="118"/>
        <v>100</v>
      </c>
    </row>
    <row r="934" spans="1:16" s="2" customFormat="1" ht="28.5" outlineLevel="2" x14ac:dyDescent="0.2">
      <c r="A934" s="217">
        <f t="shared" si="117"/>
        <v>931</v>
      </c>
      <c r="B934" s="64" t="s">
        <v>1171</v>
      </c>
      <c r="C934" s="58" t="s">
        <v>1099</v>
      </c>
      <c r="D934" s="58" t="s">
        <v>684</v>
      </c>
      <c r="E934" s="58" t="s">
        <v>25</v>
      </c>
      <c r="F934" s="58" t="s">
        <v>263</v>
      </c>
      <c r="G934" s="58" t="s">
        <v>86</v>
      </c>
      <c r="H934" s="58" t="s">
        <v>690</v>
      </c>
      <c r="I934" s="58" t="s">
        <v>687</v>
      </c>
      <c r="J934" s="58" t="s">
        <v>621</v>
      </c>
      <c r="K934" s="57" t="s">
        <v>1104</v>
      </c>
      <c r="L934" s="184">
        <v>0</v>
      </c>
      <c r="M934" s="185">
        <v>138</v>
      </c>
      <c r="N934" s="186">
        <v>135</v>
      </c>
      <c r="O934" s="187">
        <f t="shared" si="116"/>
        <v>-3</v>
      </c>
      <c r="P934" s="59">
        <f t="shared" si="118"/>
        <v>97.826086956521735</v>
      </c>
    </row>
    <row r="935" spans="1:16" s="2" customFormat="1" ht="28.5" outlineLevel="2" x14ac:dyDescent="0.2">
      <c r="A935" s="217">
        <f t="shared" si="117"/>
        <v>932</v>
      </c>
      <c r="B935" s="64" t="s">
        <v>1172</v>
      </c>
      <c r="C935" s="58" t="s">
        <v>1099</v>
      </c>
      <c r="D935" s="58" t="s">
        <v>684</v>
      </c>
      <c r="E935" s="58" t="s">
        <v>997</v>
      </c>
      <c r="F935" s="58" t="s">
        <v>263</v>
      </c>
      <c r="G935" s="58" t="s">
        <v>998</v>
      </c>
      <c r="H935" s="58"/>
      <c r="I935" s="58" t="s">
        <v>687</v>
      </c>
      <c r="J935" s="58" t="s">
        <v>615</v>
      </c>
      <c r="K935" s="57" t="s">
        <v>1100</v>
      </c>
      <c r="L935" s="184">
        <v>0</v>
      </c>
      <c r="M935" s="185">
        <v>35</v>
      </c>
      <c r="N935" s="186">
        <v>35</v>
      </c>
      <c r="O935" s="187">
        <f t="shared" si="116"/>
        <v>0</v>
      </c>
      <c r="P935" s="59">
        <f t="shared" si="118"/>
        <v>100</v>
      </c>
    </row>
    <row r="936" spans="1:16" s="2" customFormat="1" ht="28.5" outlineLevel="2" x14ac:dyDescent="0.2">
      <c r="A936" s="217">
        <f t="shared" si="117"/>
        <v>933</v>
      </c>
      <c r="B936" s="64" t="s">
        <v>1173</v>
      </c>
      <c r="C936" s="58" t="s">
        <v>1099</v>
      </c>
      <c r="D936" s="58" t="s">
        <v>684</v>
      </c>
      <c r="E936" s="58" t="s">
        <v>997</v>
      </c>
      <c r="F936" s="58" t="s">
        <v>263</v>
      </c>
      <c r="G936" s="58" t="s">
        <v>998</v>
      </c>
      <c r="H936" s="58" t="s">
        <v>690</v>
      </c>
      <c r="I936" s="58" t="s">
        <v>687</v>
      </c>
      <c r="J936" s="58" t="s">
        <v>615</v>
      </c>
      <c r="K936" s="57" t="s">
        <v>1102</v>
      </c>
      <c r="L936" s="184">
        <v>0</v>
      </c>
      <c r="M936" s="185">
        <v>22</v>
      </c>
      <c r="N936" s="186">
        <v>22</v>
      </c>
      <c r="O936" s="187">
        <f t="shared" si="116"/>
        <v>0</v>
      </c>
      <c r="P936" s="59">
        <f t="shared" si="118"/>
        <v>100</v>
      </c>
    </row>
    <row r="937" spans="1:16" s="2" customFormat="1" ht="28.5" outlineLevel="2" x14ac:dyDescent="0.2">
      <c r="A937" s="217">
        <f t="shared" si="117"/>
        <v>934</v>
      </c>
      <c r="B937" s="64" t="s">
        <v>1174</v>
      </c>
      <c r="C937" s="58" t="s">
        <v>1099</v>
      </c>
      <c r="D937" s="58" t="s">
        <v>684</v>
      </c>
      <c r="E937" s="58" t="s">
        <v>997</v>
      </c>
      <c r="F937" s="58" t="s">
        <v>263</v>
      </c>
      <c r="G937" s="58" t="s">
        <v>998</v>
      </c>
      <c r="H937" s="58" t="s">
        <v>690</v>
      </c>
      <c r="I937" s="58" t="s">
        <v>687</v>
      </c>
      <c r="J937" s="58" t="s">
        <v>621</v>
      </c>
      <c r="K937" s="57" t="s">
        <v>1104</v>
      </c>
      <c r="L937" s="184">
        <v>0</v>
      </c>
      <c r="M937" s="185">
        <v>645</v>
      </c>
      <c r="N937" s="186">
        <v>644</v>
      </c>
      <c r="O937" s="187">
        <f t="shared" si="116"/>
        <v>-1</v>
      </c>
      <c r="P937" s="59">
        <f t="shared" si="118"/>
        <v>99.844961240310084</v>
      </c>
    </row>
    <row r="938" spans="1:16" s="2" customFormat="1" ht="28.5" outlineLevel="2" x14ac:dyDescent="0.2">
      <c r="A938" s="217">
        <f t="shared" si="117"/>
        <v>935</v>
      </c>
      <c r="B938" s="64" t="s">
        <v>1175</v>
      </c>
      <c r="C938" s="58" t="s">
        <v>1099</v>
      </c>
      <c r="D938" s="58" t="s">
        <v>684</v>
      </c>
      <c r="E938" s="58" t="s">
        <v>997</v>
      </c>
      <c r="F938" s="58" t="s">
        <v>263</v>
      </c>
      <c r="G938" s="58" t="s">
        <v>998</v>
      </c>
      <c r="H938" s="58"/>
      <c r="I938" s="58" t="s">
        <v>687</v>
      </c>
      <c r="J938" s="58" t="s">
        <v>615</v>
      </c>
      <c r="K938" s="57" t="s">
        <v>1100</v>
      </c>
      <c r="L938" s="184">
        <v>0</v>
      </c>
      <c r="M938" s="185">
        <v>9</v>
      </c>
      <c r="N938" s="186">
        <v>9</v>
      </c>
      <c r="O938" s="187">
        <f t="shared" si="116"/>
        <v>0</v>
      </c>
      <c r="P938" s="59">
        <f t="shared" si="118"/>
        <v>100</v>
      </c>
    </row>
    <row r="939" spans="1:16" s="2" customFormat="1" ht="28.5" outlineLevel="2" x14ac:dyDescent="0.2">
      <c r="A939" s="217">
        <f t="shared" si="117"/>
        <v>936</v>
      </c>
      <c r="B939" s="64" t="s">
        <v>1176</v>
      </c>
      <c r="C939" s="58" t="s">
        <v>1099</v>
      </c>
      <c r="D939" s="58" t="s">
        <v>684</v>
      </c>
      <c r="E939" s="58" t="s">
        <v>997</v>
      </c>
      <c r="F939" s="58" t="s">
        <v>263</v>
      </c>
      <c r="G939" s="58" t="s">
        <v>998</v>
      </c>
      <c r="H939" s="58" t="s">
        <v>690</v>
      </c>
      <c r="I939" s="58" t="s">
        <v>687</v>
      </c>
      <c r="J939" s="58" t="s">
        <v>615</v>
      </c>
      <c r="K939" s="57" t="s">
        <v>1102</v>
      </c>
      <c r="L939" s="184">
        <v>0</v>
      </c>
      <c r="M939" s="185">
        <v>6</v>
      </c>
      <c r="N939" s="186">
        <v>6</v>
      </c>
      <c r="O939" s="187">
        <f t="shared" si="116"/>
        <v>0</v>
      </c>
      <c r="P939" s="59">
        <f t="shared" si="118"/>
        <v>100</v>
      </c>
    </row>
    <row r="940" spans="1:16" s="2" customFormat="1" ht="28.5" outlineLevel="2" x14ac:dyDescent="0.2">
      <c r="A940" s="217">
        <f t="shared" si="117"/>
        <v>937</v>
      </c>
      <c r="B940" s="64" t="s">
        <v>1177</v>
      </c>
      <c r="C940" s="58" t="s">
        <v>1099</v>
      </c>
      <c r="D940" s="58" t="s">
        <v>684</v>
      </c>
      <c r="E940" s="58" t="s">
        <v>997</v>
      </c>
      <c r="F940" s="58" t="s">
        <v>263</v>
      </c>
      <c r="G940" s="58" t="s">
        <v>998</v>
      </c>
      <c r="H940" s="58" t="s">
        <v>690</v>
      </c>
      <c r="I940" s="58" t="s">
        <v>687</v>
      </c>
      <c r="J940" s="58" t="s">
        <v>621</v>
      </c>
      <c r="K940" s="57" t="s">
        <v>1104</v>
      </c>
      <c r="L940" s="184">
        <v>0</v>
      </c>
      <c r="M940" s="185">
        <v>174</v>
      </c>
      <c r="N940" s="186">
        <v>174</v>
      </c>
      <c r="O940" s="187">
        <f t="shared" si="116"/>
        <v>0</v>
      </c>
      <c r="P940" s="59">
        <f t="shared" si="118"/>
        <v>100</v>
      </c>
    </row>
    <row r="941" spans="1:16" s="2" customFormat="1" outlineLevel="1" x14ac:dyDescent="0.2">
      <c r="A941" s="218">
        <f t="shared" si="117"/>
        <v>938</v>
      </c>
      <c r="B941" s="60" t="s">
        <v>1178</v>
      </c>
      <c r="C941" s="61">
        <v>236303</v>
      </c>
      <c r="D941" s="61" t="s">
        <v>684</v>
      </c>
      <c r="E941" s="61"/>
      <c r="F941" s="61"/>
      <c r="G941" s="61"/>
      <c r="H941" s="61"/>
      <c r="I941" s="61"/>
      <c r="J941" s="61"/>
      <c r="K941" s="63"/>
      <c r="L941" s="65">
        <f>SUM(L942:L971)</f>
        <v>2756</v>
      </c>
      <c r="M941" s="65">
        <f>SUM(M942:M971)</f>
        <v>1725</v>
      </c>
      <c r="N941" s="65">
        <f>SUM(N942:N971)</f>
        <v>1450</v>
      </c>
      <c r="O941" s="66">
        <f>SUM(O942:O971)</f>
        <v>-275</v>
      </c>
      <c r="P941" s="18">
        <f t="shared" si="118"/>
        <v>84.05797101449275</v>
      </c>
    </row>
    <row r="942" spans="1:16" s="2" customFormat="1" ht="14.25" customHeight="1" outlineLevel="2" x14ac:dyDescent="0.2">
      <c r="A942" s="217">
        <f t="shared" si="117"/>
        <v>939</v>
      </c>
      <c r="B942" s="64" t="s">
        <v>1179</v>
      </c>
      <c r="C942" s="58" t="s">
        <v>1180</v>
      </c>
      <c r="D942" s="58" t="s">
        <v>684</v>
      </c>
      <c r="E942" s="58" t="s">
        <v>25</v>
      </c>
      <c r="F942" s="58" t="s">
        <v>263</v>
      </c>
      <c r="G942" s="58" t="s">
        <v>298</v>
      </c>
      <c r="H942" s="58"/>
      <c r="I942" s="58" t="s">
        <v>687</v>
      </c>
      <c r="J942" s="58" t="s">
        <v>615</v>
      </c>
      <c r="K942" s="57" t="s">
        <v>1181</v>
      </c>
      <c r="L942" s="184">
        <v>0</v>
      </c>
      <c r="M942" s="185">
        <v>10</v>
      </c>
      <c r="N942" s="186">
        <v>10</v>
      </c>
      <c r="O942" s="187">
        <f t="shared" ref="O942:O971" si="119">N942-M942</f>
        <v>0</v>
      </c>
      <c r="P942" s="59">
        <f t="shared" si="118"/>
        <v>100</v>
      </c>
    </row>
    <row r="943" spans="1:16" s="2" customFormat="1" ht="14.25" customHeight="1" outlineLevel="2" x14ac:dyDescent="0.2">
      <c r="A943" s="217">
        <f t="shared" si="117"/>
        <v>940</v>
      </c>
      <c r="B943" s="64" t="s">
        <v>1182</v>
      </c>
      <c r="C943" s="58" t="s">
        <v>1180</v>
      </c>
      <c r="D943" s="58" t="s">
        <v>684</v>
      </c>
      <c r="E943" s="58" t="s">
        <v>25</v>
      </c>
      <c r="F943" s="58" t="s">
        <v>263</v>
      </c>
      <c r="G943" s="58" t="s">
        <v>298</v>
      </c>
      <c r="H943" s="58" t="s">
        <v>690</v>
      </c>
      <c r="I943" s="58" t="s">
        <v>687</v>
      </c>
      <c r="J943" s="58" t="s">
        <v>615</v>
      </c>
      <c r="K943" s="57" t="s">
        <v>1183</v>
      </c>
      <c r="L943" s="184">
        <v>0</v>
      </c>
      <c r="M943" s="185">
        <v>22</v>
      </c>
      <c r="N943" s="186">
        <v>22</v>
      </c>
      <c r="O943" s="187">
        <f t="shared" si="119"/>
        <v>0</v>
      </c>
      <c r="P943" s="59">
        <f t="shared" si="118"/>
        <v>100</v>
      </c>
    </row>
    <row r="944" spans="1:16" s="2" customFormat="1" ht="14.25" customHeight="1" outlineLevel="2" x14ac:dyDescent="0.2">
      <c r="A944" s="217">
        <f t="shared" si="117"/>
        <v>941</v>
      </c>
      <c r="B944" s="64" t="s">
        <v>1184</v>
      </c>
      <c r="C944" s="58" t="s">
        <v>1180</v>
      </c>
      <c r="D944" s="58" t="s">
        <v>684</v>
      </c>
      <c r="E944" s="58" t="s">
        <v>25</v>
      </c>
      <c r="F944" s="58" t="s">
        <v>263</v>
      </c>
      <c r="G944" s="58" t="s">
        <v>298</v>
      </c>
      <c r="H944" s="58" t="s">
        <v>690</v>
      </c>
      <c r="I944" s="58" t="s">
        <v>687</v>
      </c>
      <c r="J944" s="58" t="s">
        <v>621</v>
      </c>
      <c r="K944" s="57" t="s">
        <v>1185</v>
      </c>
      <c r="L944" s="184">
        <v>0</v>
      </c>
      <c r="M944" s="185">
        <v>184</v>
      </c>
      <c r="N944" s="186">
        <v>184</v>
      </c>
      <c r="O944" s="187">
        <f t="shared" si="119"/>
        <v>0</v>
      </c>
      <c r="P944" s="59">
        <f t="shared" si="118"/>
        <v>100</v>
      </c>
    </row>
    <row r="945" spans="1:16" s="2" customFormat="1" ht="14.25" customHeight="1" outlineLevel="2" x14ac:dyDescent="0.2">
      <c r="A945" s="217">
        <f t="shared" si="117"/>
        <v>942</v>
      </c>
      <c r="B945" s="64" t="s">
        <v>1186</v>
      </c>
      <c r="C945" s="58" t="s">
        <v>1180</v>
      </c>
      <c r="D945" s="58" t="s">
        <v>684</v>
      </c>
      <c r="E945" s="58" t="s">
        <v>25</v>
      </c>
      <c r="F945" s="58" t="s">
        <v>263</v>
      </c>
      <c r="G945" s="58" t="s">
        <v>298</v>
      </c>
      <c r="H945" s="58"/>
      <c r="I945" s="58" t="s">
        <v>687</v>
      </c>
      <c r="J945" s="58" t="s">
        <v>615</v>
      </c>
      <c r="K945" s="57" t="s">
        <v>1181</v>
      </c>
      <c r="L945" s="184">
        <v>0</v>
      </c>
      <c r="M945" s="185">
        <v>100</v>
      </c>
      <c r="N945" s="186">
        <v>100</v>
      </c>
      <c r="O945" s="187">
        <f t="shared" si="119"/>
        <v>0</v>
      </c>
      <c r="P945" s="59">
        <f t="shared" si="118"/>
        <v>100</v>
      </c>
    </row>
    <row r="946" spans="1:16" s="2" customFormat="1" ht="14.25" customHeight="1" outlineLevel="2" x14ac:dyDescent="0.2">
      <c r="A946" s="217">
        <f t="shared" si="117"/>
        <v>943</v>
      </c>
      <c r="B946" s="64" t="s">
        <v>1187</v>
      </c>
      <c r="C946" s="58" t="s">
        <v>1180</v>
      </c>
      <c r="D946" s="58" t="s">
        <v>684</v>
      </c>
      <c r="E946" s="58" t="s">
        <v>25</v>
      </c>
      <c r="F946" s="58" t="s">
        <v>263</v>
      </c>
      <c r="G946" s="58" t="s">
        <v>269</v>
      </c>
      <c r="H946" s="58"/>
      <c r="I946" s="58" t="s">
        <v>687</v>
      </c>
      <c r="J946" s="58" t="s">
        <v>615</v>
      </c>
      <c r="K946" s="57" t="s">
        <v>1181</v>
      </c>
      <c r="L946" s="184">
        <v>0</v>
      </c>
      <c r="M946" s="185">
        <v>3</v>
      </c>
      <c r="N946" s="186">
        <v>3</v>
      </c>
      <c r="O946" s="187">
        <f t="shared" si="119"/>
        <v>0</v>
      </c>
      <c r="P946" s="59">
        <f t="shared" si="118"/>
        <v>100</v>
      </c>
    </row>
    <row r="947" spans="1:16" s="2" customFormat="1" ht="14.25" customHeight="1" outlineLevel="2" x14ac:dyDescent="0.2">
      <c r="A947" s="217">
        <f t="shared" si="117"/>
        <v>944</v>
      </c>
      <c r="B947" s="64" t="s">
        <v>1188</v>
      </c>
      <c r="C947" s="58" t="s">
        <v>1180</v>
      </c>
      <c r="D947" s="58" t="s">
        <v>684</v>
      </c>
      <c r="E947" s="58" t="s">
        <v>25</v>
      </c>
      <c r="F947" s="58" t="s">
        <v>263</v>
      </c>
      <c r="G947" s="58" t="s">
        <v>269</v>
      </c>
      <c r="H947" s="58" t="s">
        <v>690</v>
      </c>
      <c r="I947" s="58" t="s">
        <v>687</v>
      </c>
      <c r="J947" s="58" t="s">
        <v>615</v>
      </c>
      <c r="K947" s="57" t="s">
        <v>1183</v>
      </c>
      <c r="L947" s="184">
        <v>0</v>
      </c>
      <c r="M947" s="185">
        <v>5</v>
      </c>
      <c r="N947" s="186">
        <v>5</v>
      </c>
      <c r="O947" s="187">
        <f t="shared" si="119"/>
        <v>0</v>
      </c>
      <c r="P947" s="59">
        <f t="shared" si="118"/>
        <v>100</v>
      </c>
    </row>
    <row r="948" spans="1:16" s="2" customFormat="1" ht="14.25" customHeight="1" outlineLevel="2" x14ac:dyDescent="0.2">
      <c r="A948" s="217">
        <f t="shared" si="117"/>
        <v>945</v>
      </c>
      <c r="B948" s="64" t="s">
        <v>1189</v>
      </c>
      <c r="C948" s="58" t="s">
        <v>1180</v>
      </c>
      <c r="D948" s="58" t="s">
        <v>684</v>
      </c>
      <c r="E948" s="58" t="s">
        <v>25</v>
      </c>
      <c r="F948" s="58" t="s">
        <v>263</v>
      </c>
      <c r="G948" s="58" t="s">
        <v>269</v>
      </c>
      <c r="H948" s="58" t="s">
        <v>690</v>
      </c>
      <c r="I948" s="58" t="s">
        <v>687</v>
      </c>
      <c r="J948" s="58" t="s">
        <v>621</v>
      </c>
      <c r="K948" s="57" t="s">
        <v>1185</v>
      </c>
      <c r="L948" s="184">
        <v>0</v>
      </c>
      <c r="M948" s="185">
        <v>46</v>
      </c>
      <c r="N948" s="186">
        <v>46</v>
      </c>
      <c r="O948" s="187">
        <f t="shared" si="119"/>
        <v>0</v>
      </c>
      <c r="P948" s="59">
        <f t="shared" si="118"/>
        <v>100</v>
      </c>
    </row>
    <row r="949" spans="1:16" s="2" customFormat="1" ht="14.25" customHeight="1" outlineLevel="2" x14ac:dyDescent="0.2">
      <c r="A949" s="217">
        <f t="shared" si="117"/>
        <v>946</v>
      </c>
      <c r="B949" s="64" t="s">
        <v>1190</v>
      </c>
      <c r="C949" s="58" t="s">
        <v>1180</v>
      </c>
      <c r="D949" s="58" t="s">
        <v>684</v>
      </c>
      <c r="E949" s="58" t="s">
        <v>25</v>
      </c>
      <c r="F949" s="58" t="s">
        <v>263</v>
      </c>
      <c r="G949" s="58" t="s">
        <v>269</v>
      </c>
      <c r="H949" s="58"/>
      <c r="I949" s="58" t="s">
        <v>687</v>
      </c>
      <c r="J949" s="58" t="s">
        <v>615</v>
      </c>
      <c r="K949" s="57" t="s">
        <v>1181</v>
      </c>
      <c r="L949" s="184">
        <v>0</v>
      </c>
      <c r="M949" s="185">
        <v>25</v>
      </c>
      <c r="N949" s="186">
        <v>25</v>
      </c>
      <c r="O949" s="187">
        <f t="shared" si="119"/>
        <v>0</v>
      </c>
      <c r="P949" s="59">
        <f t="shared" si="118"/>
        <v>100</v>
      </c>
    </row>
    <row r="950" spans="1:16" s="2" customFormat="1" ht="14.25" customHeight="1" outlineLevel="2" x14ac:dyDescent="0.2">
      <c r="A950" s="217">
        <f t="shared" si="117"/>
        <v>947</v>
      </c>
      <c r="B950" s="64" t="s">
        <v>1191</v>
      </c>
      <c r="C950" s="58" t="s">
        <v>1180</v>
      </c>
      <c r="D950" s="58" t="s">
        <v>684</v>
      </c>
      <c r="E950" s="58" t="s">
        <v>25</v>
      </c>
      <c r="F950" s="58" t="s">
        <v>263</v>
      </c>
      <c r="G950" s="58" t="s">
        <v>271</v>
      </c>
      <c r="H950" s="58"/>
      <c r="I950" s="58" t="s">
        <v>687</v>
      </c>
      <c r="J950" s="58" t="s">
        <v>615</v>
      </c>
      <c r="K950" s="57" t="s">
        <v>1181</v>
      </c>
      <c r="L950" s="184">
        <v>0</v>
      </c>
      <c r="M950" s="185">
        <v>1</v>
      </c>
      <c r="N950" s="186">
        <v>1</v>
      </c>
      <c r="O950" s="187">
        <f t="shared" si="119"/>
        <v>0</v>
      </c>
      <c r="P950" s="59">
        <f t="shared" si="118"/>
        <v>100</v>
      </c>
    </row>
    <row r="951" spans="1:16" s="2" customFormat="1" ht="14.25" customHeight="1" outlineLevel="2" x14ac:dyDescent="0.2">
      <c r="A951" s="217">
        <f t="shared" si="117"/>
        <v>948</v>
      </c>
      <c r="B951" s="64" t="s">
        <v>1192</v>
      </c>
      <c r="C951" s="58" t="s">
        <v>1180</v>
      </c>
      <c r="D951" s="58" t="s">
        <v>684</v>
      </c>
      <c r="E951" s="58" t="s">
        <v>25</v>
      </c>
      <c r="F951" s="58" t="s">
        <v>263</v>
      </c>
      <c r="G951" s="58" t="s">
        <v>271</v>
      </c>
      <c r="H951" s="58" t="s">
        <v>690</v>
      </c>
      <c r="I951" s="58" t="s">
        <v>687</v>
      </c>
      <c r="J951" s="58" t="s">
        <v>615</v>
      </c>
      <c r="K951" s="57" t="s">
        <v>1183</v>
      </c>
      <c r="L951" s="184">
        <v>0</v>
      </c>
      <c r="M951" s="185">
        <v>2</v>
      </c>
      <c r="N951" s="186">
        <v>2</v>
      </c>
      <c r="O951" s="187">
        <f t="shared" si="119"/>
        <v>0</v>
      </c>
      <c r="P951" s="59">
        <f t="shared" si="118"/>
        <v>100</v>
      </c>
    </row>
    <row r="952" spans="1:16" s="2" customFormat="1" ht="14.25" customHeight="1" outlineLevel="2" x14ac:dyDescent="0.2">
      <c r="A952" s="217">
        <f t="shared" si="117"/>
        <v>949</v>
      </c>
      <c r="B952" s="64" t="s">
        <v>1193</v>
      </c>
      <c r="C952" s="58" t="s">
        <v>1180</v>
      </c>
      <c r="D952" s="58" t="s">
        <v>684</v>
      </c>
      <c r="E952" s="58" t="s">
        <v>25</v>
      </c>
      <c r="F952" s="58" t="s">
        <v>263</v>
      </c>
      <c r="G952" s="58" t="s">
        <v>271</v>
      </c>
      <c r="H952" s="58" t="s">
        <v>690</v>
      </c>
      <c r="I952" s="58" t="s">
        <v>687</v>
      </c>
      <c r="J952" s="58" t="s">
        <v>621</v>
      </c>
      <c r="K952" s="57" t="s">
        <v>1185</v>
      </c>
      <c r="L952" s="184">
        <v>0</v>
      </c>
      <c r="M952" s="185">
        <v>17</v>
      </c>
      <c r="N952" s="186">
        <v>17</v>
      </c>
      <c r="O952" s="187">
        <f t="shared" si="119"/>
        <v>0</v>
      </c>
      <c r="P952" s="59">
        <f t="shared" si="118"/>
        <v>100</v>
      </c>
    </row>
    <row r="953" spans="1:16" s="2" customFormat="1" ht="14.25" customHeight="1" outlineLevel="2" x14ac:dyDescent="0.2">
      <c r="A953" s="217">
        <f t="shared" si="117"/>
        <v>950</v>
      </c>
      <c r="B953" s="64" t="s">
        <v>1194</v>
      </c>
      <c r="C953" s="58" t="s">
        <v>1180</v>
      </c>
      <c r="D953" s="58" t="s">
        <v>684</v>
      </c>
      <c r="E953" s="58" t="s">
        <v>25</v>
      </c>
      <c r="F953" s="58" t="s">
        <v>263</v>
      </c>
      <c r="G953" s="58" t="s">
        <v>271</v>
      </c>
      <c r="H953" s="58"/>
      <c r="I953" s="58" t="s">
        <v>687</v>
      </c>
      <c r="J953" s="58" t="s">
        <v>615</v>
      </c>
      <c r="K953" s="57" t="s">
        <v>1181</v>
      </c>
      <c r="L953" s="184">
        <v>0</v>
      </c>
      <c r="M953" s="185">
        <v>9</v>
      </c>
      <c r="N953" s="186">
        <v>9</v>
      </c>
      <c r="O953" s="187">
        <f t="shared" si="119"/>
        <v>0</v>
      </c>
      <c r="P953" s="59">
        <f t="shared" si="118"/>
        <v>100</v>
      </c>
    </row>
    <row r="954" spans="1:16" s="2" customFormat="1" ht="28.5" outlineLevel="2" x14ac:dyDescent="0.2">
      <c r="A954" s="217">
        <f t="shared" si="117"/>
        <v>951</v>
      </c>
      <c r="B954" s="64" t="s">
        <v>1195</v>
      </c>
      <c r="C954" s="58" t="s">
        <v>1180</v>
      </c>
      <c r="D954" s="58" t="s">
        <v>684</v>
      </c>
      <c r="E954" s="58" t="s">
        <v>25</v>
      </c>
      <c r="F954" s="58" t="s">
        <v>263</v>
      </c>
      <c r="G954" s="58" t="s">
        <v>29</v>
      </c>
      <c r="H954" s="58"/>
      <c r="I954" s="58" t="s">
        <v>687</v>
      </c>
      <c r="J954" s="58" t="s">
        <v>615</v>
      </c>
      <c r="K954" s="57" t="s">
        <v>1181</v>
      </c>
      <c r="L954" s="184">
        <v>0</v>
      </c>
      <c r="M954" s="185">
        <v>54</v>
      </c>
      <c r="N954" s="186">
        <v>54</v>
      </c>
      <c r="O954" s="187">
        <f t="shared" si="119"/>
        <v>0</v>
      </c>
      <c r="P954" s="59">
        <f t="shared" si="118"/>
        <v>100</v>
      </c>
    </row>
    <row r="955" spans="1:16" s="2" customFormat="1" ht="14.25" customHeight="1" outlineLevel="2" x14ac:dyDescent="0.2">
      <c r="A955" s="217">
        <f t="shared" si="117"/>
        <v>952</v>
      </c>
      <c r="B955" s="64" t="s">
        <v>1196</v>
      </c>
      <c r="C955" s="58" t="s">
        <v>1180</v>
      </c>
      <c r="D955" s="58" t="s">
        <v>684</v>
      </c>
      <c r="E955" s="58" t="s">
        <v>25</v>
      </c>
      <c r="F955" s="58" t="s">
        <v>263</v>
      </c>
      <c r="G955" s="58" t="s">
        <v>47</v>
      </c>
      <c r="H955" s="58"/>
      <c r="I955" s="58" t="s">
        <v>687</v>
      </c>
      <c r="J955" s="58" t="s">
        <v>615</v>
      </c>
      <c r="K955" s="57" t="s">
        <v>1181</v>
      </c>
      <c r="L955" s="184">
        <v>0</v>
      </c>
      <c r="M955" s="185">
        <v>20</v>
      </c>
      <c r="N955" s="186">
        <v>14</v>
      </c>
      <c r="O955" s="187">
        <f t="shared" si="119"/>
        <v>-6</v>
      </c>
      <c r="P955" s="59">
        <f t="shared" si="118"/>
        <v>70</v>
      </c>
    </row>
    <row r="956" spans="1:16" s="2" customFormat="1" ht="14.25" customHeight="1" outlineLevel="2" x14ac:dyDescent="0.2">
      <c r="A956" s="217">
        <f t="shared" si="117"/>
        <v>953</v>
      </c>
      <c r="B956" s="64" t="s">
        <v>1197</v>
      </c>
      <c r="C956" s="58" t="s">
        <v>1180</v>
      </c>
      <c r="D956" s="58" t="s">
        <v>684</v>
      </c>
      <c r="E956" s="58" t="s">
        <v>25</v>
      </c>
      <c r="F956" s="58" t="s">
        <v>263</v>
      </c>
      <c r="G956" s="58" t="s">
        <v>47</v>
      </c>
      <c r="H956" s="58" t="s">
        <v>690</v>
      </c>
      <c r="I956" s="58" t="s">
        <v>687</v>
      </c>
      <c r="J956" s="58" t="s">
        <v>615</v>
      </c>
      <c r="K956" s="57" t="s">
        <v>1183</v>
      </c>
      <c r="L956" s="184">
        <v>0</v>
      </c>
      <c r="M956" s="185">
        <v>28</v>
      </c>
      <c r="N956" s="186">
        <v>28</v>
      </c>
      <c r="O956" s="187">
        <f t="shared" si="119"/>
        <v>0</v>
      </c>
      <c r="P956" s="59">
        <f t="shared" si="118"/>
        <v>100</v>
      </c>
    </row>
    <row r="957" spans="1:16" s="2" customFormat="1" ht="14.25" customHeight="1" outlineLevel="2" x14ac:dyDescent="0.2">
      <c r="A957" s="217">
        <f t="shared" si="117"/>
        <v>954</v>
      </c>
      <c r="B957" s="64" t="s">
        <v>1198</v>
      </c>
      <c r="C957" s="58" t="s">
        <v>1180</v>
      </c>
      <c r="D957" s="58" t="s">
        <v>684</v>
      </c>
      <c r="E957" s="58" t="s">
        <v>25</v>
      </c>
      <c r="F957" s="58" t="s">
        <v>263</v>
      </c>
      <c r="G957" s="58" t="s">
        <v>47</v>
      </c>
      <c r="H957" s="58" t="s">
        <v>690</v>
      </c>
      <c r="I957" s="58" t="s">
        <v>687</v>
      </c>
      <c r="J957" s="58" t="s">
        <v>621</v>
      </c>
      <c r="K957" s="57" t="s">
        <v>1185</v>
      </c>
      <c r="L957" s="184">
        <v>0</v>
      </c>
      <c r="M957" s="185">
        <v>236</v>
      </c>
      <c r="N957" s="186">
        <v>236</v>
      </c>
      <c r="O957" s="187">
        <f t="shared" si="119"/>
        <v>0</v>
      </c>
      <c r="P957" s="59">
        <f t="shared" si="118"/>
        <v>100</v>
      </c>
    </row>
    <row r="958" spans="1:16" s="2" customFormat="1" ht="28.5" outlineLevel="2" x14ac:dyDescent="0.2">
      <c r="A958" s="217">
        <f t="shared" si="117"/>
        <v>955</v>
      </c>
      <c r="B958" s="64" t="s">
        <v>1199</v>
      </c>
      <c r="C958" s="58" t="s">
        <v>1180</v>
      </c>
      <c r="D958" s="58" t="s">
        <v>684</v>
      </c>
      <c r="E958" s="58" t="s">
        <v>25</v>
      </c>
      <c r="F958" s="58" t="s">
        <v>263</v>
      </c>
      <c r="G958" s="58" t="s">
        <v>47</v>
      </c>
      <c r="H958" s="58"/>
      <c r="I958" s="58" t="s">
        <v>687</v>
      </c>
      <c r="J958" s="58" t="s">
        <v>615</v>
      </c>
      <c r="K958" s="57" t="s">
        <v>1181</v>
      </c>
      <c r="L958" s="184">
        <v>0</v>
      </c>
      <c r="M958" s="185">
        <v>60</v>
      </c>
      <c r="N958" s="186">
        <v>27</v>
      </c>
      <c r="O958" s="187">
        <f t="shared" si="119"/>
        <v>-33</v>
      </c>
      <c r="P958" s="59">
        <f t="shared" si="118"/>
        <v>45</v>
      </c>
    </row>
    <row r="959" spans="1:16" s="2" customFormat="1" ht="28.5" outlineLevel="2" x14ac:dyDescent="0.2">
      <c r="A959" s="217">
        <f t="shared" si="117"/>
        <v>956</v>
      </c>
      <c r="B959" s="64" t="s">
        <v>1200</v>
      </c>
      <c r="C959" s="58" t="s">
        <v>1180</v>
      </c>
      <c r="D959" s="58" t="s">
        <v>684</v>
      </c>
      <c r="E959" s="58" t="s">
        <v>25</v>
      </c>
      <c r="F959" s="58" t="s">
        <v>263</v>
      </c>
      <c r="G959" s="58" t="s">
        <v>47</v>
      </c>
      <c r="H959" s="58" t="s">
        <v>690</v>
      </c>
      <c r="I959" s="58" t="s">
        <v>687</v>
      </c>
      <c r="J959" s="58" t="s">
        <v>615</v>
      </c>
      <c r="K959" s="57" t="s">
        <v>1183</v>
      </c>
      <c r="L959" s="184">
        <v>0</v>
      </c>
      <c r="M959" s="185">
        <v>55</v>
      </c>
      <c r="N959" s="186">
        <v>55</v>
      </c>
      <c r="O959" s="187">
        <f t="shared" si="119"/>
        <v>0</v>
      </c>
      <c r="P959" s="59">
        <f t="shared" si="118"/>
        <v>100</v>
      </c>
    </row>
    <row r="960" spans="1:16" s="2" customFormat="1" ht="28.5" outlineLevel="2" x14ac:dyDescent="0.2">
      <c r="A960" s="217">
        <f t="shared" si="117"/>
        <v>957</v>
      </c>
      <c r="B960" s="64" t="s">
        <v>1201</v>
      </c>
      <c r="C960" s="58" t="s">
        <v>1180</v>
      </c>
      <c r="D960" s="58" t="s">
        <v>684</v>
      </c>
      <c r="E960" s="58" t="s">
        <v>25</v>
      </c>
      <c r="F960" s="58" t="s">
        <v>263</v>
      </c>
      <c r="G960" s="58" t="s">
        <v>47</v>
      </c>
      <c r="H960" s="58" t="s">
        <v>690</v>
      </c>
      <c r="I960" s="58" t="s">
        <v>687</v>
      </c>
      <c r="J960" s="58" t="s">
        <v>621</v>
      </c>
      <c r="K960" s="57" t="s">
        <v>1185</v>
      </c>
      <c r="L960" s="184">
        <v>0</v>
      </c>
      <c r="M960" s="185">
        <v>467</v>
      </c>
      <c r="N960" s="186">
        <v>467</v>
      </c>
      <c r="O960" s="187">
        <f t="shared" si="119"/>
        <v>0</v>
      </c>
      <c r="P960" s="59">
        <f t="shared" si="118"/>
        <v>100</v>
      </c>
    </row>
    <row r="961" spans="1:16" s="2" customFormat="1" ht="14.25" customHeight="1" outlineLevel="2" x14ac:dyDescent="0.2">
      <c r="A961" s="217">
        <f t="shared" si="117"/>
        <v>958</v>
      </c>
      <c r="B961" s="64" t="s">
        <v>1202</v>
      </c>
      <c r="C961" s="58" t="s">
        <v>1180</v>
      </c>
      <c r="D961" s="58" t="s">
        <v>684</v>
      </c>
      <c r="E961" s="58" t="s">
        <v>25</v>
      </c>
      <c r="F961" s="58" t="s">
        <v>263</v>
      </c>
      <c r="G961" s="58" t="s">
        <v>31</v>
      </c>
      <c r="H961" s="58"/>
      <c r="I961" s="58" t="s">
        <v>687</v>
      </c>
      <c r="J961" s="58" t="s">
        <v>615</v>
      </c>
      <c r="K961" s="57" t="s">
        <v>1181</v>
      </c>
      <c r="L961" s="184">
        <v>327</v>
      </c>
      <c r="M961" s="185">
        <v>241</v>
      </c>
      <c r="N961" s="186">
        <v>5</v>
      </c>
      <c r="O961" s="187">
        <f t="shared" si="119"/>
        <v>-236</v>
      </c>
      <c r="P961" s="59">
        <f t="shared" si="118"/>
        <v>2.0746887966804977</v>
      </c>
    </row>
    <row r="962" spans="1:16" s="2" customFormat="1" ht="14.25" customHeight="1" outlineLevel="2" x14ac:dyDescent="0.2">
      <c r="A962" s="217">
        <f t="shared" si="117"/>
        <v>959</v>
      </c>
      <c r="B962" s="64" t="s">
        <v>1203</v>
      </c>
      <c r="C962" s="58" t="s">
        <v>1180</v>
      </c>
      <c r="D962" s="58" t="s">
        <v>684</v>
      </c>
      <c r="E962" s="58" t="s">
        <v>25</v>
      </c>
      <c r="F962" s="58" t="s">
        <v>263</v>
      </c>
      <c r="G962" s="58" t="s">
        <v>31</v>
      </c>
      <c r="H962" s="58" t="s">
        <v>690</v>
      </c>
      <c r="I962" s="58" t="s">
        <v>687</v>
      </c>
      <c r="J962" s="58" t="s">
        <v>615</v>
      </c>
      <c r="K962" s="57" t="s">
        <v>1183</v>
      </c>
      <c r="L962" s="184">
        <v>256</v>
      </c>
      <c r="M962" s="185">
        <v>10</v>
      </c>
      <c r="N962" s="186">
        <v>10</v>
      </c>
      <c r="O962" s="187">
        <f t="shared" si="119"/>
        <v>0</v>
      </c>
      <c r="P962" s="59">
        <f t="shared" si="118"/>
        <v>100</v>
      </c>
    </row>
    <row r="963" spans="1:16" s="2" customFormat="1" ht="14.25" customHeight="1" outlineLevel="2" x14ac:dyDescent="0.2">
      <c r="A963" s="217">
        <f t="shared" si="117"/>
        <v>960</v>
      </c>
      <c r="B963" s="64" t="s">
        <v>1204</v>
      </c>
      <c r="C963" s="58" t="s">
        <v>1180</v>
      </c>
      <c r="D963" s="58" t="s">
        <v>684</v>
      </c>
      <c r="E963" s="58" t="s">
        <v>25</v>
      </c>
      <c r="F963" s="58" t="s">
        <v>263</v>
      </c>
      <c r="G963" s="58" t="s">
        <v>31</v>
      </c>
      <c r="H963" s="58" t="s">
        <v>690</v>
      </c>
      <c r="I963" s="58" t="s">
        <v>687</v>
      </c>
      <c r="J963" s="58" t="s">
        <v>621</v>
      </c>
      <c r="K963" s="57" t="s">
        <v>1185</v>
      </c>
      <c r="L963" s="184">
        <v>2173</v>
      </c>
      <c r="M963" s="185">
        <v>82</v>
      </c>
      <c r="N963" s="186">
        <v>82</v>
      </c>
      <c r="O963" s="187">
        <f t="shared" si="119"/>
        <v>0</v>
      </c>
      <c r="P963" s="59">
        <f t="shared" si="118"/>
        <v>100</v>
      </c>
    </row>
    <row r="964" spans="1:16" s="2" customFormat="1" ht="14.25" customHeight="1" outlineLevel="2" x14ac:dyDescent="0.2">
      <c r="A964" s="217">
        <f t="shared" si="117"/>
        <v>961</v>
      </c>
      <c r="B964" s="64" t="s">
        <v>1205</v>
      </c>
      <c r="C964" s="58" t="s">
        <v>1180</v>
      </c>
      <c r="D964" s="58" t="s">
        <v>684</v>
      </c>
      <c r="E964" s="58" t="s">
        <v>25</v>
      </c>
      <c r="F964" s="58" t="s">
        <v>263</v>
      </c>
      <c r="G964" s="58" t="s">
        <v>378</v>
      </c>
      <c r="H964" s="58" t="s">
        <v>690</v>
      </c>
      <c r="I964" s="58" t="s">
        <v>687</v>
      </c>
      <c r="J964" s="58" t="s">
        <v>621</v>
      </c>
      <c r="K964" s="57" t="s">
        <v>1185</v>
      </c>
      <c r="L964" s="184">
        <v>0</v>
      </c>
      <c r="M964" s="185">
        <v>2</v>
      </c>
      <c r="N964" s="186">
        <v>2</v>
      </c>
      <c r="O964" s="187">
        <f t="shared" si="119"/>
        <v>0</v>
      </c>
      <c r="P964" s="59">
        <f t="shared" si="118"/>
        <v>100</v>
      </c>
    </row>
    <row r="965" spans="1:16" s="2" customFormat="1" ht="14.25" customHeight="1" outlineLevel="2" x14ac:dyDescent="0.2">
      <c r="A965" s="217">
        <f t="shared" si="117"/>
        <v>962</v>
      </c>
      <c r="B965" s="64" t="s">
        <v>1206</v>
      </c>
      <c r="C965" s="58" t="s">
        <v>1180</v>
      </c>
      <c r="D965" s="58" t="s">
        <v>684</v>
      </c>
      <c r="E965" s="58" t="s">
        <v>25</v>
      </c>
      <c r="F965" s="58" t="s">
        <v>263</v>
      </c>
      <c r="G965" s="58" t="s">
        <v>378</v>
      </c>
      <c r="H965" s="58"/>
      <c r="I965" s="58" t="s">
        <v>687</v>
      </c>
      <c r="J965" s="58" t="s">
        <v>615</v>
      </c>
      <c r="K965" s="57" t="s">
        <v>1181</v>
      </c>
      <c r="L965" s="184">
        <v>0</v>
      </c>
      <c r="M965" s="185">
        <v>2</v>
      </c>
      <c r="N965" s="186">
        <v>2</v>
      </c>
      <c r="O965" s="187">
        <f t="shared" si="119"/>
        <v>0</v>
      </c>
      <c r="P965" s="59">
        <f t="shared" si="118"/>
        <v>100</v>
      </c>
    </row>
    <row r="966" spans="1:16" s="2" customFormat="1" ht="28.5" outlineLevel="2" x14ac:dyDescent="0.2">
      <c r="A966" s="217">
        <f t="shared" ref="A966:A1029" si="120">A965+1</f>
        <v>963</v>
      </c>
      <c r="B966" s="64" t="s">
        <v>1207</v>
      </c>
      <c r="C966" s="58" t="s">
        <v>1180</v>
      </c>
      <c r="D966" s="58" t="s">
        <v>684</v>
      </c>
      <c r="E966" s="58" t="s">
        <v>25</v>
      </c>
      <c r="F966" s="58" t="s">
        <v>263</v>
      </c>
      <c r="G966" s="58" t="s">
        <v>795</v>
      </c>
      <c r="H966" s="58"/>
      <c r="I966" s="58" t="s">
        <v>687</v>
      </c>
      <c r="J966" s="58" t="s">
        <v>615</v>
      </c>
      <c r="K966" s="57" t="s">
        <v>1181</v>
      </c>
      <c r="L966" s="184">
        <v>0</v>
      </c>
      <c r="M966" s="185">
        <v>1</v>
      </c>
      <c r="N966" s="186">
        <v>1</v>
      </c>
      <c r="O966" s="187">
        <f t="shared" si="119"/>
        <v>0</v>
      </c>
      <c r="P966" s="59">
        <f t="shared" si="118"/>
        <v>100</v>
      </c>
    </row>
    <row r="967" spans="1:16" s="2" customFormat="1" ht="28.5" outlineLevel="2" x14ac:dyDescent="0.2">
      <c r="A967" s="217">
        <f t="shared" si="120"/>
        <v>964</v>
      </c>
      <c r="B967" s="64" t="s">
        <v>1208</v>
      </c>
      <c r="C967" s="58" t="s">
        <v>1180</v>
      </c>
      <c r="D967" s="58" t="s">
        <v>684</v>
      </c>
      <c r="E967" s="58" t="s">
        <v>25</v>
      </c>
      <c r="F967" s="58" t="s">
        <v>263</v>
      </c>
      <c r="G967" s="58" t="s">
        <v>795</v>
      </c>
      <c r="H967" s="58" t="s">
        <v>690</v>
      </c>
      <c r="I967" s="58" t="s">
        <v>687</v>
      </c>
      <c r="J967" s="58" t="s">
        <v>615</v>
      </c>
      <c r="K967" s="57" t="s">
        <v>1183</v>
      </c>
      <c r="L967" s="184">
        <v>0</v>
      </c>
      <c r="M967" s="185">
        <v>3</v>
      </c>
      <c r="N967" s="186">
        <v>3</v>
      </c>
      <c r="O967" s="187">
        <f t="shared" si="119"/>
        <v>0</v>
      </c>
      <c r="P967" s="59">
        <f t="shared" si="118"/>
        <v>100</v>
      </c>
    </row>
    <row r="968" spans="1:16" s="2" customFormat="1" ht="28.5" outlineLevel="2" x14ac:dyDescent="0.2">
      <c r="A968" s="217">
        <f t="shared" si="120"/>
        <v>965</v>
      </c>
      <c r="B968" s="64" t="s">
        <v>1209</v>
      </c>
      <c r="C968" s="58" t="s">
        <v>1180</v>
      </c>
      <c r="D968" s="58" t="s">
        <v>684</v>
      </c>
      <c r="E968" s="58" t="s">
        <v>25</v>
      </c>
      <c r="F968" s="58" t="s">
        <v>263</v>
      </c>
      <c r="G968" s="58" t="s">
        <v>795</v>
      </c>
      <c r="H968" s="58" t="s">
        <v>690</v>
      </c>
      <c r="I968" s="58" t="s">
        <v>687</v>
      </c>
      <c r="J968" s="58" t="s">
        <v>621</v>
      </c>
      <c r="K968" s="57" t="s">
        <v>1185</v>
      </c>
      <c r="L968" s="184">
        <v>0</v>
      </c>
      <c r="M968" s="185">
        <v>25</v>
      </c>
      <c r="N968" s="186">
        <v>25</v>
      </c>
      <c r="O968" s="187">
        <f t="shared" si="119"/>
        <v>0</v>
      </c>
      <c r="P968" s="59">
        <f t="shared" si="118"/>
        <v>100</v>
      </c>
    </row>
    <row r="969" spans="1:16" s="2" customFormat="1" ht="28.5" outlineLevel="2" x14ac:dyDescent="0.2">
      <c r="A969" s="217">
        <f t="shared" si="120"/>
        <v>966</v>
      </c>
      <c r="B969" s="64" t="s">
        <v>1210</v>
      </c>
      <c r="C969" s="58" t="s">
        <v>1180</v>
      </c>
      <c r="D969" s="58" t="s">
        <v>684</v>
      </c>
      <c r="E969" s="58" t="s">
        <v>25</v>
      </c>
      <c r="F969" s="58" t="s">
        <v>263</v>
      </c>
      <c r="G969" s="58" t="s">
        <v>795</v>
      </c>
      <c r="H969" s="58"/>
      <c r="I969" s="58" t="s">
        <v>687</v>
      </c>
      <c r="J969" s="58" t="s">
        <v>615</v>
      </c>
      <c r="K969" s="57" t="s">
        <v>1181</v>
      </c>
      <c r="L969" s="184">
        <v>0</v>
      </c>
      <c r="M969" s="185">
        <v>1</v>
      </c>
      <c r="N969" s="186">
        <v>1</v>
      </c>
      <c r="O969" s="187">
        <f t="shared" si="119"/>
        <v>0</v>
      </c>
      <c r="P969" s="59">
        <f t="shared" si="118"/>
        <v>100</v>
      </c>
    </row>
    <row r="970" spans="1:16" s="2" customFormat="1" ht="28.5" outlineLevel="2" x14ac:dyDescent="0.2">
      <c r="A970" s="217">
        <f t="shared" si="120"/>
        <v>967</v>
      </c>
      <c r="B970" s="64" t="s">
        <v>1211</v>
      </c>
      <c r="C970" s="58" t="s">
        <v>1180</v>
      </c>
      <c r="D970" s="58" t="s">
        <v>684</v>
      </c>
      <c r="E970" s="58" t="s">
        <v>25</v>
      </c>
      <c r="F970" s="58" t="s">
        <v>263</v>
      </c>
      <c r="G970" s="58" t="s">
        <v>795</v>
      </c>
      <c r="H970" s="58" t="s">
        <v>690</v>
      </c>
      <c r="I970" s="58" t="s">
        <v>687</v>
      </c>
      <c r="J970" s="58" t="s">
        <v>615</v>
      </c>
      <c r="K970" s="57" t="s">
        <v>1183</v>
      </c>
      <c r="L970" s="184">
        <v>0</v>
      </c>
      <c r="M970" s="185">
        <v>1</v>
      </c>
      <c r="N970" s="186">
        <v>1</v>
      </c>
      <c r="O970" s="187">
        <f t="shared" si="119"/>
        <v>0</v>
      </c>
      <c r="P970" s="59">
        <f t="shared" si="118"/>
        <v>100</v>
      </c>
    </row>
    <row r="971" spans="1:16" s="2" customFormat="1" ht="28.5" outlineLevel="2" x14ac:dyDescent="0.2">
      <c r="A971" s="217">
        <f t="shared" si="120"/>
        <v>968</v>
      </c>
      <c r="B971" s="64" t="s">
        <v>1212</v>
      </c>
      <c r="C971" s="58" t="s">
        <v>1180</v>
      </c>
      <c r="D971" s="58" t="s">
        <v>684</v>
      </c>
      <c r="E971" s="58" t="s">
        <v>25</v>
      </c>
      <c r="F971" s="58" t="s">
        <v>263</v>
      </c>
      <c r="G971" s="58" t="s">
        <v>795</v>
      </c>
      <c r="H971" s="58" t="s">
        <v>690</v>
      </c>
      <c r="I971" s="58" t="s">
        <v>687</v>
      </c>
      <c r="J971" s="58" t="s">
        <v>621</v>
      </c>
      <c r="K971" s="57" t="s">
        <v>1185</v>
      </c>
      <c r="L971" s="184">
        <v>0</v>
      </c>
      <c r="M971" s="185">
        <v>13</v>
      </c>
      <c r="N971" s="186">
        <v>13</v>
      </c>
      <c r="O971" s="187">
        <f t="shared" si="119"/>
        <v>0</v>
      </c>
      <c r="P971" s="59">
        <f t="shared" si="118"/>
        <v>100</v>
      </c>
    </row>
    <row r="972" spans="1:16" s="2" customFormat="1" ht="28.5" outlineLevel="1" x14ac:dyDescent="0.2">
      <c r="A972" s="218">
        <f t="shared" si="120"/>
        <v>969</v>
      </c>
      <c r="B972" s="60" t="s">
        <v>1213</v>
      </c>
      <c r="C972" s="61">
        <v>236304</v>
      </c>
      <c r="D972" s="61" t="s">
        <v>684</v>
      </c>
      <c r="E972" s="61"/>
      <c r="F972" s="61"/>
      <c r="G972" s="61"/>
      <c r="H972" s="61"/>
      <c r="I972" s="61"/>
      <c r="J972" s="61"/>
      <c r="K972" s="63"/>
      <c r="L972" s="65">
        <f>SUM(L973:L993)</f>
        <v>0</v>
      </c>
      <c r="M972" s="65">
        <f>SUM(M973:M993)</f>
        <v>2875</v>
      </c>
      <c r="N972" s="65">
        <f>SUM(N973:N993)</f>
        <v>2547</v>
      </c>
      <c r="O972" s="66">
        <f>SUM(O973:O993)</f>
        <v>-328</v>
      </c>
      <c r="P972" s="18">
        <f t="shared" si="118"/>
        <v>88.591304347826082</v>
      </c>
    </row>
    <row r="973" spans="1:16" s="2" customFormat="1" ht="14.25" customHeight="1" outlineLevel="2" x14ac:dyDescent="0.2">
      <c r="A973" s="217">
        <f t="shared" si="120"/>
        <v>970</v>
      </c>
      <c r="B973" s="64" t="s">
        <v>1214</v>
      </c>
      <c r="C973" s="58" t="s">
        <v>1215</v>
      </c>
      <c r="D973" s="58" t="s">
        <v>684</v>
      </c>
      <c r="E973" s="58" t="s">
        <v>25</v>
      </c>
      <c r="F973" s="58" t="s">
        <v>263</v>
      </c>
      <c r="G973" s="58" t="s">
        <v>125</v>
      </c>
      <c r="H973" s="58"/>
      <c r="I973" s="58" t="s">
        <v>687</v>
      </c>
      <c r="J973" s="58" t="s">
        <v>615</v>
      </c>
      <c r="K973" s="57" t="s">
        <v>1216</v>
      </c>
      <c r="L973" s="184">
        <v>0</v>
      </c>
      <c r="M973" s="185">
        <v>6</v>
      </c>
      <c r="N973" s="186">
        <v>6</v>
      </c>
      <c r="O973" s="187">
        <f t="shared" ref="O973:O993" si="121">N973-M973</f>
        <v>0</v>
      </c>
      <c r="P973" s="59">
        <f t="shared" si="118"/>
        <v>100</v>
      </c>
    </row>
    <row r="974" spans="1:16" s="2" customFormat="1" ht="14.25" customHeight="1" outlineLevel="2" x14ac:dyDescent="0.2">
      <c r="A974" s="217">
        <f t="shared" si="120"/>
        <v>971</v>
      </c>
      <c r="B974" s="64" t="s">
        <v>1217</v>
      </c>
      <c r="C974" s="58" t="s">
        <v>1215</v>
      </c>
      <c r="D974" s="58" t="s">
        <v>684</v>
      </c>
      <c r="E974" s="58" t="s">
        <v>25</v>
      </c>
      <c r="F974" s="58" t="s">
        <v>263</v>
      </c>
      <c r="G974" s="58" t="s">
        <v>125</v>
      </c>
      <c r="H974" s="58" t="s">
        <v>690</v>
      </c>
      <c r="I974" s="58" t="s">
        <v>687</v>
      </c>
      <c r="J974" s="58" t="s">
        <v>615</v>
      </c>
      <c r="K974" s="57" t="s">
        <v>1218</v>
      </c>
      <c r="L974" s="184">
        <v>0</v>
      </c>
      <c r="M974" s="185">
        <v>12</v>
      </c>
      <c r="N974" s="186">
        <v>12</v>
      </c>
      <c r="O974" s="187">
        <f t="shared" si="121"/>
        <v>0</v>
      </c>
      <c r="P974" s="59">
        <f t="shared" ref="P974:P1008" si="122">N974/M974*100</f>
        <v>100</v>
      </c>
    </row>
    <row r="975" spans="1:16" s="2" customFormat="1" ht="14.25" customHeight="1" outlineLevel="2" x14ac:dyDescent="0.2">
      <c r="A975" s="217">
        <f t="shared" si="120"/>
        <v>972</v>
      </c>
      <c r="B975" s="64" t="s">
        <v>1219</v>
      </c>
      <c r="C975" s="58" t="s">
        <v>1215</v>
      </c>
      <c r="D975" s="58" t="s">
        <v>684</v>
      </c>
      <c r="E975" s="58" t="s">
        <v>25</v>
      </c>
      <c r="F975" s="58" t="s">
        <v>263</v>
      </c>
      <c r="G975" s="58" t="s">
        <v>125</v>
      </c>
      <c r="H975" s="58" t="s">
        <v>690</v>
      </c>
      <c r="I975" s="58" t="s">
        <v>687</v>
      </c>
      <c r="J975" s="58" t="s">
        <v>621</v>
      </c>
      <c r="K975" s="57" t="s">
        <v>1220</v>
      </c>
      <c r="L975" s="184">
        <v>0</v>
      </c>
      <c r="M975" s="185">
        <v>105</v>
      </c>
      <c r="N975" s="186">
        <v>105</v>
      </c>
      <c r="O975" s="187">
        <f t="shared" si="121"/>
        <v>0</v>
      </c>
      <c r="P975" s="59">
        <f t="shared" si="122"/>
        <v>100</v>
      </c>
    </row>
    <row r="976" spans="1:16" s="2" customFormat="1" ht="14.25" customHeight="1" outlineLevel="2" x14ac:dyDescent="0.2">
      <c r="A976" s="217">
        <f t="shared" si="120"/>
        <v>973</v>
      </c>
      <c r="B976" s="64" t="s">
        <v>1221</v>
      </c>
      <c r="C976" s="58" t="s">
        <v>1215</v>
      </c>
      <c r="D976" s="58" t="s">
        <v>684</v>
      </c>
      <c r="E976" s="58" t="s">
        <v>25</v>
      </c>
      <c r="F976" s="58" t="s">
        <v>263</v>
      </c>
      <c r="G976" s="58" t="s">
        <v>269</v>
      </c>
      <c r="H976" s="58"/>
      <c r="I976" s="58" t="s">
        <v>687</v>
      </c>
      <c r="J976" s="58" t="s">
        <v>615</v>
      </c>
      <c r="K976" s="57" t="s">
        <v>1216</v>
      </c>
      <c r="L976" s="184">
        <v>0</v>
      </c>
      <c r="M976" s="185">
        <v>2</v>
      </c>
      <c r="N976" s="186">
        <v>2</v>
      </c>
      <c r="O976" s="187">
        <f t="shared" si="121"/>
        <v>0</v>
      </c>
      <c r="P976" s="59">
        <f t="shared" si="122"/>
        <v>100</v>
      </c>
    </row>
    <row r="977" spans="1:16" s="2" customFormat="1" ht="14.25" customHeight="1" outlineLevel="2" x14ac:dyDescent="0.2">
      <c r="A977" s="217">
        <f t="shared" si="120"/>
        <v>974</v>
      </c>
      <c r="B977" s="64" t="s">
        <v>1222</v>
      </c>
      <c r="C977" s="58" t="s">
        <v>1215</v>
      </c>
      <c r="D977" s="58" t="s">
        <v>684</v>
      </c>
      <c r="E977" s="58" t="s">
        <v>25</v>
      </c>
      <c r="F977" s="58" t="s">
        <v>263</v>
      </c>
      <c r="G977" s="58" t="s">
        <v>269</v>
      </c>
      <c r="H977" s="58" t="s">
        <v>690</v>
      </c>
      <c r="I977" s="58" t="s">
        <v>687</v>
      </c>
      <c r="J977" s="58" t="s">
        <v>615</v>
      </c>
      <c r="K977" s="57" t="s">
        <v>1218</v>
      </c>
      <c r="L977" s="184">
        <v>0</v>
      </c>
      <c r="M977" s="185">
        <v>3</v>
      </c>
      <c r="N977" s="186">
        <v>3</v>
      </c>
      <c r="O977" s="187">
        <f t="shared" si="121"/>
        <v>0</v>
      </c>
      <c r="P977" s="59">
        <f t="shared" si="122"/>
        <v>100</v>
      </c>
    </row>
    <row r="978" spans="1:16" s="2" customFormat="1" ht="14.25" customHeight="1" outlineLevel="2" x14ac:dyDescent="0.2">
      <c r="A978" s="217">
        <f t="shared" si="120"/>
        <v>975</v>
      </c>
      <c r="B978" s="64" t="s">
        <v>1223</v>
      </c>
      <c r="C978" s="58" t="s">
        <v>1215</v>
      </c>
      <c r="D978" s="58" t="s">
        <v>684</v>
      </c>
      <c r="E978" s="58" t="s">
        <v>25</v>
      </c>
      <c r="F978" s="58" t="s">
        <v>263</v>
      </c>
      <c r="G978" s="58" t="s">
        <v>269</v>
      </c>
      <c r="H978" s="58" t="s">
        <v>690</v>
      </c>
      <c r="I978" s="58" t="s">
        <v>687</v>
      </c>
      <c r="J978" s="58" t="s">
        <v>621</v>
      </c>
      <c r="K978" s="57" t="s">
        <v>1220</v>
      </c>
      <c r="L978" s="184">
        <v>0</v>
      </c>
      <c r="M978" s="185">
        <v>26</v>
      </c>
      <c r="N978" s="186">
        <v>26</v>
      </c>
      <c r="O978" s="187">
        <f t="shared" si="121"/>
        <v>0</v>
      </c>
      <c r="P978" s="59">
        <f t="shared" si="122"/>
        <v>100</v>
      </c>
    </row>
    <row r="979" spans="1:16" s="2" customFormat="1" ht="14.25" customHeight="1" outlineLevel="2" x14ac:dyDescent="0.2">
      <c r="A979" s="217">
        <f t="shared" si="120"/>
        <v>976</v>
      </c>
      <c r="B979" s="64" t="s">
        <v>1224</v>
      </c>
      <c r="C979" s="58" t="s">
        <v>1215</v>
      </c>
      <c r="D979" s="58" t="s">
        <v>684</v>
      </c>
      <c r="E979" s="58" t="s">
        <v>25</v>
      </c>
      <c r="F979" s="58" t="s">
        <v>263</v>
      </c>
      <c r="G979" s="58" t="s">
        <v>271</v>
      </c>
      <c r="H979" s="58"/>
      <c r="I979" s="58" t="s">
        <v>687</v>
      </c>
      <c r="J979" s="58" t="s">
        <v>615</v>
      </c>
      <c r="K979" s="57" t="s">
        <v>1216</v>
      </c>
      <c r="L979" s="184">
        <v>0</v>
      </c>
      <c r="M979" s="185">
        <v>1</v>
      </c>
      <c r="N979" s="186">
        <v>1</v>
      </c>
      <c r="O979" s="187">
        <f t="shared" si="121"/>
        <v>0</v>
      </c>
      <c r="P979" s="59">
        <f t="shared" si="122"/>
        <v>100</v>
      </c>
    </row>
    <row r="980" spans="1:16" s="2" customFormat="1" ht="14.25" customHeight="1" outlineLevel="2" x14ac:dyDescent="0.2">
      <c r="A980" s="217">
        <f t="shared" si="120"/>
        <v>977</v>
      </c>
      <c r="B980" s="64" t="s">
        <v>1225</v>
      </c>
      <c r="C980" s="58" t="s">
        <v>1215</v>
      </c>
      <c r="D980" s="58" t="s">
        <v>684</v>
      </c>
      <c r="E980" s="58" t="s">
        <v>25</v>
      </c>
      <c r="F980" s="58" t="s">
        <v>263</v>
      </c>
      <c r="G980" s="58" t="s">
        <v>271</v>
      </c>
      <c r="H980" s="58" t="s">
        <v>690</v>
      </c>
      <c r="I980" s="58" t="s">
        <v>687</v>
      </c>
      <c r="J980" s="58" t="s">
        <v>615</v>
      </c>
      <c r="K980" s="57" t="s">
        <v>1218</v>
      </c>
      <c r="L980" s="184">
        <v>0</v>
      </c>
      <c r="M980" s="185">
        <v>1</v>
      </c>
      <c r="N980" s="186">
        <v>1</v>
      </c>
      <c r="O980" s="187">
        <f t="shared" si="121"/>
        <v>0</v>
      </c>
      <c r="P980" s="59">
        <f t="shared" si="122"/>
        <v>100</v>
      </c>
    </row>
    <row r="981" spans="1:16" s="2" customFormat="1" ht="14.25" customHeight="1" outlineLevel="2" x14ac:dyDescent="0.2">
      <c r="A981" s="217">
        <f t="shared" si="120"/>
        <v>978</v>
      </c>
      <c r="B981" s="64" t="s">
        <v>1226</v>
      </c>
      <c r="C981" s="58" t="s">
        <v>1215</v>
      </c>
      <c r="D981" s="58" t="s">
        <v>684</v>
      </c>
      <c r="E981" s="58" t="s">
        <v>25</v>
      </c>
      <c r="F981" s="58" t="s">
        <v>263</v>
      </c>
      <c r="G981" s="58" t="s">
        <v>271</v>
      </c>
      <c r="H981" s="58" t="s">
        <v>690</v>
      </c>
      <c r="I981" s="58" t="s">
        <v>687</v>
      </c>
      <c r="J981" s="58" t="s">
        <v>621</v>
      </c>
      <c r="K981" s="57" t="s">
        <v>1220</v>
      </c>
      <c r="L981" s="184">
        <v>0</v>
      </c>
      <c r="M981" s="185">
        <v>9</v>
      </c>
      <c r="N981" s="186">
        <v>9</v>
      </c>
      <c r="O981" s="187">
        <f t="shared" si="121"/>
        <v>0</v>
      </c>
      <c r="P981" s="59">
        <f t="shared" si="122"/>
        <v>100</v>
      </c>
    </row>
    <row r="982" spans="1:16" s="2" customFormat="1" ht="14.25" customHeight="1" outlineLevel="2" x14ac:dyDescent="0.2">
      <c r="A982" s="217">
        <f t="shared" si="120"/>
        <v>979</v>
      </c>
      <c r="B982" s="64" t="s">
        <v>1227</v>
      </c>
      <c r="C982" s="58" t="s">
        <v>1215</v>
      </c>
      <c r="D982" s="58" t="s">
        <v>684</v>
      </c>
      <c r="E982" s="58" t="s">
        <v>25</v>
      </c>
      <c r="F982" s="58" t="s">
        <v>263</v>
      </c>
      <c r="G982" s="58" t="s">
        <v>86</v>
      </c>
      <c r="H982" s="58"/>
      <c r="I982" s="58" t="s">
        <v>687</v>
      </c>
      <c r="J982" s="58" t="s">
        <v>615</v>
      </c>
      <c r="K982" s="57" t="s">
        <v>1216</v>
      </c>
      <c r="L982" s="184">
        <v>0</v>
      </c>
      <c r="M982" s="185">
        <v>124</v>
      </c>
      <c r="N982" s="186">
        <v>108</v>
      </c>
      <c r="O982" s="187">
        <f t="shared" si="121"/>
        <v>-16</v>
      </c>
      <c r="P982" s="59">
        <f t="shared" si="122"/>
        <v>87.096774193548384</v>
      </c>
    </row>
    <row r="983" spans="1:16" s="2" customFormat="1" ht="14.25" customHeight="1" outlineLevel="2" x14ac:dyDescent="0.2">
      <c r="A983" s="217">
        <f t="shared" si="120"/>
        <v>980</v>
      </c>
      <c r="B983" s="64" t="s">
        <v>1228</v>
      </c>
      <c r="C983" s="58" t="s">
        <v>1215</v>
      </c>
      <c r="D983" s="58" t="s">
        <v>684</v>
      </c>
      <c r="E983" s="58" t="s">
        <v>25</v>
      </c>
      <c r="F983" s="58" t="s">
        <v>263</v>
      </c>
      <c r="G983" s="58" t="s">
        <v>86</v>
      </c>
      <c r="H983" s="58" t="s">
        <v>690</v>
      </c>
      <c r="I983" s="58" t="s">
        <v>687</v>
      </c>
      <c r="J983" s="58" t="s">
        <v>615</v>
      </c>
      <c r="K983" s="57" t="s">
        <v>1218</v>
      </c>
      <c r="L983" s="184">
        <v>0</v>
      </c>
      <c r="M983" s="185">
        <v>248</v>
      </c>
      <c r="N983" s="186">
        <v>216</v>
      </c>
      <c r="O983" s="187">
        <f t="shared" si="121"/>
        <v>-32</v>
      </c>
      <c r="P983" s="59">
        <f t="shared" si="122"/>
        <v>87.096774193548384</v>
      </c>
    </row>
    <row r="984" spans="1:16" s="2" customFormat="1" ht="14.25" customHeight="1" outlineLevel="2" x14ac:dyDescent="0.2">
      <c r="A984" s="217">
        <f t="shared" si="120"/>
        <v>981</v>
      </c>
      <c r="B984" s="64" t="s">
        <v>1229</v>
      </c>
      <c r="C984" s="58" t="s">
        <v>1215</v>
      </c>
      <c r="D984" s="58" t="s">
        <v>684</v>
      </c>
      <c r="E984" s="58" t="s">
        <v>25</v>
      </c>
      <c r="F984" s="58" t="s">
        <v>263</v>
      </c>
      <c r="G984" s="58" t="s">
        <v>86</v>
      </c>
      <c r="H984" s="58" t="s">
        <v>690</v>
      </c>
      <c r="I984" s="58" t="s">
        <v>687</v>
      </c>
      <c r="J984" s="58" t="s">
        <v>621</v>
      </c>
      <c r="K984" s="57" t="s">
        <v>1220</v>
      </c>
      <c r="L984" s="184">
        <v>0</v>
      </c>
      <c r="M984" s="185">
        <v>2104</v>
      </c>
      <c r="N984" s="186">
        <v>1833</v>
      </c>
      <c r="O984" s="187">
        <f t="shared" si="121"/>
        <v>-271</v>
      </c>
      <c r="P984" s="59">
        <f t="shared" si="122"/>
        <v>87.119771863117862</v>
      </c>
    </row>
    <row r="985" spans="1:16" s="2" customFormat="1" ht="14.25" customHeight="1" outlineLevel="2" x14ac:dyDescent="0.2">
      <c r="A985" s="217">
        <f t="shared" si="120"/>
        <v>982</v>
      </c>
      <c r="B985" s="64" t="s">
        <v>1230</v>
      </c>
      <c r="C985" s="58" t="s">
        <v>1215</v>
      </c>
      <c r="D985" s="58" t="s">
        <v>684</v>
      </c>
      <c r="E985" s="58" t="s">
        <v>25</v>
      </c>
      <c r="F985" s="58" t="s">
        <v>263</v>
      </c>
      <c r="G985" s="58" t="s">
        <v>86</v>
      </c>
      <c r="H985" s="58"/>
      <c r="I985" s="58" t="s">
        <v>687</v>
      </c>
      <c r="J985" s="58" t="s">
        <v>615</v>
      </c>
      <c r="K985" s="57" t="s">
        <v>1216</v>
      </c>
      <c r="L985" s="184">
        <v>0</v>
      </c>
      <c r="M985" s="185">
        <v>6</v>
      </c>
      <c r="N985" s="186">
        <v>6</v>
      </c>
      <c r="O985" s="187">
        <f t="shared" si="121"/>
        <v>0</v>
      </c>
      <c r="P985" s="59">
        <f t="shared" si="122"/>
        <v>100</v>
      </c>
    </row>
    <row r="986" spans="1:16" s="2" customFormat="1" ht="14.25" customHeight="1" outlineLevel="2" x14ac:dyDescent="0.2">
      <c r="A986" s="217">
        <f t="shared" si="120"/>
        <v>983</v>
      </c>
      <c r="B986" s="64" t="s">
        <v>1231</v>
      </c>
      <c r="C986" s="58" t="s">
        <v>1215</v>
      </c>
      <c r="D986" s="58" t="s">
        <v>684</v>
      </c>
      <c r="E986" s="58" t="s">
        <v>25</v>
      </c>
      <c r="F986" s="58" t="s">
        <v>263</v>
      </c>
      <c r="G986" s="58" t="s">
        <v>86</v>
      </c>
      <c r="H986" s="58" t="s">
        <v>690</v>
      </c>
      <c r="I986" s="58" t="s">
        <v>687</v>
      </c>
      <c r="J986" s="58" t="s">
        <v>615</v>
      </c>
      <c r="K986" s="57" t="s">
        <v>1218</v>
      </c>
      <c r="L986" s="184">
        <v>0</v>
      </c>
      <c r="M986" s="185">
        <v>12</v>
      </c>
      <c r="N986" s="186">
        <v>12</v>
      </c>
      <c r="O986" s="187">
        <f t="shared" si="121"/>
        <v>0</v>
      </c>
      <c r="P986" s="59">
        <f t="shared" si="122"/>
        <v>100</v>
      </c>
    </row>
    <row r="987" spans="1:16" s="2" customFormat="1" ht="14.25" customHeight="1" outlineLevel="2" x14ac:dyDescent="0.2">
      <c r="A987" s="217">
        <f t="shared" si="120"/>
        <v>984</v>
      </c>
      <c r="B987" s="64" t="s">
        <v>1232</v>
      </c>
      <c r="C987" s="58" t="s">
        <v>1215</v>
      </c>
      <c r="D987" s="58" t="s">
        <v>684</v>
      </c>
      <c r="E987" s="58" t="s">
        <v>25</v>
      </c>
      <c r="F987" s="58" t="s">
        <v>263</v>
      </c>
      <c r="G987" s="58" t="s">
        <v>86</v>
      </c>
      <c r="H987" s="58" t="s">
        <v>690</v>
      </c>
      <c r="I987" s="58" t="s">
        <v>687</v>
      </c>
      <c r="J987" s="58" t="s">
        <v>621</v>
      </c>
      <c r="K987" s="57" t="s">
        <v>1220</v>
      </c>
      <c r="L987" s="184">
        <v>0</v>
      </c>
      <c r="M987" s="185">
        <v>104</v>
      </c>
      <c r="N987" s="186">
        <v>103</v>
      </c>
      <c r="O987" s="187">
        <f t="shared" si="121"/>
        <v>-1</v>
      </c>
      <c r="P987" s="59">
        <f t="shared" si="122"/>
        <v>99.038461538461547</v>
      </c>
    </row>
    <row r="988" spans="1:16" s="2" customFormat="1" ht="28.5" outlineLevel="2" x14ac:dyDescent="0.2">
      <c r="A988" s="217">
        <f t="shared" si="120"/>
        <v>985</v>
      </c>
      <c r="B988" s="64" t="s">
        <v>1233</v>
      </c>
      <c r="C988" s="58" t="s">
        <v>1215</v>
      </c>
      <c r="D988" s="58" t="s">
        <v>684</v>
      </c>
      <c r="E988" s="58" t="s">
        <v>25</v>
      </c>
      <c r="F988" s="58" t="s">
        <v>263</v>
      </c>
      <c r="G988" s="58" t="s">
        <v>1234</v>
      </c>
      <c r="H988" s="58"/>
      <c r="I988" s="58" t="s">
        <v>687</v>
      </c>
      <c r="J988" s="58" t="s">
        <v>615</v>
      </c>
      <c r="K988" s="57" t="s">
        <v>1216</v>
      </c>
      <c r="L988" s="184">
        <v>0</v>
      </c>
      <c r="M988" s="185">
        <v>4</v>
      </c>
      <c r="N988" s="186">
        <v>3</v>
      </c>
      <c r="O988" s="187">
        <f t="shared" si="121"/>
        <v>-1</v>
      </c>
      <c r="P988" s="59">
        <f t="shared" si="122"/>
        <v>75</v>
      </c>
    </row>
    <row r="989" spans="1:16" s="2" customFormat="1" ht="28.5" outlineLevel="2" x14ac:dyDescent="0.2">
      <c r="A989" s="217">
        <f t="shared" si="120"/>
        <v>986</v>
      </c>
      <c r="B989" s="64" t="s">
        <v>1235</v>
      </c>
      <c r="C989" s="58" t="s">
        <v>1215</v>
      </c>
      <c r="D989" s="58" t="s">
        <v>684</v>
      </c>
      <c r="E989" s="58" t="s">
        <v>25</v>
      </c>
      <c r="F989" s="58" t="s">
        <v>263</v>
      </c>
      <c r="G989" s="58" t="s">
        <v>1234</v>
      </c>
      <c r="H989" s="58" t="s">
        <v>690</v>
      </c>
      <c r="I989" s="58" t="s">
        <v>687</v>
      </c>
      <c r="J989" s="58" t="s">
        <v>615</v>
      </c>
      <c r="K989" s="57" t="s">
        <v>1218</v>
      </c>
      <c r="L989" s="184">
        <v>0</v>
      </c>
      <c r="M989" s="185">
        <v>7</v>
      </c>
      <c r="N989" s="186">
        <v>7</v>
      </c>
      <c r="O989" s="187">
        <f t="shared" si="121"/>
        <v>0</v>
      </c>
      <c r="P989" s="59">
        <f t="shared" si="122"/>
        <v>100</v>
      </c>
    </row>
    <row r="990" spans="1:16" s="2" customFormat="1" ht="28.5" outlineLevel="2" x14ac:dyDescent="0.2">
      <c r="A990" s="217">
        <f t="shared" si="120"/>
        <v>987</v>
      </c>
      <c r="B990" s="64" t="s">
        <v>1236</v>
      </c>
      <c r="C990" s="58" t="s">
        <v>1215</v>
      </c>
      <c r="D990" s="58" t="s">
        <v>684</v>
      </c>
      <c r="E990" s="58" t="s">
        <v>25</v>
      </c>
      <c r="F990" s="58" t="s">
        <v>263</v>
      </c>
      <c r="G990" s="58" t="s">
        <v>1234</v>
      </c>
      <c r="H990" s="58" t="s">
        <v>690</v>
      </c>
      <c r="I990" s="58" t="s">
        <v>687</v>
      </c>
      <c r="J990" s="58" t="s">
        <v>621</v>
      </c>
      <c r="K990" s="57" t="s">
        <v>1220</v>
      </c>
      <c r="L990" s="184">
        <v>0</v>
      </c>
      <c r="M990" s="185">
        <v>61</v>
      </c>
      <c r="N990" s="186">
        <v>60</v>
      </c>
      <c r="O990" s="187">
        <f t="shared" si="121"/>
        <v>-1</v>
      </c>
      <c r="P990" s="59">
        <f t="shared" si="122"/>
        <v>98.360655737704917</v>
      </c>
    </row>
    <row r="991" spans="1:16" s="2" customFormat="1" ht="28.5" outlineLevel="2" x14ac:dyDescent="0.2">
      <c r="A991" s="217">
        <f t="shared" si="120"/>
        <v>988</v>
      </c>
      <c r="B991" s="64" t="s">
        <v>1237</v>
      </c>
      <c r="C991" s="58" t="s">
        <v>1215</v>
      </c>
      <c r="D991" s="58" t="s">
        <v>684</v>
      </c>
      <c r="E991" s="58" t="s">
        <v>25</v>
      </c>
      <c r="F991" s="58" t="s">
        <v>263</v>
      </c>
      <c r="G991" s="58" t="s">
        <v>1234</v>
      </c>
      <c r="H991" s="58"/>
      <c r="I991" s="58" t="s">
        <v>687</v>
      </c>
      <c r="J991" s="58" t="s">
        <v>615</v>
      </c>
      <c r="K991" s="57" t="s">
        <v>1216</v>
      </c>
      <c r="L991" s="184">
        <v>0</v>
      </c>
      <c r="M991" s="185">
        <v>2</v>
      </c>
      <c r="N991" s="186">
        <v>2</v>
      </c>
      <c r="O991" s="187">
        <f t="shared" si="121"/>
        <v>0</v>
      </c>
      <c r="P991" s="59">
        <f t="shared" si="122"/>
        <v>100</v>
      </c>
    </row>
    <row r="992" spans="1:16" s="2" customFormat="1" ht="28.5" outlineLevel="2" x14ac:dyDescent="0.2">
      <c r="A992" s="217">
        <f t="shared" si="120"/>
        <v>989</v>
      </c>
      <c r="B992" s="64" t="s">
        <v>1238</v>
      </c>
      <c r="C992" s="58" t="s">
        <v>1215</v>
      </c>
      <c r="D992" s="58" t="s">
        <v>684</v>
      </c>
      <c r="E992" s="58" t="s">
        <v>25</v>
      </c>
      <c r="F992" s="58" t="s">
        <v>263</v>
      </c>
      <c r="G992" s="58" t="s">
        <v>1234</v>
      </c>
      <c r="H992" s="58" t="s">
        <v>690</v>
      </c>
      <c r="I992" s="58" t="s">
        <v>687</v>
      </c>
      <c r="J992" s="58" t="s">
        <v>615</v>
      </c>
      <c r="K992" s="57" t="s">
        <v>1218</v>
      </c>
      <c r="L992" s="184">
        <v>0</v>
      </c>
      <c r="M992" s="185">
        <v>4</v>
      </c>
      <c r="N992" s="186">
        <v>3</v>
      </c>
      <c r="O992" s="187">
        <f t="shared" si="121"/>
        <v>-1</v>
      </c>
      <c r="P992" s="59">
        <f t="shared" si="122"/>
        <v>75</v>
      </c>
    </row>
    <row r="993" spans="1:16" s="2" customFormat="1" ht="28.5" outlineLevel="2" x14ac:dyDescent="0.2">
      <c r="A993" s="217">
        <f t="shared" si="120"/>
        <v>990</v>
      </c>
      <c r="B993" s="64" t="s">
        <v>1239</v>
      </c>
      <c r="C993" s="58" t="s">
        <v>1215</v>
      </c>
      <c r="D993" s="58" t="s">
        <v>684</v>
      </c>
      <c r="E993" s="58" t="s">
        <v>25</v>
      </c>
      <c r="F993" s="58" t="s">
        <v>263</v>
      </c>
      <c r="G993" s="58" t="s">
        <v>1234</v>
      </c>
      <c r="H993" s="58" t="s">
        <v>690</v>
      </c>
      <c r="I993" s="58" t="s">
        <v>687</v>
      </c>
      <c r="J993" s="58" t="s">
        <v>621</v>
      </c>
      <c r="K993" s="57" t="s">
        <v>1220</v>
      </c>
      <c r="L993" s="184">
        <v>0</v>
      </c>
      <c r="M993" s="185">
        <v>34</v>
      </c>
      <c r="N993" s="186">
        <v>29</v>
      </c>
      <c r="O993" s="187">
        <f t="shared" si="121"/>
        <v>-5</v>
      </c>
      <c r="P993" s="59">
        <f t="shared" si="122"/>
        <v>85.294117647058826</v>
      </c>
    </row>
    <row r="994" spans="1:16" s="2" customFormat="1" ht="28.5" outlineLevel="1" x14ac:dyDescent="0.2">
      <c r="A994" s="218">
        <f t="shared" si="120"/>
        <v>991</v>
      </c>
      <c r="B994" s="60" t="s">
        <v>1240</v>
      </c>
      <c r="C994" s="61">
        <v>236305</v>
      </c>
      <c r="D994" s="61"/>
      <c r="E994" s="61"/>
      <c r="F994" s="61"/>
      <c r="G994" s="61"/>
      <c r="H994" s="62"/>
      <c r="I994" s="61"/>
      <c r="J994" s="61"/>
      <c r="K994" s="63"/>
      <c r="L994" s="65">
        <f>SUM(L995:L1005)</f>
        <v>0</v>
      </c>
      <c r="M994" s="65">
        <f t="shared" ref="M994:O994" si="123">SUM(M995:M1005)</f>
        <v>3079</v>
      </c>
      <c r="N994" s="65">
        <f t="shared" si="123"/>
        <v>3079</v>
      </c>
      <c r="O994" s="66">
        <f t="shared" si="123"/>
        <v>0</v>
      </c>
      <c r="P994" s="18">
        <f t="shared" si="122"/>
        <v>100</v>
      </c>
    </row>
    <row r="995" spans="1:16" s="2" customFormat="1" ht="28.5" outlineLevel="2" x14ac:dyDescent="0.2">
      <c r="A995" s="217">
        <f t="shared" si="120"/>
        <v>992</v>
      </c>
      <c r="B995" s="64" t="s">
        <v>1241</v>
      </c>
      <c r="C995" s="58" t="s">
        <v>599</v>
      </c>
      <c r="D995" s="58" t="s">
        <v>551</v>
      </c>
      <c r="E995" s="58" t="s">
        <v>25</v>
      </c>
      <c r="F995" s="58" t="s">
        <v>552</v>
      </c>
      <c r="G995" s="58" t="s">
        <v>31</v>
      </c>
      <c r="H995" s="58" t="s">
        <v>1242</v>
      </c>
      <c r="I995" s="58" t="s">
        <v>25</v>
      </c>
      <c r="J995" s="58" t="s">
        <v>25</v>
      </c>
      <c r="K995" s="57" t="s">
        <v>1243</v>
      </c>
      <c r="L995" s="184">
        <v>0</v>
      </c>
      <c r="M995" s="185">
        <v>109</v>
      </c>
      <c r="N995" s="186">
        <v>109</v>
      </c>
      <c r="O995" s="187">
        <f t="shared" ref="O995:O1005" si="124">N995-M995</f>
        <v>0</v>
      </c>
      <c r="P995" s="59">
        <f t="shared" si="122"/>
        <v>100</v>
      </c>
    </row>
    <row r="996" spans="1:16" s="2" customFormat="1" ht="14.25" customHeight="1" outlineLevel="2" x14ac:dyDescent="0.2">
      <c r="A996" s="217">
        <f t="shared" si="120"/>
        <v>993</v>
      </c>
      <c r="B996" s="64" t="s">
        <v>1244</v>
      </c>
      <c r="C996" s="58" t="s">
        <v>599</v>
      </c>
      <c r="D996" s="58" t="s">
        <v>551</v>
      </c>
      <c r="E996" s="58" t="s">
        <v>25</v>
      </c>
      <c r="F996" s="58" t="s">
        <v>507</v>
      </c>
      <c r="G996" s="58" t="s">
        <v>31</v>
      </c>
      <c r="H996" s="58" t="s">
        <v>1245</v>
      </c>
      <c r="I996" s="58" t="s">
        <v>25</v>
      </c>
      <c r="J996" s="58" t="s">
        <v>25</v>
      </c>
      <c r="K996" s="57" t="s">
        <v>1246</v>
      </c>
      <c r="L996" s="184">
        <v>0</v>
      </c>
      <c r="M996" s="185">
        <v>110</v>
      </c>
      <c r="N996" s="186">
        <v>110</v>
      </c>
      <c r="O996" s="187">
        <f t="shared" si="124"/>
        <v>0</v>
      </c>
      <c r="P996" s="59">
        <f t="shared" si="122"/>
        <v>100</v>
      </c>
    </row>
    <row r="997" spans="1:16" s="2" customFormat="1" ht="28.5" outlineLevel="2" x14ac:dyDescent="0.2">
      <c r="A997" s="217">
        <f t="shared" si="120"/>
        <v>994</v>
      </c>
      <c r="B997" s="64" t="s">
        <v>1247</v>
      </c>
      <c r="C997" s="58" t="s">
        <v>599</v>
      </c>
      <c r="D997" s="58" t="s">
        <v>551</v>
      </c>
      <c r="E997" s="58" t="s">
        <v>1248</v>
      </c>
      <c r="F997" s="58" t="s">
        <v>151</v>
      </c>
      <c r="G997" s="58" t="s">
        <v>213</v>
      </c>
      <c r="H997" s="58"/>
      <c r="I997" s="58" t="s">
        <v>25</v>
      </c>
      <c r="J997" s="58" t="s">
        <v>25</v>
      </c>
      <c r="K997" s="57" t="s">
        <v>1249</v>
      </c>
      <c r="L997" s="184">
        <v>0</v>
      </c>
      <c r="M997" s="185">
        <v>15</v>
      </c>
      <c r="N997" s="186">
        <v>15</v>
      </c>
      <c r="O997" s="187">
        <f t="shared" si="124"/>
        <v>0</v>
      </c>
      <c r="P997" s="59">
        <f t="shared" si="122"/>
        <v>100</v>
      </c>
    </row>
    <row r="998" spans="1:16" s="2" customFormat="1" ht="28.5" outlineLevel="2" x14ac:dyDescent="0.2">
      <c r="A998" s="217">
        <f t="shared" si="120"/>
        <v>995</v>
      </c>
      <c r="B998" s="64" t="s">
        <v>1250</v>
      </c>
      <c r="C998" s="58" t="s">
        <v>599</v>
      </c>
      <c r="D998" s="58" t="s">
        <v>551</v>
      </c>
      <c r="E998" s="58" t="s">
        <v>25</v>
      </c>
      <c r="F998" s="58" t="s">
        <v>503</v>
      </c>
      <c r="G998" s="58" t="s">
        <v>31</v>
      </c>
      <c r="H998" s="58"/>
      <c r="I998" s="58" t="s">
        <v>25</v>
      </c>
      <c r="J998" s="58" t="s">
        <v>25</v>
      </c>
      <c r="K998" s="57" t="s">
        <v>1251</v>
      </c>
      <c r="L998" s="184">
        <v>0</v>
      </c>
      <c r="M998" s="185">
        <v>230</v>
      </c>
      <c r="N998" s="186">
        <v>230</v>
      </c>
      <c r="O998" s="187">
        <f t="shared" si="124"/>
        <v>0</v>
      </c>
      <c r="P998" s="59">
        <f t="shared" si="122"/>
        <v>100</v>
      </c>
    </row>
    <row r="999" spans="1:16" s="2" customFormat="1" ht="28.5" outlineLevel="2" x14ac:dyDescent="0.2">
      <c r="A999" s="217">
        <f t="shared" si="120"/>
        <v>996</v>
      </c>
      <c r="B999" s="64" t="s">
        <v>1252</v>
      </c>
      <c r="C999" s="58" t="s">
        <v>599</v>
      </c>
      <c r="D999" s="58" t="s">
        <v>551</v>
      </c>
      <c r="E999" s="58" t="s">
        <v>25</v>
      </c>
      <c r="F999" s="58" t="s">
        <v>43</v>
      </c>
      <c r="G999" s="58" t="s">
        <v>31</v>
      </c>
      <c r="H999" s="58"/>
      <c r="I999" s="58" t="s">
        <v>687</v>
      </c>
      <c r="J999" s="58" t="s">
        <v>615</v>
      </c>
      <c r="K999" s="57" t="s">
        <v>1253</v>
      </c>
      <c r="L999" s="184">
        <v>0</v>
      </c>
      <c r="M999" s="185">
        <v>10</v>
      </c>
      <c r="N999" s="186">
        <v>10</v>
      </c>
      <c r="O999" s="187">
        <f t="shared" si="124"/>
        <v>0</v>
      </c>
      <c r="P999" s="59">
        <f t="shared" si="122"/>
        <v>100</v>
      </c>
    </row>
    <row r="1000" spans="1:16" s="2" customFormat="1" ht="28.5" outlineLevel="2" x14ac:dyDescent="0.2">
      <c r="A1000" s="217">
        <f t="shared" si="120"/>
        <v>997</v>
      </c>
      <c r="B1000" s="64" t="s">
        <v>1254</v>
      </c>
      <c r="C1000" s="58" t="s">
        <v>599</v>
      </c>
      <c r="D1000" s="58" t="s">
        <v>551</v>
      </c>
      <c r="E1000" s="58" t="s">
        <v>25</v>
      </c>
      <c r="F1000" s="58" t="s">
        <v>43</v>
      </c>
      <c r="G1000" s="58" t="s">
        <v>31</v>
      </c>
      <c r="H1000" s="58" t="s">
        <v>690</v>
      </c>
      <c r="I1000" s="58" t="s">
        <v>687</v>
      </c>
      <c r="J1000" s="58" t="s">
        <v>615</v>
      </c>
      <c r="K1000" s="57" t="s">
        <v>1255</v>
      </c>
      <c r="L1000" s="184">
        <v>0</v>
      </c>
      <c r="M1000" s="185">
        <v>20</v>
      </c>
      <c r="N1000" s="186">
        <v>20</v>
      </c>
      <c r="O1000" s="187">
        <f t="shared" si="124"/>
        <v>0</v>
      </c>
      <c r="P1000" s="59">
        <f t="shared" si="122"/>
        <v>100</v>
      </c>
    </row>
    <row r="1001" spans="1:16" s="2" customFormat="1" ht="28.5" outlineLevel="2" x14ac:dyDescent="0.2">
      <c r="A1001" s="217">
        <f t="shared" si="120"/>
        <v>998</v>
      </c>
      <c r="B1001" s="64" t="s">
        <v>1256</v>
      </c>
      <c r="C1001" s="58" t="s">
        <v>599</v>
      </c>
      <c r="D1001" s="58" t="s">
        <v>551</v>
      </c>
      <c r="E1001" s="58" t="s">
        <v>25</v>
      </c>
      <c r="F1001" s="58" t="s">
        <v>43</v>
      </c>
      <c r="G1001" s="58" t="s">
        <v>31</v>
      </c>
      <c r="H1001" s="58" t="s">
        <v>690</v>
      </c>
      <c r="I1001" s="58" t="s">
        <v>687</v>
      </c>
      <c r="J1001" s="58" t="s">
        <v>621</v>
      </c>
      <c r="K1001" s="57" t="s">
        <v>1257</v>
      </c>
      <c r="L1001" s="184">
        <v>0</v>
      </c>
      <c r="M1001" s="185">
        <v>170</v>
      </c>
      <c r="N1001" s="186">
        <v>170</v>
      </c>
      <c r="O1001" s="187">
        <f t="shared" si="124"/>
        <v>0</v>
      </c>
      <c r="P1001" s="59">
        <f t="shared" si="122"/>
        <v>100</v>
      </c>
    </row>
    <row r="1002" spans="1:16" s="2" customFormat="1" ht="14.25" customHeight="1" outlineLevel="2" x14ac:dyDescent="0.2">
      <c r="A1002" s="217">
        <f t="shared" si="120"/>
        <v>999</v>
      </c>
      <c r="B1002" s="64" t="s">
        <v>1258</v>
      </c>
      <c r="C1002" s="58" t="s">
        <v>1259</v>
      </c>
      <c r="D1002" s="58" t="s">
        <v>1260</v>
      </c>
      <c r="E1002" s="58" t="s">
        <v>1261</v>
      </c>
      <c r="F1002" s="58" t="s">
        <v>151</v>
      </c>
      <c r="G1002" s="58" t="s">
        <v>998</v>
      </c>
      <c r="H1002" s="58" t="s">
        <v>617</v>
      </c>
      <c r="I1002" s="58" t="s">
        <v>614</v>
      </c>
      <c r="J1002" s="58" t="s">
        <v>615</v>
      </c>
      <c r="K1002" s="57" t="s">
        <v>1262</v>
      </c>
      <c r="L1002" s="184">
        <v>0</v>
      </c>
      <c r="M1002" s="185">
        <v>126</v>
      </c>
      <c r="N1002" s="186">
        <v>126</v>
      </c>
      <c r="O1002" s="187">
        <f t="shared" si="124"/>
        <v>0</v>
      </c>
      <c r="P1002" s="59">
        <f t="shared" si="122"/>
        <v>100</v>
      </c>
    </row>
    <row r="1003" spans="1:16" s="2" customFormat="1" ht="14.25" customHeight="1" outlineLevel="2" x14ac:dyDescent="0.2">
      <c r="A1003" s="217">
        <f t="shared" si="120"/>
        <v>1000</v>
      </c>
      <c r="B1003" s="64" t="s">
        <v>1263</v>
      </c>
      <c r="C1003" s="58" t="s">
        <v>1259</v>
      </c>
      <c r="D1003" s="58" t="s">
        <v>1260</v>
      </c>
      <c r="E1003" s="58" t="s">
        <v>1261</v>
      </c>
      <c r="F1003" s="58" t="s">
        <v>151</v>
      </c>
      <c r="G1003" s="58" t="s">
        <v>998</v>
      </c>
      <c r="H1003" s="58" t="s">
        <v>620</v>
      </c>
      <c r="I1003" s="58" t="s">
        <v>614</v>
      </c>
      <c r="J1003" s="58" t="s">
        <v>621</v>
      </c>
      <c r="K1003" s="57" t="s">
        <v>1264</v>
      </c>
      <c r="L1003" s="184">
        <v>0</v>
      </c>
      <c r="M1003" s="185">
        <v>2150</v>
      </c>
      <c r="N1003" s="186">
        <v>2150</v>
      </c>
      <c r="O1003" s="187">
        <f t="shared" si="124"/>
        <v>0</v>
      </c>
      <c r="P1003" s="59">
        <f t="shared" si="122"/>
        <v>100</v>
      </c>
    </row>
    <row r="1004" spans="1:16" s="2" customFormat="1" ht="28.5" outlineLevel="2" x14ac:dyDescent="0.2">
      <c r="A1004" s="217">
        <f t="shared" si="120"/>
        <v>1001</v>
      </c>
      <c r="B1004" s="64" t="s">
        <v>1265</v>
      </c>
      <c r="C1004" s="58" t="s">
        <v>1259</v>
      </c>
      <c r="D1004" s="58" t="s">
        <v>1260</v>
      </c>
      <c r="E1004" s="58" t="s">
        <v>1266</v>
      </c>
      <c r="F1004" s="58" t="s">
        <v>649</v>
      </c>
      <c r="G1004" s="58" t="s">
        <v>998</v>
      </c>
      <c r="H1004" s="58" t="s">
        <v>617</v>
      </c>
      <c r="I1004" s="58" t="s">
        <v>614</v>
      </c>
      <c r="J1004" s="58" t="s">
        <v>615</v>
      </c>
      <c r="K1004" s="57" t="s">
        <v>1267</v>
      </c>
      <c r="L1004" s="184">
        <v>0</v>
      </c>
      <c r="M1004" s="185">
        <v>8</v>
      </c>
      <c r="N1004" s="186">
        <v>8</v>
      </c>
      <c r="O1004" s="187">
        <f t="shared" si="124"/>
        <v>0</v>
      </c>
      <c r="P1004" s="59">
        <f t="shared" si="122"/>
        <v>100</v>
      </c>
    </row>
    <row r="1005" spans="1:16" s="2" customFormat="1" ht="28.5" outlineLevel="2" x14ac:dyDescent="0.2">
      <c r="A1005" s="217">
        <f t="shared" si="120"/>
        <v>1002</v>
      </c>
      <c r="B1005" s="64" t="s">
        <v>1268</v>
      </c>
      <c r="C1005" s="58" t="s">
        <v>1259</v>
      </c>
      <c r="D1005" s="58" t="s">
        <v>1260</v>
      </c>
      <c r="E1005" s="58" t="s">
        <v>1266</v>
      </c>
      <c r="F1005" s="58" t="s">
        <v>649</v>
      </c>
      <c r="G1005" s="58" t="s">
        <v>998</v>
      </c>
      <c r="H1005" s="58" t="s">
        <v>620</v>
      </c>
      <c r="I1005" s="58" t="s">
        <v>614</v>
      </c>
      <c r="J1005" s="58" t="s">
        <v>621</v>
      </c>
      <c r="K1005" s="57" t="s">
        <v>1269</v>
      </c>
      <c r="L1005" s="184">
        <v>0</v>
      </c>
      <c r="M1005" s="185">
        <v>131</v>
      </c>
      <c r="N1005" s="186">
        <v>131</v>
      </c>
      <c r="O1005" s="187">
        <f t="shared" si="124"/>
        <v>0</v>
      </c>
      <c r="P1005" s="59">
        <f t="shared" si="122"/>
        <v>100</v>
      </c>
    </row>
    <row r="1006" spans="1:16" s="2" customFormat="1" outlineLevel="1" x14ac:dyDescent="0.2">
      <c r="A1006" s="218">
        <f t="shared" si="120"/>
        <v>1003</v>
      </c>
      <c r="B1006" s="60" t="s">
        <v>1270</v>
      </c>
      <c r="C1006" s="61"/>
      <c r="D1006" s="61"/>
      <c r="E1006" s="61"/>
      <c r="F1006" s="61"/>
      <c r="G1006" s="61"/>
      <c r="H1006" s="62"/>
      <c r="I1006" s="61"/>
      <c r="J1006" s="61"/>
      <c r="K1006" s="63"/>
      <c r="L1006" s="65">
        <f>SUM(L1007:L1013)</f>
        <v>0</v>
      </c>
      <c r="M1006" s="65">
        <f t="shared" ref="M1006:O1006" si="125">SUM(M1007:M1013)</f>
        <v>3910</v>
      </c>
      <c r="N1006" s="65">
        <f t="shared" si="125"/>
        <v>126</v>
      </c>
      <c r="O1006" s="66">
        <f t="shared" si="125"/>
        <v>-3784</v>
      </c>
      <c r="P1006" s="18">
        <f t="shared" si="122"/>
        <v>3.2225063938618925</v>
      </c>
    </row>
    <row r="1007" spans="1:16" s="2" customFormat="1" ht="28.5" outlineLevel="2" x14ac:dyDescent="0.2">
      <c r="A1007" s="217">
        <f t="shared" si="120"/>
        <v>1004</v>
      </c>
      <c r="B1007" s="64" t="s">
        <v>1271</v>
      </c>
      <c r="C1007" s="58" t="s">
        <v>599</v>
      </c>
      <c r="D1007" s="58" t="s">
        <v>551</v>
      </c>
      <c r="E1007" s="58" t="s">
        <v>25</v>
      </c>
      <c r="F1007" s="58" t="s">
        <v>1272</v>
      </c>
      <c r="G1007" s="58" t="s">
        <v>373</v>
      </c>
      <c r="H1007" s="58"/>
      <c r="I1007" s="58" t="s">
        <v>25</v>
      </c>
      <c r="J1007" s="58" t="s">
        <v>25</v>
      </c>
      <c r="K1007" s="57" t="s">
        <v>1273</v>
      </c>
      <c r="L1007" s="184">
        <v>0</v>
      </c>
      <c r="M1007" s="185">
        <v>2</v>
      </c>
      <c r="N1007" s="186">
        <v>2</v>
      </c>
      <c r="O1007" s="187">
        <f t="shared" ref="O1007:O1008" si="126">N1007-M1007</f>
        <v>0</v>
      </c>
      <c r="P1007" s="59">
        <f t="shared" si="122"/>
        <v>100</v>
      </c>
    </row>
    <row r="1008" spans="1:16" s="2" customFormat="1" ht="28.5" outlineLevel="2" x14ac:dyDescent="0.2">
      <c r="A1008" s="217">
        <f t="shared" si="120"/>
        <v>1005</v>
      </c>
      <c r="B1008" s="64" t="s">
        <v>1274</v>
      </c>
      <c r="C1008" s="58" t="s">
        <v>599</v>
      </c>
      <c r="D1008" s="58" t="s">
        <v>551</v>
      </c>
      <c r="E1008" s="58" t="s">
        <v>25</v>
      </c>
      <c r="F1008" s="58" t="s">
        <v>1272</v>
      </c>
      <c r="G1008" s="58" t="s">
        <v>373</v>
      </c>
      <c r="H1008" s="58"/>
      <c r="I1008" s="58" t="s">
        <v>25</v>
      </c>
      <c r="J1008" s="58" t="s">
        <v>25</v>
      </c>
      <c r="K1008" s="57" t="s">
        <v>1275</v>
      </c>
      <c r="L1008" s="184">
        <v>0</v>
      </c>
      <c r="M1008" s="185">
        <v>2</v>
      </c>
      <c r="N1008" s="186">
        <v>2</v>
      </c>
      <c r="O1008" s="187">
        <f t="shared" si="126"/>
        <v>0</v>
      </c>
      <c r="P1008" s="59">
        <f t="shared" si="122"/>
        <v>100</v>
      </c>
    </row>
    <row r="1009" spans="1:16" s="2" customFormat="1" ht="28.5" outlineLevel="2" x14ac:dyDescent="0.2">
      <c r="A1009" s="217">
        <f t="shared" si="120"/>
        <v>1006</v>
      </c>
      <c r="B1009" s="64" t="s">
        <v>1276</v>
      </c>
      <c r="C1009" s="58" t="s">
        <v>1277</v>
      </c>
      <c r="D1009" s="58" t="s">
        <v>551</v>
      </c>
      <c r="E1009" s="58" t="s">
        <v>25</v>
      </c>
      <c r="F1009" s="58" t="s">
        <v>419</v>
      </c>
      <c r="G1009" s="58" t="s">
        <v>420</v>
      </c>
      <c r="H1009" s="58" t="s">
        <v>1278</v>
      </c>
      <c r="I1009" s="58" t="s">
        <v>25</v>
      </c>
      <c r="J1009" s="58" t="s">
        <v>25</v>
      </c>
      <c r="K1009" s="57" t="s">
        <v>1279</v>
      </c>
      <c r="L1009" s="184">
        <v>0</v>
      </c>
      <c r="M1009" s="185">
        <v>132</v>
      </c>
      <c r="N1009" s="186">
        <v>132</v>
      </c>
      <c r="O1009" s="187">
        <f>N1009-M1009</f>
        <v>0</v>
      </c>
      <c r="P1009" s="59">
        <f>N1009/M1009*100</f>
        <v>100</v>
      </c>
    </row>
    <row r="1010" spans="1:16" s="2" customFormat="1" ht="28.5" outlineLevel="2" x14ac:dyDescent="0.2">
      <c r="A1010" s="217">
        <f t="shared" si="120"/>
        <v>1007</v>
      </c>
      <c r="B1010" s="64" t="s">
        <v>1280</v>
      </c>
      <c r="C1010" s="58" t="s">
        <v>599</v>
      </c>
      <c r="D1010" s="58" t="s">
        <v>684</v>
      </c>
      <c r="E1010" s="58" t="s">
        <v>25</v>
      </c>
      <c r="F1010" s="58" t="s">
        <v>419</v>
      </c>
      <c r="G1010" s="58" t="s">
        <v>420</v>
      </c>
      <c r="H1010" s="58" t="s">
        <v>1281</v>
      </c>
      <c r="I1010" s="58" t="s">
        <v>25</v>
      </c>
      <c r="J1010" s="58" t="s">
        <v>25</v>
      </c>
      <c r="K1010" s="57" t="s">
        <v>1282</v>
      </c>
      <c r="L1010" s="184">
        <v>0</v>
      </c>
      <c r="M1010" s="185">
        <v>1</v>
      </c>
      <c r="N1010" s="186">
        <v>1</v>
      </c>
      <c r="O1010" s="187">
        <f>N1010-M1010</f>
        <v>0</v>
      </c>
      <c r="P1010" s="59">
        <f>N1010/M1010*100</f>
        <v>100</v>
      </c>
    </row>
    <row r="1011" spans="1:16" s="2" customFormat="1" ht="28.5" outlineLevel="2" x14ac:dyDescent="0.2">
      <c r="A1011" s="217">
        <f t="shared" si="120"/>
        <v>1008</v>
      </c>
      <c r="B1011" s="64" t="s">
        <v>1283</v>
      </c>
      <c r="C1011" s="58" t="s">
        <v>599</v>
      </c>
      <c r="D1011" s="58" t="s">
        <v>684</v>
      </c>
      <c r="E1011" s="58" t="s">
        <v>25</v>
      </c>
      <c r="F1011" s="58" t="s">
        <v>419</v>
      </c>
      <c r="G1011" s="58" t="s">
        <v>420</v>
      </c>
      <c r="H1011" s="58" t="s">
        <v>1284</v>
      </c>
      <c r="I1011" s="58" t="s">
        <v>25</v>
      </c>
      <c r="J1011" s="58" t="s">
        <v>25</v>
      </c>
      <c r="K1011" s="57" t="s">
        <v>1285</v>
      </c>
      <c r="L1011" s="184">
        <v>0</v>
      </c>
      <c r="M1011" s="185">
        <v>4</v>
      </c>
      <c r="N1011" s="186">
        <v>4</v>
      </c>
      <c r="O1011" s="187">
        <f>N1011-M1011</f>
        <v>0</v>
      </c>
      <c r="P1011" s="59">
        <f>N1011/M1011*100</f>
        <v>100</v>
      </c>
    </row>
    <row r="1012" spans="1:16" s="2" customFormat="1" ht="14.25" customHeight="1" outlineLevel="2" x14ac:dyDescent="0.2">
      <c r="A1012" s="217">
        <f t="shared" si="120"/>
        <v>1009</v>
      </c>
      <c r="B1012" s="64" t="s">
        <v>1286</v>
      </c>
      <c r="C1012" s="58" t="s">
        <v>1259</v>
      </c>
      <c r="D1012" s="58" t="s">
        <v>891</v>
      </c>
      <c r="E1012" s="58" t="s">
        <v>25</v>
      </c>
      <c r="F1012" s="58" t="s">
        <v>419</v>
      </c>
      <c r="G1012" s="58" t="s">
        <v>420</v>
      </c>
      <c r="H1012" s="58" t="s">
        <v>1287</v>
      </c>
      <c r="I1012" s="58" t="s">
        <v>1042</v>
      </c>
      <c r="J1012" s="58" t="s">
        <v>621</v>
      </c>
      <c r="K1012" s="57" t="s">
        <v>1288</v>
      </c>
      <c r="L1012" s="184">
        <v>0</v>
      </c>
      <c r="M1012" s="185">
        <v>3548</v>
      </c>
      <c r="N1012" s="186">
        <v>-203</v>
      </c>
      <c r="O1012" s="187">
        <f>N1012-M1012</f>
        <v>-3751</v>
      </c>
      <c r="P1012" s="59">
        <f>N1012/M1012*100</f>
        <v>-5.7215332581736185</v>
      </c>
    </row>
    <row r="1013" spans="1:16" s="2" customFormat="1" ht="14.25" customHeight="1" outlineLevel="2" x14ac:dyDescent="0.2">
      <c r="A1013" s="217">
        <f t="shared" si="120"/>
        <v>1010</v>
      </c>
      <c r="B1013" s="64" t="s">
        <v>1289</v>
      </c>
      <c r="C1013" s="58" t="s">
        <v>1259</v>
      </c>
      <c r="D1013" s="58" t="s">
        <v>891</v>
      </c>
      <c r="E1013" s="58" t="s">
        <v>25</v>
      </c>
      <c r="F1013" s="58" t="s">
        <v>419</v>
      </c>
      <c r="G1013" s="58" t="s">
        <v>420</v>
      </c>
      <c r="H1013" s="58" t="s">
        <v>1290</v>
      </c>
      <c r="I1013" s="58" t="s">
        <v>1042</v>
      </c>
      <c r="J1013" s="58" t="s">
        <v>621</v>
      </c>
      <c r="K1013" s="57" t="s">
        <v>1288</v>
      </c>
      <c r="L1013" s="184">
        <v>0</v>
      </c>
      <c r="M1013" s="185">
        <v>221</v>
      </c>
      <c r="N1013" s="186">
        <v>188</v>
      </c>
      <c r="O1013" s="187">
        <f>N1013-M1013</f>
        <v>-33</v>
      </c>
      <c r="P1013" s="59">
        <f>N1013/M1013*100</f>
        <v>85.067873303167417</v>
      </c>
    </row>
    <row r="1014" spans="1:16" s="2" customFormat="1" ht="28.5" outlineLevel="1" x14ac:dyDescent="0.2">
      <c r="A1014" s="218">
        <f t="shared" si="120"/>
        <v>1011</v>
      </c>
      <c r="B1014" s="60" t="s">
        <v>1291</v>
      </c>
      <c r="C1014" s="61">
        <v>236305</v>
      </c>
      <c r="D1014" s="61" t="s">
        <v>1260</v>
      </c>
      <c r="E1014" s="61"/>
      <c r="F1014" s="61"/>
      <c r="G1014" s="61"/>
      <c r="H1014" s="62" t="s">
        <v>1292</v>
      </c>
      <c r="I1014" s="61"/>
      <c r="J1014" s="61"/>
      <c r="K1014" s="63"/>
      <c r="L1014" s="65">
        <f>SUM(L1015:L1018)</f>
        <v>0</v>
      </c>
      <c r="M1014" s="65">
        <f t="shared" ref="M1014:O1014" si="127">SUM(M1015:M1018)</f>
        <v>157</v>
      </c>
      <c r="N1014" s="65">
        <f t="shared" si="127"/>
        <v>10</v>
      </c>
      <c r="O1014" s="66">
        <f t="shared" si="127"/>
        <v>-147</v>
      </c>
      <c r="P1014" s="18">
        <f t="shared" ref="P1014" si="128">N1014/M1014*100</f>
        <v>6.369426751592357</v>
      </c>
    </row>
    <row r="1015" spans="1:16" s="2" customFormat="1" ht="28.5" outlineLevel="2" x14ac:dyDescent="0.2">
      <c r="A1015" s="217">
        <f t="shared" si="120"/>
        <v>1012</v>
      </c>
      <c r="B1015" s="64" t="s">
        <v>1293</v>
      </c>
      <c r="C1015" s="58" t="s">
        <v>599</v>
      </c>
      <c r="D1015" s="58" t="s">
        <v>1260</v>
      </c>
      <c r="E1015" s="58" t="s">
        <v>1266</v>
      </c>
      <c r="F1015" s="58" t="s">
        <v>155</v>
      </c>
      <c r="G1015" s="58" t="s">
        <v>135</v>
      </c>
      <c r="H1015" s="58" t="s">
        <v>1292</v>
      </c>
      <c r="I1015" s="58" t="s">
        <v>25</v>
      </c>
      <c r="J1015" s="58" t="s">
        <v>25</v>
      </c>
      <c r="K1015" s="57" t="s">
        <v>1294</v>
      </c>
      <c r="L1015" s="184">
        <v>0</v>
      </c>
      <c r="M1015" s="185">
        <v>10</v>
      </c>
      <c r="N1015" s="186">
        <v>10</v>
      </c>
      <c r="O1015" s="187">
        <f>N1015-M1015</f>
        <v>0</v>
      </c>
      <c r="P1015" s="59">
        <f>N1015/M1015*100</f>
        <v>100</v>
      </c>
    </row>
    <row r="1016" spans="1:16" s="2" customFormat="1" ht="28.5" outlineLevel="2" x14ac:dyDescent="0.2">
      <c r="A1016" s="217">
        <f t="shared" si="120"/>
        <v>1013</v>
      </c>
      <c r="B1016" s="64" t="s">
        <v>1295</v>
      </c>
      <c r="C1016" s="58" t="s">
        <v>599</v>
      </c>
      <c r="D1016" s="58" t="s">
        <v>1260</v>
      </c>
      <c r="E1016" s="58" t="s">
        <v>1266</v>
      </c>
      <c r="F1016" s="58" t="s">
        <v>155</v>
      </c>
      <c r="G1016" s="58" t="s">
        <v>135</v>
      </c>
      <c r="H1016" s="58" t="s">
        <v>1292</v>
      </c>
      <c r="I1016" s="58" t="s">
        <v>614</v>
      </c>
      <c r="J1016" s="58" t="s">
        <v>615</v>
      </c>
      <c r="K1016" s="57" t="s">
        <v>1294</v>
      </c>
      <c r="L1016" s="184">
        <v>0</v>
      </c>
      <c r="M1016" s="185">
        <v>15</v>
      </c>
      <c r="N1016" s="186">
        <v>0</v>
      </c>
      <c r="O1016" s="187">
        <f t="shared" ref="O1016:O1018" si="129">N1016-M1016</f>
        <v>-15</v>
      </c>
      <c r="P1016" s="59">
        <f t="shared" ref="P1016:P1019" si="130">N1016/M1016*100</f>
        <v>0</v>
      </c>
    </row>
    <row r="1017" spans="1:16" s="2" customFormat="1" ht="28.5" outlineLevel="2" x14ac:dyDescent="0.2">
      <c r="A1017" s="217">
        <f t="shared" si="120"/>
        <v>1014</v>
      </c>
      <c r="B1017" s="64" t="s">
        <v>1296</v>
      </c>
      <c r="C1017" s="58" t="s">
        <v>599</v>
      </c>
      <c r="D1017" s="58" t="s">
        <v>1260</v>
      </c>
      <c r="E1017" s="58" t="s">
        <v>1266</v>
      </c>
      <c r="F1017" s="58" t="s">
        <v>155</v>
      </c>
      <c r="G1017" s="58" t="s">
        <v>998</v>
      </c>
      <c r="H1017" s="58" t="s">
        <v>1292</v>
      </c>
      <c r="I1017" s="58" t="s">
        <v>614</v>
      </c>
      <c r="J1017" s="58" t="s">
        <v>615</v>
      </c>
      <c r="K1017" s="57" t="s">
        <v>1267</v>
      </c>
      <c r="L1017" s="184">
        <v>0</v>
      </c>
      <c r="M1017" s="185">
        <v>7</v>
      </c>
      <c r="N1017" s="186">
        <v>0</v>
      </c>
      <c r="O1017" s="187">
        <f t="shared" si="129"/>
        <v>-7</v>
      </c>
      <c r="P1017" s="59">
        <f t="shared" si="130"/>
        <v>0</v>
      </c>
    </row>
    <row r="1018" spans="1:16" s="2" customFormat="1" ht="28.5" outlineLevel="2" x14ac:dyDescent="0.2">
      <c r="A1018" s="217">
        <f t="shared" si="120"/>
        <v>1015</v>
      </c>
      <c r="B1018" s="64" t="s">
        <v>1297</v>
      </c>
      <c r="C1018" s="58" t="s">
        <v>599</v>
      </c>
      <c r="D1018" s="58" t="s">
        <v>1260</v>
      </c>
      <c r="E1018" s="58" t="s">
        <v>1266</v>
      </c>
      <c r="F1018" s="58" t="s">
        <v>155</v>
      </c>
      <c r="G1018" s="58" t="s">
        <v>998</v>
      </c>
      <c r="H1018" s="58" t="s">
        <v>1292</v>
      </c>
      <c r="I1018" s="58" t="s">
        <v>614</v>
      </c>
      <c r="J1018" s="58" t="s">
        <v>621</v>
      </c>
      <c r="K1018" s="57" t="s">
        <v>1269</v>
      </c>
      <c r="L1018" s="184">
        <v>0</v>
      </c>
      <c r="M1018" s="185">
        <v>125</v>
      </c>
      <c r="N1018" s="186">
        <v>0</v>
      </c>
      <c r="O1018" s="187">
        <f t="shared" si="129"/>
        <v>-125</v>
      </c>
      <c r="P1018" s="59">
        <f t="shared" si="130"/>
        <v>0</v>
      </c>
    </row>
    <row r="1019" spans="1:16" s="2" customFormat="1" ht="28.5" outlineLevel="1" x14ac:dyDescent="0.2">
      <c r="A1019" s="218">
        <f t="shared" si="120"/>
        <v>1016</v>
      </c>
      <c r="B1019" s="60" t="s">
        <v>1298</v>
      </c>
      <c r="C1019" s="61">
        <v>236305</v>
      </c>
      <c r="D1019" s="61" t="s">
        <v>684</v>
      </c>
      <c r="E1019" s="61"/>
      <c r="F1019" s="61"/>
      <c r="G1019" s="61"/>
      <c r="H1019" s="61"/>
      <c r="I1019" s="61"/>
      <c r="J1019" s="61"/>
      <c r="K1019" s="63"/>
      <c r="L1019" s="65">
        <f>SUM(L1020:L1023)</f>
        <v>0</v>
      </c>
      <c r="M1019" s="65">
        <f t="shared" ref="M1019:O1019" si="131">SUM(M1020:M1023)</f>
        <v>347</v>
      </c>
      <c r="N1019" s="65">
        <f t="shared" si="131"/>
        <v>338</v>
      </c>
      <c r="O1019" s="66">
        <f t="shared" si="131"/>
        <v>-9</v>
      </c>
      <c r="P1019" s="18">
        <f t="shared" si="130"/>
        <v>97.406340057636882</v>
      </c>
    </row>
    <row r="1020" spans="1:16" s="2" customFormat="1" ht="28.5" outlineLevel="3" x14ac:dyDescent="0.2">
      <c r="A1020" s="217">
        <f t="shared" si="120"/>
        <v>1017</v>
      </c>
      <c r="B1020" s="64" t="s">
        <v>1299</v>
      </c>
      <c r="C1020" s="58" t="s">
        <v>599</v>
      </c>
      <c r="D1020" s="58" t="s">
        <v>684</v>
      </c>
      <c r="E1020" s="58" t="s">
        <v>25</v>
      </c>
      <c r="F1020" s="58" t="s">
        <v>263</v>
      </c>
      <c r="G1020" s="58" t="s">
        <v>29</v>
      </c>
      <c r="H1020" s="58"/>
      <c r="I1020" s="58" t="s">
        <v>25</v>
      </c>
      <c r="J1020" s="58" t="s">
        <v>25</v>
      </c>
      <c r="K1020" s="57" t="s">
        <v>1300</v>
      </c>
      <c r="L1020" s="184">
        <v>0</v>
      </c>
      <c r="M1020" s="185">
        <v>101</v>
      </c>
      <c r="N1020" s="186">
        <v>98</v>
      </c>
      <c r="O1020" s="187">
        <f>N1020-M1020</f>
        <v>-3</v>
      </c>
      <c r="P1020" s="59">
        <f>N1020/M1020*100</f>
        <v>97.029702970297024</v>
      </c>
    </row>
    <row r="1021" spans="1:16" s="2" customFormat="1" ht="28.5" outlineLevel="3" x14ac:dyDescent="0.2">
      <c r="A1021" s="217">
        <f t="shared" si="120"/>
        <v>1018</v>
      </c>
      <c r="B1021" s="64" t="s">
        <v>1301</v>
      </c>
      <c r="C1021" s="58" t="s">
        <v>599</v>
      </c>
      <c r="D1021" s="58" t="s">
        <v>684</v>
      </c>
      <c r="E1021" s="58" t="s">
        <v>25</v>
      </c>
      <c r="F1021" s="58" t="s">
        <v>263</v>
      </c>
      <c r="G1021" s="58" t="s">
        <v>29</v>
      </c>
      <c r="H1021" s="58" t="s">
        <v>1281</v>
      </c>
      <c r="I1021" s="58" t="s">
        <v>25</v>
      </c>
      <c r="J1021" s="58" t="s">
        <v>25</v>
      </c>
      <c r="K1021" s="57" t="s">
        <v>1302</v>
      </c>
      <c r="L1021" s="184">
        <v>0</v>
      </c>
      <c r="M1021" s="185">
        <v>235</v>
      </c>
      <c r="N1021" s="186">
        <v>229</v>
      </c>
      <c r="O1021" s="187">
        <f>N1021-M1021</f>
        <v>-6</v>
      </c>
      <c r="P1021" s="59">
        <f>N1021/M1021*100</f>
        <v>97.446808510638292</v>
      </c>
    </row>
    <row r="1022" spans="1:16" s="2" customFormat="1" ht="28.5" outlineLevel="3" x14ac:dyDescent="0.2">
      <c r="A1022" s="217">
        <f t="shared" si="120"/>
        <v>1019</v>
      </c>
      <c r="B1022" s="64" t="s">
        <v>1303</v>
      </c>
      <c r="C1022" s="58" t="s">
        <v>599</v>
      </c>
      <c r="D1022" s="58" t="s">
        <v>684</v>
      </c>
      <c r="E1022" s="58" t="s">
        <v>25</v>
      </c>
      <c r="F1022" s="58" t="s">
        <v>263</v>
      </c>
      <c r="G1022" s="58" t="s">
        <v>49</v>
      </c>
      <c r="H1022" s="58"/>
      <c r="I1022" s="58" t="s">
        <v>25</v>
      </c>
      <c r="J1022" s="58" t="s">
        <v>25</v>
      </c>
      <c r="K1022" s="57" t="s">
        <v>1300</v>
      </c>
      <c r="L1022" s="184">
        <v>0</v>
      </c>
      <c r="M1022" s="185">
        <v>3</v>
      </c>
      <c r="N1022" s="186">
        <v>3</v>
      </c>
      <c r="O1022" s="187">
        <f>N1022-M1022</f>
        <v>0</v>
      </c>
      <c r="P1022" s="59">
        <f>N1022/M1022*100</f>
        <v>100</v>
      </c>
    </row>
    <row r="1023" spans="1:16" s="2" customFormat="1" ht="28.5" outlineLevel="3" x14ac:dyDescent="0.2">
      <c r="A1023" s="217">
        <f t="shared" si="120"/>
        <v>1020</v>
      </c>
      <c r="B1023" s="64" t="s">
        <v>1304</v>
      </c>
      <c r="C1023" s="58" t="s">
        <v>599</v>
      </c>
      <c r="D1023" s="58" t="s">
        <v>684</v>
      </c>
      <c r="E1023" s="58" t="s">
        <v>25</v>
      </c>
      <c r="F1023" s="58" t="s">
        <v>263</v>
      </c>
      <c r="G1023" s="58" t="s">
        <v>49</v>
      </c>
      <c r="H1023" s="58" t="s">
        <v>1281</v>
      </c>
      <c r="I1023" s="58" t="s">
        <v>25</v>
      </c>
      <c r="J1023" s="58" t="s">
        <v>25</v>
      </c>
      <c r="K1023" s="57" t="s">
        <v>1302</v>
      </c>
      <c r="L1023" s="184">
        <v>0</v>
      </c>
      <c r="M1023" s="185">
        <v>8</v>
      </c>
      <c r="N1023" s="186">
        <v>8</v>
      </c>
      <c r="O1023" s="187">
        <f>N1023-M1023</f>
        <v>0</v>
      </c>
      <c r="P1023" s="59">
        <f>N1023/M1023*100</f>
        <v>100</v>
      </c>
    </row>
    <row r="1024" spans="1:16" s="2" customFormat="1" ht="28.5" outlineLevel="1" x14ac:dyDescent="0.2">
      <c r="A1024" s="218">
        <f t="shared" si="120"/>
        <v>1021</v>
      </c>
      <c r="B1024" s="60" t="s">
        <v>1305</v>
      </c>
      <c r="C1024" s="61">
        <v>236305</v>
      </c>
      <c r="D1024" s="61" t="s">
        <v>684</v>
      </c>
      <c r="E1024" s="61"/>
      <c r="F1024" s="61"/>
      <c r="G1024" s="61"/>
      <c r="H1024" s="61"/>
      <c r="I1024" s="61"/>
      <c r="J1024" s="61"/>
      <c r="K1024" s="63"/>
      <c r="L1024" s="65">
        <f>SUM(L1025:L1030)</f>
        <v>0</v>
      </c>
      <c r="M1024" s="65">
        <f t="shared" ref="M1024:O1024" si="132">SUM(M1025:M1030)</f>
        <v>266</v>
      </c>
      <c r="N1024" s="65">
        <f t="shared" si="132"/>
        <v>256</v>
      </c>
      <c r="O1024" s="66">
        <f t="shared" si="132"/>
        <v>-10</v>
      </c>
      <c r="P1024" s="18">
        <f t="shared" ref="P1024:P1083" si="133">N1024/M1024*100</f>
        <v>96.240601503759393</v>
      </c>
    </row>
    <row r="1025" spans="1:16" s="2" customFormat="1" ht="29.1" customHeight="1" outlineLevel="2" x14ac:dyDescent="0.2">
      <c r="A1025" s="217">
        <f t="shared" si="120"/>
        <v>1022</v>
      </c>
      <c r="B1025" s="64" t="s">
        <v>1306</v>
      </c>
      <c r="C1025" s="58" t="s">
        <v>599</v>
      </c>
      <c r="D1025" s="58" t="s">
        <v>684</v>
      </c>
      <c r="E1025" s="58" t="s">
        <v>25</v>
      </c>
      <c r="F1025" s="58" t="s">
        <v>1307</v>
      </c>
      <c r="G1025" s="58" t="s">
        <v>125</v>
      </c>
      <c r="H1025" s="58"/>
      <c r="I1025" s="58" t="s">
        <v>25</v>
      </c>
      <c r="J1025" s="58" t="s">
        <v>25</v>
      </c>
      <c r="K1025" s="57" t="s">
        <v>1308</v>
      </c>
      <c r="L1025" s="184">
        <v>0</v>
      </c>
      <c r="M1025" s="185">
        <v>3</v>
      </c>
      <c r="N1025" s="186">
        <v>3</v>
      </c>
      <c r="O1025" s="187">
        <f t="shared" ref="O1025:O1030" si="134">N1025-M1025</f>
        <v>0</v>
      </c>
      <c r="P1025" s="59">
        <f t="shared" si="133"/>
        <v>100</v>
      </c>
    </row>
    <row r="1026" spans="1:16" s="2" customFormat="1" ht="29.1" customHeight="1" outlineLevel="2" x14ac:dyDescent="0.2">
      <c r="A1026" s="217">
        <f t="shared" si="120"/>
        <v>1023</v>
      </c>
      <c r="B1026" s="64" t="s">
        <v>1309</v>
      </c>
      <c r="C1026" s="58" t="s">
        <v>599</v>
      </c>
      <c r="D1026" s="58" t="s">
        <v>684</v>
      </c>
      <c r="E1026" s="58" t="s">
        <v>25</v>
      </c>
      <c r="F1026" s="58" t="s">
        <v>1307</v>
      </c>
      <c r="G1026" s="58" t="s">
        <v>125</v>
      </c>
      <c r="H1026" s="58" t="s">
        <v>1284</v>
      </c>
      <c r="I1026" s="58" t="s">
        <v>25</v>
      </c>
      <c r="J1026" s="58" t="s">
        <v>25</v>
      </c>
      <c r="K1026" s="57" t="s">
        <v>1310</v>
      </c>
      <c r="L1026" s="184">
        <v>0</v>
      </c>
      <c r="M1026" s="185">
        <v>48</v>
      </c>
      <c r="N1026" s="186">
        <v>42</v>
      </c>
      <c r="O1026" s="187">
        <f t="shared" si="134"/>
        <v>-6</v>
      </c>
      <c r="P1026" s="59">
        <f t="shared" si="133"/>
        <v>87.5</v>
      </c>
    </row>
    <row r="1027" spans="1:16" s="2" customFormat="1" ht="29.1" customHeight="1" outlineLevel="2" x14ac:dyDescent="0.2">
      <c r="A1027" s="217">
        <f t="shared" si="120"/>
        <v>1024</v>
      </c>
      <c r="B1027" s="64" t="s">
        <v>1311</v>
      </c>
      <c r="C1027" s="58" t="s">
        <v>599</v>
      </c>
      <c r="D1027" s="58" t="s">
        <v>684</v>
      </c>
      <c r="E1027" s="58" t="s">
        <v>25</v>
      </c>
      <c r="F1027" s="58" t="s">
        <v>1307</v>
      </c>
      <c r="G1027" s="58" t="s">
        <v>29</v>
      </c>
      <c r="H1027" s="58"/>
      <c r="I1027" s="58" t="s">
        <v>25</v>
      </c>
      <c r="J1027" s="58" t="s">
        <v>25</v>
      </c>
      <c r="K1027" s="57" t="s">
        <v>1308</v>
      </c>
      <c r="L1027" s="184">
        <v>0</v>
      </c>
      <c r="M1027" s="185">
        <v>12</v>
      </c>
      <c r="N1027" s="186">
        <v>11</v>
      </c>
      <c r="O1027" s="187">
        <f t="shared" si="134"/>
        <v>-1</v>
      </c>
      <c r="P1027" s="59">
        <f t="shared" si="133"/>
        <v>91.666666666666657</v>
      </c>
    </row>
    <row r="1028" spans="1:16" s="2" customFormat="1" ht="29.1" customHeight="1" outlineLevel="2" x14ac:dyDescent="0.2">
      <c r="A1028" s="217">
        <f t="shared" si="120"/>
        <v>1025</v>
      </c>
      <c r="B1028" s="64" t="s">
        <v>1312</v>
      </c>
      <c r="C1028" s="58" t="s">
        <v>599</v>
      </c>
      <c r="D1028" s="58" t="s">
        <v>684</v>
      </c>
      <c r="E1028" s="58" t="s">
        <v>25</v>
      </c>
      <c r="F1028" s="58" t="s">
        <v>1307</v>
      </c>
      <c r="G1028" s="58" t="s">
        <v>29</v>
      </c>
      <c r="H1028" s="58" t="s">
        <v>1284</v>
      </c>
      <c r="I1028" s="58" t="s">
        <v>25</v>
      </c>
      <c r="J1028" s="58" t="s">
        <v>25</v>
      </c>
      <c r="K1028" s="57" t="s">
        <v>1310</v>
      </c>
      <c r="L1028" s="184">
        <v>0</v>
      </c>
      <c r="M1028" s="185">
        <v>155</v>
      </c>
      <c r="N1028" s="186">
        <v>155</v>
      </c>
      <c r="O1028" s="187">
        <f t="shared" si="134"/>
        <v>0</v>
      </c>
      <c r="P1028" s="59">
        <f t="shared" si="133"/>
        <v>100</v>
      </c>
    </row>
    <row r="1029" spans="1:16" s="2" customFormat="1" ht="29.1" customHeight="1" outlineLevel="2" x14ac:dyDescent="0.2">
      <c r="A1029" s="217">
        <f t="shared" si="120"/>
        <v>1026</v>
      </c>
      <c r="B1029" s="64" t="s">
        <v>1313</v>
      </c>
      <c r="C1029" s="58" t="s">
        <v>599</v>
      </c>
      <c r="D1029" s="58" t="s">
        <v>684</v>
      </c>
      <c r="E1029" s="58" t="s">
        <v>25</v>
      </c>
      <c r="F1029" s="58" t="s">
        <v>1307</v>
      </c>
      <c r="G1029" s="58" t="s">
        <v>31</v>
      </c>
      <c r="H1029" s="58" t="s">
        <v>1284</v>
      </c>
      <c r="I1029" s="58" t="s">
        <v>25</v>
      </c>
      <c r="J1029" s="58" t="s">
        <v>25</v>
      </c>
      <c r="K1029" s="57" t="s">
        <v>1310</v>
      </c>
      <c r="L1029" s="184">
        <v>0</v>
      </c>
      <c r="M1029" s="185">
        <v>13</v>
      </c>
      <c r="N1029" s="186">
        <v>13</v>
      </c>
      <c r="O1029" s="187">
        <f t="shared" si="134"/>
        <v>0</v>
      </c>
      <c r="P1029" s="59">
        <f t="shared" si="133"/>
        <v>100</v>
      </c>
    </row>
    <row r="1030" spans="1:16" s="2" customFormat="1" ht="29.1" customHeight="1" outlineLevel="2" x14ac:dyDescent="0.2">
      <c r="A1030" s="217">
        <f t="shared" ref="A1030:A1093" si="135">A1029+1</f>
        <v>1027</v>
      </c>
      <c r="B1030" s="64" t="s">
        <v>1314</v>
      </c>
      <c r="C1030" s="58" t="s">
        <v>599</v>
      </c>
      <c r="D1030" s="58" t="s">
        <v>684</v>
      </c>
      <c r="E1030" s="58" t="s">
        <v>25</v>
      </c>
      <c r="F1030" s="58" t="s">
        <v>1307</v>
      </c>
      <c r="G1030" s="58" t="s">
        <v>33</v>
      </c>
      <c r="H1030" s="58"/>
      <c r="I1030" s="58" t="s">
        <v>25</v>
      </c>
      <c r="J1030" s="58" t="s">
        <v>25</v>
      </c>
      <c r="K1030" s="57" t="s">
        <v>1308</v>
      </c>
      <c r="L1030" s="184">
        <v>0</v>
      </c>
      <c r="M1030" s="185">
        <v>35</v>
      </c>
      <c r="N1030" s="186">
        <v>32</v>
      </c>
      <c r="O1030" s="187">
        <f t="shared" si="134"/>
        <v>-3</v>
      </c>
      <c r="P1030" s="59">
        <f t="shared" si="133"/>
        <v>91.428571428571431</v>
      </c>
    </row>
    <row r="1031" spans="1:16" s="2" customFormat="1" outlineLevel="1" x14ac:dyDescent="0.2">
      <c r="A1031" s="218">
        <f t="shared" si="135"/>
        <v>1028</v>
      </c>
      <c r="B1031" s="60" t="s">
        <v>1315</v>
      </c>
      <c r="C1031" s="61">
        <v>236305</v>
      </c>
      <c r="D1031" s="61" t="s">
        <v>891</v>
      </c>
      <c r="E1031" s="61"/>
      <c r="F1031" s="61"/>
      <c r="G1031" s="61"/>
      <c r="H1031" s="62" t="s">
        <v>1316</v>
      </c>
      <c r="I1031" s="61"/>
      <c r="J1031" s="61"/>
      <c r="K1031" s="63"/>
      <c r="L1031" s="65">
        <f>SUM(L1032:L1056)</f>
        <v>697</v>
      </c>
      <c r="M1031" s="65">
        <f>SUM(M1032:M1056)</f>
        <v>680</v>
      </c>
      <c r="N1031" s="65">
        <f>SUM(N1032:N1056)</f>
        <v>643</v>
      </c>
      <c r="O1031" s="66">
        <f>SUM(O1032:O1056)</f>
        <v>-37</v>
      </c>
      <c r="P1031" s="18">
        <f t="shared" si="133"/>
        <v>94.558823529411768</v>
      </c>
    </row>
    <row r="1032" spans="1:16" s="2" customFormat="1" ht="14.25" customHeight="1" outlineLevel="2" x14ac:dyDescent="0.2">
      <c r="A1032" s="217">
        <f t="shared" si="135"/>
        <v>1029</v>
      </c>
      <c r="B1032" s="64" t="s">
        <v>1317</v>
      </c>
      <c r="C1032" s="58" t="s">
        <v>599</v>
      </c>
      <c r="D1032" s="58" t="s">
        <v>891</v>
      </c>
      <c r="E1032" s="58" t="s">
        <v>25</v>
      </c>
      <c r="F1032" s="58" t="s">
        <v>1318</v>
      </c>
      <c r="G1032" s="58" t="s">
        <v>298</v>
      </c>
      <c r="H1032" s="58" t="s">
        <v>1316</v>
      </c>
      <c r="I1032" s="58" t="s">
        <v>1319</v>
      </c>
      <c r="J1032" s="58" t="s">
        <v>615</v>
      </c>
      <c r="K1032" s="57" t="s">
        <v>1320</v>
      </c>
      <c r="L1032" s="184">
        <v>0</v>
      </c>
      <c r="M1032" s="185">
        <v>9</v>
      </c>
      <c r="N1032" s="186">
        <v>9</v>
      </c>
      <c r="O1032" s="187">
        <f t="shared" ref="O1032:O1056" si="136">N1032-M1032</f>
        <v>0</v>
      </c>
      <c r="P1032" s="59">
        <f t="shared" si="133"/>
        <v>100</v>
      </c>
    </row>
    <row r="1033" spans="1:16" s="2" customFormat="1" ht="14.25" customHeight="1" outlineLevel="2" x14ac:dyDescent="0.2">
      <c r="A1033" s="217">
        <f t="shared" si="135"/>
        <v>1030</v>
      </c>
      <c r="B1033" s="64" t="s">
        <v>1321</v>
      </c>
      <c r="C1033" s="58" t="s">
        <v>599</v>
      </c>
      <c r="D1033" s="58" t="s">
        <v>891</v>
      </c>
      <c r="E1033" s="58" t="s">
        <v>25</v>
      </c>
      <c r="F1033" s="58" t="s">
        <v>1318</v>
      </c>
      <c r="G1033" s="58" t="s">
        <v>298</v>
      </c>
      <c r="H1033" s="58" t="s">
        <v>1316</v>
      </c>
      <c r="I1033" s="58" t="s">
        <v>1319</v>
      </c>
      <c r="J1033" s="58" t="s">
        <v>621</v>
      </c>
      <c r="K1033" s="57" t="s">
        <v>1322</v>
      </c>
      <c r="L1033" s="184">
        <v>0</v>
      </c>
      <c r="M1033" s="185">
        <v>50</v>
      </c>
      <c r="N1033" s="186">
        <v>50</v>
      </c>
      <c r="O1033" s="187">
        <f t="shared" si="136"/>
        <v>0</v>
      </c>
      <c r="P1033" s="59">
        <f t="shared" si="133"/>
        <v>100</v>
      </c>
    </row>
    <row r="1034" spans="1:16" s="2" customFormat="1" ht="14.25" customHeight="1" outlineLevel="2" x14ac:dyDescent="0.2">
      <c r="A1034" s="217">
        <f t="shared" si="135"/>
        <v>1031</v>
      </c>
      <c r="B1034" s="64" t="s">
        <v>1323</v>
      </c>
      <c r="C1034" s="58" t="s">
        <v>599</v>
      </c>
      <c r="D1034" s="58" t="s">
        <v>891</v>
      </c>
      <c r="E1034" s="58" t="s">
        <v>25</v>
      </c>
      <c r="F1034" s="58" t="s">
        <v>1318</v>
      </c>
      <c r="G1034" s="58" t="s">
        <v>298</v>
      </c>
      <c r="H1034" s="58" t="s">
        <v>1316</v>
      </c>
      <c r="I1034" s="58" t="s">
        <v>1319</v>
      </c>
      <c r="J1034" s="58" t="s">
        <v>615</v>
      </c>
      <c r="K1034" s="57" t="s">
        <v>1324</v>
      </c>
      <c r="L1034" s="184">
        <v>0</v>
      </c>
      <c r="M1034" s="185">
        <v>2</v>
      </c>
      <c r="N1034" s="186">
        <v>2</v>
      </c>
      <c r="O1034" s="187">
        <f t="shared" si="136"/>
        <v>0</v>
      </c>
      <c r="P1034" s="59">
        <f t="shared" si="133"/>
        <v>100</v>
      </c>
    </row>
    <row r="1035" spans="1:16" s="2" customFormat="1" ht="14.25" customHeight="1" outlineLevel="2" x14ac:dyDescent="0.2">
      <c r="A1035" s="217">
        <f t="shared" si="135"/>
        <v>1032</v>
      </c>
      <c r="B1035" s="64" t="s">
        <v>1325</v>
      </c>
      <c r="C1035" s="58" t="s">
        <v>599</v>
      </c>
      <c r="D1035" s="58" t="s">
        <v>891</v>
      </c>
      <c r="E1035" s="58" t="s">
        <v>25</v>
      </c>
      <c r="F1035" s="58" t="s">
        <v>1318</v>
      </c>
      <c r="G1035" s="58" t="s">
        <v>298</v>
      </c>
      <c r="H1035" s="58" t="s">
        <v>1316</v>
      </c>
      <c r="I1035" s="58" t="s">
        <v>1319</v>
      </c>
      <c r="J1035" s="58" t="s">
        <v>621</v>
      </c>
      <c r="K1035" s="57" t="s">
        <v>1326</v>
      </c>
      <c r="L1035" s="184">
        <v>0</v>
      </c>
      <c r="M1035" s="185">
        <v>10</v>
      </c>
      <c r="N1035" s="186">
        <v>10</v>
      </c>
      <c r="O1035" s="187">
        <f t="shared" si="136"/>
        <v>0</v>
      </c>
      <c r="P1035" s="59">
        <f t="shared" si="133"/>
        <v>100</v>
      </c>
    </row>
    <row r="1036" spans="1:16" s="2" customFormat="1" ht="14.25" customHeight="1" outlineLevel="2" x14ac:dyDescent="0.2">
      <c r="A1036" s="217">
        <f t="shared" si="135"/>
        <v>1033</v>
      </c>
      <c r="B1036" s="64" t="s">
        <v>1327</v>
      </c>
      <c r="C1036" s="58" t="s">
        <v>599</v>
      </c>
      <c r="D1036" s="58" t="s">
        <v>891</v>
      </c>
      <c r="E1036" s="58" t="s">
        <v>25</v>
      </c>
      <c r="F1036" s="58" t="s">
        <v>1318</v>
      </c>
      <c r="G1036" s="58" t="s">
        <v>125</v>
      </c>
      <c r="H1036" s="58" t="s">
        <v>1316</v>
      </c>
      <c r="I1036" s="58" t="s">
        <v>1319</v>
      </c>
      <c r="J1036" s="58" t="s">
        <v>615</v>
      </c>
      <c r="K1036" s="57" t="s">
        <v>1320</v>
      </c>
      <c r="L1036" s="184">
        <v>0</v>
      </c>
      <c r="M1036" s="185">
        <v>29</v>
      </c>
      <c r="N1036" s="186">
        <v>29</v>
      </c>
      <c r="O1036" s="187">
        <f t="shared" si="136"/>
        <v>0</v>
      </c>
      <c r="P1036" s="59">
        <f t="shared" si="133"/>
        <v>100</v>
      </c>
    </row>
    <row r="1037" spans="1:16" s="2" customFormat="1" ht="14.25" customHeight="1" outlineLevel="2" x14ac:dyDescent="0.2">
      <c r="A1037" s="217">
        <f t="shared" si="135"/>
        <v>1034</v>
      </c>
      <c r="B1037" s="64" t="s">
        <v>1328</v>
      </c>
      <c r="C1037" s="58" t="s">
        <v>599</v>
      </c>
      <c r="D1037" s="58" t="s">
        <v>891</v>
      </c>
      <c r="E1037" s="58" t="s">
        <v>25</v>
      </c>
      <c r="F1037" s="58" t="s">
        <v>1318</v>
      </c>
      <c r="G1037" s="58" t="s">
        <v>125</v>
      </c>
      <c r="H1037" s="58" t="s">
        <v>1316</v>
      </c>
      <c r="I1037" s="58" t="s">
        <v>1319</v>
      </c>
      <c r="J1037" s="58" t="s">
        <v>621</v>
      </c>
      <c r="K1037" s="57" t="s">
        <v>1322</v>
      </c>
      <c r="L1037" s="184">
        <v>0</v>
      </c>
      <c r="M1037" s="185">
        <v>167</v>
      </c>
      <c r="N1037" s="186">
        <v>167</v>
      </c>
      <c r="O1037" s="187">
        <f t="shared" si="136"/>
        <v>0</v>
      </c>
      <c r="P1037" s="59">
        <f t="shared" si="133"/>
        <v>100</v>
      </c>
    </row>
    <row r="1038" spans="1:16" s="2" customFormat="1" ht="14.25" customHeight="1" outlineLevel="2" x14ac:dyDescent="0.2">
      <c r="A1038" s="217">
        <f t="shared" si="135"/>
        <v>1035</v>
      </c>
      <c r="B1038" s="64" t="s">
        <v>1329</v>
      </c>
      <c r="C1038" s="58" t="s">
        <v>599</v>
      </c>
      <c r="D1038" s="58" t="s">
        <v>891</v>
      </c>
      <c r="E1038" s="58" t="s">
        <v>25</v>
      </c>
      <c r="F1038" s="58" t="s">
        <v>1318</v>
      </c>
      <c r="G1038" s="58" t="s">
        <v>269</v>
      </c>
      <c r="H1038" s="58" t="s">
        <v>1316</v>
      </c>
      <c r="I1038" s="58" t="s">
        <v>1319</v>
      </c>
      <c r="J1038" s="58" t="s">
        <v>615</v>
      </c>
      <c r="K1038" s="57" t="s">
        <v>1320</v>
      </c>
      <c r="L1038" s="184">
        <v>0</v>
      </c>
      <c r="M1038" s="185">
        <v>9</v>
      </c>
      <c r="N1038" s="186">
        <v>9</v>
      </c>
      <c r="O1038" s="187">
        <f t="shared" si="136"/>
        <v>0</v>
      </c>
      <c r="P1038" s="59">
        <f t="shared" si="133"/>
        <v>100</v>
      </c>
    </row>
    <row r="1039" spans="1:16" s="2" customFormat="1" ht="14.25" customHeight="1" outlineLevel="2" x14ac:dyDescent="0.2">
      <c r="A1039" s="217">
        <f t="shared" si="135"/>
        <v>1036</v>
      </c>
      <c r="B1039" s="64" t="s">
        <v>1330</v>
      </c>
      <c r="C1039" s="58" t="s">
        <v>599</v>
      </c>
      <c r="D1039" s="58" t="s">
        <v>891</v>
      </c>
      <c r="E1039" s="58" t="s">
        <v>25</v>
      </c>
      <c r="F1039" s="58" t="s">
        <v>1318</v>
      </c>
      <c r="G1039" s="58" t="s">
        <v>269</v>
      </c>
      <c r="H1039" s="58" t="s">
        <v>1316</v>
      </c>
      <c r="I1039" s="58" t="s">
        <v>1319</v>
      </c>
      <c r="J1039" s="58" t="s">
        <v>621</v>
      </c>
      <c r="K1039" s="57" t="s">
        <v>1322</v>
      </c>
      <c r="L1039" s="184">
        <v>0</v>
      </c>
      <c r="M1039" s="185">
        <v>51</v>
      </c>
      <c r="N1039" s="186">
        <v>51</v>
      </c>
      <c r="O1039" s="187">
        <f t="shared" si="136"/>
        <v>0</v>
      </c>
      <c r="P1039" s="59">
        <f t="shared" si="133"/>
        <v>100</v>
      </c>
    </row>
    <row r="1040" spans="1:16" s="2" customFormat="1" ht="14.25" customHeight="1" outlineLevel="2" x14ac:dyDescent="0.2">
      <c r="A1040" s="217">
        <f t="shared" si="135"/>
        <v>1037</v>
      </c>
      <c r="B1040" s="64" t="s">
        <v>1331</v>
      </c>
      <c r="C1040" s="58" t="s">
        <v>599</v>
      </c>
      <c r="D1040" s="58" t="s">
        <v>891</v>
      </c>
      <c r="E1040" s="58" t="s">
        <v>25</v>
      </c>
      <c r="F1040" s="58" t="s">
        <v>1318</v>
      </c>
      <c r="G1040" s="58" t="s">
        <v>269</v>
      </c>
      <c r="H1040" s="58" t="s">
        <v>1316</v>
      </c>
      <c r="I1040" s="58" t="s">
        <v>1319</v>
      </c>
      <c r="J1040" s="58" t="s">
        <v>621</v>
      </c>
      <c r="K1040" s="57" t="s">
        <v>1326</v>
      </c>
      <c r="L1040" s="184">
        <v>0</v>
      </c>
      <c r="M1040" s="185">
        <v>3</v>
      </c>
      <c r="N1040" s="186">
        <v>3</v>
      </c>
      <c r="O1040" s="187">
        <f t="shared" si="136"/>
        <v>0</v>
      </c>
      <c r="P1040" s="59">
        <f t="shared" si="133"/>
        <v>100</v>
      </c>
    </row>
    <row r="1041" spans="1:16" s="2" customFormat="1" ht="14.25" customHeight="1" outlineLevel="2" x14ac:dyDescent="0.2">
      <c r="A1041" s="217">
        <f t="shared" si="135"/>
        <v>1038</v>
      </c>
      <c r="B1041" s="64" t="s">
        <v>1332</v>
      </c>
      <c r="C1041" s="58" t="s">
        <v>599</v>
      </c>
      <c r="D1041" s="58" t="s">
        <v>891</v>
      </c>
      <c r="E1041" s="58" t="s">
        <v>25</v>
      </c>
      <c r="F1041" s="58" t="s">
        <v>1318</v>
      </c>
      <c r="G1041" s="58" t="s">
        <v>271</v>
      </c>
      <c r="H1041" s="58" t="s">
        <v>1316</v>
      </c>
      <c r="I1041" s="58" t="s">
        <v>1319</v>
      </c>
      <c r="J1041" s="58" t="s">
        <v>615</v>
      </c>
      <c r="K1041" s="57" t="s">
        <v>1320</v>
      </c>
      <c r="L1041" s="184">
        <v>0</v>
      </c>
      <c r="M1041" s="185">
        <v>3</v>
      </c>
      <c r="N1041" s="186">
        <v>3</v>
      </c>
      <c r="O1041" s="187">
        <f t="shared" si="136"/>
        <v>0</v>
      </c>
      <c r="P1041" s="59">
        <f t="shared" si="133"/>
        <v>100</v>
      </c>
    </row>
    <row r="1042" spans="1:16" s="2" customFormat="1" ht="14.25" customHeight="1" outlineLevel="2" x14ac:dyDescent="0.2">
      <c r="A1042" s="217">
        <f t="shared" si="135"/>
        <v>1039</v>
      </c>
      <c r="B1042" s="64" t="s">
        <v>1333</v>
      </c>
      <c r="C1042" s="58" t="s">
        <v>599</v>
      </c>
      <c r="D1042" s="58" t="s">
        <v>891</v>
      </c>
      <c r="E1042" s="58" t="s">
        <v>25</v>
      </c>
      <c r="F1042" s="58" t="s">
        <v>1318</v>
      </c>
      <c r="G1042" s="58" t="s">
        <v>271</v>
      </c>
      <c r="H1042" s="58" t="s">
        <v>1316</v>
      </c>
      <c r="I1042" s="58" t="s">
        <v>1319</v>
      </c>
      <c r="J1042" s="58" t="s">
        <v>621</v>
      </c>
      <c r="K1042" s="57" t="s">
        <v>1322</v>
      </c>
      <c r="L1042" s="184">
        <v>0</v>
      </c>
      <c r="M1042" s="185">
        <v>18</v>
      </c>
      <c r="N1042" s="186">
        <v>18</v>
      </c>
      <c r="O1042" s="187">
        <f t="shared" si="136"/>
        <v>0</v>
      </c>
      <c r="P1042" s="59">
        <f t="shared" si="133"/>
        <v>100</v>
      </c>
    </row>
    <row r="1043" spans="1:16" s="2" customFormat="1" ht="28.5" outlineLevel="2" x14ac:dyDescent="0.2">
      <c r="A1043" s="217">
        <f t="shared" si="135"/>
        <v>1040</v>
      </c>
      <c r="B1043" s="64" t="s">
        <v>1334</v>
      </c>
      <c r="C1043" s="58" t="s">
        <v>599</v>
      </c>
      <c r="D1043" s="58" t="s">
        <v>891</v>
      </c>
      <c r="E1043" s="58" t="s">
        <v>25</v>
      </c>
      <c r="F1043" s="58" t="s">
        <v>1318</v>
      </c>
      <c r="G1043" s="58" t="s">
        <v>271</v>
      </c>
      <c r="H1043" s="58" t="s">
        <v>1316</v>
      </c>
      <c r="I1043" s="58" t="s">
        <v>1319</v>
      </c>
      <c r="J1043" s="58" t="s">
        <v>621</v>
      </c>
      <c r="K1043" s="57" t="s">
        <v>1326</v>
      </c>
      <c r="L1043" s="184">
        <v>0</v>
      </c>
      <c r="M1043" s="185">
        <v>1</v>
      </c>
      <c r="N1043" s="186">
        <v>1</v>
      </c>
      <c r="O1043" s="187">
        <f t="shared" si="136"/>
        <v>0</v>
      </c>
      <c r="P1043" s="59">
        <f t="shared" si="133"/>
        <v>100</v>
      </c>
    </row>
    <row r="1044" spans="1:16" s="2" customFormat="1" ht="14.25" customHeight="1" outlineLevel="2" x14ac:dyDescent="0.2">
      <c r="A1044" s="217">
        <f t="shared" si="135"/>
        <v>1041</v>
      </c>
      <c r="B1044" s="64" t="s">
        <v>1335</v>
      </c>
      <c r="C1044" s="58" t="s">
        <v>599</v>
      </c>
      <c r="D1044" s="58" t="s">
        <v>891</v>
      </c>
      <c r="E1044" s="58" t="s">
        <v>25</v>
      </c>
      <c r="F1044" s="58" t="s">
        <v>1318</v>
      </c>
      <c r="G1044" s="58" t="s">
        <v>202</v>
      </c>
      <c r="H1044" s="58" t="s">
        <v>1316</v>
      </c>
      <c r="I1044" s="58" t="s">
        <v>1319</v>
      </c>
      <c r="J1044" s="58" t="s">
        <v>621</v>
      </c>
      <c r="K1044" s="57" t="s">
        <v>1322</v>
      </c>
      <c r="L1044" s="184">
        <v>0</v>
      </c>
      <c r="M1044" s="185">
        <v>1</v>
      </c>
      <c r="N1044" s="186">
        <v>1</v>
      </c>
      <c r="O1044" s="187">
        <f t="shared" si="136"/>
        <v>0</v>
      </c>
      <c r="P1044" s="59">
        <f t="shared" si="133"/>
        <v>100</v>
      </c>
    </row>
    <row r="1045" spans="1:16" s="2" customFormat="1" ht="14.25" customHeight="1" outlineLevel="2" x14ac:dyDescent="0.2">
      <c r="A1045" s="217">
        <f t="shared" si="135"/>
        <v>1042</v>
      </c>
      <c r="B1045" s="64" t="s">
        <v>1336</v>
      </c>
      <c r="C1045" s="58" t="s">
        <v>599</v>
      </c>
      <c r="D1045" s="58" t="s">
        <v>891</v>
      </c>
      <c r="E1045" s="58" t="s">
        <v>25</v>
      </c>
      <c r="F1045" s="58" t="s">
        <v>1318</v>
      </c>
      <c r="G1045" s="58" t="s">
        <v>45</v>
      </c>
      <c r="H1045" s="58" t="s">
        <v>1316</v>
      </c>
      <c r="I1045" s="58" t="s">
        <v>1319</v>
      </c>
      <c r="J1045" s="58" t="s">
        <v>615</v>
      </c>
      <c r="K1045" s="57" t="s">
        <v>1320</v>
      </c>
      <c r="L1045" s="184">
        <v>0</v>
      </c>
      <c r="M1045" s="185">
        <v>1</v>
      </c>
      <c r="N1045" s="186">
        <v>1</v>
      </c>
      <c r="O1045" s="187">
        <f t="shared" si="136"/>
        <v>0</v>
      </c>
      <c r="P1045" s="59">
        <f t="shared" si="133"/>
        <v>100</v>
      </c>
    </row>
    <row r="1046" spans="1:16" s="2" customFormat="1" ht="14.25" customHeight="1" outlineLevel="2" x14ac:dyDescent="0.2">
      <c r="A1046" s="217">
        <f t="shared" si="135"/>
        <v>1043</v>
      </c>
      <c r="B1046" s="64" t="s">
        <v>1337</v>
      </c>
      <c r="C1046" s="58" t="s">
        <v>599</v>
      </c>
      <c r="D1046" s="58" t="s">
        <v>891</v>
      </c>
      <c r="E1046" s="58" t="s">
        <v>25</v>
      </c>
      <c r="F1046" s="58" t="s">
        <v>1318</v>
      </c>
      <c r="G1046" s="58" t="s">
        <v>45</v>
      </c>
      <c r="H1046" s="58" t="s">
        <v>1316</v>
      </c>
      <c r="I1046" s="58" t="s">
        <v>1319</v>
      </c>
      <c r="J1046" s="58" t="s">
        <v>621</v>
      </c>
      <c r="K1046" s="57" t="s">
        <v>1322</v>
      </c>
      <c r="L1046" s="184">
        <v>0</v>
      </c>
      <c r="M1046" s="185">
        <v>3</v>
      </c>
      <c r="N1046" s="186">
        <v>3</v>
      </c>
      <c r="O1046" s="187">
        <f t="shared" si="136"/>
        <v>0</v>
      </c>
      <c r="P1046" s="59">
        <f t="shared" si="133"/>
        <v>100</v>
      </c>
    </row>
    <row r="1047" spans="1:16" s="2" customFormat="1" ht="14.25" customHeight="1" outlineLevel="2" x14ac:dyDescent="0.2">
      <c r="A1047" s="217">
        <f t="shared" si="135"/>
        <v>1044</v>
      </c>
      <c r="B1047" s="64" t="s">
        <v>1338</v>
      </c>
      <c r="C1047" s="58" t="s">
        <v>599</v>
      </c>
      <c r="D1047" s="58" t="s">
        <v>891</v>
      </c>
      <c r="E1047" s="58" t="s">
        <v>25</v>
      </c>
      <c r="F1047" s="58" t="s">
        <v>1318</v>
      </c>
      <c r="G1047" s="58" t="s">
        <v>31</v>
      </c>
      <c r="H1047" s="58" t="s">
        <v>1316</v>
      </c>
      <c r="I1047" s="58" t="s">
        <v>1319</v>
      </c>
      <c r="J1047" s="58" t="s">
        <v>615</v>
      </c>
      <c r="K1047" s="57" t="s">
        <v>1320</v>
      </c>
      <c r="L1047" s="184">
        <v>76</v>
      </c>
      <c r="M1047" s="185">
        <v>3</v>
      </c>
      <c r="N1047" s="186">
        <v>0</v>
      </c>
      <c r="O1047" s="187">
        <f t="shared" si="136"/>
        <v>-3</v>
      </c>
      <c r="P1047" s="59">
        <f t="shared" si="133"/>
        <v>0</v>
      </c>
    </row>
    <row r="1048" spans="1:16" s="2" customFormat="1" ht="14.25" customHeight="1" outlineLevel="2" x14ac:dyDescent="0.2">
      <c r="A1048" s="217">
        <f t="shared" si="135"/>
        <v>1045</v>
      </c>
      <c r="B1048" s="64" t="s">
        <v>1339</v>
      </c>
      <c r="C1048" s="58" t="s">
        <v>599</v>
      </c>
      <c r="D1048" s="58" t="s">
        <v>891</v>
      </c>
      <c r="E1048" s="58" t="s">
        <v>25</v>
      </c>
      <c r="F1048" s="58" t="s">
        <v>1318</v>
      </c>
      <c r="G1048" s="58" t="s">
        <v>31</v>
      </c>
      <c r="H1048" s="58" t="s">
        <v>1316</v>
      </c>
      <c r="I1048" s="58" t="s">
        <v>1319</v>
      </c>
      <c r="J1048" s="58" t="s">
        <v>621</v>
      </c>
      <c r="K1048" s="57" t="s">
        <v>1322</v>
      </c>
      <c r="L1048" s="184">
        <v>432</v>
      </c>
      <c r="M1048" s="185">
        <v>17</v>
      </c>
      <c r="N1048" s="186">
        <v>0</v>
      </c>
      <c r="O1048" s="187">
        <f t="shared" si="136"/>
        <v>-17</v>
      </c>
      <c r="P1048" s="59">
        <f t="shared" si="133"/>
        <v>0</v>
      </c>
    </row>
    <row r="1049" spans="1:16" s="2" customFormat="1" ht="14.25" customHeight="1" outlineLevel="2" x14ac:dyDescent="0.2">
      <c r="A1049" s="217">
        <f t="shared" si="135"/>
        <v>1046</v>
      </c>
      <c r="B1049" s="64" t="s">
        <v>1340</v>
      </c>
      <c r="C1049" s="58" t="s">
        <v>599</v>
      </c>
      <c r="D1049" s="58" t="s">
        <v>891</v>
      </c>
      <c r="E1049" s="58" t="s">
        <v>25</v>
      </c>
      <c r="F1049" s="58" t="s">
        <v>1318</v>
      </c>
      <c r="G1049" s="58" t="s">
        <v>67</v>
      </c>
      <c r="H1049" s="58" t="s">
        <v>1316</v>
      </c>
      <c r="I1049" s="58" t="s">
        <v>1319</v>
      </c>
      <c r="J1049" s="58" t="s">
        <v>615</v>
      </c>
      <c r="K1049" s="57" t="s">
        <v>1320</v>
      </c>
      <c r="L1049" s="184">
        <v>22</v>
      </c>
      <c r="M1049" s="185">
        <v>24</v>
      </c>
      <c r="N1049" s="186">
        <v>24</v>
      </c>
      <c r="O1049" s="187">
        <f t="shared" si="136"/>
        <v>0</v>
      </c>
      <c r="P1049" s="59">
        <f t="shared" si="133"/>
        <v>100</v>
      </c>
    </row>
    <row r="1050" spans="1:16" s="2" customFormat="1" ht="14.25" customHeight="1" outlineLevel="2" x14ac:dyDescent="0.2">
      <c r="A1050" s="217">
        <f t="shared" si="135"/>
        <v>1047</v>
      </c>
      <c r="B1050" s="64" t="s">
        <v>1341</v>
      </c>
      <c r="C1050" s="58" t="s">
        <v>599</v>
      </c>
      <c r="D1050" s="58" t="s">
        <v>891</v>
      </c>
      <c r="E1050" s="58" t="s">
        <v>25</v>
      </c>
      <c r="F1050" s="58" t="s">
        <v>1318</v>
      </c>
      <c r="G1050" s="58" t="s">
        <v>67</v>
      </c>
      <c r="H1050" s="58" t="s">
        <v>1316</v>
      </c>
      <c r="I1050" s="58" t="s">
        <v>1319</v>
      </c>
      <c r="J1050" s="58" t="s">
        <v>621</v>
      </c>
      <c r="K1050" s="57" t="s">
        <v>1322</v>
      </c>
      <c r="L1050" s="184">
        <v>128</v>
      </c>
      <c r="M1050" s="185">
        <v>141</v>
      </c>
      <c r="N1050" s="186">
        <v>134</v>
      </c>
      <c r="O1050" s="187">
        <f t="shared" si="136"/>
        <v>-7</v>
      </c>
      <c r="P1050" s="59">
        <f t="shared" si="133"/>
        <v>95.035460992907801</v>
      </c>
    </row>
    <row r="1051" spans="1:16" s="2" customFormat="1" ht="14.25" customHeight="1" outlineLevel="2" x14ac:dyDescent="0.2">
      <c r="A1051" s="217">
        <f t="shared" si="135"/>
        <v>1048</v>
      </c>
      <c r="B1051" s="64" t="s">
        <v>1342</v>
      </c>
      <c r="C1051" s="58" t="s">
        <v>599</v>
      </c>
      <c r="D1051" s="58" t="s">
        <v>891</v>
      </c>
      <c r="E1051" s="58" t="s">
        <v>25</v>
      </c>
      <c r="F1051" s="58" t="s">
        <v>1318</v>
      </c>
      <c r="G1051" s="58" t="s">
        <v>33</v>
      </c>
      <c r="H1051" s="58" t="s">
        <v>1316</v>
      </c>
      <c r="I1051" s="58" t="s">
        <v>1319</v>
      </c>
      <c r="J1051" s="58" t="s">
        <v>615</v>
      </c>
      <c r="K1051" s="57" t="s">
        <v>1320</v>
      </c>
      <c r="L1051" s="184">
        <v>6</v>
      </c>
      <c r="M1051" s="185">
        <v>5</v>
      </c>
      <c r="N1051" s="186">
        <v>3</v>
      </c>
      <c r="O1051" s="187">
        <f t="shared" si="136"/>
        <v>-2</v>
      </c>
      <c r="P1051" s="59">
        <f t="shared" si="133"/>
        <v>60</v>
      </c>
    </row>
    <row r="1052" spans="1:16" s="2" customFormat="1" ht="14.25" customHeight="1" outlineLevel="2" x14ac:dyDescent="0.2">
      <c r="A1052" s="217">
        <f t="shared" si="135"/>
        <v>1049</v>
      </c>
      <c r="B1052" s="64" t="s">
        <v>1343</v>
      </c>
      <c r="C1052" s="58" t="s">
        <v>599</v>
      </c>
      <c r="D1052" s="58" t="s">
        <v>891</v>
      </c>
      <c r="E1052" s="58" t="s">
        <v>25</v>
      </c>
      <c r="F1052" s="58" t="s">
        <v>1318</v>
      </c>
      <c r="G1052" s="58" t="s">
        <v>33</v>
      </c>
      <c r="H1052" s="58" t="s">
        <v>1316</v>
      </c>
      <c r="I1052" s="58" t="s">
        <v>1319</v>
      </c>
      <c r="J1052" s="58" t="s">
        <v>621</v>
      </c>
      <c r="K1052" s="57" t="s">
        <v>1322</v>
      </c>
      <c r="L1052" s="184">
        <v>33</v>
      </c>
      <c r="M1052" s="185">
        <v>26</v>
      </c>
      <c r="N1052" s="186">
        <v>18</v>
      </c>
      <c r="O1052" s="187">
        <f t="shared" si="136"/>
        <v>-8</v>
      </c>
      <c r="P1052" s="59">
        <f t="shared" si="133"/>
        <v>69.230769230769226</v>
      </c>
    </row>
    <row r="1053" spans="1:16" s="2" customFormat="1" ht="14.25" customHeight="1" outlineLevel="2" x14ac:dyDescent="0.2">
      <c r="A1053" s="217">
        <f t="shared" si="135"/>
        <v>1050</v>
      </c>
      <c r="B1053" s="64" t="s">
        <v>1344</v>
      </c>
      <c r="C1053" s="58" t="s">
        <v>599</v>
      </c>
      <c r="D1053" s="58" t="s">
        <v>891</v>
      </c>
      <c r="E1053" s="58" t="s">
        <v>25</v>
      </c>
      <c r="F1053" s="58" t="s">
        <v>1318</v>
      </c>
      <c r="G1053" s="58" t="s">
        <v>795</v>
      </c>
      <c r="H1053" s="58" t="s">
        <v>1316</v>
      </c>
      <c r="I1053" s="58" t="s">
        <v>1319</v>
      </c>
      <c r="J1053" s="58" t="s">
        <v>615</v>
      </c>
      <c r="K1053" s="57" t="s">
        <v>1320</v>
      </c>
      <c r="L1053" s="184">
        <v>0</v>
      </c>
      <c r="M1053" s="185">
        <v>14</v>
      </c>
      <c r="N1053" s="186">
        <v>14</v>
      </c>
      <c r="O1053" s="187">
        <f t="shared" si="136"/>
        <v>0</v>
      </c>
      <c r="P1053" s="59">
        <f t="shared" si="133"/>
        <v>100</v>
      </c>
    </row>
    <row r="1054" spans="1:16" s="2" customFormat="1" ht="14.25" customHeight="1" outlineLevel="2" x14ac:dyDescent="0.2">
      <c r="A1054" s="217">
        <f t="shared" si="135"/>
        <v>1051</v>
      </c>
      <c r="B1054" s="64" t="s">
        <v>1345</v>
      </c>
      <c r="C1054" s="58" t="s">
        <v>599</v>
      </c>
      <c r="D1054" s="58" t="s">
        <v>891</v>
      </c>
      <c r="E1054" s="58" t="s">
        <v>25</v>
      </c>
      <c r="F1054" s="58" t="s">
        <v>1318</v>
      </c>
      <c r="G1054" s="58" t="s">
        <v>795</v>
      </c>
      <c r="H1054" s="58" t="s">
        <v>1316</v>
      </c>
      <c r="I1054" s="58" t="s">
        <v>1319</v>
      </c>
      <c r="J1054" s="58" t="s">
        <v>621</v>
      </c>
      <c r="K1054" s="57" t="s">
        <v>1322</v>
      </c>
      <c r="L1054" s="184">
        <v>0</v>
      </c>
      <c r="M1054" s="185">
        <v>82</v>
      </c>
      <c r="N1054" s="186">
        <v>82</v>
      </c>
      <c r="O1054" s="187">
        <f t="shared" si="136"/>
        <v>0</v>
      </c>
      <c r="P1054" s="59">
        <f t="shared" si="133"/>
        <v>100</v>
      </c>
    </row>
    <row r="1055" spans="1:16" s="2" customFormat="1" ht="28.5" outlineLevel="2" x14ac:dyDescent="0.2">
      <c r="A1055" s="217">
        <f t="shared" si="135"/>
        <v>1052</v>
      </c>
      <c r="B1055" s="64" t="s">
        <v>1346</v>
      </c>
      <c r="C1055" s="58" t="s">
        <v>599</v>
      </c>
      <c r="D1055" s="58" t="s">
        <v>891</v>
      </c>
      <c r="E1055" s="58" t="s">
        <v>25</v>
      </c>
      <c r="F1055" s="58" t="s">
        <v>1318</v>
      </c>
      <c r="G1055" s="58" t="s">
        <v>795</v>
      </c>
      <c r="H1055" s="58" t="s">
        <v>1316</v>
      </c>
      <c r="I1055" s="58" t="s">
        <v>1319</v>
      </c>
      <c r="J1055" s="58" t="s">
        <v>615</v>
      </c>
      <c r="K1055" s="57" t="s">
        <v>1324</v>
      </c>
      <c r="L1055" s="184">
        <v>0</v>
      </c>
      <c r="M1055" s="185">
        <v>2</v>
      </c>
      <c r="N1055" s="186">
        <v>2</v>
      </c>
      <c r="O1055" s="187">
        <f t="shared" si="136"/>
        <v>0</v>
      </c>
      <c r="P1055" s="59">
        <f t="shared" si="133"/>
        <v>100</v>
      </c>
    </row>
    <row r="1056" spans="1:16" s="2" customFormat="1" ht="28.5" outlineLevel="2" x14ac:dyDescent="0.2">
      <c r="A1056" s="217">
        <f t="shared" si="135"/>
        <v>1053</v>
      </c>
      <c r="B1056" s="64" t="s">
        <v>1347</v>
      </c>
      <c r="C1056" s="58" t="s">
        <v>599</v>
      </c>
      <c r="D1056" s="58" t="s">
        <v>891</v>
      </c>
      <c r="E1056" s="58" t="s">
        <v>25</v>
      </c>
      <c r="F1056" s="58" t="s">
        <v>1318</v>
      </c>
      <c r="G1056" s="58" t="s">
        <v>795</v>
      </c>
      <c r="H1056" s="58" t="s">
        <v>1316</v>
      </c>
      <c r="I1056" s="58" t="s">
        <v>1319</v>
      </c>
      <c r="J1056" s="58" t="s">
        <v>621</v>
      </c>
      <c r="K1056" s="57" t="s">
        <v>1326</v>
      </c>
      <c r="L1056" s="184">
        <v>0</v>
      </c>
      <c r="M1056" s="185">
        <v>9</v>
      </c>
      <c r="N1056" s="186">
        <v>9</v>
      </c>
      <c r="O1056" s="187">
        <f t="shared" si="136"/>
        <v>0</v>
      </c>
      <c r="P1056" s="59">
        <f t="shared" si="133"/>
        <v>100</v>
      </c>
    </row>
    <row r="1057" spans="1:16" s="2" customFormat="1" outlineLevel="1" x14ac:dyDescent="0.2">
      <c r="A1057" s="218">
        <f t="shared" si="135"/>
        <v>1054</v>
      </c>
      <c r="B1057" s="60" t="s">
        <v>1348</v>
      </c>
      <c r="C1057" s="61">
        <v>236306</v>
      </c>
      <c r="D1057" s="61" t="s">
        <v>551</v>
      </c>
      <c r="E1057" s="61"/>
      <c r="F1057" s="61"/>
      <c r="G1057" s="61"/>
      <c r="H1057" s="62"/>
      <c r="I1057" s="61"/>
      <c r="J1057" s="61"/>
      <c r="K1057" s="63"/>
      <c r="L1057" s="65">
        <f>SUM(L1058:L1078)</f>
        <v>0</v>
      </c>
      <c r="M1057" s="65">
        <f>SUM(M1058:M1078)</f>
        <v>4217</v>
      </c>
      <c r="N1057" s="65">
        <f>SUM(N1058:N1078)</f>
        <v>4142</v>
      </c>
      <c r="O1057" s="66">
        <f>SUM(O1058:O1078)</f>
        <v>-75</v>
      </c>
      <c r="P1057" s="18">
        <f t="shared" si="133"/>
        <v>98.221484467631015</v>
      </c>
    </row>
    <row r="1058" spans="1:16" s="2" customFormat="1" ht="14.25" customHeight="1" outlineLevel="2" x14ac:dyDescent="0.2">
      <c r="A1058" s="217">
        <f t="shared" si="135"/>
        <v>1055</v>
      </c>
      <c r="B1058" s="64" t="s">
        <v>1349</v>
      </c>
      <c r="C1058" s="58" t="s">
        <v>1350</v>
      </c>
      <c r="D1058" s="58" t="s">
        <v>551</v>
      </c>
      <c r="E1058" s="58" t="s">
        <v>25</v>
      </c>
      <c r="F1058" s="58" t="s">
        <v>1351</v>
      </c>
      <c r="G1058" s="58" t="s">
        <v>125</v>
      </c>
      <c r="H1058" s="58"/>
      <c r="I1058" s="58" t="s">
        <v>1009</v>
      </c>
      <c r="J1058" s="58" t="s">
        <v>615</v>
      </c>
      <c r="K1058" s="57" t="s">
        <v>1352</v>
      </c>
      <c r="L1058" s="184">
        <v>0</v>
      </c>
      <c r="M1058" s="185">
        <v>82</v>
      </c>
      <c r="N1058" s="186">
        <v>82</v>
      </c>
      <c r="O1058" s="187">
        <f t="shared" ref="O1058:O1078" si="137">N1058-M1058</f>
        <v>0</v>
      </c>
      <c r="P1058" s="59">
        <f t="shared" si="133"/>
        <v>100</v>
      </c>
    </row>
    <row r="1059" spans="1:16" s="2" customFormat="1" ht="14.25" customHeight="1" outlineLevel="2" x14ac:dyDescent="0.2">
      <c r="A1059" s="217">
        <f t="shared" si="135"/>
        <v>1056</v>
      </c>
      <c r="B1059" s="64" t="s">
        <v>1353</v>
      </c>
      <c r="C1059" s="58" t="s">
        <v>1350</v>
      </c>
      <c r="D1059" s="58" t="s">
        <v>551</v>
      </c>
      <c r="E1059" s="58" t="s">
        <v>25</v>
      </c>
      <c r="F1059" s="58" t="s">
        <v>1351</v>
      </c>
      <c r="G1059" s="58" t="s">
        <v>125</v>
      </c>
      <c r="H1059" s="58" t="s">
        <v>1012</v>
      </c>
      <c r="I1059" s="58" t="s">
        <v>1009</v>
      </c>
      <c r="J1059" s="58" t="s">
        <v>615</v>
      </c>
      <c r="K1059" s="57" t="s">
        <v>1354</v>
      </c>
      <c r="L1059" s="184">
        <v>0</v>
      </c>
      <c r="M1059" s="185">
        <v>41</v>
      </c>
      <c r="N1059" s="186">
        <v>41</v>
      </c>
      <c r="O1059" s="187">
        <f t="shared" si="137"/>
        <v>0</v>
      </c>
      <c r="P1059" s="59">
        <f t="shared" si="133"/>
        <v>100</v>
      </c>
    </row>
    <row r="1060" spans="1:16" s="2" customFormat="1" ht="14.25" customHeight="1" outlineLevel="2" x14ac:dyDescent="0.2">
      <c r="A1060" s="217">
        <f t="shared" si="135"/>
        <v>1057</v>
      </c>
      <c r="B1060" s="64" t="s">
        <v>1355</v>
      </c>
      <c r="C1060" s="58" t="s">
        <v>1350</v>
      </c>
      <c r="D1060" s="58" t="s">
        <v>551</v>
      </c>
      <c r="E1060" s="58" t="s">
        <v>25</v>
      </c>
      <c r="F1060" s="58" t="s">
        <v>1351</v>
      </c>
      <c r="G1060" s="58" t="s">
        <v>125</v>
      </c>
      <c r="H1060" s="58"/>
      <c r="I1060" s="58" t="s">
        <v>1009</v>
      </c>
      <c r="J1060" s="58" t="s">
        <v>621</v>
      </c>
      <c r="K1060" s="57" t="s">
        <v>1356</v>
      </c>
      <c r="L1060" s="184">
        <v>0</v>
      </c>
      <c r="M1060" s="185">
        <v>694</v>
      </c>
      <c r="N1060" s="186">
        <v>694</v>
      </c>
      <c r="O1060" s="187">
        <f t="shared" si="137"/>
        <v>0</v>
      </c>
      <c r="P1060" s="59">
        <f t="shared" si="133"/>
        <v>100</v>
      </c>
    </row>
    <row r="1061" spans="1:16" s="2" customFormat="1" ht="14.25" customHeight="1" outlineLevel="2" x14ac:dyDescent="0.2">
      <c r="A1061" s="217">
        <f t="shared" si="135"/>
        <v>1058</v>
      </c>
      <c r="B1061" s="64" t="s">
        <v>1357</v>
      </c>
      <c r="C1061" s="58" t="s">
        <v>1350</v>
      </c>
      <c r="D1061" s="58" t="s">
        <v>551</v>
      </c>
      <c r="E1061" s="58" t="s">
        <v>25</v>
      </c>
      <c r="F1061" s="58" t="s">
        <v>1351</v>
      </c>
      <c r="G1061" s="58" t="s">
        <v>269</v>
      </c>
      <c r="H1061" s="58"/>
      <c r="I1061" s="58" t="s">
        <v>1009</v>
      </c>
      <c r="J1061" s="58" t="s">
        <v>615</v>
      </c>
      <c r="K1061" s="57" t="s">
        <v>1352</v>
      </c>
      <c r="L1061" s="184">
        <v>0</v>
      </c>
      <c r="M1061" s="185">
        <v>6</v>
      </c>
      <c r="N1061" s="186">
        <v>6</v>
      </c>
      <c r="O1061" s="187">
        <f t="shared" si="137"/>
        <v>0</v>
      </c>
      <c r="P1061" s="59">
        <f t="shared" si="133"/>
        <v>100</v>
      </c>
    </row>
    <row r="1062" spans="1:16" s="2" customFormat="1" ht="14.25" customHeight="1" outlineLevel="2" x14ac:dyDescent="0.2">
      <c r="A1062" s="217">
        <f t="shared" si="135"/>
        <v>1059</v>
      </c>
      <c r="B1062" s="64" t="s">
        <v>1358</v>
      </c>
      <c r="C1062" s="58" t="s">
        <v>1350</v>
      </c>
      <c r="D1062" s="58" t="s">
        <v>551</v>
      </c>
      <c r="E1062" s="58" t="s">
        <v>25</v>
      </c>
      <c r="F1062" s="58" t="s">
        <v>1351</v>
      </c>
      <c r="G1062" s="58" t="s">
        <v>269</v>
      </c>
      <c r="H1062" s="58" t="s">
        <v>1012</v>
      </c>
      <c r="I1062" s="58" t="s">
        <v>1009</v>
      </c>
      <c r="J1062" s="58" t="s">
        <v>615</v>
      </c>
      <c r="K1062" s="57" t="s">
        <v>1354</v>
      </c>
      <c r="L1062" s="184">
        <v>0</v>
      </c>
      <c r="M1062" s="185">
        <v>3</v>
      </c>
      <c r="N1062" s="186">
        <v>3</v>
      </c>
      <c r="O1062" s="187">
        <f t="shared" si="137"/>
        <v>0</v>
      </c>
      <c r="P1062" s="59">
        <f t="shared" si="133"/>
        <v>100</v>
      </c>
    </row>
    <row r="1063" spans="1:16" s="2" customFormat="1" ht="14.25" customHeight="1" outlineLevel="2" x14ac:dyDescent="0.2">
      <c r="A1063" s="217">
        <f t="shared" si="135"/>
        <v>1060</v>
      </c>
      <c r="B1063" s="64" t="s">
        <v>1359</v>
      </c>
      <c r="C1063" s="58" t="s">
        <v>1350</v>
      </c>
      <c r="D1063" s="58" t="s">
        <v>551</v>
      </c>
      <c r="E1063" s="58" t="s">
        <v>25</v>
      </c>
      <c r="F1063" s="58" t="s">
        <v>1351</v>
      </c>
      <c r="G1063" s="58" t="s">
        <v>269</v>
      </c>
      <c r="H1063" s="58"/>
      <c r="I1063" s="58" t="s">
        <v>1009</v>
      </c>
      <c r="J1063" s="58" t="s">
        <v>621</v>
      </c>
      <c r="K1063" s="57" t="s">
        <v>1356</v>
      </c>
      <c r="L1063" s="184">
        <v>0</v>
      </c>
      <c r="M1063" s="185">
        <v>51</v>
      </c>
      <c r="N1063" s="186">
        <v>51</v>
      </c>
      <c r="O1063" s="187">
        <f t="shared" si="137"/>
        <v>0</v>
      </c>
      <c r="P1063" s="59">
        <f t="shared" si="133"/>
        <v>100</v>
      </c>
    </row>
    <row r="1064" spans="1:16" s="2" customFormat="1" ht="14.25" customHeight="1" outlineLevel="2" x14ac:dyDescent="0.2">
      <c r="A1064" s="217">
        <f t="shared" si="135"/>
        <v>1061</v>
      </c>
      <c r="B1064" s="64" t="s">
        <v>1360</v>
      </c>
      <c r="C1064" s="58" t="s">
        <v>1350</v>
      </c>
      <c r="D1064" s="58" t="s">
        <v>551</v>
      </c>
      <c r="E1064" s="58" t="s">
        <v>25</v>
      </c>
      <c r="F1064" s="58" t="s">
        <v>1351</v>
      </c>
      <c r="G1064" s="58" t="s">
        <v>271</v>
      </c>
      <c r="H1064" s="58"/>
      <c r="I1064" s="58" t="s">
        <v>1009</v>
      </c>
      <c r="J1064" s="58" t="s">
        <v>615</v>
      </c>
      <c r="K1064" s="57" t="s">
        <v>1352</v>
      </c>
      <c r="L1064" s="184">
        <v>0</v>
      </c>
      <c r="M1064" s="185">
        <v>2</v>
      </c>
      <c r="N1064" s="186">
        <v>2</v>
      </c>
      <c r="O1064" s="187">
        <f t="shared" si="137"/>
        <v>0</v>
      </c>
      <c r="P1064" s="59">
        <f t="shared" si="133"/>
        <v>100</v>
      </c>
    </row>
    <row r="1065" spans="1:16" s="2" customFormat="1" ht="14.25" customHeight="1" outlineLevel="2" x14ac:dyDescent="0.2">
      <c r="A1065" s="217">
        <f t="shared" si="135"/>
        <v>1062</v>
      </c>
      <c r="B1065" s="64" t="s">
        <v>1361</v>
      </c>
      <c r="C1065" s="58" t="s">
        <v>1350</v>
      </c>
      <c r="D1065" s="58" t="s">
        <v>551</v>
      </c>
      <c r="E1065" s="58" t="s">
        <v>25</v>
      </c>
      <c r="F1065" s="58" t="s">
        <v>1351</v>
      </c>
      <c r="G1065" s="58" t="s">
        <v>271</v>
      </c>
      <c r="H1065" s="58" t="s">
        <v>1012</v>
      </c>
      <c r="I1065" s="58" t="s">
        <v>1009</v>
      </c>
      <c r="J1065" s="58" t="s">
        <v>615</v>
      </c>
      <c r="K1065" s="57" t="s">
        <v>1354</v>
      </c>
      <c r="L1065" s="184">
        <v>0</v>
      </c>
      <c r="M1065" s="185">
        <v>1</v>
      </c>
      <c r="N1065" s="186">
        <v>1</v>
      </c>
      <c r="O1065" s="187">
        <f t="shared" si="137"/>
        <v>0</v>
      </c>
      <c r="P1065" s="59">
        <f t="shared" si="133"/>
        <v>100</v>
      </c>
    </row>
    <row r="1066" spans="1:16" s="2" customFormat="1" ht="14.25" customHeight="1" outlineLevel="2" x14ac:dyDescent="0.2">
      <c r="A1066" s="217">
        <f t="shared" si="135"/>
        <v>1063</v>
      </c>
      <c r="B1066" s="64" t="s">
        <v>1362</v>
      </c>
      <c r="C1066" s="58" t="s">
        <v>1350</v>
      </c>
      <c r="D1066" s="58" t="s">
        <v>551</v>
      </c>
      <c r="E1066" s="58" t="s">
        <v>25</v>
      </c>
      <c r="F1066" s="58" t="s">
        <v>1351</v>
      </c>
      <c r="G1066" s="58" t="s">
        <v>271</v>
      </c>
      <c r="H1066" s="58"/>
      <c r="I1066" s="58" t="s">
        <v>1009</v>
      </c>
      <c r="J1066" s="58" t="s">
        <v>621</v>
      </c>
      <c r="K1066" s="57" t="s">
        <v>1356</v>
      </c>
      <c r="L1066" s="184">
        <v>0</v>
      </c>
      <c r="M1066" s="185">
        <v>18</v>
      </c>
      <c r="N1066" s="186">
        <v>18</v>
      </c>
      <c r="O1066" s="187">
        <f t="shared" si="137"/>
        <v>0</v>
      </c>
      <c r="P1066" s="59">
        <f t="shared" si="133"/>
        <v>100</v>
      </c>
    </row>
    <row r="1067" spans="1:16" s="2" customFormat="1" ht="14.25" customHeight="1" outlineLevel="2" x14ac:dyDescent="0.2">
      <c r="A1067" s="217">
        <f t="shared" si="135"/>
        <v>1064</v>
      </c>
      <c r="B1067" s="64" t="s">
        <v>1363</v>
      </c>
      <c r="C1067" s="58" t="s">
        <v>1350</v>
      </c>
      <c r="D1067" s="58" t="s">
        <v>551</v>
      </c>
      <c r="E1067" s="58" t="s">
        <v>25</v>
      </c>
      <c r="F1067" s="58" t="s">
        <v>1351</v>
      </c>
      <c r="G1067" s="58" t="s">
        <v>45</v>
      </c>
      <c r="H1067" s="58"/>
      <c r="I1067" s="58" t="s">
        <v>1009</v>
      </c>
      <c r="J1067" s="58" t="s">
        <v>615</v>
      </c>
      <c r="K1067" s="57" t="s">
        <v>1352</v>
      </c>
      <c r="L1067" s="184">
        <v>0</v>
      </c>
      <c r="M1067" s="185">
        <v>5</v>
      </c>
      <c r="N1067" s="186">
        <v>5</v>
      </c>
      <c r="O1067" s="187">
        <f t="shared" si="137"/>
        <v>0</v>
      </c>
      <c r="P1067" s="59">
        <f t="shared" si="133"/>
        <v>100</v>
      </c>
    </row>
    <row r="1068" spans="1:16" s="2" customFormat="1" ht="14.25" customHeight="1" outlineLevel="2" x14ac:dyDescent="0.2">
      <c r="A1068" s="217">
        <f t="shared" si="135"/>
        <v>1065</v>
      </c>
      <c r="B1068" s="64" t="s">
        <v>1364</v>
      </c>
      <c r="C1068" s="58" t="s">
        <v>1350</v>
      </c>
      <c r="D1068" s="58" t="s">
        <v>551</v>
      </c>
      <c r="E1068" s="58" t="s">
        <v>25</v>
      </c>
      <c r="F1068" s="58" t="s">
        <v>1351</v>
      </c>
      <c r="G1068" s="58" t="s">
        <v>45</v>
      </c>
      <c r="H1068" s="58" t="s">
        <v>1012</v>
      </c>
      <c r="I1068" s="58" t="s">
        <v>1009</v>
      </c>
      <c r="J1068" s="58" t="s">
        <v>615</v>
      </c>
      <c r="K1068" s="57" t="s">
        <v>1354</v>
      </c>
      <c r="L1068" s="184">
        <v>0</v>
      </c>
      <c r="M1068" s="185">
        <v>2</v>
      </c>
      <c r="N1068" s="186">
        <v>2</v>
      </c>
      <c r="O1068" s="187">
        <f t="shared" si="137"/>
        <v>0</v>
      </c>
      <c r="P1068" s="59">
        <f t="shared" si="133"/>
        <v>100</v>
      </c>
    </row>
    <row r="1069" spans="1:16" s="2" customFormat="1" ht="14.25" customHeight="1" outlineLevel="2" x14ac:dyDescent="0.2">
      <c r="A1069" s="217">
        <f t="shared" si="135"/>
        <v>1066</v>
      </c>
      <c r="B1069" s="64" t="s">
        <v>1365</v>
      </c>
      <c r="C1069" s="58" t="s">
        <v>1350</v>
      </c>
      <c r="D1069" s="58" t="s">
        <v>551</v>
      </c>
      <c r="E1069" s="58" t="s">
        <v>25</v>
      </c>
      <c r="F1069" s="58" t="s">
        <v>1351</v>
      </c>
      <c r="G1069" s="58" t="s">
        <v>45</v>
      </c>
      <c r="H1069" s="58"/>
      <c r="I1069" s="58" t="s">
        <v>1009</v>
      </c>
      <c r="J1069" s="58" t="s">
        <v>621</v>
      </c>
      <c r="K1069" s="57" t="s">
        <v>1356</v>
      </c>
      <c r="L1069" s="184">
        <v>0</v>
      </c>
      <c r="M1069" s="185">
        <v>42</v>
      </c>
      <c r="N1069" s="186">
        <v>42</v>
      </c>
      <c r="O1069" s="187">
        <f t="shared" si="137"/>
        <v>0</v>
      </c>
      <c r="P1069" s="59">
        <f t="shared" si="133"/>
        <v>100</v>
      </c>
    </row>
    <row r="1070" spans="1:16" s="2" customFormat="1" ht="14.25" customHeight="1" outlineLevel="2" x14ac:dyDescent="0.2">
      <c r="A1070" s="217">
        <f t="shared" si="135"/>
        <v>1067</v>
      </c>
      <c r="B1070" s="64" t="s">
        <v>1366</v>
      </c>
      <c r="C1070" s="58" t="s">
        <v>1350</v>
      </c>
      <c r="D1070" s="58" t="s">
        <v>551</v>
      </c>
      <c r="E1070" s="58" t="s">
        <v>25</v>
      </c>
      <c r="F1070" s="58" t="s">
        <v>1351</v>
      </c>
      <c r="G1070" s="58" t="s">
        <v>31</v>
      </c>
      <c r="H1070" s="58"/>
      <c r="I1070" s="58" t="s">
        <v>1009</v>
      </c>
      <c r="J1070" s="58" t="s">
        <v>615</v>
      </c>
      <c r="K1070" s="57" t="s">
        <v>1352</v>
      </c>
      <c r="L1070" s="184">
        <v>0</v>
      </c>
      <c r="M1070" s="185">
        <v>47</v>
      </c>
      <c r="N1070" s="186">
        <v>40</v>
      </c>
      <c r="O1070" s="187">
        <f t="shared" si="137"/>
        <v>-7</v>
      </c>
      <c r="P1070" s="59">
        <f t="shared" si="133"/>
        <v>85.106382978723403</v>
      </c>
    </row>
    <row r="1071" spans="1:16" s="2" customFormat="1" ht="14.25" customHeight="1" outlineLevel="2" x14ac:dyDescent="0.2">
      <c r="A1071" s="217">
        <f t="shared" si="135"/>
        <v>1068</v>
      </c>
      <c r="B1071" s="64" t="s">
        <v>1367</v>
      </c>
      <c r="C1071" s="58" t="s">
        <v>1350</v>
      </c>
      <c r="D1071" s="58" t="s">
        <v>551</v>
      </c>
      <c r="E1071" s="58" t="s">
        <v>25</v>
      </c>
      <c r="F1071" s="58" t="s">
        <v>1351</v>
      </c>
      <c r="G1071" s="58" t="s">
        <v>31</v>
      </c>
      <c r="H1071" s="58" t="s">
        <v>1012</v>
      </c>
      <c r="I1071" s="58" t="s">
        <v>1009</v>
      </c>
      <c r="J1071" s="58" t="s">
        <v>615</v>
      </c>
      <c r="K1071" s="57" t="s">
        <v>1354</v>
      </c>
      <c r="L1071" s="184">
        <v>0</v>
      </c>
      <c r="M1071" s="185">
        <v>23</v>
      </c>
      <c r="N1071" s="186">
        <v>20</v>
      </c>
      <c r="O1071" s="187">
        <f t="shared" si="137"/>
        <v>-3</v>
      </c>
      <c r="P1071" s="59">
        <f t="shared" si="133"/>
        <v>86.956521739130437</v>
      </c>
    </row>
    <row r="1072" spans="1:16" s="2" customFormat="1" ht="14.25" customHeight="1" outlineLevel="2" x14ac:dyDescent="0.2">
      <c r="A1072" s="217">
        <f t="shared" si="135"/>
        <v>1069</v>
      </c>
      <c r="B1072" s="64" t="s">
        <v>1368</v>
      </c>
      <c r="C1072" s="58" t="s">
        <v>1350</v>
      </c>
      <c r="D1072" s="58" t="s">
        <v>551</v>
      </c>
      <c r="E1072" s="58" t="s">
        <v>25</v>
      </c>
      <c r="F1072" s="58" t="s">
        <v>1351</v>
      </c>
      <c r="G1072" s="58" t="s">
        <v>31</v>
      </c>
      <c r="H1072" s="58"/>
      <c r="I1072" s="58" t="s">
        <v>1009</v>
      </c>
      <c r="J1072" s="58" t="s">
        <v>621</v>
      </c>
      <c r="K1072" s="57" t="s">
        <v>1356</v>
      </c>
      <c r="L1072" s="184">
        <v>0</v>
      </c>
      <c r="M1072" s="185">
        <v>397</v>
      </c>
      <c r="N1072" s="186">
        <v>342</v>
      </c>
      <c r="O1072" s="187">
        <f t="shared" si="137"/>
        <v>-55</v>
      </c>
      <c r="P1072" s="59">
        <f t="shared" si="133"/>
        <v>86.146095717884137</v>
      </c>
    </row>
    <row r="1073" spans="1:16" s="2" customFormat="1" ht="14.25" customHeight="1" outlineLevel="2" x14ac:dyDescent="0.2">
      <c r="A1073" s="217">
        <f t="shared" si="135"/>
        <v>1070</v>
      </c>
      <c r="B1073" s="64" t="s">
        <v>1369</v>
      </c>
      <c r="C1073" s="58" t="s">
        <v>1350</v>
      </c>
      <c r="D1073" s="58" t="s">
        <v>551</v>
      </c>
      <c r="E1073" s="58" t="s">
        <v>25</v>
      </c>
      <c r="F1073" s="58" t="s">
        <v>1351</v>
      </c>
      <c r="G1073" s="58" t="s">
        <v>67</v>
      </c>
      <c r="H1073" s="58"/>
      <c r="I1073" s="58" t="s">
        <v>1009</v>
      </c>
      <c r="J1073" s="58" t="s">
        <v>615</v>
      </c>
      <c r="K1073" s="57" t="s">
        <v>1352</v>
      </c>
      <c r="L1073" s="184">
        <v>0</v>
      </c>
      <c r="M1073" s="185">
        <v>1</v>
      </c>
      <c r="N1073" s="186">
        <v>0</v>
      </c>
      <c r="O1073" s="187">
        <f t="shared" si="137"/>
        <v>-1</v>
      </c>
      <c r="P1073" s="59">
        <f t="shared" si="133"/>
        <v>0</v>
      </c>
    </row>
    <row r="1074" spans="1:16" s="2" customFormat="1" ht="14.25" customHeight="1" outlineLevel="2" x14ac:dyDescent="0.2">
      <c r="A1074" s="217">
        <f t="shared" si="135"/>
        <v>1071</v>
      </c>
      <c r="B1074" s="64" t="s">
        <v>1370</v>
      </c>
      <c r="C1074" s="58" t="s">
        <v>1350</v>
      </c>
      <c r="D1074" s="58" t="s">
        <v>551</v>
      </c>
      <c r="E1074" s="58" t="s">
        <v>25</v>
      </c>
      <c r="F1074" s="58" t="s">
        <v>1351</v>
      </c>
      <c r="G1074" s="58" t="s">
        <v>67</v>
      </c>
      <c r="H1074" s="58"/>
      <c r="I1074" s="58" t="s">
        <v>1009</v>
      </c>
      <c r="J1074" s="58" t="s">
        <v>621</v>
      </c>
      <c r="K1074" s="57" t="s">
        <v>1356</v>
      </c>
      <c r="L1074" s="184">
        <v>0</v>
      </c>
      <c r="M1074" s="185">
        <v>7</v>
      </c>
      <c r="N1074" s="186">
        <v>0</v>
      </c>
      <c r="O1074" s="187">
        <f t="shared" si="137"/>
        <v>-7</v>
      </c>
      <c r="P1074" s="59">
        <f t="shared" si="133"/>
        <v>0</v>
      </c>
    </row>
    <row r="1075" spans="1:16" s="2" customFormat="1" ht="14.25" customHeight="1" outlineLevel="2" x14ac:dyDescent="0.2">
      <c r="A1075" s="217">
        <f t="shared" si="135"/>
        <v>1072</v>
      </c>
      <c r="B1075" s="64" t="s">
        <v>1371</v>
      </c>
      <c r="C1075" s="58" t="s">
        <v>1350</v>
      </c>
      <c r="D1075" s="58" t="s">
        <v>551</v>
      </c>
      <c r="E1075" s="58" t="s">
        <v>25</v>
      </c>
      <c r="F1075" s="58" t="s">
        <v>1351</v>
      </c>
      <c r="G1075" s="58" t="s">
        <v>33</v>
      </c>
      <c r="H1075" s="58"/>
      <c r="I1075" s="58" t="s">
        <v>1009</v>
      </c>
      <c r="J1075" s="58" t="s">
        <v>615</v>
      </c>
      <c r="K1075" s="57" t="s">
        <v>1352</v>
      </c>
      <c r="L1075" s="184">
        <v>0</v>
      </c>
      <c r="M1075" s="185">
        <v>3</v>
      </c>
      <c r="N1075" s="186">
        <v>3</v>
      </c>
      <c r="O1075" s="187">
        <f t="shared" si="137"/>
        <v>0</v>
      </c>
      <c r="P1075" s="59">
        <f t="shared" si="133"/>
        <v>100</v>
      </c>
    </row>
    <row r="1076" spans="1:16" s="2" customFormat="1" ht="14.25" customHeight="1" outlineLevel="2" x14ac:dyDescent="0.2">
      <c r="A1076" s="217">
        <f t="shared" si="135"/>
        <v>1073</v>
      </c>
      <c r="B1076" s="64" t="s">
        <v>1372</v>
      </c>
      <c r="C1076" s="58" t="s">
        <v>1350</v>
      </c>
      <c r="D1076" s="58" t="s">
        <v>551</v>
      </c>
      <c r="E1076" s="58" t="s">
        <v>25</v>
      </c>
      <c r="F1076" s="58" t="s">
        <v>1351</v>
      </c>
      <c r="G1076" s="58" t="s">
        <v>33</v>
      </c>
      <c r="H1076" s="58" t="s">
        <v>1012</v>
      </c>
      <c r="I1076" s="58" t="s">
        <v>1009</v>
      </c>
      <c r="J1076" s="58" t="s">
        <v>615</v>
      </c>
      <c r="K1076" s="57" t="s">
        <v>1354</v>
      </c>
      <c r="L1076" s="184">
        <v>0</v>
      </c>
      <c r="M1076" s="185">
        <v>2</v>
      </c>
      <c r="N1076" s="186">
        <v>1</v>
      </c>
      <c r="O1076" s="187">
        <f t="shared" si="137"/>
        <v>-1</v>
      </c>
      <c r="P1076" s="59">
        <f t="shared" si="133"/>
        <v>50</v>
      </c>
    </row>
    <row r="1077" spans="1:16" s="2" customFormat="1" ht="14.25" customHeight="1" outlineLevel="2" x14ac:dyDescent="0.2">
      <c r="A1077" s="217">
        <f t="shared" si="135"/>
        <v>1074</v>
      </c>
      <c r="B1077" s="64" t="s">
        <v>1373</v>
      </c>
      <c r="C1077" s="58" t="s">
        <v>1350</v>
      </c>
      <c r="D1077" s="58" t="s">
        <v>551</v>
      </c>
      <c r="E1077" s="58" t="s">
        <v>25</v>
      </c>
      <c r="F1077" s="58" t="s">
        <v>1351</v>
      </c>
      <c r="G1077" s="58" t="s">
        <v>33</v>
      </c>
      <c r="H1077" s="58"/>
      <c r="I1077" s="58" t="s">
        <v>1009</v>
      </c>
      <c r="J1077" s="58" t="s">
        <v>621</v>
      </c>
      <c r="K1077" s="57" t="s">
        <v>1356</v>
      </c>
      <c r="L1077" s="184">
        <v>0</v>
      </c>
      <c r="M1077" s="185">
        <v>26</v>
      </c>
      <c r="N1077" s="186">
        <v>25</v>
      </c>
      <c r="O1077" s="187">
        <f t="shared" si="137"/>
        <v>-1</v>
      </c>
      <c r="P1077" s="59">
        <f t="shared" si="133"/>
        <v>96.15384615384616</v>
      </c>
    </row>
    <row r="1078" spans="1:16" s="2" customFormat="1" ht="14.25" customHeight="1" outlineLevel="2" x14ac:dyDescent="0.2">
      <c r="A1078" s="217">
        <f t="shared" si="135"/>
        <v>1075</v>
      </c>
      <c r="B1078" s="64" t="s">
        <v>1374</v>
      </c>
      <c r="C1078" s="58" t="s">
        <v>1350</v>
      </c>
      <c r="D1078" s="58" t="s">
        <v>551</v>
      </c>
      <c r="E1078" s="58" t="s">
        <v>25</v>
      </c>
      <c r="F1078" s="58" t="s">
        <v>1351</v>
      </c>
      <c r="G1078" s="58" t="s">
        <v>1375</v>
      </c>
      <c r="H1078" s="58"/>
      <c r="I1078" s="58" t="s">
        <v>1009</v>
      </c>
      <c r="J1078" s="58" t="s">
        <v>621</v>
      </c>
      <c r="K1078" s="57" t="s">
        <v>1356</v>
      </c>
      <c r="L1078" s="184">
        <v>0</v>
      </c>
      <c r="M1078" s="185">
        <v>2764</v>
      </c>
      <c r="N1078" s="186">
        <v>2764</v>
      </c>
      <c r="O1078" s="187">
        <f t="shared" si="137"/>
        <v>0</v>
      </c>
      <c r="P1078" s="59">
        <f t="shared" si="133"/>
        <v>100</v>
      </c>
    </row>
    <row r="1079" spans="1:16" s="2" customFormat="1" ht="42" customHeight="1" outlineLevel="1" x14ac:dyDescent="0.2">
      <c r="A1079" s="218">
        <f t="shared" si="135"/>
        <v>1076</v>
      </c>
      <c r="B1079" s="60" t="s">
        <v>1376</v>
      </c>
      <c r="C1079" s="61">
        <v>236306</v>
      </c>
      <c r="D1079" s="61" t="s">
        <v>551</v>
      </c>
      <c r="E1079" s="61"/>
      <c r="F1079" s="61"/>
      <c r="G1079" s="61"/>
      <c r="H1079" s="62"/>
      <c r="I1079" s="61"/>
      <c r="J1079" s="61"/>
      <c r="K1079" s="63"/>
      <c r="L1079" s="65">
        <f>SUM(L1080:L1091)</f>
        <v>0</v>
      </c>
      <c r="M1079" s="65">
        <f>SUM(M1080:M1091)</f>
        <v>273</v>
      </c>
      <c r="N1079" s="65">
        <f>SUM(N1080:N1091)</f>
        <v>273</v>
      </c>
      <c r="O1079" s="66">
        <f>SUM(O1080:O1091)</f>
        <v>0</v>
      </c>
      <c r="P1079" s="18">
        <f t="shared" si="133"/>
        <v>100</v>
      </c>
    </row>
    <row r="1080" spans="1:16" s="2" customFormat="1" ht="14.25" customHeight="1" outlineLevel="2" x14ac:dyDescent="0.2">
      <c r="A1080" s="217">
        <f t="shared" si="135"/>
        <v>1077</v>
      </c>
      <c r="B1080" s="64" t="s">
        <v>1377</v>
      </c>
      <c r="C1080" s="58" t="s">
        <v>1350</v>
      </c>
      <c r="D1080" s="58" t="s">
        <v>551</v>
      </c>
      <c r="E1080" s="58" t="s">
        <v>25</v>
      </c>
      <c r="F1080" s="58" t="s">
        <v>1378</v>
      </c>
      <c r="G1080" s="58" t="s">
        <v>298</v>
      </c>
      <c r="H1080" s="58"/>
      <c r="I1080" s="58" t="s">
        <v>1009</v>
      </c>
      <c r="J1080" s="58" t="s">
        <v>615</v>
      </c>
      <c r="K1080" s="57" t="s">
        <v>1379</v>
      </c>
      <c r="L1080" s="184">
        <v>0</v>
      </c>
      <c r="M1080" s="185">
        <v>9</v>
      </c>
      <c r="N1080" s="186">
        <v>9</v>
      </c>
      <c r="O1080" s="187">
        <f t="shared" ref="O1080:O1091" si="138">N1080-M1080</f>
        <v>0</v>
      </c>
      <c r="P1080" s="59">
        <f t="shared" si="133"/>
        <v>100</v>
      </c>
    </row>
    <row r="1081" spans="1:16" s="2" customFormat="1" ht="14.25" customHeight="1" outlineLevel="2" x14ac:dyDescent="0.2">
      <c r="A1081" s="217">
        <f t="shared" si="135"/>
        <v>1078</v>
      </c>
      <c r="B1081" s="64" t="s">
        <v>1380</v>
      </c>
      <c r="C1081" s="58" t="s">
        <v>1350</v>
      </c>
      <c r="D1081" s="58" t="s">
        <v>551</v>
      </c>
      <c r="E1081" s="58" t="s">
        <v>25</v>
      </c>
      <c r="F1081" s="58" t="s">
        <v>1378</v>
      </c>
      <c r="G1081" s="58" t="s">
        <v>298</v>
      </c>
      <c r="H1081" s="58" t="s">
        <v>1012</v>
      </c>
      <c r="I1081" s="58" t="s">
        <v>1009</v>
      </c>
      <c r="J1081" s="58" t="s">
        <v>615</v>
      </c>
      <c r="K1081" s="57" t="s">
        <v>1381</v>
      </c>
      <c r="L1081" s="184">
        <v>0</v>
      </c>
      <c r="M1081" s="185">
        <v>5</v>
      </c>
      <c r="N1081" s="186">
        <v>5</v>
      </c>
      <c r="O1081" s="187">
        <f t="shared" si="138"/>
        <v>0</v>
      </c>
      <c r="P1081" s="59">
        <f t="shared" si="133"/>
        <v>100</v>
      </c>
    </row>
    <row r="1082" spans="1:16" s="2" customFormat="1" ht="14.25" customHeight="1" outlineLevel="2" x14ac:dyDescent="0.2">
      <c r="A1082" s="217">
        <f t="shared" si="135"/>
        <v>1079</v>
      </c>
      <c r="B1082" s="64" t="s">
        <v>1382</v>
      </c>
      <c r="C1082" s="58" t="s">
        <v>1350</v>
      </c>
      <c r="D1082" s="58" t="s">
        <v>551</v>
      </c>
      <c r="E1082" s="58" t="s">
        <v>25</v>
      </c>
      <c r="F1082" s="58" t="s">
        <v>1378</v>
      </c>
      <c r="G1082" s="58" t="s">
        <v>298</v>
      </c>
      <c r="H1082" s="58"/>
      <c r="I1082" s="58" t="s">
        <v>1009</v>
      </c>
      <c r="J1082" s="58" t="s">
        <v>621</v>
      </c>
      <c r="K1082" s="57" t="s">
        <v>1383</v>
      </c>
      <c r="L1082" s="184">
        <v>0</v>
      </c>
      <c r="M1082" s="185">
        <v>79</v>
      </c>
      <c r="N1082" s="186">
        <v>79</v>
      </c>
      <c r="O1082" s="187">
        <f t="shared" si="138"/>
        <v>0</v>
      </c>
      <c r="P1082" s="59">
        <f t="shared" si="133"/>
        <v>100</v>
      </c>
    </row>
    <row r="1083" spans="1:16" s="2" customFormat="1" ht="14.25" customHeight="1" outlineLevel="2" x14ac:dyDescent="0.2">
      <c r="A1083" s="217">
        <f t="shared" si="135"/>
        <v>1080</v>
      </c>
      <c r="B1083" s="64" t="s">
        <v>1384</v>
      </c>
      <c r="C1083" s="58" t="s">
        <v>1350</v>
      </c>
      <c r="D1083" s="58" t="s">
        <v>551</v>
      </c>
      <c r="E1083" s="58" t="s">
        <v>25</v>
      </c>
      <c r="F1083" s="58" t="s">
        <v>1378</v>
      </c>
      <c r="G1083" s="58" t="s">
        <v>269</v>
      </c>
      <c r="H1083" s="58"/>
      <c r="I1083" s="58" t="s">
        <v>1009</v>
      </c>
      <c r="J1083" s="58" t="s">
        <v>615</v>
      </c>
      <c r="K1083" s="57" t="s">
        <v>1379</v>
      </c>
      <c r="L1083" s="184">
        <v>0</v>
      </c>
      <c r="M1083" s="185">
        <v>2</v>
      </c>
      <c r="N1083" s="186">
        <v>2</v>
      </c>
      <c r="O1083" s="187">
        <f t="shared" si="138"/>
        <v>0</v>
      </c>
      <c r="P1083" s="59">
        <f t="shared" si="133"/>
        <v>100</v>
      </c>
    </row>
    <row r="1084" spans="1:16" s="2" customFormat="1" ht="14.25" customHeight="1" outlineLevel="2" x14ac:dyDescent="0.2">
      <c r="A1084" s="217">
        <f t="shared" si="135"/>
        <v>1081</v>
      </c>
      <c r="B1084" s="64" t="s">
        <v>1385</v>
      </c>
      <c r="C1084" s="58" t="s">
        <v>1350</v>
      </c>
      <c r="D1084" s="58" t="s">
        <v>551</v>
      </c>
      <c r="E1084" s="58" t="s">
        <v>25</v>
      </c>
      <c r="F1084" s="58" t="s">
        <v>1378</v>
      </c>
      <c r="G1084" s="58" t="s">
        <v>269</v>
      </c>
      <c r="H1084" s="58" t="s">
        <v>1012</v>
      </c>
      <c r="I1084" s="58" t="s">
        <v>1009</v>
      </c>
      <c r="J1084" s="58" t="s">
        <v>615</v>
      </c>
      <c r="K1084" s="57" t="s">
        <v>1381</v>
      </c>
      <c r="L1084" s="184">
        <v>0</v>
      </c>
      <c r="M1084" s="185">
        <v>1</v>
      </c>
      <c r="N1084" s="186">
        <v>1</v>
      </c>
      <c r="O1084" s="187">
        <f t="shared" si="138"/>
        <v>0</v>
      </c>
      <c r="P1084" s="59">
        <f t="shared" ref="P1084:P1135" si="139">N1084/M1084*100</f>
        <v>100</v>
      </c>
    </row>
    <row r="1085" spans="1:16" s="2" customFormat="1" ht="14.25" customHeight="1" outlineLevel="2" x14ac:dyDescent="0.2">
      <c r="A1085" s="217">
        <f t="shared" si="135"/>
        <v>1082</v>
      </c>
      <c r="B1085" s="64" t="s">
        <v>1386</v>
      </c>
      <c r="C1085" s="58" t="s">
        <v>1350</v>
      </c>
      <c r="D1085" s="58" t="s">
        <v>551</v>
      </c>
      <c r="E1085" s="58" t="s">
        <v>25</v>
      </c>
      <c r="F1085" s="58" t="s">
        <v>1378</v>
      </c>
      <c r="G1085" s="58" t="s">
        <v>269</v>
      </c>
      <c r="H1085" s="58"/>
      <c r="I1085" s="58" t="s">
        <v>1009</v>
      </c>
      <c r="J1085" s="58" t="s">
        <v>621</v>
      </c>
      <c r="K1085" s="57" t="s">
        <v>1383</v>
      </c>
      <c r="L1085" s="184">
        <v>0</v>
      </c>
      <c r="M1085" s="185">
        <v>20</v>
      </c>
      <c r="N1085" s="186">
        <v>20</v>
      </c>
      <c r="O1085" s="187">
        <f t="shared" si="138"/>
        <v>0</v>
      </c>
      <c r="P1085" s="59">
        <f t="shared" si="139"/>
        <v>100</v>
      </c>
    </row>
    <row r="1086" spans="1:16" s="2" customFormat="1" ht="14.25" customHeight="1" outlineLevel="2" x14ac:dyDescent="0.2">
      <c r="A1086" s="217">
        <f t="shared" si="135"/>
        <v>1083</v>
      </c>
      <c r="B1086" s="64" t="s">
        <v>1387</v>
      </c>
      <c r="C1086" s="58" t="s">
        <v>1350</v>
      </c>
      <c r="D1086" s="58" t="s">
        <v>551</v>
      </c>
      <c r="E1086" s="58" t="s">
        <v>25</v>
      </c>
      <c r="F1086" s="58" t="s">
        <v>1378</v>
      </c>
      <c r="G1086" s="58" t="s">
        <v>271</v>
      </c>
      <c r="H1086" s="58"/>
      <c r="I1086" s="58" t="s">
        <v>1009</v>
      </c>
      <c r="J1086" s="58" t="s">
        <v>615</v>
      </c>
      <c r="K1086" s="57" t="s">
        <v>1379</v>
      </c>
      <c r="L1086" s="184">
        <v>0</v>
      </c>
      <c r="M1086" s="185">
        <v>1</v>
      </c>
      <c r="N1086" s="186">
        <v>1</v>
      </c>
      <c r="O1086" s="187">
        <f t="shared" si="138"/>
        <v>0</v>
      </c>
      <c r="P1086" s="59">
        <f t="shared" si="139"/>
        <v>100</v>
      </c>
    </row>
    <row r="1087" spans="1:16" s="2" customFormat="1" ht="14.25" customHeight="1" outlineLevel="2" x14ac:dyDescent="0.2">
      <c r="A1087" s="217">
        <f t="shared" si="135"/>
        <v>1084</v>
      </c>
      <c r="B1087" s="64" t="s">
        <v>1388</v>
      </c>
      <c r="C1087" s="58" t="s">
        <v>1350</v>
      </c>
      <c r="D1087" s="58" t="s">
        <v>551</v>
      </c>
      <c r="E1087" s="58" t="s">
        <v>25</v>
      </c>
      <c r="F1087" s="58" t="s">
        <v>1378</v>
      </c>
      <c r="G1087" s="58" t="s">
        <v>271</v>
      </c>
      <c r="H1087" s="58"/>
      <c r="I1087" s="58" t="s">
        <v>1009</v>
      </c>
      <c r="J1087" s="58" t="s">
        <v>621</v>
      </c>
      <c r="K1087" s="57" t="s">
        <v>1383</v>
      </c>
      <c r="L1087" s="184">
        <v>0</v>
      </c>
      <c r="M1087" s="185">
        <v>7</v>
      </c>
      <c r="N1087" s="186">
        <v>7</v>
      </c>
      <c r="O1087" s="187">
        <f t="shared" si="138"/>
        <v>0</v>
      </c>
      <c r="P1087" s="59">
        <f t="shared" si="139"/>
        <v>100</v>
      </c>
    </row>
    <row r="1088" spans="1:16" s="2" customFormat="1" ht="14.25" customHeight="1" outlineLevel="2" x14ac:dyDescent="0.2">
      <c r="A1088" s="217">
        <f t="shared" si="135"/>
        <v>1085</v>
      </c>
      <c r="B1088" s="64" t="s">
        <v>1389</v>
      </c>
      <c r="C1088" s="58" t="s">
        <v>1350</v>
      </c>
      <c r="D1088" s="58" t="s">
        <v>551</v>
      </c>
      <c r="E1088" s="58" t="s">
        <v>25</v>
      </c>
      <c r="F1088" s="58" t="s">
        <v>1378</v>
      </c>
      <c r="G1088" s="58" t="s">
        <v>67</v>
      </c>
      <c r="H1088" s="58"/>
      <c r="I1088" s="58" t="s">
        <v>1009</v>
      </c>
      <c r="J1088" s="58" t="s">
        <v>621</v>
      </c>
      <c r="K1088" s="57" t="s">
        <v>1379</v>
      </c>
      <c r="L1088" s="184">
        <v>0</v>
      </c>
      <c r="M1088" s="185">
        <v>3</v>
      </c>
      <c r="N1088" s="186">
        <v>3</v>
      </c>
      <c r="O1088" s="187">
        <f t="shared" si="138"/>
        <v>0</v>
      </c>
      <c r="P1088" s="59">
        <f t="shared" si="139"/>
        <v>100</v>
      </c>
    </row>
    <row r="1089" spans="1:16" s="2" customFormat="1" ht="14.25" customHeight="1" outlineLevel="2" x14ac:dyDescent="0.2">
      <c r="A1089" s="217">
        <f t="shared" si="135"/>
        <v>1086</v>
      </c>
      <c r="B1089" s="64" t="s">
        <v>1390</v>
      </c>
      <c r="C1089" s="58" t="s">
        <v>1350</v>
      </c>
      <c r="D1089" s="58" t="s">
        <v>551</v>
      </c>
      <c r="E1089" s="58" t="s">
        <v>25</v>
      </c>
      <c r="F1089" s="58" t="s">
        <v>1378</v>
      </c>
      <c r="G1089" s="58" t="s">
        <v>795</v>
      </c>
      <c r="H1089" s="58"/>
      <c r="I1089" s="58" t="s">
        <v>1009</v>
      </c>
      <c r="J1089" s="58" t="s">
        <v>615</v>
      </c>
      <c r="K1089" s="57" t="s">
        <v>1379</v>
      </c>
      <c r="L1089" s="184">
        <v>0</v>
      </c>
      <c r="M1089" s="185">
        <v>15</v>
      </c>
      <c r="N1089" s="186">
        <v>15</v>
      </c>
      <c r="O1089" s="187">
        <f t="shared" si="138"/>
        <v>0</v>
      </c>
      <c r="P1089" s="59">
        <f t="shared" si="139"/>
        <v>100</v>
      </c>
    </row>
    <row r="1090" spans="1:16" s="2" customFormat="1" ht="14.25" customHeight="1" outlineLevel="2" x14ac:dyDescent="0.2">
      <c r="A1090" s="217">
        <f t="shared" si="135"/>
        <v>1087</v>
      </c>
      <c r="B1090" s="64" t="s">
        <v>1391</v>
      </c>
      <c r="C1090" s="58" t="s">
        <v>1350</v>
      </c>
      <c r="D1090" s="58" t="s">
        <v>551</v>
      </c>
      <c r="E1090" s="58" t="s">
        <v>25</v>
      </c>
      <c r="F1090" s="58" t="s">
        <v>1378</v>
      </c>
      <c r="G1090" s="58" t="s">
        <v>795</v>
      </c>
      <c r="H1090" s="58" t="s">
        <v>1012</v>
      </c>
      <c r="I1090" s="58" t="s">
        <v>1009</v>
      </c>
      <c r="J1090" s="58" t="s">
        <v>615</v>
      </c>
      <c r="K1090" s="57" t="s">
        <v>1381</v>
      </c>
      <c r="L1090" s="184">
        <v>0</v>
      </c>
      <c r="M1090" s="185">
        <v>7</v>
      </c>
      <c r="N1090" s="186">
        <v>7</v>
      </c>
      <c r="O1090" s="187">
        <f t="shared" si="138"/>
        <v>0</v>
      </c>
      <c r="P1090" s="59">
        <f t="shared" si="139"/>
        <v>100</v>
      </c>
    </row>
    <row r="1091" spans="1:16" s="2" customFormat="1" ht="14.25" customHeight="1" outlineLevel="2" x14ac:dyDescent="0.2">
      <c r="A1091" s="217">
        <f t="shared" si="135"/>
        <v>1088</v>
      </c>
      <c r="B1091" s="64" t="s">
        <v>1392</v>
      </c>
      <c r="C1091" s="58" t="s">
        <v>1350</v>
      </c>
      <c r="D1091" s="58" t="s">
        <v>551</v>
      </c>
      <c r="E1091" s="58" t="s">
        <v>25</v>
      </c>
      <c r="F1091" s="58" t="s">
        <v>1378</v>
      </c>
      <c r="G1091" s="58" t="s">
        <v>795</v>
      </c>
      <c r="H1091" s="58"/>
      <c r="I1091" s="58" t="s">
        <v>1009</v>
      </c>
      <c r="J1091" s="58" t="s">
        <v>621</v>
      </c>
      <c r="K1091" s="57" t="s">
        <v>1383</v>
      </c>
      <c r="L1091" s="184">
        <v>0</v>
      </c>
      <c r="M1091" s="185">
        <v>124</v>
      </c>
      <c r="N1091" s="186">
        <v>124</v>
      </c>
      <c r="O1091" s="187">
        <f t="shared" si="138"/>
        <v>0</v>
      </c>
      <c r="P1091" s="59">
        <f t="shared" si="139"/>
        <v>100</v>
      </c>
    </row>
    <row r="1092" spans="1:16" s="2" customFormat="1" outlineLevel="1" x14ac:dyDescent="0.2">
      <c r="A1092" s="218">
        <f t="shared" si="135"/>
        <v>1089</v>
      </c>
      <c r="B1092" s="60" t="s">
        <v>1393</v>
      </c>
      <c r="C1092" s="61">
        <v>236306</v>
      </c>
      <c r="D1092" s="61" t="s">
        <v>891</v>
      </c>
      <c r="E1092" s="61"/>
      <c r="F1092" s="61"/>
      <c r="G1092" s="61"/>
      <c r="H1092" s="62"/>
      <c r="I1092" s="61"/>
      <c r="J1092" s="61"/>
      <c r="K1092" s="63"/>
      <c r="L1092" s="65">
        <f>SUM(L1093:L1127)</f>
        <v>4238</v>
      </c>
      <c r="M1092" s="65">
        <f>SUM(M1093:M1127)</f>
        <v>4300</v>
      </c>
      <c r="N1092" s="65">
        <f>SUM(N1093:N1127)</f>
        <v>4277</v>
      </c>
      <c r="O1092" s="66">
        <f>SUM(O1093:O1127)</f>
        <v>-23</v>
      </c>
      <c r="P1092" s="18">
        <f t="shared" si="139"/>
        <v>99.465116279069761</v>
      </c>
    </row>
    <row r="1093" spans="1:16" s="2" customFormat="1" ht="14.25" customHeight="1" outlineLevel="2" x14ac:dyDescent="0.2">
      <c r="A1093" s="217">
        <f t="shared" si="135"/>
        <v>1090</v>
      </c>
      <c r="B1093" s="64" t="s">
        <v>1394</v>
      </c>
      <c r="C1093" s="58" t="s">
        <v>1350</v>
      </c>
      <c r="D1093" s="58" t="s">
        <v>891</v>
      </c>
      <c r="E1093" s="58" t="s">
        <v>25</v>
      </c>
      <c r="F1093" s="58" t="s">
        <v>1395</v>
      </c>
      <c r="G1093" s="58" t="s">
        <v>298</v>
      </c>
      <c r="H1093" s="58"/>
      <c r="I1093" s="58" t="s">
        <v>1009</v>
      </c>
      <c r="J1093" s="58" t="s">
        <v>615</v>
      </c>
      <c r="K1093" s="57" t="s">
        <v>1396</v>
      </c>
      <c r="L1093" s="184">
        <v>0</v>
      </c>
      <c r="M1093" s="185">
        <v>23</v>
      </c>
      <c r="N1093" s="186">
        <v>23</v>
      </c>
      <c r="O1093" s="187">
        <f t="shared" ref="O1093:O1127" si="140">N1093-M1093</f>
        <v>0</v>
      </c>
      <c r="P1093" s="59">
        <f t="shared" si="139"/>
        <v>100</v>
      </c>
    </row>
    <row r="1094" spans="1:16" s="2" customFormat="1" ht="14.25" customHeight="1" outlineLevel="2" x14ac:dyDescent="0.2">
      <c r="A1094" s="217">
        <f t="shared" ref="A1094:A1157" si="141">A1093+1</f>
        <v>1091</v>
      </c>
      <c r="B1094" s="64" t="s">
        <v>1397</v>
      </c>
      <c r="C1094" s="58" t="s">
        <v>1350</v>
      </c>
      <c r="D1094" s="58" t="s">
        <v>891</v>
      </c>
      <c r="E1094" s="58" t="s">
        <v>25</v>
      </c>
      <c r="F1094" s="58" t="s">
        <v>1395</v>
      </c>
      <c r="G1094" s="58" t="s">
        <v>298</v>
      </c>
      <c r="H1094" s="58" t="s">
        <v>1012</v>
      </c>
      <c r="I1094" s="58" t="s">
        <v>1009</v>
      </c>
      <c r="J1094" s="58" t="s">
        <v>615</v>
      </c>
      <c r="K1094" s="57" t="s">
        <v>1398</v>
      </c>
      <c r="L1094" s="184">
        <v>0</v>
      </c>
      <c r="M1094" s="185">
        <v>11</v>
      </c>
      <c r="N1094" s="186">
        <v>11</v>
      </c>
      <c r="O1094" s="187">
        <f t="shared" si="140"/>
        <v>0</v>
      </c>
      <c r="P1094" s="59">
        <f t="shared" si="139"/>
        <v>100</v>
      </c>
    </row>
    <row r="1095" spans="1:16" s="2" customFormat="1" ht="14.25" customHeight="1" outlineLevel="2" x14ac:dyDescent="0.2">
      <c r="A1095" s="217">
        <f t="shared" si="141"/>
        <v>1092</v>
      </c>
      <c r="B1095" s="64" t="s">
        <v>1399</v>
      </c>
      <c r="C1095" s="58" t="s">
        <v>1350</v>
      </c>
      <c r="D1095" s="58" t="s">
        <v>891</v>
      </c>
      <c r="E1095" s="58" t="s">
        <v>25</v>
      </c>
      <c r="F1095" s="58" t="s">
        <v>1395</v>
      </c>
      <c r="G1095" s="58" t="s">
        <v>298</v>
      </c>
      <c r="H1095" s="58"/>
      <c r="I1095" s="58" t="s">
        <v>1009</v>
      </c>
      <c r="J1095" s="58" t="s">
        <v>621</v>
      </c>
      <c r="K1095" s="57" t="s">
        <v>1400</v>
      </c>
      <c r="L1095" s="184">
        <v>0</v>
      </c>
      <c r="M1095" s="185">
        <v>195</v>
      </c>
      <c r="N1095" s="186">
        <v>195</v>
      </c>
      <c r="O1095" s="187">
        <f t="shared" si="140"/>
        <v>0</v>
      </c>
      <c r="P1095" s="59">
        <f t="shared" si="139"/>
        <v>100</v>
      </c>
    </row>
    <row r="1096" spans="1:16" s="2" customFormat="1" ht="14.25" customHeight="1" outlineLevel="2" x14ac:dyDescent="0.2">
      <c r="A1096" s="217">
        <f t="shared" si="141"/>
        <v>1093</v>
      </c>
      <c r="B1096" s="64" t="s">
        <v>1401</v>
      </c>
      <c r="C1096" s="58" t="s">
        <v>1350</v>
      </c>
      <c r="D1096" s="58" t="s">
        <v>891</v>
      </c>
      <c r="E1096" s="58" t="s">
        <v>25</v>
      </c>
      <c r="F1096" s="58" t="s">
        <v>1395</v>
      </c>
      <c r="G1096" s="58" t="s">
        <v>298</v>
      </c>
      <c r="H1096" s="58"/>
      <c r="I1096" s="58" t="s">
        <v>1009</v>
      </c>
      <c r="J1096" s="58" t="s">
        <v>615</v>
      </c>
      <c r="K1096" s="57" t="s">
        <v>1402</v>
      </c>
      <c r="L1096" s="184">
        <v>0</v>
      </c>
      <c r="M1096" s="185">
        <v>1</v>
      </c>
      <c r="N1096" s="186">
        <v>1</v>
      </c>
      <c r="O1096" s="187">
        <f t="shared" si="140"/>
        <v>0</v>
      </c>
      <c r="P1096" s="59">
        <f t="shared" si="139"/>
        <v>100</v>
      </c>
    </row>
    <row r="1097" spans="1:16" s="2" customFormat="1" ht="14.25" customHeight="1" outlineLevel="2" x14ac:dyDescent="0.2">
      <c r="A1097" s="217">
        <f t="shared" si="141"/>
        <v>1094</v>
      </c>
      <c r="B1097" s="64" t="s">
        <v>1403</v>
      </c>
      <c r="C1097" s="58" t="s">
        <v>1350</v>
      </c>
      <c r="D1097" s="58" t="s">
        <v>891</v>
      </c>
      <c r="E1097" s="58" t="s">
        <v>25</v>
      </c>
      <c r="F1097" s="58" t="s">
        <v>1395</v>
      </c>
      <c r="G1097" s="58" t="s">
        <v>298</v>
      </c>
      <c r="H1097" s="58"/>
      <c r="I1097" s="58" t="s">
        <v>1009</v>
      </c>
      <c r="J1097" s="58" t="s">
        <v>621</v>
      </c>
      <c r="K1097" s="57" t="s">
        <v>1404</v>
      </c>
      <c r="L1097" s="184">
        <v>0</v>
      </c>
      <c r="M1097" s="185">
        <v>5</v>
      </c>
      <c r="N1097" s="186">
        <v>5</v>
      </c>
      <c r="O1097" s="187">
        <f t="shared" si="140"/>
        <v>0</v>
      </c>
      <c r="P1097" s="59">
        <f t="shared" si="139"/>
        <v>100</v>
      </c>
    </row>
    <row r="1098" spans="1:16" s="2" customFormat="1" ht="14.25" customHeight="1" outlineLevel="2" x14ac:dyDescent="0.2">
      <c r="A1098" s="217">
        <f t="shared" si="141"/>
        <v>1095</v>
      </c>
      <c r="B1098" s="64" t="s">
        <v>1405</v>
      </c>
      <c r="C1098" s="58" t="s">
        <v>1350</v>
      </c>
      <c r="D1098" s="58" t="s">
        <v>891</v>
      </c>
      <c r="E1098" s="58" t="s">
        <v>25</v>
      </c>
      <c r="F1098" s="58" t="s">
        <v>1395</v>
      </c>
      <c r="G1098" s="58" t="s">
        <v>125</v>
      </c>
      <c r="H1098" s="58"/>
      <c r="I1098" s="58" t="s">
        <v>1009</v>
      </c>
      <c r="J1098" s="58" t="s">
        <v>615</v>
      </c>
      <c r="K1098" s="57" t="s">
        <v>1396</v>
      </c>
      <c r="L1098" s="184">
        <v>0</v>
      </c>
      <c r="M1098" s="185">
        <v>30</v>
      </c>
      <c r="N1098" s="186">
        <v>30</v>
      </c>
      <c r="O1098" s="187">
        <f t="shared" si="140"/>
        <v>0</v>
      </c>
      <c r="P1098" s="59">
        <f t="shared" si="139"/>
        <v>100</v>
      </c>
    </row>
    <row r="1099" spans="1:16" s="2" customFormat="1" ht="14.25" customHeight="1" outlineLevel="2" x14ac:dyDescent="0.2">
      <c r="A1099" s="217">
        <f t="shared" si="141"/>
        <v>1096</v>
      </c>
      <c r="B1099" s="64" t="s">
        <v>1406</v>
      </c>
      <c r="C1099" s="58" t="s">
        <v>1350</v>
      </c>
      <c r="D1099" s="58" t="s">
        <v>891</v>
      </c>
      <c r="E1099" s="58" t="s">
        <v>25</v>
      </c>
      <c r="F1099" s="58" t="s">
        <v>1395</v>
      </c>
      <c r="G1099" s="58" t="s">
        <v>125</v>
      </c>
      <c r="H1099" s="58" t="s">
        <v>1012</v>
      </c>
      <c r="I1099" s="58" t="s">
        <v>1009</v>
      </c>
      <c r="J1099" s="58" t="s">
        <v>615</v>
      </c>
      <c r="K1099" s="57" t="s">
        <v>1398</v>
      </c>
      <c r="L1099" s="184">
        <v>0</v>
      </c>
      <c r="M1099" s="185">
        <v>15</v>
      </c>
      <c r="N1099" s="186">
        <v>15</v>
      </c>
      <c r="O1099" s="187">
        <f t="shared" si="140"/>
        <v>0</v>
      </c>
      <c r="P1099" s="59">
        <f t="shared" si="139"/>
        <v>100</v>
      </c>
    </row>
    <row r="1100" spans="1:16" s="2" customFormat="1" ht="14.25" customHeight="1" outlineLevel="2" x14ac:dyDescent="0.2">
      <c r="A1100" s="217">
        <f t="shared" si="141"/>
        <v>1097</v>
      </c>
      <c r="B1100" s="64" t="s">
        <v>1407</v>
      </c>
      <c r="C1100" s="58" t="s">
        <v>1350</v>
      </c>
      <c r="D1100" s="58" t="s">
        <v>891</v>
      </c>
      <c r="E1100" s="58" t="s">
        <v>25</v>
      </c>
      <c r="F1100" s="58" t="s">
        <v>1395</v>
      </c>
      <c r="G1100" s="58" t="s">
        <v>125</v>
      </c>
      <c r="H1100" s="58"/>
      <c r="I1100" s="58" t="s">
        <v>1009</v>
      </c>
      <c r="J1100" s="58" t="s">
        <v>621</v>
      </c>
      <c r="K1100" s="57" t="s">
        <v>1400</v>
      </c>
      <c r="L1100" s="184">
        <v>0</v>
      </c>
      <c r="M1100" s="185">
        <v>252</v>
      </c>
      <c r="N1100" s="186">
        <v>252</v>
      </c>
      <c r="O1100" s="187">
        <f t="shared" si="140"/>
        <v>0</v>
      </c>
      <c r="P1100" s="59">
        <f t="shared" si="139"/>
        <v>100</v>
      </c>
    </row>
    <row r="1101" spans="1:16" s="2" customFormat="1" ht="14.25" customHeight="1" outlineLevel="2" x14ac:dyDescent="0.2">
      <c r="A1101" s="217">
        <f t="shared" si="141"/>
        <v>1098</v>
      </c>
      <c r="B1101" s="64" t="s">
        <v>1408</v>
      </c>
      <c r="C1101" s="58" t="s">
        <v>1350</v>
      </c>
      <c r="D1101" s="58" t="s">
        <v>891</v>
      </c>
      <c r="E1101" s="58" t="s">
        <v>25</v>
      </c>
      <c r="F1101" s="58" t="s">
        <v>1395</v>
      </c>
      <c r="G1101" s="58" t="s">
        <v>269</v>
      </c>
      <c r="H1101" s="58"/>
      <c r="I1101" s="58" t="s">
        <v>1009</v>
      </c>
      <c r="J1101" s="58" t="s">
        <v>615</v>
      </c>
      <c r="K1101" s="57" t="s">
        <v>1396</v>
      </c>
      <c r="L1101" s="184">
        <v>0</v>
      </c>
      <c r="M1101" s="185">
        <v>13</v>
      </c>
      <c r="N1101" s="186">
        <v>13</v>
      </c>
      <c r="O1101" s="187">
        <f t="shared" si="140"/>
        <v>0</v>
      </c>
      <c r="P1101" s="59">
        <f t="shared" si="139"/>
        <v>100</v>
      </c>
    </row>
    <row r="1102" spans="1:16" s="2" customFormat="1" ht="14.25" customHeight="1" outlineLevel="2" x14ac:dyDescent="0.2">
      <c r="A1102" s="217">
        <f t="shared" si="141"/>
        <v>1099</v>
      </c>
      <c r="B1102" s="64" t="s">
        <v>1409</v>
      </c>
      <c r="C1102" s="58" t="s">
        <v>1350</v>
      </c>
      <c r="D1102" s="58" t="s">
        <v>891</v>
      </c>
      <c r="E1102" s="58" t="s">
        <v>25</v>
      </c>
      <c r="F1102" s="58" t="s">
        <v>1395</v>
      </c>
      <c r="G1102" s="58" t="s">
        <v>269</v>
      </c>
      <c r="H1102" s="58" t="s">
        <v>1012</v>
      </c>
      <c r="I1102" s="58" t="s">
        <v>1009</v>
      </c>
      <c r="J1102" s="58" t="s">
        <v>615</v>
      </c>
      <c r="K1102" s="57" t="s">
        <v>1398</v>
      </c>
      <c r="L1102" s="184">
        <v>0</v>
      </c>
      <c r="M1102" s="185">
        <v>7</v>
      </c>
      <c r="N1102" s="186">
        <v>7</v>
      </c>
      <c r="O1102" s="187">
        <f t="shared" si="140"/>
        <v>0</v>
      </c>
      <c r="P1102" s="59">
        <f t="shared" si="139"/>
        <v>100</v>
      </c>
    </row>
    <row r="1103" spans="1:16" s="2" customFormat="1" ht="14.25" customHeight="1" outlineLevel="2" x14ac:dyDescent="0.2">
      <c r="A1103" s="217">
        <f t="shared" si="141"/>
        <v>1100</v>
      </c>
      <c r="B1103" s="64" t="s">
        <v>1410</v>
      </c>
      <c r="C1103" s="58" t="s">
        <v>1350</v>
      </c>
      <c r="D1103" s="58" t="s">
        <v>891</v>
      </c>
      <c r="E1103" s="58" t="s">
        <v>25</v>
      </c>
      <c r="F1103" s="58" t="s">
        <v>1395</v>
      </c>
      <c r="G1103" s="58" t="s">
        <v>269</v>
      </c>
      <c r="H1103" s="58"/>
      <c r="I1103" s="58" t="s">
        <v>1009</v>
      </c>
      <c r="J1103" s="58" t="s">
        <v>621</v>
      </c>
      <c r="K1103" s="57" t="s">
        <v>1400</v>
      </c>
      <c r="L1103" s="184">
        <v>0</v>
      </c>
      <c r="M1103" s="185">
        <v>112</v>
      </c>
      <c r="N1103" s="186">
        <v>112</v>
      </c>
      <c r="O1103" s="187">
        <f t="shared" si="140"/>
        <v>0</v>
      </c>
      <c r="P1103" s="59">
        <f t="shared" si="139"/>
        <v>100</v>
      </c>
    </row>
    <row r="1104" spans="1:16" s="2" customFormat="1" ht="14.25" customHeight="1" outlineLevel="2" x14ac:dyDescent="0.2">
      <c r="A1104" s="217">
        <f t="shared" si="141"/>
        <v>1101</v>
      </c>
      <c r="B1104" s="64" t="s">
        <v>1411</v>
      </c>
      <c r="C1104" s="58" t="s">
        <v>1350</v>
      </c>
      <c r="D1104" s="58" t="s">
        <v>891</v>
      </c>
      <c r="E1104" s="58" t="s">
        <v>25</v>
      </c>
      <c r="F1104" s="58" t="s">
        <v>1395</v>
      </c>
      <c r="G1104" s="58" t="s">
        <v>269</v>
      </c>
      <c r="H1104" s="58"/>
      <c r="I1104" s="58" t="s">
        <v>1009</v>
      </c>
      <c r="J1104" s="58" t="s">
        <v>621</v>
      </c>
      <c r="K1104" s="57" t="s">
        <v>1404</v>
      </c>
      <c r="L1104" s="184">
        <v>0</v>
      </c>
      <c r="M1104" s="185">
        <v>1</v>
      </c>
      <c r="N1104" s="186">
        <v>1</v>
      </c>
      <c r="O1104" s="187">
        <f t="shared" si="140"/>
        <v>0</v>
      </c>
      <c r="P1104" s="59">
        <f t="shared" si="139"/>
        <v>100</v>
      </c>
    </row>
    <row r="1105" spans="1:16" s="2" customFormat="1" ht="14.25" customHeight="1" outlineLevel="2" x14ac:dyDescent="0.2">
      <c r="A1105" s="217">
        <f t="shared" si="141"/>
        <v>1102</v>
      </c>
      <c r="B1105" s="64" t="s">
        <v>1412</v>
      </c>
      <c r="C1105" s="58" t="s">
        <v>1350</v>
      </c>
      <c r="D1105" s="58" t="s">
        <v>891</v>
      </c>
      <c r="E1105" s="58" t="s">
        <v>25</v>
      </c>
      <c r="F1105" s="58" t="s">
        <v>1395</v>
      </c>
      <c r="G1105" s="58" t="s">
        <v>271</v>
      </c>
      <c r="H1105" s="58"/>
      <c r="I1105" s="58" t="s">
        <v>1009</v>
      </c>
      <c r="J1105" s="58" t="s">
        <v>615</v>
      </c>
      <c r="K1105" s="57" t="s">
        <v>1396</v>
      </c>
      <c r="L1105" s="184">
        <v>0</v>
      </c>
      <c r="M1105" s="185">
        <v>5</v>
      </c>
      <c r="N1105" s="186">
        <v>5</v>
      </c>
      <c r="O1105" s="187">
        <f t="shared" si="140"/>
        <v>0</v>
      </c>
      <c r="P1105" s="59">
        <f t="shared" si="139"/>
        <v>100</v>
      </c>
    </row>
    <row r="1106" spans="1:16" s="2" customFormat="1" ht="14.25" customHeight="1" outlineLevel="2" x14ac:dyDescent="0.2">
      <c r="A1106" s="217">
        <f t="shared" si="141"/>
        <v>1103</v>
      </c>
      <c r="B1106" s="64" t="s">
        <v>1413</v>
      </c>
      <c r="C1106" s="58" t="s">
        <v>1350</v>
      </c>
      <c r="D1106" s="58" t="s">
        <v>891</v>
      </c>
      <c r="E1106" s="58" t="s">
        <v>25</v>
      </c>
      <c r="F1106" s="58" t="s">
        <v>1395</v>
      </c>
      <c r="G1106" s="58" t="s">
        <v>271</v>
      </c>
      <c r="H1106" s="58" t="s">
        <v>1012</v>
      </c>
      <c r="I1106" s="58" t="s">
        <v>1009</v>
      </c>
      <c r="J1106" s="58" t="s">
        <v>615</v>
      </c>
      <c r="K1106" s="57" t="s">
        <v>1398</v>
      </c>
      <c r="L1106" s="184">
        <v>0</v>
      </c>
      <c r="M1106" s="185">
        <v>2</v>
      </c>
      <c r="N1106" s="186">
        <v>2</v>
      </c>
      <c r="O1106" s="187">
        <f t="shared" si="140"/>
        <v>0</v>
      </c>
      <c r="P1106" s="59">
        <f t="shared" si="139"/>
        <v>100</v>
      </c>
    </row>
    <row r="1107" spans="1:16" s="2" customFormat="1" ht="14.25" customHeight="1" outlineLevel="2" x14ac:dyDescent="0.2">
      <c r="A1107" s="217">
        <f t="shared" si="141"/>
        <v>1104</v>
      </c>
      <c r="B1107" s="64" t="s">
        <v>1414</v>
      </c>
      <c r="C1107" s="58" t="s">
        <v>1350</v>
      </c>
      <c r="D1107" s="58" t="s">
        <v>891</v>
      </c>
      <c r="E1107" s="58" t="s">
        <v>25</v>
      </c>
      <c r="F1107" s="58" t="s">
        <v>1395</v>
      </c>
      <c r="G1107" s="58" t="s">
        <v>271</v>
      </c>
      <c r="H1107" s="58"/>
      <c r="I1107" s="58" t="s">
        <v>1009</v>
      </c>
      <c r="J1107" s="58" t="s">
        <v>621</v>
      </c>
      <c r="K1107" s="57" t="s">
        <v>1400</v>
      </c>
      <c r="L1107" s="184">
        <v>0</v>
      </c>
      <c r="M1107" s="185">
        <v>40</v>
      </c>
      <c r="N1107" s="186">
        <v>40</v>
      </c>
      <c r="O1107" s="187">
        <f t="shared" si="140"/>
        <v>0</v>
      </c>
      <c r="P1107" s="59">
        <f t="shared" si="139"/>
        <v>100</v>
      </c>
    </row>
    <row r="1108" spans="1:16" s="2" customFormat="1" ht="14.25" customHeight="1" outlineLevel="2" x14ac:dyDescent="0.2">
      <c r="A1108" s="217">
        <f t="shared" si="141"/>
        <v>1105</v>
      </c>
      <c r="B1108" s="64" t="s">
        <v>1415</v>
      </c>
      <c r="C1108" s="58" t="s">
        <v>1350</v>
      </c>
      <c r="D1108" s="58" t="s">
        <v>891</v>
      </c>
      <c r="E1108" s="58" t="s">
        <v>25</v>
      </c>
      <c r="F1108" s="58" t="s">
        <v>1395</v>
      </c>
      <c r="G1108" s="58" t="s">
        <v>45</v>
      </c>
      <c r="H1108" s="58"/>
      <c r="I1108" s="58" t="s">
        <v>1009</v>
      </c>
      <c r="J1108" s="58" t="s">
        <v>615</v>
      </c>
      <c r="K1108" s="57" t="s">
        <v>1396</v>
      </c>
      <c r="L1108" s="184">
        <v>0</v>
      </c>
      <c r="M1108" s="185">
        <v>2</v>
      </c>
      <c r="N1108" s="186">
        <v>2</v>
      </c>
      <c r="O1108" s="187">
        <f t="shared" si="140"/>
        <v>0</v>
      </c>
      <c r="P1108" s="59">
        <f t="shared" si="139"/>
        <v>100</v>
      </c>
    </row>
    <row r="1109" spans="1:16" s="2" customFormat="1" ht="14.25" customHeight="1" outlineLevel="2" x14ac:dyDescent="0.2">
      <c r="A1109" s="217">
        <f t="shared" si="141"/>
        <v>1106</v>
      </c>
      <c r="B1109" s="64" t="s">
        <v>1416</v>
      </c>
      <c r="C1109" s="58" t="s">
        <v>1350</v>
      </c>
      <c r="D1109" s="58" t="s">
        <v>891</v>
      </c>
      <c r="E1109" s="58" t="s">
        <v>25</v>
      </c>
      <c r="F1109" s="58" t="s">
        <v>1395</v>
      </c>
      <c r="G1109" s="58" t="s">
        <v>45</v>
      </c>
      <c r="H1109" s="58" t="s">
        <v>1012</v>
      </c>
      <c r="I1109" s="58" t="s">
        <v>1009</v>
      </c>
      <c r="J1109" s="58" t="s">
        <v>615</v>
      </c>
      <c r="K1109" s="57" t="s">
        <v>1398</v>
      </c>
      <c r="L1109" s="184">
        <v>0</v>
      </c>
      <c r="M1109" s="185">
        <v>1</v>
      </c>
      <c r="N1109" s="186">
        <v>1</v>
      </c>
      <c r="O1109" s="187">
        <f t="shared" si="140"/>
        <v>0</v>
      </c>
      <c r="P1109" s="59">
        <f t="shared" si="139"/>
        <v>100</v>
      </c>
    </row>
    <row r="1110" spans="1:16" s="2" customFormat="1" ht="14.25" customHeight="1" outlineLevel="2" x14ac:dyDescent="0.2">
      <c r="A1110" s="217">
        <f t="shared" si="141"/>
        <v>1107</v>
      </c>
      <c r="B1110" s="64" t="s">
        <v>1417</v>
      </c>
      <c r="C1110" s="58" t="s">
        <v>1350</v>
      </c>
      <c r="D1110" s="58" t="s">
        <v>891</v>
      </c>
      <c r="E1110" s="58" t="s">
        <v>25</v>
      </c>
      <c r="F1110" s="58" t="s">
        <v>1395</v>
      </c>
      <c r="G1110" s="58" t="s">
        <v>45</v>
      </c>
      <c r="H1110" s="58"/>
      <c r="I1110" s="58" t="s">
        <v>1009</v>
      </c>
      <c r="J1110" s="58" t="s">
        <v>621</v>
      </c>
      <c r="K1110" s="57" t="s">
        <v>1400</v>
      </c>
      <c r="L1110" s="184">
        <v>0</v>
      </c>
      <c r="M1110" s="185">
        <v>17</v>
      </c>
      <c r="N1110" s="186">
        <v>17</v>
      </c>
      <c r="O1110" s="187">
        <f t="shared" si="140"/>
        <v>0</v>
      </c>
      <c r="P1110" s="59">
        <f t="shared" si="139"/>
        <v>100</v>
      </c>
    </row>
    <row r="1111" spans="1:16" s="2" customFormat="1" ht="14.25" customHeight="1" outlineLevel="2" x14ac:dyDescent="0.2">
      <c r="A1111" s="217">
        <f t="shared" si="141"/>
        <v>1108</v>
      </c>
      <c r="B1111" s="64" t="s">
        <v>1418</v>
      </c>
      <c r="C1111" s="58" t="s">
        <v>1350</v>
      </c>
      <c r="D1111" s="58" t="s">
        <v>891</v>
      </c>
      <c r="E1111" s="58" t="s">
        <v>25</v>
      </c>
      <c r="F1111" s="58" t="s">
        <v>1395</v>
      </c>
      <c r="G1111" s="58" t="s">
        <v>47</v>
      </c>
      <c r="H1111" s="58"/>
      <c r="I1111" s="58" t="s">
        <v>1009</v>
      </c>
      <c r="J1111" s="58" t="s">
        <v>615</v>
      </c>
      <c r="K1111" s="57" t="s">
        <v>1396</v>
      </c>
      <c r="L1111" s="184">
        <v>0</v>
      </c>
      <c r="M1111" s="185">
        <v>338</v>
      </c>
      <c r="N1111" s="186">
        <v>338</v>
      </c>
      <c r="O1111" s="187">
        <f t="shared" si="140"/>
        <v>0</v>
      </c>
      <c r="P1111" s="59">
        <f t="shared" si="139"/>
        <v>100</v>
      </c>
    </row>
    <row r="1112" spans="1:16" s="2" customFormat="1" ht="14.25" customHeight="1" outlineLevel="2" x14ac:dyDescent="0.2">
      <c r="A1112" s="217">
        <f t="shared" si="141"/>
        <v>1109</v>
      </c>
      <c r="B1112" s="64" t="s">
        <v>1419</v>
      </c>
      <c r="C1112" s="58" t="s">
        <v>1350</v>
      </c>
      <c r="D1112" s="58" t="s">
        <v>891</v>
      </c>
      <c r="E1112" s="58" t="s">
        <v>25</v>
      </c>
      <c r="F1112" s="58" t="s">
        <v>1395</v>
      </c>
      <c r="G1112" s="58" t="s">
        <v>47</v>
      </c>
      <c r="H1112" s="58" t="s">
        <v>1012</v>
      </c>
      <c r="I1112" s="58" t="s">
        <v>1009</v>
      </c>
      <c r="J1112" s="58" t="s">
        <v>615</v>
      </c>
      <c r="K1112" s="57" t="s">
        <v>1398</v>
      </c>
      <c r="L1112" s="184">
        <v>0</v>
      </c>
      <c r="M1112" s="185">
        <v>169</v>
      </c>
      <c r="N1112" s="186">
        <v>169</v>
      </c>
      <c r="O1112" s="187">
        <f t="shared" si="140"/>
        <v>0</v>
      </c>
      <c r="P1112" s="59">
        <f t="shared" si="139"/>
        <v>100</v>
      </c>
    </row>
    <row r="1113" spans="1:16" s="2" customFormat="1" ht="14.25" customHeight="1" outlineLevel="2" x14ac:dyDescent="0.2">
      <c r="A1113" s="217">
        <f t="shared" si="141"/>
        <v>1110</v>
      </c>
      <c r="B1113" s="64" t="s">
        <v>1420</v>
      </c>
      <c r="C1113" s="58" t="s">
        <v>1350</v>
      </c>
      <c r="D1113" s="58" t="s">
        <v>891</v>
      </c>
      <c r="E1113" s="58" t="s">
        <v>25</v>
      </c>
      <c r="F1113" s="58" t="s">
        <v>1395</v>
      </c>
      <c r="G1113" s="58" t="s">
        <v>47</v>
      </c>
      <c r="H1113" s="58"/>
      <c r="I1113" s="58" t="s">
        <v>1009</v>
      </c>
      <c r="J1113" s="58" t="s">
        <v>621</v>
      </c>
      <c r="K1113" s="57" t="s">
        <v>1400</v>
      </c>
      <c r="L1113" s="184">
        <v>0</v>
      </c>
      <c r="M1113" s="185">
        <v>2875</v>
      </c>
      <c r="N1113" s="186">
        <v>2875</v>
      </c>
      <c r="O1113" s="187">
        <f t="shared" si="140"/>
        <v>0</v>
      </c>
      <c r="P1113" s="59">
        <f t="shared" si="139"/>
        <v>100</v>
      </c>
    </row>
    <row r="1114" spans="1:16" s="2" customFormat="1" ht="14.25" customHeight="1" outlineLevel="2" x14ac:dyDescent="0.2">
      <c r="A1114" s="217">
        <f t="shared" si="141"/>
        <v>1111</v>
      </c>
      <c r="B1114" s="64" t="s">
        <v>1421</v>
      </c>
      <c r="C1114" s="58" t="s">
        <v>1350</v>
      </c>
      <c r="D1114" s="58" t="s">
        <v>891</v>
      </c>
      <c r="E1114" s="58" t="s">
        <v>25</v>
      </c>
      <c r="F1114" s="58" t="s">
        <v>1395</v>
      </c>
      <c r="G1114" s="58" t="s">
        <v>31</v>
      </c>
      <c r="H1114" s="58"/>
      <c r="I1114" s="58" t="s">
        <v>1009</v>
      </c>
      <c r="J1114" s="58" t="s">
        <v>615</v>
      </c>
      <c r="K1114" s="57" t="s">
        <v>1396</v>
      </c>
      <c r="L1114" s="184">
        <v>419</v>
      </c>
      <c r="M1114" s="185">
        <v>5</v>
      </c>
      <c r="N1114" s="186">
        <v>5</v>
      </c>
      <c r="O1114" s="187">
        <f t="shared" si="140"/>
        <v>0</v>
      </c>
      <c r="P1114" s="59">
        <f t="shared" si="139"/>
        <v>100</v>
      </c>
    </row>
    <row r="1115" spans="1:16" s="2" customFormat="1" ht="14.25" customHeight="1" outlineLevel="2" x14ac:dyDescent="0.2">
      <c r="A1115" s="217">
        <f t="shared" si="141"/>
        <v>1112</v>
      </c>
      <c r="B1115" s="64" t="s">
        <v>1422</v>
      </c>
      <c r="C1115" s="58" t="s">
        <v>1350</v>
      </c>
      <c r="D1115" s="58" t="s">
        <v>891</v>
      </c>
      <c r="E1115" s="58" t="s">
        <v>25</v>
      </c>
      <c r="F1115" s="58" t="s">
        <v>1395</v>
      </c>
      <c r="G1115" s="58" t="s">
        <v>31</v>
      </c>
      <c r="H1115" s="58" t="s">
        <v>1012</v>
      </c>
      <c r="I1115" s="58" t="s">
        <v>1009</v>
      </c>
      <c r="J1115" s="58" t="s">
        <v>615</v>
      </c>
      <c r="K1115" s="57" t="s">
        <v>1398</v>
      </c>
      <c r="L1115" s="184">
        <v>207</v>
      </c>
      <c r="M1115" s="185">
        <v>3</v>
      </c>
      <c r="N1115" s="186">
        <v>3</v>
      </c>
      <c r="O1115" s="187">
        <f t="shared" si="140"/>
        <v>0</v>
      </c>
      <c r="P1115" s="59">
        <f t="shared" si="139"/>
        <v>100</v>
      </c>
    </row>
    <row r="1116" spans="1:16" s="2" customFormat="1" ht="14.25" customHeight="1" outlineLevel="2" x14ac:dyDescent="0.2">
      <c r="A1116" s="217">
        <f t="shared" si="141"/>
        <v>1113</v>
      </c>
      <c r="B1116" s="64" t="s">
        <v>1423</v>
      </c>
      <c r="C1116" s="58" t="s">
        <v>1350</v>
      </c>
      <c r="D1116" s="58" t="s">
        <v>891</v>
      </c>
      <c r="E1116" s="58" t="s">
        <v>25</v>
      </c>
      <c r="F1116" s="58" t="s">
        <v>1395</v>
      </c>
      <c r="G1116" s="58" t="s">
        <v>31</v>
      </c>
      <c r="H1116" s="58"/>
      <c r="I1116" s="58" t="s">
        <v>1009</v>
      </c>
      <c r="J1116" s="58" t="s">
        <v>621</v>
      </c>
      <c r="K1116" s="57" t="s">
        <v>1400</v>
      </c>
      <c r="L1116" s="184">
        <v>3557</v>
      </c>
      <c r="M1116" s="185">
        <v>43</v>
      </c>
      <c r="N1116" s="186">
        <v>40</v>
      </c>
      <c r="O1116" s="187">
        <f t="shared" si="140"/>
        <v>-3</v>
      </c>
      <c r="P1116" s="59">
        <f t="shared" si="139"/>
        <v>93.023255813953483</v>
      </c>
    </row>
    <row r="1117" spans="1:16" s="2" customFormat="1" ht="14.25" customHeight="1" outlineLevel="2" x14ac:dyDescent="0.2">
      <c r="A1117" s="217">
        <f t="shared" si="141"/>
        <v>1114</v>
      </c>
      <c r="B1117" s="64" t="s">
        <v>1424</v>
      </c>
      <c r="C1117" s="58" t="s">
        <v>1350</v>
      </c>
      <c r="D1117" s="58" t="s">
        <v>891</v>
      </c>
      <c r="E1117" s="58" t="s">
        <v>25</v>
      </c>
      <c r="F1117" s="58" t="s">
        <v>1395</v>
      </c>
      <c r="G1117" s="58" t="s">
        <v>67</v>
      </c>
      <c r="H1117" s="58"/>
      <c r="I1117" s="58" t="s">
        <v>1009</v>
      </c>
      <c r="J1117" s="58" t="s">
        <v>615</v>
      </c>
      <c r="K1117" s="57" t="s">
        <v>1396</v>
      </c>
      <c r="L1117" s="184">
        <v>3</v>
      </c>
      <c r="M1117" s="185">
        <v>3</v>
      </c>
      <c r="N1117" s="186">
        <v>1</v>
      </c>
      <c r="O1117" s="187">
        <f t="shared" si="140"/>
        <v>-2</v>
      </c>
      <c r="P1117" s="59">
        <f t="shared" si="139"/>
        <v>33.333333333333329</v>
      </c>
    </row>
    <row r="1118" spans="1:16" s="2" customFormat="1" ht="14.25" customHeight="1" outlineLevel="2" x14ac:dyDescent="0.2">
      <c r="A1118" s="217">
        <f t="shared" si="141"/>
        <v>1115</v>
      </c>
      <c r="B1118" s="64" t="s">
        <v>1425</v>
      </c>
      <c r="C1118" s="58" t="s">
        <v>1350</v>
      </c>
      <c r="D1118" s="58" t="s">
        <v>891</v>
      </c>
      <c r="E1118" s="58" t="s">
        <v>25</v>
      </c>
      <c r="F1118" s="58" t="s">
        <v>1395</v>
      </c>
      <c r="G1118" s="58" t="s">
        <v>67</v>
      </c>
      <c r="H1118" s="58" t="s">
        <v>1012</v>
      </c>
      <c r="I1118" s="58" t="s">
        <v>1009</v>
      </c>
      <c r="J1118" s="58" t="s">
        <v>615</v>
      </c>
      <c r="K1118" s="57" t="s">
        <v>1398</v>
      </c>
      <c r="L1118" s="184">
        <v>1</v>
      </c>
      <c r="M1118" s="185">
        <v>1</v>
      </c>
      <c r="N1118" s="186">
        <v>0</v>
      </c>
      <c r="O1118" s="187">
        <f t="shared" si="140"/>
        <v>-1</v>
      </c>
      <c r="P1118" s="59">
        <f t="shared" si="139"/>
        <v>0</v>
      </c>
    </row>
    <row r="1119" spans="1:16" s="2" customFormat="1" ht="14.25" customHeight="1" outlineLevel="2" x14ac:dyDescent="0.2">
      <c r="A1119" s="217">
        <f t="shared" si="141"/>
        <v>1116</v>
      </c>
      <c r="B1119" s="64" t="s">
        <v>1426</v>
      </c>
      <c r="C1119" s="58" t="s">
        <v>1350</v>
      </c>
      <c r="D1119" s="58" t="s">
        <v>891</v>
      </c>
      <c r="E1119" s="58" t="s">
        <v>25</v>
      </c>
      <c r="F1119" s="58" t="s">
        <v>1395</v>
      </c>
      <c r="G1119" s="58" t="s">
        <v>67</v>
      </c>
      <c r="H1119" s="58"/>
      <c r="I1119" s="58" t="s">
        <v>1009</v>
      </c>
      <c r="J1119" s="58" t="s">
        <v>621</v>
      </c>
      <c r="K1119" s="57" t="s">
        <v>1400</v>
      </c>
      <c r="L1119" s="184">
        <v>21</v>
      </c>
      <c r="M1119" s="185">
        <v>21</v>
      </c>
      <c r="N1119" s="186">
        <v>5</v>
      </c>
      <c r="O1119" s="187">
        <f t="shared" si="140"/>
        <v>-16</v>
      </c>
      <c r="P1119" s="59">
        <f t="shared" si="139"/>
        <v>23.809523809523807</v>
      </c>
    </row>
    <row r="1120" spans="1:16" s="2" customFormat="1" ht="14.25" customHeight="1" outlineLevel="2" x14ac:dyDescent="0.2">
      <c r="A1120" s="217">
        <f t="shared" si="141"/>
        <v>1117</v>
      </c>
      <c r="B1120" s="64" t="s">
        <v>1427</v>
      </c>
      <c r="C1120" s="58" t="s">
        <v>1350</v>
      </c>
      <c r="D1120" s="58" t="s">
        <v>891</v>
      </c>
      <c r="E1120" s="58" t="s">
        <v>25</v>
      </c>
      <c r="F1120" s="58" t="s">
        <v>1395</v>
      </c>
      <c r="G1120" s="58" t="s">
        <v>33</v>
      </c>
      <c r="H1120" s="58"/>
      <c r="I1120" s="58" t="s">
        <v>1009</v>
      </c>
      <c r="J1120" s="58" t="s">
        <v>615</v>
      </c>
      <c r="K1120" s="57" t="s">
        <v>1396</v>
      </c>
      <c r="L1120" s="184">
        <v>3</v>
      </c>
      <c r="M1120" s="185">
        <v>2</v>
      </c>
      <c r="N1120" s="186">
        <v>2</v>
      </c>
      <c r="O1120" s="187">
        <f t="shared" si="140"/>
        <v>0</v>
      </c>
      <c r="P1120" s="59">
        <f t="shared" si="139"/>
        <v>100</v>
      </c>
    </row>
    <row r="1121" spans="1:16" s="2" customFormat="1" ht="14.25" customHeight="1" outlineLevel="2" x14ac:dyDescent="0.2">
      <c r="A1121" s="217">
        <f t="shared" si="141"/>
        <v>1118</v>
      </c>
      <c r="B1121" s="64" t="s">
        <v>1428</v>
      </c>
      <c r="C1121" s="58" t="s">
        <v>1350</v>
      </c>
      <c r="D1121" s="58" t="s">
        <v>891</v>
      </c>
      <c r="E1121" s="58" t="s">
        <v>25</v>
      </c>
      <c r="F1121" s="58" t="s">
        <v>1395</v>
      </c>
      <c r="G1121" s="58" t="s">
        <v>33</v>
      </c>
      <c r="H1121" s="58" t="s">
        <v>1012</v>
      </c>
      <c r="I1121" s="58" t="s">
        <v>1009</v>
      </c>
      <c r="J1121" s="58" t="s">
        <v>615</v>
      </c>
      <c r="K1121" s="57" t="s">
        <v>1398</v>
      </c>
      <c r="L1121" s="184">
        <v>2</v>
      </c>
      <c r="M1121" s="185">
        <v>1</v>
      </c>
      <c r="N1121" s="186">
        <v>1</v>
      </c>
      <c r="O1121" s="187">
        <f t="shared" si="140"/>
        <v>0</v>
      </c>
      <c r="P1121" s="59">
        <f t="shared" si="139"/>
        <v>100</v>
      </c>
    </row>
    <row r="1122" spans="1:16" s="2" customFormat="1" ht="14.25" customHeight="1" outlineLevel="2" x14ac:dyDescent="0.2">
      <c r="A1122" s="217">
        <f t="shared" si="141"/>
        <v>1119</v>
      </c>
      <c r="B1122" s="64" t="s">
        <v>1429</v>
      </c>
      <c r="C1122" s="58" t="s">
        <v>1350</v>
      </c>
      <c r="D1122" s="58" t="s">
        <v>891</v>
      </c>
      <c r="E1122" s="58" t="s">
        <v>25</v>
      </c>
      <c r="F1122" s="58" t="s">
        <v>1395</v>
      </c>
      <c r="G1122" s="58" t="s">
        <v>33</v>
      </c>
      <c r="H1122" s="58"/>
      <c r="I1122" s="58" t="s">
        <v>1009</v>
      </c>
      <c r="J1122" s="58" t="s">
        <v>621</v>
      </c>
      <c r="K1122" s="57" t="s">
        <v>1400</v>
      </c>
      <c r="L1122" s="184">
        <v>25</v>
      </c>
      <c r="M1122" s="185">
        <v>20</v>
      </c>
      <c r="N1122" s="186">
        <v>19</v>
      </c>
      <c r="O1122" s="187">
        <f t="shared" si="140"/>
        <v>-1</v>
      </c>
      <c r="P1122" s="59">
        <f t="shared" si="139"/>
        <v>95</v>
      </c>
    </row>
    <row r="1123" spans="1:16" s="2" customFormat="1" ht="14.25" customHeight="1" outlineLevel="2" x14ac:dyDescent="0.2">
      <c r="A1123" s="217">
        <f t="shared" si="141"/>
        <v>1120</v>
      </c>
      <c r="B1123" s="64" t="s">
        <v>1430</v>
      </c>
      <c r="C1123" s="58" t="s">
        <v>1350</v>
      </c>
      <c r="D1123" s="58" t="s">
        <v>891</v>
      </c>
      <c r="E1123" s="58" t="s">
        <v>25</v>
      </c>
      <c r="F1123" s="58" t="s">
        <v>1395</v>
      </c>
      <c r="G1123" s="58" t="s">
        <v>795</v>
      </c>
      <c r="H1123" s="58"/>
      <c r="I1123" s="58" t="s">
        <v>1009</v>
      </c>
      <c r="J1123" s="58" t="s">
        <v>615</v>
      </c>
      <c r="K1123" s="57" t="s">
        <v>1396</v>
      </c>
      <c r="L1123" s="184">
        <v>0</v>
      </c>
      <c r="M1123" s="185">
        <v>8</v>
      </c>
      <c r="N1123" s="186">
        <v>8</v>
      </c>
      <c r="O1123" s="187">
        <f t="shared" si="140"/>
        <v>0</v>
      </c>
      <c r="P1123" s="59">
        <f t="shared" si="139"/>
        <v>100</v>
      </c>
    </row>
    <row r="1124" spans="1:16" s="2" customFormat="1" ht="14.25" customHeight="1" outlineLevel="2" x14ac:dyDescent="0.2">
      <c r="A1124" s="217">
        <f t="shared" si="141"/>
        <v>1121</v>
      </c>
      <c r="B1124" s="64" t="s">
        <v>1431</v>
      </c>
      <c r="C1124" s="58" t="s">
        <v>1350</v>
      </c>
      <c r="D1124" s="58" t="s">
        <v>891</v>
      </c>
      <c r="E1124" s="58" t="s">
        <v>25</v>
      </c>
      <c r="F1124" s="58" t="s">
        <v>1395</v>
      </c>
      <c r="G1124" s="58" t="s">
        <v>795</v>
      </c>
      <c r="H1124" s="58" t="s">
        <v>1012</v>
      </c>
      <c r="I1124" s="58" t="s">
        <v>1009</v>
      </c>
      <c r="J1124" s="58" t="s">
        <v>615</v>
      </c>
      <c r="K1124" s="57" t="s">
        <v>1398</v>
      </c>
      <c r="L1124" s="184">
        <v>0</v>
      </c>
      <c r="M1124" s="185">
        <v>4</v>
      </c>
      <c r="N1124" s="186">
        <v>4</v>
      </c>
      <c r="O1124" s="187">
        <f t="shared" si="140"/>
        <v>0</v>
      </c>
      <c r="P1124" s="59">
        <f t="shared" si="139"/>
        <v>100</v>
      </c>
    </row>
    <row r="1125" spans="1:16" s="2" customFormat="1" ht="14.25" customHeight="1" outlineLevel="2" x14ac:dyDescent="0.2">
      <c r="A1125" s="217">
        <f t="shared" si="141"/>
        <v>1122</v>
      </c>
      <c r="B1125" s="64" t="s">
        <v>1432</v>
      </c>
      <c r="C1125" s="58" t="s">
        <v>1350</v>
      </c>
      <c r="D1125" s="58" t="s">
        <v>891</v>
      </c>
      <c r="E1125" s="58" t="s">
        <v>25</v>
      </c>
      <c r="F1125" s="58" t="s">
        <v>1395</v>
      </c>
      <c r="G1125" s="58" t="s">
        <v>795</v>
      </c>
      <c r="H1125" s="58"/>
      <c r="I1125" s="58" t="s">
        <v>1009</v>
      </c>
      <c r="J1125" s="58" t="s">
        <v>621</v>
      </c>
      <c r="K1125" s="57" t="s">
        <v>1400</v>
      </c>
      <c r="L1125" s="184">
        <v>0</v>
      </c>
      <c r="M1125" s="185">
        <v>69</v>
      </c>
      <c r="N1125" s="186">
        <v>69</v>
      </c>
      <c r="O1125" s="187">
        <f t="shared" si="140"/>
        <v>0</v>
      </c>
      <c r="P1125" s="59">
        <f t="shared" si="139"/>
        <v>100</v>
      </c>
    </row>
    <row r="1126" spans="1:16" s="2" customFormat="1" ht="14.25" customHeight="1" outlineLevel="2" x14ac:dyDescent="0.2">
      <c r="A1126" s="217">
        <f t="shared" si="141"/>
        <v>1123</v>
      </c>
      <c r="B1126" s="64" t="s">
        <v>1433</v>
      </c>
      <c r="C1126" s="58" t="s">
        <v>1350</v>
      </c>
      <c r="D1126" s="58" t="s">
        <v>891</v>
      </c>
      <c r="E1126" s="58" t="s">
        <v>25</v>
      </c>
      <c r="F1126" s="58" t="s">
        <v>1395</v>
      </c>
      <c r="G1126" s="58" t="s">
        <v>795</v>
      </c>
      <c r="H1126" s="58"/>
      <c r="I1126" s="58" t="s">
        <v>1009</v>
      </c>
      <c r="J1126" s="58" t="s">
        <v>615</v>
      </c>
      <c r="K1126" s="57" t="s">
        <v>1402</v>
      </c>
      <c r="L1126" s="184">
        <v>0</v>
      </c>
      <c r="M1126" s="185">
        <v>1</v>
      </c>
      <c r="N1126" s="186">
        <v>1</v>
      </c>
      <c r="O1126" s="187">
        <f t="shared" si="140"/>
        <v>0</v>
      </c>
      <c r="P1126" s="59">
        <f t="shared" si="139"/>
        <v>100</v>
      </c>
    </row>
    <row r="1127" spans="1:16" s="2" customFormat="1" ht="14.25" customHeight="1" outlineLevel="2" x14ac:dyDescent="0.2">
      <c r="A1127" s="217">
        <f t="shared" si="141"/>
        <v>1124</v>
      </c>
      <c r="B1127" s="64" t="s">
        <v>1434</v>
      </c>
      <c r="C1127" s="58" t="s">
        <v>1350</v>
      </c>
      <c r="D1127" s="58" t="s">
        <v>891</v>
      </c>
      <c r="E1127" s="58" t="s">
        <v>25</v>
      </c>
      <c r="F1127" s="58" t="s">
        <v>1395</v>
      </c>
      <c r="G1127" s="58" t="s">
        <v>795</v>
      </c>
      <c r="H1127" s="58"/>
      <c r="I1127" s="58" t="s">
        <v>1009</v>
      </c>
      <c r="J1127" s="58" t="s">
        <v>621</v>
      </c>
      <c r="K1127" s="57" t="s">
        <v>1404</v>
      </c>
      <c r="L1127" s="184">
        <v>0</v>
      </c>
      <c r="M1127" s="185">
        <v>5</v>
      </c>
      <c r="N1127" s="186">
        <v>5</v>
      </c>
      <c r="O1127" s="187">
        <f t="shared" si="140"/>
        <v>0</v>
      </c>
      <c r="P1127" s="59">
        <f t="shared" si="139"/>
        <v>100</v>
      </c>
    </row>
    <row r="1128" spans="1:16" s="2" customFormat="1" ht="30.75" customHeight="1" outlineLevel="1" x14ac:dyDescent="0.2">
      <c r="A1128" s="226">
        <f t="shared" si="141"/>
        <v>1125</v>
      </c>
      <c r="B1128" s="83" t="s">
        <v>1435</v>
      </c>
      <c r="C1128" s="61">
        <v>236308</v>
      </c>
      <c r="D1128" s="61" t="s">
        <v>1436</v>
      </c>
      <c r="E1128" s="61"/>
      <c r="F1128" s="61"/>
      <c r="G1128" s="61"/>
      <c r="H1128" s="61"/>
      <c r="I1128" s="61"/>
      <c r="J1128" s="61"/>
      <c r="K1128" s="63"/>
      <c r="L1128" s="65">
        <f>SUM(L1129:L1151)</f>
        <v>1260</v>
      </c>
      <c r="M1128" s="65">
        <f>SUM(M1129:M1151)</f>
        <v>3774</v>
      </c>
      <c r="N1128" s="65">
        <f>SUM(N1129:N1151)</f>
        <v>3302</v>
      </c>
      <c r="O1128" s="66">
        <f>SUM(O1129:O1151)</f>
        <v>-472</v>
      </c>
      <c r="P1128" s="18">
        <f t="shared" si="139"/>
        <v>87.493375728669847</v>
      </c>
    </row>
    <row r="1129" spans="1:16" s="2" customFormat="1" ht="28.5" outlineLevel="2" x14ac:dyDescent="0.2">
      <c r="A1129" s="217">
        <f t="shared" si="141"/>
        <v>1126</v>
      </c>
      <c r="B1129" s="64" t="s">
        <v>1437</v>
      </c>
      <c r="C1129" s="58" t="s">
        <v>1438</v>
      </c>
      <c r="D1129" s="58" t="s">
        <v>1436</v>
      </c>
      <c r="E1129" s="58" t="s">
        <v>25</v>
      </c>
      <c r="F1129" s="58" t="s">
        <v>1439</v>
      </c>
      <c r="G1129" s="58" t="s">
        <v>125</v>
      </c>
      <c r="H1129" s="58"/>
      <c r="I1129" s="58" t="s">
        <v>1009</v>
      </c>
      <c r="J1129" s="58" t="s">
        <v>615</v>
      </c>
      <c r="K1129" s="57" t="s">
        <v>1440</v>
      </c>
      <c r="L1129" s="184">
        <v>0</v>
      </c>
      <c r="M1129" s="185">
        <v>4</v>
      </c>
      <c r="N1129" s="186">
        <v>4</v>
      </c>
      <c r="O1129" s="187">
        <f t="shared" ref="O1129:O1151" si="142">N1129-M1129</f>
        <v>0</v>
      </c>
      <c r="P1129" s="59">
        <f t="shared" si="139"/>
        <v>100</v>
      </c>
    </row>
    <row r="1130" spans="1:16" s="2" customFormat="1" ht="28.5" outlineLevel="2" x14ac:dyDescent="0.2">
      <c r="A1130" s="217">
        <f t="shared" si="141"/>
        <v>1127</v>
      </c>
      <c r="B1130" s="64" t="s">
        <v>1441</v>
      </c>
      <c r="C1130" s="58" t="s">
        <v>1438</v>
      </c>
      <c r="D1130" s="58" t="s">
        <v>1436</v>
      </c>
      <c r="E1130" s="58" t="s">
        <v>25</v>
      </c>
      <c r="F1130" s="58" t="s">
        <v>1439</v>
      </c>
      <c r="G1130" s="58" t="s">
        <v>125</v>
      </c>
      <c r="H1130" s="58" t="s">
        <v>1012</v>
      </c>
      <c r="I1130" s="58" t="s">
        <v>1009</v>
      </c>
      <c r="J1130" s="58" t="s">
        <v>615</v>
      </c>
      <c r="K1130" s="57" t="s">
        <v>1442</v>
      </c>
      <c r="L1130" s="184">
        <v>0</v>
      </c>
      <c r="M1130" s="185">
        <v>2</v>
      </c>
      <c r="N1130" s="186">
        <v>2</v>
      </c>
      <c r="O1130" s="187">
        <f t="shared" si="142"/>
        <v>0</v>
      </c>
      <c r="P1130" s="59">
        <f t="shared" si="139"/>
        <v>100</v>
      </c>
    </row>
    <row r="1131" spans="1:16" s="2" customFormat="1" ht="28.5" outlineLevel="2" x14ac:dyDescent="0.2">
      <c r="A1131" s="217">
        <f t="shared" si="141"/>
        <v>1128</v>
      </c>
      <c r="B1131" s="64" t="s">
        <v>1443</v>
      </c>
      <c r="C1131" s="58" t="s">
        <v>1438</v>
      </c>
      <c r="D1131" s="58" t="s">
        <v>1436</v>
      </c>
      <c r="E1131" s="58" t="s">
        <v>25</v>
      </c>
      <c r="F1131" s="58" t="s">
        <v>1439</v>
      </c>
      <c r="G1131" s="58" t="s">
        <v>125</v>
      </c>
      <c r="H1131" s="58"/>
      <c r="I1131" s="58" t="s">
        <v>1009</v>
      </c>
      <c r="J1131" s="58" t="s">
        <v>621</v>
      </c>
      <c r="K1131" s="57" t="s">
        <v>1444</v>
      </c>
      <c r="L1131" s="184">
        <v>0</v>
      </c>
      <c r="M1131" s="185">
        <v>35</v>
      </c>
      <c r="N1131" s="186">
        <v>35</v>
      </c>
      <c r="O1131" s="187">
        <f t="shared" si="142"/>
        <v>0</v>
      </c>
      <c r="P1131" s="59">
        <f t="shared" si="139"/>
        <v>100</v>
      </c>
    </row>
    <row r="1132" spans="1:16" s="2" customFormat="1" ht="28.5" outlineLevel="2" x14ac:dyDescent="0.2">
      <c r="A1132" s="217">
        <f t="shared" si="141"/>
        <v>1129</v>
      </c>
      <c r="B1132" s="64" t="s">
        <v>1445</v>
      </c>
      <c r="C1132" s="58" t="s">
        <v>1438</v>
      </c>
      <c r="D1132" s="58" t="s">
        <v>1436</v>
      </c>
      <c r="E1132" s="58" t="s">
        <v>25</v>
      </c>
      <c r="F1132" s="58" t="s">
        <v>1439</v>
      </c>
      <c r="G1132" s="58" t="s">
        <v>27</v>
      </c>
      <c r="H1132" s="58"/>
      <c r="I1132" s="58" t="s">
        <v>1009</v>
      </c>
      <c r="J1132" s="58" t="s">
        <v>615</v>
      </c>
      <c r="K1132" s="57" t="s">
        <v>1440</v>
      </c>
      <c r="L1132" s="184">
        <v>0</v>
      </c>
      <c r="M1132" s="185">
        <v>3</v>
      </c>
      <c r="N1132" s="186">
        <v>3</v>
      </c>
      <c r="O1132" s="187">
        <f t="shared" si="142"/>
        <v>0</v>
      </c>
      <c r="P1132" s="59">
        <f t="shared" si="139"/>
        <v>100</v>
      </c>
    </row>
    <row r="1133" spans="1:16" s="2" customFormat="1" ht="28.5" outlineLevel="2" x14ac:dyDescent="0.2">
      <c r="A1133" s="217">
        <f t="shared" si="141"/>
        <v>1130</v>
      </c>
      <c r="B1133" s="64" t="s">
        <v>1446</v>
      </c>
      <c r="C1133" s="58" t="s">
        <v>1438</v>
      </c>
      <c r="D1133" s="58" t="s">
        <v>1436</v>
      </c>
      <c r="E1133" s="58" t="s">
        <v>25</v>
      </c>
      <c r="F1133" s="58" t="s">
        <v>1439</v>
      </c>
      <c r="G1133" s="58" t="s">
        <v>27</v>
      </c>
      <c r="H1133" s="58" t="s">
        <v>1012</v>
      </c>
      <c r="I1133" s="58" t="s">
        <v>1009</v>
      </c>
      <c r="J1133" s="58" t="s">
        <v>615</v>
      </c>
      <c r="K1133" s="57" t="s">
        <v>1442</v>
      </c>
      <c r="L1133" s="184">
        <v>0</v>
      </c>
      <c r="M1133" s="185">
        <v>2</v>
      </c>
      <c r="N1133" s="186">
        <v>1</v>
      </c>
      <c r="O1133" s="187">
        <f t="shared" si="142"/>
        <v>-1</v>
      </c>
      <c r="P1133" s="59">
        <f t="shared" si="139"/>
        <v>50</v>
      </c>
    </row>
    <row r="1134" spans="1:16" s="2" customFormat="1" ht="28.5" outlineLevel="2" x14ac:dyDescent="0.2">
      <c r="A1134" s="217">
        <f t="shared" si="141"/>
        <v>1131</v>
      </c>
      <c r="B1134" s="64" t="s">
        <v>1447</v>
      </c>
      <c r="C1134" s="58" t="s">
        <v>1438</v>
      </c>
      <c r="D1134" s="58" t="s">
        <v>1436</v>
      </c>
      <c r="E1134" s="58" t="s">
        <v>25</v>
      </c>
      <c r="F1134" s="58" t="s">
        <v>1439</v>
      </c>
      <c r="G1134" s="58" t="s">
        <v>27</v>
      </c>
      <c r="H1134" s="58"/>
      <c r="I1134" s="58" t="s">
        <v>1009</v>
      </c>
      <c r="J1134" s="58" t="s">
        <v>621</v>
      </c>
      <c r="K1134" s="57" t="s">
        <v>1444</v>
      </c>
      <c r="L1134" s="184">
        <v>0</v>
      </c>
      <c r="M1134" s="185">
        <v>26</v>
      </c>
      <c r="N1134" s="186">
        <v>25</v>
      </c>
      <c r="O1134" s="187">
        <f t="shared" si="142"/>
        <v>-1</v>
      </c>
      <c r="P1134" s="59">
        <f t="shared" si="139"/>
        <v>96.15384615384616</v>
      </c>
    </row>
    <row r="1135" spans="1:16" s="2" customFormat="1" ht="28.5" outlineLevel="2" x14ac:dyDescent="0.2">
      <c r="A1135" s="217">
        <f t="shared" si="141"/>
        <v>1132</v>
      </c>
      <c r="B1135" s="64" t="s">
        <v>1448</v>
      </c>
      <c r="C1135" s="58" t="s">
        <v>1438</v>
      </c>
      <c r="D1135" s="58" t="s">
        <v>1436</v>
      </c>
      <c r="E1135" s="58" t="s">
        <v>25</v>
      </c>
      <c r="F1135" s="58" t="s">
        <v>1439</v>
      </c>
      <c r="G1135" s="58" t="s">
        <v>29</v>
      </c>
      <c r="H1135" s="58"/>
      <c r="I1135" s="58" t="s">
        <v>1009</v>
      </c>
      <c r="J1135" s="58" t="s">
        <v>621</v>
      </c>
      <c r="K1135" s="57" t="s">
        <v>1444</v>
      </c>
      <c r="L1135" s="184">
        <v>0</v>
      </c>
      <c r="M1135" s="185">
        <v>2</v>
      </c>
      <c r="N1135" s="186">
        <v>2</v>
      </c>
      <c r="O1135" s="187">
        <f t="shared" si="142"/>
        <v>0</v>
      </c>
      <c r="P1135" s="59">
        <f t="shared" si="139"/>
        <v>100</v>
      </c>
    </row>
    <row r="1136" spans="1:16" s="2" customFormat="1" ht="28.5" outlineLevel="2" x14ac:dyDescent="0.2">
      <c r="A1136" s="217">
        <f t="shared" si="141"/>
        <v>1133</v>
      </c>
      <c r="B1136" s="64" t="s">
        <v>1449</v>
      </c>
      <c r="C1136" s="58" t="s">
        <v>1438</v>
      </c>
      <c r="D1136" s="58" t="s">
        <v>1436</v>
      </c>
      <c r="E1136" s="58" t="s">
        <v>25</v>
      </c>
      <c r="F1136" s="58" t="s">
        <v>1439</v>
      </c>
      <c r="G1136" s="58" t="s">
        <v>207</v>
      </c>
      <c r="H1136" s="58"/>
      <c r="I1136" s="58" t="s">
        <v>1009</v>
      </c>
      <c r="J1136" s="58" t="s">
        <v>615</v>
      </c>
      <c r="K1136" s="57" t="s">
        <v>1440</v>
      </c>
      <c r="L1136" s="184">
        <v>0</v>
      </c>
      <c r="M1136" s="185">
        <v>2</v>
      </c>
      <c r="N1136" s="186">
        <v>0</v>
      </c>
      <c r="O1136" s="187">
        <f t="shared" si="142"/>
        <v>-2</v>
      </c>
      <c r="P1136" s="59">
        <f t="shared" ref="P1136:P1167" si="143">N1136/M1136*100</f>
        <v>0</v>
      </c>
    </row>
    <row r="1137" spans="1:16" s="2" customFormat="1" ht="28.5" outlineLevel="2" x14ac:dyDescent="0.2">
      <c r="A1137" s="217">
        <f t="shared" si="141"/>
        <v>1134</v>
      </c>
      <c r="B1137" s="64" t="s">
        <v>1450</v>
      </c>
      <c r="C1137" s="58" t="s">
        <v>1438</v>
      </c>
      <c r="D1137" s="58" t="s">
        <v>1436</v>
      </c>
      <c r="E1137" s="58" t="s">
        <v>25</v>
      </c>
      <c r="F1137" s="58" t="s">
        <v>1439</v>
      </c>
      <c r="G1137" s="58" t="s">
        <v>207</v>
      </c>
      <c r="H1137" s="58" t="s">
        <v>1012</v>
      </c>
      <c r="I1137" s="58" t="s">
        <v>1009</v>
      </c>
      <c r="J1137" s="58" t="s">
        <v>615</v>
      </c>
      <c r="K1137" s="57" t="s">
        <v>1442</v>
      </c>
      <c r="L1137" s="184">
        <v>0</v>
      </c>
      <c r="M1137" s="185">
        <v>1</v>
      </c>
      <c r="N1137" s="186">
        <v>0</v>
      </c>
      <c r="O1137" s="187">
        <f t="shared" si="142"/>
        <v>-1</v>
      </c>
      <c r="P1137" s="59">
        <f t="shared" si="143"/>
        <v>0</v>
      </c>
    </row>
    <row r="1138" spans="1:16" s="2" customFormat="1" ht="28.5" outlineLevel="2" x14ac:dyDescent="0.2">
      <c r="A1138" s="217">
        <f t="shared" si="141"/>
        <v>1135</v>
      </c>
      <c r="B1138" s="64" t="s">
        <v>1451</v>
      </c>
      <c r="C1138" s="58" t="s">
        <v>1438</v>
      </c>
      <c r="D1138" s="58" t="s">
        <v>1436</v>
      </c>
      <c r="E1138" s="58" t="s">
        <v>25</v>
      </c>
      <c r="F1138" s="58" t="s">
        <v>1439</v>
      </c>
      <c r="G1138" s="58" t="s">
        <v>207</v>
      </c>
      <c r="H1138" s="58"/>
      <c r="I1138" s="58" t="s">
        <v>1009</v>
      </c>
      <c r="J1138" s="58" t="s">
        <v>621</v>
      </c>
      <c r="K1138" s="57" t="s">
        <v>1444</v>
      </c>
      <c r="L1138" s="184">
        <v>0</v>
      </c>
      <c r="M1138" s="185">
        <v>17</v>
      </c>
      <c r="N1138" s="186">
        <v>0</v>
      </c>
      <c r="O1138" s="187">
        <f t="shared" si="142"/>
        <v>-17</v>
      </c>
      <c r="P1138" s="59">
        <f t="shared" si="143"/>
        <v>0</v>
      </c>
    </row>
    <row r="1139" spans="1:16" s="2" customFormat="1" ht="28.5" outlineLevel="2" x14ac:dyDescent="0.2">
      <c r="A1139" s="217">
        <f t="shared" si="141"/>
        <v>1136</v>
      </c>
      <c r="B1139" s="64" t="s">
        <v>1452</v>
      </c>
      <c r="C1139" s="58" t="s">
        <v>1438</v>
      </c>
      <c r="D1139" s="58" t="s">
        <v>1436</v>
      </c>
      <c r="E1139" s="58" t="s">
        <v>25</v>
      </c>
      <c r="F1139" s="58" t="s">
        <v>1439</v>
      </c>
      <c r="G1139" s="58" t="s">
        <v>31</v>
      </c>
      <c r="H1139" s="58"/>
      <c r="I1139" s="58" t="s">
        <v>1009</v>
      </c>
      <c r="J1139" s="58" t="s">
        <v>615</v>
      </c>
      <c r="K1139" s="57" t="s">
        <v>1440</v>
      </c>
      <c r="L1139" s="184">
        <v>115</v>
      </c>
      <c r="M1139" s="185">
        <v>106</v>
      </c>
      <c r="N1139" s="186">
        <v>69</v>
      </c>
      <c r="O1139" s="187">
        <f t="shared" si="142"/>
        <v>-37</v>
      </c>
      <c r="P1139" s="59">
        <f t="shared" si="143"/>
        <v>65.094339622641513</v>
      </c>
    </row>
    <row r="1140" spans="1:16" s="2" customFormat="1" ht="28.5" outlineLevel="2" x14ac:dyDescent="0.2">
      <c r="A1140" s="217">
        <f t="shared" si="141"/>
        <v>1137</v>
      </c>
      <c r="B1140" s="64" t="s">
        <v>1453</v>
      </c>
      <c r="C1140" s="58" t="s">
        <v>1438</v>
      </c>
      <c r="D1140" s="58" t="s">
        <v>1436</v>
      </c>
      <c r="E1140" s="58" t="s">
        <v>25</v>
      </c>
      <c r="F1140" s="58" t="s">
        <v>1439</v>
      </c>
      <c r="G1140" s="58" t="s">
        <v>31</v>
      </c>
      <c r="H1140" s="58" t="s">
        <v>1012</v>
      </c>
      <c r="I1140" s="58" t="s">
        <v>1009</v>
      </c>
      <c r="J1140" s="58" t="s">
        <v>615</v>
      </c>
      <c r="K1140" s="57" t="s">
        <v>1442</v>
      </c>
      <c r="L1140" s="184">
        <v>58</v>
      </c>
      <c r="M1140" s="185">
        <v>53</v>
      </c>
      <c r="N1140" s="186">
        <v>34</v>
      </c>
      <c r="O1140" s="187">
        <f t="shared" si="142"/>
        <v>-19</v>
      </c>
      <c r="P1140" s="59">
        <f t="shared" si="143"/>
        <v>64.15094339622641</v>
      </c>
    </row>
    <row r="1141" spans="1:16" s="2" customFormat="1" ht="28.5" outlineLevel="2" x14ac:dyDescent="0.2">
      <c r="A1141" s="217">
        <f t="shared" si="141"/>
        <v>1138</v>
      </c>
      <c r="B1141" s="64" t="s">
        <v>1454</v>
      </c>
      <c r="C1141" s="58" t="s">
        <v>1438</v>
      </c>
      <c r="D1141" s="58" t="s">
        <v>1436</v>
      </c>
      <c r="E1141" s="58" t="s">
        <v>25</v>
      </c>
      <c r="F1141" s="58" t="s">
        <v>1439</v>
      </c>
      <c r="G1141" s="58" t="s">
        <v>31</v>
      </c>
      <c r="H1141" s="58"/>
      <c r="I1141" s="58" t="s">
        <v>1009</v>
      </c>
      <c r="J1141" s="58" t="s">
        <v>621</v>
      </c>
      <c r="K1141" s="57" t="s">
        <v>1444</v>
      </c>
      <c r="L1141" s="184">
        <v>977</v>
      </c>
      <c r="M1141" s="185">
        <v>898</v>
      </c>
      <c r="N1141" s="186">
        <v>584</v>
      </c>
      <c r="O1141" s="187">
        <f t="shared" si="142"/>
        <v>-314</v>
      </c>
      <c r="P1141" s="59">
        <f t="shared" si="143"/>
        <v>65.033407572383069</v>
      </c>
    </row>
    <row r="1142" spans="1:16" s="2" customFormat="1" ht="28.5" outlineLevel="2" x14ac:dyDescent="0.2">
      <c r="A1142" s="217">
        <f t="shared" si="141"/>
        <v>1139</v>
      </c>
      <c r="B1142" s="64" t="s">
        <v>1455</v>
      </c>
      <c r="C1142" s="58" t="s">
        <v>1438</v>
      </c>
      <c r="D1142" s="58" t="s">
        <v>1436</v>
      </c>
      <c r="E1142" s="58" t="s">
        <v>25</v>
      </c>
      <c r="F1142" s="58" t="s">
        <v>1439</v>
      </c>
      <c r="G1142" s="58" t="s">
        <v>67</v>
      </c>
      <c r="H1142" s="58"/>
      <c r="I1142" s="58" t="s">
        <v>1009</v>
      </c>
      <c r="J1142" s="58" t="s">
        <v>615</v>
      </c>
      <c r="K1142" s="57" t="s">
        <v>1440</v>
      </c>
      <c r="L1142" s="184">
        <v>10</v>
      </c>
      <c r="M1142" s="185">
        <v>9</v>
      </c>
      <c r="N1142" s="186">
        <v>2</v>
      </c>
      <c r="O1142" s="187">
        <f t="shared" si="142"/>
        <v>-7</v>
      </c>
      <c r="P1142" s="59">
        <f t="shared" si="143"/>
        <v>22.222222222222221</v>
      </c>
    </row>
    <row r="1143" spans="1:16" s="2" customFormat="1" ht="28.5" outlineLevel="2" x14ac:dyDescent="0.2">
      <c r="A1143" s="217">
        <f t="shared" si="141"/>
        <v>1140</v>
      </c>
      <c r="B1143" s="64" t="s">
        <v>1456</v>
      </c>
      <c r="C1143" s="58" t="s">
        <v>1438</v>
      </c>
      <c r="D1143" s="58" t="s">
        <v>1436</v>
      </c>
      <c r="E1143" s="58" t="s">
        <v>25</v>
      </c>
      <c r="F1143" s="58" t="s">
        <v>1439</v>
      </c>
      <c r="G1143" s="58" t="s">
        <v>67</v>
      </c>
      <c r="H1143" s="58" t="s">
        <v>1012</v>
      </c>
      <c r="I1143" s="58" t="s">
        <v>1009</v>
      </c>
      <c r="J1143" s="58" t="s">
        <v>615</v>
      </c>
      <c r="K1143" s="57" t="s">
        <v>1442</v>
      </c>
      <c r="L1143" s="184">
        <v>5</v>
      </c>
      <c r="M1143" s="185">
        <v>5</v>
      </c>
      <c r="N1143" s="186">
        <v>1</v>
      </c>
      <c r="O1143" s="187">
        <f t="shared" si="142"/>
        <v>-4</v>
      </c>
      <c r="P1143" s="59">
        <f t="shared" si="143"/>
        <v>20</v>
      </c>
    </row>
    <row r="1144" spans="1:16" s="2" customFormat="1" ht="28.5" outlineLevel="2" x14ac:dyDescent="0.2">
      <c r="A1144" s="217">
        <f t="shared" si="141"/>
        <v>1141</v>
      </c>
      <c r="B1144" s="64" t="s">
        <v>1457</v>
      </c>
      <c r="C1144" s="58" t="s">
        <v>1438</v>
      </c>
      <c r="D1144" s="58" t="s">
        <v>1436</v>
      </c>
      <c r="E1144" s="58" t="s">
        <v>25</v>
      </c>
      <c r="F1144" s="58" t="s">
        <v>1439</v>
      </c>
      <c r="G1144" s="58" t="s">
        <v>67</v>
      </c>
      <c r="H1144" s="58"/>
      <c r="I1144" s="58" t="s">
        <v>1009</v>
      </c>
      <c r="J1144" s="58" t="s">
        <v>621</v>
      </c>
      <c r="K1144" s="57" t="s">
        <v>1444</v>
      </c>
      <c r="L1144" s="184">
        <v>85</v>
      </c>
      <c r="M1144" s="185">
        <v>78</v>
      </c>
      <c r="N1144" s="186">
        <v>16</v>
      </c>
      <c r="O1144" s="187">
        <f t="shared" si="142"/>
        <v>-62</v>
      </c>
      <c r="P1144" s="59">
        <f t="shared" si="143"/>
        <v>20.512820512820511</v>
      </c>
    </row>
    <row r="1145" spans="1:16" s="2" customFormat="1" ht="28.5" outlineLevel="2" x14ac:dyDescent="0.2">
      <c r="A1145" s="217">
        <f t="shared" si="141"/>
        <v>1142</v>
      </c>
      <c r="B1145" s="64" t="s">
        <v>1458</v>
      </c>
      <c r="C1145" s="58" t="s">
        <v>1438</v>
      </c>
      <c r="D1145" s="58" t="s">
        <v>1436</v>
      </c>
      <c r="E1145" s="58" t="s">
        <v>25</v>
      </c>
      <c r="F1145" s="58" t="s">
        <v>1439</v>
      </c>
      <c r="G1145" s="58" t="s">
        <v>33</v>
      </c>
      <c r="H1145" s="58"/>
      <c r="I1145" s="58" t="s">
        <v>1009</v>
      </c>
      <c r="J1145" s="58" t="s">
        <v>615</v>
      </c>
      <c r="K1145" s="57" t="s">
        <v>1440</v>
      </c>
      <c r="L1145" s="184">
        <v>1</v>
      </c>
      <c r="M1145" s="185">
        <v>1</v>
      </c>
      <c r="N1145" s="186">
        <v>0</v>
      </c>
      <c r="O1145" s="187">
        <f t="shared" si="142"/>
        <v>-1</v>
      </c>
      <c r="P1145" s="59">
        <f t="shared" si="143"/>
        <v>0</v>
      </c>
    </row>
    <row r="1146" spans="1:16" s="2" customFormat="1" ht="28.5" outlineLevel="2" x14ac:dyDescent="0.2">
      <c r="A1146" s="217">
        <f t="shared" si="141"/>
        <v>1143</v>
      </c>
      <c r="B1146" s="64" t="s">
        <v>1459</v>
      </c>
      <c r="C1146" s="58" t="s">
        <v>1438</v>
      </c>
      <c r="D1146" s="58" t="s">
        <v>1436</v>
      </c>
      <c r="E1146" s="58" t="s">
        <v>25</v>
      </c>
      <c r="F1146" s="58" t="s">
        <v>1439</v>
      </c>
      <c r="G1146" s="58" t="s">
        <v>33</v>
      </c>
      <c r="H1146" s="58" t="s">
        <v>1012</v>
      </c>
      <c r="I1146" s="58" t="s">
        <v>1009</v>
      </c>
      <c r="J1146" s="58" t="s">
        <v>615</v>
      </c>
      <c r="K1146" s="57" t="s">
        <v>1442</v>
      </c>
      <c r="L1146" s="184">
        <v>1</v>
      </c>
      <c r="M1146" s="185">
        <v>1</v>
      </c>
      <c r="N1146" s="186">
        <v>0</v>
      </c>
      <c r="O1146" s="187">
        <f t="shared" si="142"/>
        <v>-1</v>
      </c>
      <c r="P1146" s="59">
        <f t="shared" si="143"/>
        <v>0</v>
      </c>
    </row>
    <row r="1147" spans="1:16" s="2" customFormat="1" ht="28.5" outlineLevel="2" x14ac:dyDescent="0.2">
      <c r="A1147" s="217">
        <f t="shared" si="141"/>
        <v>1144</v>
      </c>
      <c r="B1147" s="64" t="s">
        <v>1460</v>
      </c>
      <c r="C1147" s="58" t="s">
        <v>1438</v>
      </c>
      <c r="D1147" s="58" t="s">
        <v>1436</v>
      </c>
      <c r="E1147" s="58" t="s">
        <v>25</v>
      </c>
      <c r="F1147" s="58" t="s">
        <v>1439</v>
      </c>
      <c r="G1147" s="58" t="s">
        <v>33</v>
      </c>
      <c r="H1147" s="58"/>
      <c r="I1147" s="58" t="s">
        <v>1009</v>
      </c>
      <c r="J1147" s="58" t="s">
        <v>621</v>
      </c>
      <c r="K1147" s="57" t="s">
        <v>1444</v>
      </c>
      <c r="L1147" s="184">
        <v>8</v>
      </c>
      <c r="M1147" s="185">
        <v>8</v>
      </c>
      <c r="N1147" s="186">
        <v>3</v>
      </c>
      <c r="O1147" s="187">
        <f t="shared" si="142"/>
        <v>-5</v>
      </c>
      <c r="P1147" s="59">
        <f t="shared" si="143"/>
        <v>37.5</v>
      </c>
    </row>
    <row r="1148" spans="1:16" s="2" customFormat="1" ht="14.25" customHeight="1" outlineLevel="2" x14ac:dyDescent="0.2">
      <c r="A1148" s="217">
        <f t="shared" si="141"/>
        <v>1145</v>
      </c>
      <c r="B1148" s="64" t="s">
        <v>1461</v>
      </c>
      <c r="C1148" s="58" t="s">
        <v>1438</v>
      </c>
      <c r="D1148" s="58" t="s">
        <v>1436</v>
      </c>
      <c r="E1148" s="58" t="s">
        <v>1462</v>
      </c>
      <c r="F1148" s="58" t="s">
        <v>158</v>
      </c>
      <c r="G1148" s="58" t="s">
        <v>998</v>
      </c>
      <c r="H1148" s="58"/>
      <c r="I1148" s="58" t="s">
        <v>1009</v>
      </c>
      <c r="J1148" s="58" t="s">
        <v>621</v>
      </c>
      <c r="K1148" s="57" t="s">
        <v>1444</v>
      </c>
      <c r="L1148" s="184">
        <v>0</v>
      </c>
      <c r="M1148" s="185">
        <v>291</v>
      </c>
      <c r="N1148" s="186">
        <v>291</v>
      </c>
      <c r="O1148" s="187">
        <f t="shared" si="142"/>
        <v>0</v>
      </c>
      <c r="P1148" s="59">
        <f t="shared" si="143"/>
        <v>100</v>
      </c>
    </row>
    <row r="1149" spans="1:16" s="2" customFormat="1" ht="28.5" outlineLevel="2" x14ac:dyDescent="0.2">
      <c r="A1149" s="217">
        <f t="shared" si="141"/>
        <v>1146</v>
      </c>
      <c r="B1149" s="64" t="s">
        <v>1463</v>
      </c>
      <c r="C1149" s="58" t="s">
        <v>1438</v>
      </c>
      <c r="D1149" s="58" t="s">
        <v>1436</v>
      </c>
      <c r="E1149" s="58" t="s">
        <v>25</v>
      </c>
      <c r="F1149" s="58" t="s">
        <v>1439</v>
      </c>
      <c r="G1149" s="58" t="s">
        <v>1375</v>
      </c>
      <c r="H1149" s="58"/>
      <c r="I1149" s="58" t="s">
        <v>1009</v>
      </c>
      <c r="J1149" s="58" t="s">
        <v>621</v>
      </c>
      <c r="K1149" s="57" t="s">
        <v>1444</v>
      </c>
      <c r="L1149" s="184">
        <v>0</v>
      </c>
      <c r="M1149" s="185">
        <v>2222</v>
      </c>
      <c r="N1149" s="186">
        <v>2222</v>
      </c>
      <c r="O1149" s="187">
        <f t="shared" si="142"/>
        <v>0</v>
      </c>
      <c r="P1149" s="59">
        <f t="shared" si="143"/>
        <v>100</v>
      </c>
    </row>
    <row r="1150" spans="1:16" s="2" customFormat="1" ht="28.5" outlineLevel="2" x14ac:dyDescent="0.2">
      <c r="A1150" s="217">
        <f t="shared" si="141"/>
        <v>1147</v>
      </c>
      <c r="B1150" s="64" t="s">
        <v>1464</v>
      </c>
      <c r="C1150" s="58" t="s">
        <v>1438</v>
      </c>
      <c r="D1150" s="58" t="s">
        <v>1436</v>
      </c>
      <c r="E1150" s="58" t="s">
        <v>25</v>
      </c>
      <c r="F1150" s="58" t="s">
        <v>1439</v>
      </c>
      <c r="G1150" s="58" t="s">
        <v>795</v>
      </c>
      <c r="H1150" s="58"/>
      <c r="I1150" s="58" t="s">
        <v>1009</v>
      </c>
      <c r="J1150" s="58" t="s">
        <v>615</v>
      </c>
      <c r="K1150" s="57" t="s">
        <v>1440</v>
      </c>
      <c r="L1150" s="184">
        <v>0</v>
      </c>
      <c r="M1150" s="185">
        <v>1</v>
      </c>
      <c r="N1150" s="186">
        <v>1</v>
      </c>
      <c r="O1150" s="187">
        <f t="shared" si="142"/>
        <v>0</v>
      </c>
      <c r="P1150" s="59">
        <f t="shared" si="143"/>
        <v>100</v>
      </c>
    </row>
    <row r="1151" spans="1:16" s="2" customFormat="1" ht="28.5" outlineLevel="2" x14ac:dyDescent="0.2">
      <c r="A1151" s="217">
        <f t="shared" si="141"/>
        <v>1148</v>
      </c>
      <c r="B1151" s="64" t="s">
        <v>1465</v>
      </c>
      <c r="C1151" s="58" t="s">
        <v>1438</v>
      </c>
      <c r="D1151" s="58" t="s">
        <v>1436</v>
      </c>
      <c r="E1151" s="58" t="s">
        <v>25</v>
      </c>
      <c r="F1151" s="58" t="s">
        <v>1439</v>
      </c>
      <c r="G1151" s="58" t="s">
        <v>795</v>
      </c>
      <c r="H1151" s="58"/>
      <c r="I1151" s="58" t="s">
        <v>1009</v>
      </c>
      <c r="J1151" s="58" t="s">
        <v>621</v>
      </c>
      <c r="K1151" s="57" t="s">
        <v>1444</v>
      </c>
      <c r="L1151" s="184">
        <v>0</v>
      </c>
      <c r="M1151" s="185">
        <v>7</v>
      </c>
      <c r="N1151" s="186">
        <v>7</v>
      </c>
      <c r="O1151" s="187">
        <f t="shared" si="142"/>
        <v>0</v>
      </c>
      <c r="P1151" s="59">
        <f t="shared" si="143"/>
        <v>100</v>
      </c>
    </row>
    <row r="1152" spans="1:16" s="2" customFormat="1" ht="28.5" outlineLevel="1" x14ac:dyDescent="0.2">
      <c r="A1152" s="226">
        <f t="shared" si="141"/>
        <v>1149</v>
      </c>
      <c r="B1152" s="83" t="s">
        <v>1466</v>
      </c>
      <c r="C1152" s="61">
        <v>236308</v>
      </c>
      <c r="D1152" s="61" t="s">
        <v>1436</v>
      </c>
      <c r="E1152" s="61"/>
      <c r="F1152" s="61"/>
      <c r="G1152" s="61"/>
      <c r="H1152" s="61"/>
      <c r="I1152" s="61"/>
      <c r="J1152" s="61"/>
      <c r="K1152" s="63"/>
      <c r="L1152" s="65">
        <f>SUM(L1153:L1166)</f>
        <v>0</v>
      </c>
      <c r="M1152" s="65">
        <f>SUM(M1153:M1166)</f>
        <v>674</v>
      </c>
      <c r="N1152" s="65">
        <f>SUM(N1153:N1166)</f>
        <v>45</v>
      </c>
      <c r="O1152" s="66">
        <f>SUM(O1153:O1166)</f>
        <v>-629</v>
      </c>
      <c r="P1152" s="18">
        <f t="shared" si="143"/>
        <v>6.6765578635014835</v>
      </c>
    </row>
    <row r="1153" spans="1:16" s="2" customFormat="1" ht="28.5" outlineLevel="2" x14ac:dyDescent="0.2">
      <c r="A1153" s="217">
        <f t="shared" si="141"/>
        <v>1150</v>
      </c>
      <c r="B1153" s="64" t="s">
        <v>1467</v>
      </c>
      <c r="C1153" s="58" t="s">
        <v>1438</v>
      </c>
      <c r="D1153" s="58" t="s">
        <v>1436</v>
      </c>
      <c r="E1153" s="58"/>
      <c r="F1153" s="58" t="s">
        <v>1439</v>
      </c>
      <c r="G1153" s="58" t="s">
        <v>298</v>
      </c>
      <c r="H1153" s="58"/>
      <c r="I1153" s="58" t="s">
        <v>687</v>
      </c>
      <c r="J1153" s="58" t="s">
        <v>615</v>
      </c>
      <c r="K1153" s="57" t="s">
        <v>1468</v>
      </c>
      <c r="L1153" s="184">
        <v>0</v>
      </c>
      <c r="M1153" s="185">
        <v>1</v>
      </c>
      <c r="N1153" s="186">
        <v>1</v>
      </c>
      <c r="O1153" s="187">
        <f t="shared" ref="O1153:O1166" si="144">N1153-M1153</f>
        <v>0</v>
      </c>
      <c r="P1153" s="59">
        <f t="shared" si="143"/>
        <v>100</v>
      </c>
    </row>
    <row r="1154" spans="1:16" s="2" customFormat="1" ht="28.5" outlineLevel="2" x14ac:dyDescent="0.2">
      <c r="A1154" s="217">
        <f t="shared" si="141"/>
        <v>1151</v>
      </c>
      <c r="B1154" s="64" t="s">
        <v>1469</v>
      </c>
      <c r="C1154" s="58" t="s">
        <v>1438</v>
      </c>
      <c r="D1154" s="58" t="s">
        <v>1436</v>
      </c>
      <c r="E1154" s="58"/>
      <c r="F1154" s="58" t="s">
        <v>1439</v>
      </c>
      <c r="G1154" s="58" t="s">
        <v>298</v>
      </c>
      <c r="H1154" s="58" t="s">
        <v>690</v>
      </c>
      <c r="I1154" s="58" t="s">
        <v>687</v>
      </c>
      <c r="J1154" s="58" t="s">
        <v>615</v>
      </c>
      <c r="K1154" s="57" t="s">
        <v>1470</v>
      </c>
      <c r="L1154" s="184">
        <v>0</v>
      </c>
      <c r="M1154" s="185">
        <v>1</v>
      </c>
      <c r="N1154" s="186">
        <v>1</v>
      </c>
      <c r="O1154" s="187">
        <f t="shared" si="144"/>
        <v>0</v>
      </c>
      <c r="P1154" s="59">
        <f t="shared" si="143"/>
        <v>100</v>
      </c>
    </row>
    <row r="1155" spans="1:16" s="2" customFormat="1" ht="28.5" outlineLevel="2" x14ac:dyDescent="0.2">
      <c r="A1155" s="217">
        <f t="shared" si="141"/>
        <v>1152</v>
      </c>
      <c r="B1155" s="64" t="s">
        <v>1471</v>
      </c>
      <c r="C1155" s="58" t="s">
        <v>1438</v>
      </c>
      <c r="D1155" s="58" t="s">
        <v>1436</v>
      </c>
      <c r="E1155" s="58"/>
      <c r="F1155" s="58" t="s">
        <v>1439</v>
      </c>
      <c r="G1155" s="58" t="s">
        <v>298</v>
      </c>
      <c r="H1155" s="58" t="s">
        <v>690</v>
      </c>
      <c r="I1155" s="58" t="s">
        <v>687</v>
      </c>
      <c r="J1155" s="58" t="s">
        <v>621</v>
      </c>
      <c r="K1155" s="57" t="s">
        <v>1472</v>
      </c>
      <c r="L1155" s="184">
        <v>0</v>
      </c>
      <c r="M1155" s="185">
        <v>9</v>
      </c>
      <c r="N1155" s="186">
        <v>9</v>
      </c>
      <c r="O1155" s="187">
        <f t="shared" si="144"/>
        <v>0</v>
      </c>
      <c r="P1155" s="59">
        <f t="shared" si="143"/>
        <v>100</v>
      </c>
    </row>
    <row r="1156" spans="1:16" s="2" customFormat="1" ht="28.5" outlineLevel="2" x14ac:dyDescent="0.2">
      <c r="A1156" s="217">
        <f t="shared" si="141"/>
        <v>1153</v>
      </c>
      <c r="B1156" s="64" t="s">
        <v>1473</v>
      </c>
      <c r="C1156" s="58" t="s">
        <v>1438</v>
      </c>
      <c r="D1156" s="58" t="s">
        <v>1436</v>
      </c>
      <c r="E1156" s="58"/>
      <c r="F1156" s="58" t="s">
        <v>1439</v>
      </c>
      <c r="G1156" s="58" t="s">
        <v>125</v>
      </c>
      <c r="H1156" s="58"/>
      <c r="I1156" s="58" t="s">
        <v>687</v>
      </c>
      <c r="J1156" s="58" t="s">
        <v>615</v>
      </c>
      <c r="K1156" s="57" t="s">
        <v>1468</v>
      </c>
      <c r="L1156" s="184">
        <v>0</v>
      </c>
      <c r="M1156" s="185">
        <v>1</v>
      </c>
      <c r="N1156" s="186">
        <v>1</v>
      </c>
      <c r="O1156" s="187">
        <f t="shared" si="144"/>
        <v>0</v>
      </c>
      <c r="P1156" s="59">
        <f t="shared" si="143"/>
        <v>100</v>
      </c>
    </row>
    <row r="1157" spans="1:16" s="2" customFormat="1" ht="28.5" outlineLevel="2" x14ac:dyDescent="0.2">
      <c r="A1157" s="217">
        <f t="shared" si="141"/>
        <v>1154</v>
      </c>
      <c r="B1157" s="64" t="s">
        <v>1474</v>
      </c>
      <c r="C1157" s="58" t="s">
        <v>1438</v>
      </c>
      <c r="D1157" s="58" t="s">
        <v>1436</v>
      </c>
      <c r="E1157" s="58"/>
      <c r="F1157" s="58" t="s">
        <v>1439</v>
      </c>
      <c r="G1157" s="58" t="s">
        <v>125</v>
      </c>
      <c r="H1157" s="58" t="s">
        <v>690</v>
      </c>
      <c r="I1157" s="58" t="s">
        <v>687</v>
      </c>
      <c r="J1157" s="58" t="s">
        <v>615</v>
      </c>
      <c r="K1157" s="57" t="s">
        <v>1470</v>
      </c>
      <c r="L1157" s="184">
        <v>0</v>
      </c>
      <c r="M1157" s="185">
        <v>3</v>
      </c>
      <c r="N1157" s="186">
        <v>3</v>
      </c>
      <c r="O1157" s="187">
        <f t="shared" si="144"/>
        <v>0</v>
      </c>
      <c r="P1157" s="59">
        <f t="shared" si="143"/>
        <v>100</v>
      </c>
    </row>
    <row r="1158" spans="1:16" s="2" customFormat="1" ht="28.5" outlineLevel="2" x14ac:dyDescent="0.2">
      <c r="A1158" s="217">
        <f t="shared" ref="A1158:A1221" si="145">A1157+1</f>
        <v>1155</v>
      </c>
      <c r="B1158" s="64" t="s">
        <v>1475</v>
      </c>
      <c r="C1158" s="58" t="s">
        <v>1438</v>
      </c>
      <c r="D1158" s="58" t="s">
        <v>1436</v>
      </c>
      <c r="E1158" s="58"/>
      <c r="F1158" s="58" t="s">
        <v>1439</v>
      </c>
      <c r="G1158" s="58" t="s">
        <v>125</v>
      </c>
      <c r="H1158" s="58" t="s">
        <v>690</v>
      </c>
      <c r="I1158" s="58" t="s">
        <v>687</v>
      </c>
      <c r="J1158" s="58" t="s">
        <v>621</v>
      </c>
      <c r="K1158" s="57" t="s">
        <v>1472</v>
      </c>
      <c r="L1158" s="184">
        <v>0</v>
      </c>
      <c r="M1158" s="185">
        <v>25</v>
      </c>
      <c r="N1158" s="186">
        <v>25</v>
      </c>
      <c r="O1158" s="187">
        <f t="shared" si="144"/>
        <v>0</v>
      </c>
      <c r="P1158" s="59">
        <f t="shared" si="143"/>
        <v>100</v>
      </c>
    </row>
    <row r="1159" spans="1:16" s="2" customFormat="1" ht="28.5" outlineLevel="2" x14ac:dyDescent="0.2">
      <c r="A1159" s="217">
        <f t="shared" si="145"/>
        <v>1156</v>
      </c>
      <c r="B1159" s="64" t="s">
        <v>1476</v>
      </c>
      <c r="C1159" s="58" t="s">
        <v>1438</v>
      </c>
      <c r="D1159" s="58" t="s">
        <v>1436</v>
      </c>
      <c r="E1159" s="58"/>
      <c r="F1159" s="58" t="s">
        <v>1439</v>
      </c>
      <c r="G1159" s="58" t="s">
        <v>269</v>
      </c>
      <c r="H1159" s="58" t="s">
        <v>690</v>
      </c>
      <c r="I1159" s="58" t="s">
        <v>687</v>
      </c>
      <c r="J1159" s="58" t="s">
        <v>621</v>
      </c>
      <c r="K1159" s="57" t="s">
        <v>1472</v>
      </c>
      <c r="L1159" s="184">
        <v>0</v>
      </c>
      <c r="M1159" s="185">
        <v>4</v>
      </c>
      <c r="N1159" s="186">
        <v>4</v>
      </c>
      <c r="O1159" s="187">
        <f t="shared" si="144"/>
        <v>0</v>
      </c>
      <c r="P1159" s="59">
        <f t="shared" si="143"/>
        <v>100</v>
      </c>
    </row>
    <row r="1160" spans="1:16" s="2" customFormat="1" ht="28.5" outlineLevel="2" x14ac:dyDescent="0.2">
      <c r="A1160" s="217">
        <f t="shared" si="145"/>
        <v>1157</v>
      </c>
      <c r="B1160" s="64" t="s">
        <v>1477</v>
      </c>
      <c r="C1160" s="58" t="s">
        <v>1438</v>
      </c>
      <c r="D1160" s="58" t="s">
        <v>1436</v>
      </c>
      <c r="E1160" s="58"/>
      <c r="F1160" s="58" t="s">
        <v>1439</v>
      </c>
      <c r="G1160" s="58" t="s">
        <v>271</v>
      </c>
      <c r="H1160" s="58" t="s">
        <v>690</v>
      </c>
      <c r="I1160" s="58" t="s">
        <v>687</v>
      </c>
      <c r="J1160" s="58" t="s">
        <v>621</v>
      </c>
      <c r="K1160" s="57" t="s">
        <v>1472</v>
      </c>
      <c r="L1160" s="184">
        <v>0</v>
      </c>
      <c r="M1160" s="185">
        <v>1</v>
      </c>
      <c r="N1160" s="186">
        <v>1</v>
      </c>
      <c r="O1160" s="187">
        <f t="shared" si="144"/>
        <v>0</v>
      </c>
      <c r="P1160" s="59">
        <f t="shared" si="143"/>
        <v>100</v>
      </c>
    </row>
    <row r="1161" spans="1:16" s="2" customFormat="1" ht="28.5" outlineLevel="2" x14ac:dyDescent="0.2">
      <c r="A1161" s="217">
        <f t="shared" si="145"/>
        <v>1158</v>
      </c>
      <c r="B1161" s="64" t="s">
        <v>1478</v>
      </c>
      <c r="C1161" s="58" t="s">
        <v>1438</v>
      </c>
      <c r="D1161" s="58" t="s">
        <v>1436</v>
      </c>
      <c r="E1161" s="58" t="s">
        <v>25</v>
      </c>
      <c r="F1161" s="58" t="s">
        <v>1439</v>
      </c>
      <c r="G1161" s="58" t="s">
        <v>31</v>
      </c>
      <c r="H1161" s="58"/>
      <c r="I1161" s="58" t="s">
        <v>687</v>
      </c>
      <c r="J1161" s="58" t="s">
        <v>615</v>
      </c>
      <c r="K1161" s="57" t="s">
        <v>1468</v>
      </c>
      <c r="L1161" s="184">
        <v>0</v>
      </c>
      <c r="M1161" s="185">
        <v>29</v>
      </c>
      <c r="N1161" s="186">
        <v>0</v>
      </c>
      <c r="O1161" s="187">
        <f t="shared" si="144"/>
        <v>-29</v>
      </c>
      <c r="P1161" s="59">
        <f t="shared" si="143"/>
        <v>0</v>
      </c>
    </row>
    <row r="1162" spans="1:16" s="2" customFormat="1" ht="28.5" outlineLevel="2" x14ac:dyDescent="0.2">
      <c r="A1162" s="217">
        <f t="shared" si="145"/>
        <v>1159</v>
      </c>
      <c r="B1162" s="64" t="s">
        <v>1479</v>
      </c>
      <c r="C1162" s="58" t="s">
        <v>1438</v>
      </c>
      <c r="D1162" s="58" t="s">
        <v>1436</v>
      </c>
      <c r="E1162" s="58"/>
      <c r="F1162" s="58" t="s">
        <v>1439</v>
      </c>
      <c r="G1162" s="58" t="s">
        <v>31</v>
      </c>
      <c r="H1162" s="58" t="s">
        <v>690</v>
      </c>
      <c r="I1162" s="58" t="s">
        <v>687</v>
      </c>
      <c r="J1162" s="58" t="s">
        <v>615</v>
      </c>
      <c r="K1162" s="57" t="s">
        <v>1470</v>
      </c>
      <c r="L1162" s="184">
        <v>0</v>
      </c>
      <c r="M1162" s="185">
        <v>60</v>
      </c>
      <c r="N1162" s="186">
        <v>0</v>
      </c>
      <c r="O1162" s="187">
        <f t="shared" si="144"/>
        <v>-60</v>
      </c>
      <c r="P1162" s="59">
        <f t="shared" si="143"/>
        <v>0</v>
      </c>
    </row>
    <row r="1163" spans="1:16" s="2" customFormat="1" ht="28.5" outlineLevel="2" x14ac:dyDescent="0.2">
      <c r="A1163" s="217">
        <f t="shared" si="145"/>
        <v>1160</v>
      </c>
      <c r="B1163" s="64" t="s">
        <v>1480</v>
      </c>
      <c r="C1163" s="58" t="s">
        <v>1438</v>
      </c>
      <c r="D1163" s="58" t="s">
        <v>1436</v>
      </c>
      <c r="E1163" s="58"/>
      <c r="F1163" s="58" t="s">
        <v>1439</v>
      </c>
      <c r="G1163" s="58" t="s">
        <v>31</v>
      </c>
      <c r="H1163" s="58" t="s">
        <v>690</v>
      </c>
      <c r="I1163" s="58" t="s">
        <v>687</v>
      </c>
      <c r="J1163" s="58" t="s">
        <v>621</v>
      </c>
      <c r="K1163" s="57" t="s">
        <v>1472</v>
      </c>
      <c r="L1163" s="184">
        <v>0</v>
      </c>
      <c r="M1163" s="185">
        <v>509</v>
      </c>
      <c r="N1163" s="186">
        <v>0</v>
      </c>
      <c r="O1163" s="187">
        <f t="shared" si="144"/>
        <v>-509</v>
      </c>
      <c r="P1163" s="59">
        <f t="shared" si="143"/>
        <v>0</v>
      </c>
    </row>
    <row r="1164" spans="1:16" s="2" customFormat="1" ht="28.5" outlineLevel="2" x14ac:dyDescent="0.2">
      <c r="A1164" s="217">
        <f t="shared" si="145"/>
        <v>1161</v>
      </c>
      <c r="B1164" s="64" t="s">
        <v>1481</v>
      </c>
      <c r="C1164" s="58" t="s">
        <v>1438</v>
      </c>
      <c r="D1164" s="58" t="s">
        <v>1436</v>
      </c>
      <c r="E1164" s="58"/>
      <c r="F1164" s="58" t="s">
        <v>1439</v>
      </c>
      <c r="G1164" s="58" t="s">
        <v>33</v>
      </c>
      <c r="H1164" s="58"/>
      <c r="I1164" s="58" t="s">
        <v>687</v>
      </c>
      <c r="J1164" s="58" t="s">
        <v>615</v>
      </c>
      <c r="K1164" s="57" t="s">
        <v>1468</v>
      </c>
      <c r="L1164" s="184">
        <v>0</v>
      </c>
      <c r="M1164" s="185">
        <v>2</v>
      </c>
      <c r="N1164" s="186">
        <v>0</v>
      </c>
      <c r="O1164" s="187">
        <f t="shared" si="144"/>
        <v>-2</v>
      </c>
      <c r="P1164" s="59">
        <f t="shared" si="143"/>
        <v>0</v>
      </c>
    </row>
    <row r="1165" spans="1:16" s="2" customFormat="1" ht="28.5" outlineLevel="2" x14ac:dyDescent="0.2">
      <c r="A1165" s="217">
        <f t="shared" si="145"/>
        <v>1162</v>
      </c>
      <c r="B1165" s="64" t="s">
        <v>1482</v>
      </c>
      <c r="C1165" s="58" t="s">
        <v>1438</v>
      </c>
      <c r="D1165" s="58" t="s">
        <v>1436</v>
      </c>
      <c r="E1165" s="58"/>
      <c r="F1165" s="58" t="s">
        <v>1439</v>
      </c>
      <c r="G1165" s="58" t="s">
        <v>33</v>
      </c>
      <c r="H1165" s="58" t="s">
        <v>690</v>
      </c>
      <c r="I1165" s="58" t="s">
        <v>687</v>
      </c>
      <c r="J1165" s="58" t="s">
        <v>615</v>
      </c>
      <c r="K1165" s="57" t="s">
        <v>1470</v>
      </c>
      <c r="L1165" s="184">
        <v>0</v>
      </c>
      <c r="M1165" s="185">
        <v>3</v>
      </c>
      <c r="N1165" s="186">
        <v>0</v>
      </c>
      <c r="O1165" s="187">
        <f t="shared" si="144"/>
        <v>-3</v>
      </c>
      <c r="P1165" s="59">
        <f t="shared" si="143"/>
        <v>0</v>
      </c>
    </row>
    <row r="1166" spans="1:16" s="2" customFormat="1" ht="28.5" outlineLevel="2" x14ac:dyDescent="0.2">
      <c r="A1166" s="217">
        <f t="shared" si="145"/>
        <v>1163</v>
      </c>
      <c r="B1166" s="64" t="s">
        <v>1483</v>
      </c>
      <c r="C1166" s="58" t="s">
        <v>1438</v>
      </c>
      <c r="D1166" s="58" t="s">
        <v>1436</v>
      </c>
      <c r="E1166" s="58"/>
      <c r="F1166" s="58" t="s">
        <v>1439</v>
      </c>
      <c r="G1166" s="58" t="s">
        <v>33</v>
      </c>
      <c r="H1166" s="58" t="s">
        <v>690</v>
      </c>
      <c r="I1166" s="58" t="s">
        <v>687</v>
      </c>
      <c r="J1166" s="58" t="s">
        <v>621</v>
      </c>
      <c r="K1166" s="57" t="s">
        <v>1472</v>
      </c>
      <c r="L1166" s="184">
        <v>0</v>
      </c>
      <c r="M1166" s="185">
        <v>26</v>
      </c>
      <c r="N1166" s="186">
        <v>0</v>
      </c>
      <c r="O1166" s="187">
        <f t="shared" si="144"/>
        <v>-26</v>
      </c>
      <c r="P1166" s="59">
        <f t="shared" si="143"/>
        <v>0</v>
      </c>
    </row>
    <row r="1167" spans="1:16" s="2" customFormat="1" outlineLevel="1" x14ac:dyDescent="0.2">
      <c r="A1167" s="226">
        <f t="shared" si="145"/>
        <v>1164</v>
      </c>
      <c r="B1167" s="83" t="s">
        <v>1484</v>
      </c>
      <c r="C1167" s="61">
        <v>236308</v>
      </c>
      <c r="D1167" s="61" t="s">
        <v>1436</v>
      </c>
      <c r="E1167" s="61"/>
      <c r="F1167" s="61"/>
      <c r="G1167" s="61"/>
      <c r="H1167" s="61"/>
      <c r="I1167" s="61"/>
      <c r="J1167" s="61"/>
      <c r="K1167" s="63"/>
      <c r="L1167" s="65">
        <f>SUM(L1168:L1171)</f>
        <v>0</v>
      </c>
      <c r="M1167" s="65">
        <f t="shared" ref="M1167:O1167" si="146">SUM(M1168:M1171)</f>
        <v>145</v>
      </c>
      <c r="N1167" s="65">
        <f t="shared" si="146"/>
        <v>129</v>
      </c>
      <c r="O1167" s="66">
        <f t="shared" si="146"/>
        <v>-16</v>
      </c>
      <c r="P1167" s="18">
        <f t="shared" si="143"/>
        <v>88.965517241379317</v>
      </c>
    </row>
    <row r="1168" spans="1:16" s="2" customFormat="1" ht="14.25" customHeight="1" outlineLevel="2" x14ac:dyDescent="0.2">
      <c r="A1168" s="217">
        <f t="shared" si="145"/>
        <v>1165</v>
      </c>
      <c r="B1168" s="64" t="s">
        <v>1485</v>
      </c>
      <c r="C1168" s="58" t="s">
        <v>1438</v>
      </c>
      <c r="D1168" s="58" t="s">
        <v>1436</v>
      </c>
      <c r="E1168" s="58" t="s">
        <v>25</v>
      </c>
      <c r="F1168" s="58" t="s">
        <v>1439</v>
      </c>
      <c r="G1168" s="58" t="s">
        <v>125</v>
      </c>
      <c r="H1168" s="58"/>
      <c r="I1168" s="58" t="s">
        <v>1486</v>
      </c>
      <c r="J1168" s="58" t="s">
        <v>615</v>
      </c>
      <c r="K1168" s="57" t="s">
        <v>1487</v>
      </c>
      <c r="L1168" s="184">
        <v>0</v>
      </c>
      <c r="M1168" s="185">
        <v>4</v>
      </c>
      <c r="N1168" s="186">
        <v>4</v>
      </c>
      <c r="O1168" s="187">
        <f>N1168-M1168</f>
        <v>0</v>
      </c>
      <c r="P1168" s="59">
        <f>N1168/M1168*100</f>
        <v>100</v>
      </c>
    </row>
    <row r="1169" spans="1:16" s="2" customFormat="1" ht="14.25" customHeight="1" outlineLevel="2" x14ac:dyDescent="0.2">
      <c r="A1169" s="217">
        <f t="shared" si="145"/>
        <v>1166</v>
      </c>
      <c r="B1169" s="64" t="s">
        <v>1488</v>
      </c>
      <c r="C1169" s="58" t="s">
        <v>1438</v>
      </c>
      <c r="D1169" s="58" t="s">
        <v>1436</v>
      </c>
      <c r="E1169" s="58" t="s">
        <v>25</v>
      </c>
      <c r="F1169" s="58" t="s">
        <v>1439</v>
      </c>
      <c r="G1169" s="58" t="s">
        <v>31</v>
      </c>
      <c r="H1169" s="58"/>
      <c r="I1169" s="58" t="s">
        <v>1486</v>
      </c>
      <c r="J1169" s="58" t="s">
        <v>615</v>
      </c>
      <c r="K1169" s="57" t="s">
        <v>1487</v>
      </c>
      <c r="L1169" s="184">
        <v>0</v>
      </c>
      <c r="M1169" s="185">
        <v>61</v>
      </c>
      <c r="N1169" s="186">
        <v>61</v>
      </c>
      <c r="O1169" s="187">
        <f>N1169-M1169</f>
        <v>0</v>
      </c>
      <c r="P1169" s="59">
        <f>N1169/M1169*100</f>
        <v>100</v>
      </c>
    </row>
    <row r="1170" spans="1:16" s="2" customFormat="1" ht="14.25" customHeight="1" outlineLevel="2" x14ac:dyDescent="0.2">
      <c r="A1170" s="217">
        <f t="shared" si="145"/>
        <v>1167</v>
      </c>
      <c r="B1170" s="64" t="s">
        <v>1489</v>
      </c>
      <c r="C1170" s="58" t="s">
        <v>1438</v>
      </c>
      <c r="D1170" s="58" t="s">
        <v>1436</v>
      </c>
      <c r="E1170" s="58" t="s">
        <v>25</v>
      </c>
      <c r="F1170" s="58" t="s">
        <v>1439</v>
      </c>
      <c r="G1170" s="58" t="s">
        <v>67</v>
      </c>
      <c r="H1170" s="58"/>
      <c r="I1170" s="58" t="s">
        <v>1486</v>
      </c>
      <c r="J1170" s="58" t="s">
        <v>615</v>
      </c>
      <c r="K1170" s="57" t="s">
        <v>1487</v>
      </c>
      <c r="L1170" s="184">
        <v>0</v>
      </c>
      <c r="M1170" s="185">
        <v>7</v>
      </c>
      <c r="N1170" s="186">
        <v>0</v>
      </c>
      <c r="O1170" s="187">
        <f>N1170-M1170</f>
        <v>-7</v>
      </c>
      <c r="P1170" s="59">
        <f>N1170/M1170*100</f>
        <v>0</v>
      </c>
    </row>
    <row r="1171" spans="1:16" s="2" customFormat="1" ht="14.25" customHeight="1" outlineLevel="2" x14ac:dyDescent="0.2">
      <c r="A1171" s="217">
        <f t="shared" si="145"/>
        <v>1168</v>
      </c>
      <c r="B1171" s="64" t="s">
        <v>1490</v>
      </c>
      <c r="C1171" s="58" t="s">
        <v>1438</v>
      </c>
      <c r="D1171" s="58" t="s">
        <v>1436</v>
      </c>
      <c r="E1171" s="58" t="s">
        <v>25</v>
      </c>
      <c r="F1171" s="58" t="s">
        <v>1439</v>
      </c>
      <c r="G1171" s="58" t="s">
        <v>67</v>
      </c>
      <c r="H1171" s="58" t="s">
        <v>1491</v>
      </c>
      <c r="I1171" s="58" t="s">
        <v>1486</v>
      </c>
      <c r="J1171" s="58" t="s">
        <v>621</v>
      </c>
      <c r="K1171" s="57" t="s">
        <v>1492</v>
      </c>
      <c r="L1171" s="184">
        <v>0</v>
      </c>
      <c r="M1171" s="185">
        <v>73</v>
      </c>
      <c r="N1171" s="186">
        <v>64</v>
      </c>
      <c r="O1171" s="187">
        <f>N1171-M1171</f>
        <v>-9</v>
      </c>
      <c r="P1171" s="59">
        <f>N1171/M1171*100</f>
        <v>87.671232876712324</v>
      </c>
    </row>
    <row r="1172" spans="1:16" s="2" customFormat="1" ht="28.5" outlineLevel="1" x14ac:dyDescent="0.2">
      <c r="A1172" s="218">
        <f t="shared" si="145"/>
        <v>1169</v>
      </c>
      <c r="B1172" s="60" t="s">
        <v>1493</v>
      </c>
      <c r="C1172" s="61">
        <v>236309</v>
      </c>
      <c r="D1172" s="61" t="s">
        <v>551</v>
      </c>
      <c r="E1172" s="61"/>
      <c r="F1172" s="61"/>
      <c r="G1172" s="61"/>
      <c r="H1172" s="61"/>
      <c r="I1172" s="61"/>
      <c r="J1172" s="61"/>
      <c r="K1172" s="63"/>
      <c r="L1172" s="65">
        <f>SUM(L1173)</f>
        <v>0</v>
      </c>
      <c r="M1172" s="65">
        <f t="shared" ref="M1172:O1176" si="147">SUM(M1173)</f>
        <v>345</v>
      </c>
      <c r="N1172" s="65">
        <f t="shared" si="147"/>
        <v>344</v>
      </c>
      <c r="O1172" s="66">
        <f t="shared" si="147"/>
        <v>-1</v>
      </c>
      <c r="P1172" s="18">
        <f t="shared" ref="P1172:P1218" si="148">N1172/M1172*100</f>
        <v>99.710144927536234</v>
      </c>
    </row>
    <row r="1173" spans="1:16" s="2" customFormat="1" ht="14.25" customHeight="1" outlineLevel="2" x14ac:dyDescent="0.2">
      <c r="A1173" s="217">
        <f t="shared" si="145"/>
        <v>1170</v>
      </c>
      <c r="B1173" s="64" t="s">
        <v>1494</v>
      </c>
      <c r="C1173" s="58" t="s">
        <v>1495</v>
      </c>
      <c r="D1173" s="58" t="s">
        <v>551</v>
      </c>
      <c r="E1173" s="58" t="s">
        <v>1496</v>
      </c>
      <c r="F1173" s="58" t="s">
        <v>649</v>
      </c>
      <c r="G1173" s="58" t="s">
        <v>31</v>
      </c>
      <c r="H1173" s="58"/>
      <c r="I1173" s="58" t="s">
        <v>25</v>
      </c>
      <c r="J1173" s="58" t="s">
        <v>25</v>
      </c>
      <c r="K1173" s="57" t="s">
        <v>1497</v>
      </c>
      <c r="L1173" s="184">
        <v>0</v>
      </c>
      <c r="M1173" s="185">
        <v>345</v>
      </c>
      <c r="N1173" s="186">
        <v>344</v>
      </c>
      <c r="O1173" s="187">
        <f t="shared" ref="O1173" si="149">N1173-M1173</f>
        <v>-1</v>
      </c>
      <c r="P1173" s="59">
        <f t="shared" si="148"/>
        <v>99.710144927536234</v>
      </c>
    </row>
    <row r="1174" spans="1:16" s="2" customFormat="1" ht="42.75" outlineLevel="1" x14ac:dyDescent="0.2">
      <c r="A1174" s="218">
        <f t="shared" si="145"/>
        <v>1171</v>
      </c>
      <c r="B1174" s="60" t="s">
        <v>1498</v>
      </c>
      <c r="C1174" s="61">
        <v>236309</v>
      </c>
      <c r="D1174" s="61" t="s">
        <v>551</v>
      </c>
      <c r="E1174" s="61"/>
      <c r="F1174" s="61"/>
      <c r="G1174" s="61"/>
      <c r="H1174" s="61"/>
      <c r="I1174" s="61"/>
      <c r="J1174" s="61"/>
      <c r="K1174" s="63"/>
      <c r="L1174" s="65">
        <f>SUM(L1175)</f>
        <v>0</v>
      </c>
      <c r="M1174" s="65">
        <f t="shared" si="147"/>
        <v>138</v>
      </c>
      <c r="N1174" s="65">
        <f t="shared" si="147"/>
        <v>120</v>
      </c>
      <c r="O1174" s="66">
        <f t="shared" si="147"/>
        <v>-18</v>
      </c>
      <c r="P1174" s="18">
        <f t="shared" si="148"/>
        <v>86.956521739130437</v>
      </c>
    </row>
    <row r="1175" spans="1:16" s="2" customFormat="1" ht="28.5" outlineLevel="2" x14ac:dyDescent="0.2">
      <c r="A1175" s="217">
        <f t="shared" si="145"/>
        <v>1172</v>
      </c>
      <c r="B1175" s="64" t="s">
        <v>1499</v>
      </c>
      <c r="C1175" s="58" t="s">
        <v>1495</v>
      </c>
      <c r="D1175" s="58" t="s">
        <v>551</v>
      </c>
      <c r="E1175" s="58" t="s">
        <v>1500</v>
      </c>
      <c r="F1175" s="58" t="s">
        <v>151</v>
      </c>
      <c r="G1175" s="58" t="s">
        <v>31</v>
      </c>
      <c r="H1175" s="58"/>
      <c r="I1175" s="58" t="s">
        <v>25</v>
      </c>
      <c r="J1175" s="58" t="s">
        <v>25</v>
      </c>
      <c r="K1175" s="57" t="s">
        <v>1501</v>
      </c>
      <c r="L1175" s="184">
        <v>0</v>
      </c>
      <c r="M1175" s="185">
        <v>138</v>
      </c>
      <c r="N1175" s="186">
        <v>120</v>
      </c>
      <c r="O1175" s="187">
        <f t="shared" ref="O1175" si="150">N1175-M1175</f>
        <v>-18</v>
      </c>
      <c r="P1175" s="59">
        <f t="shared" si="148"/>
        <v>86.956521739130437</v>
      </c>
    </row>
    <row r="1176" spans="1:16" s="2" customFormat="1" ht="28.5" outlineLevel="1" x14ac:dyDescent="0.2">
      <c r="A1176" s="218">
        <f t="shared" si="145"/>
        <v>1173</v>
      </c>
      <c r="B1176" s="60" t="s">
        <v>1502</v>
      </c>
      <c r="C1176" s="61">
        <v>236309</v>
      </c>
      <c r="D1176" s="61" t="s">
        <v>551</v>
      </c>
      <c r="E1176" s="61"/>
      <c r="F1176" s="61"/>
      <c r="G1176" s="61"/>
      <c r="H1176" s="61"/>
      <c r="I1176" s="61"/>
      <c r="J1176" s="61"/>
      <c r="K1176" s="63"/>
      <c r="L1176" s="65">
        <f>SUM(L1177)</f>
        <v>0</v>
      </c>
      <c r="M1176" s="65">
        <f t="shared" si="147"/>
        <v>8</v>
      </c>
      <c r="N1176" s="65">
        <f t="shared" si="147"/>
        <v>8</v>
      </c>
      <c r="O1176" s="66">
        <f t="shared" si="147"/>
        <v>0</v>
      </c>
      <c r="P1176" s="18">
        <f t="shared" si="148"/>
        <v>100</v>
      </c>
    </row>
    <row r="1177" spans="1:16" s="2" customFormat="1" ht="28.5" outlineLevel="2" x14ac:dyDescent="0.2">
      <c r="A1177" s="217">
        <f t="shared" si="145"/>
        <v>1174</v>
      </c>
      <c r="B1177" s="64" t="s">
        <v>1503</v>
      </c>
      <c r="C1177" s="58" t="s">
        <v>1495</v>
      </c>
      <c r="D1177" s="58" t="s">
        <v>551</v>
      </c>
      <c r="E1177" s="58" t="s">
        <v>1504</v>
      </c>
      <c r="F1177" s="58" t="s">
        <v>1505</v>
      </c>
      <c r="G1177" s="58" t="s">
        <v>31</v>
      </c>
      <c r="H1177" s="58"/>
      <c r="I1177" s="58" t="s">
        <v>25</v>
      </c>
      <c r="J1177" s="58" t="s">
        <v>25</v>
      </c>
      <c r="K1177" s="57" t="s">
        <v>1506</v>
      </c>
      <c r="L1177" s="184">
        <v>0</v>
      </c>
      <c r="M1177" s="185">
        <v>8</v>
      </c>
      <c r="N1177" s="186">
        <v>8</v>
      </c>
      <c r="O1177" s="187">
        <f t="shared" ref="O1177" si="151">N1177-M1177</f>
        <v>0</v>
      </c>
      <c r="P1177" s="59">
        <f t="shared" si="148"/>
        <v>100</v>
      </c>
    </row>
    <row r="1178" spans="1:16" s="2" customFormat="1" ht="28.5" outlineLevel="1" x14ac:dyDescent="0.2">
      <c r="A1178" s="218">
        <f t="shared" si="145"/>
        <v>1175</v>
      </c>
      <c r="B1178" s="60" t="s">
        <v>1507</v>
      </c>
      <c r="C1178" s="61">
        <v>236310</v>
      </c>
      <c r="D1178" s="61" t="s">
        <v>551</v>
      </c>
      <c r="E1178" s="61"/>
      <c r="F1178" s="61"/>
      <c r="G1178" s="61"/>
      <c r="H1178" s="61"/>
      <c r="I1178" s="61"/>
      <c r="J1178" s="61"/>
      <c r="K1178" s="63"/>
      <c r="L1178" s="65">
        <f>L1179</f>
        <v>0</v>
      </c>
      <c r="M1178" s="65">
        <f t="shared" ref="M1178:O1178" si="152">M1179</f>
        <v>229</v>
      </c>
      <c r="N1178" s="65">
        <f t="shared" si="152"/>
        <v>229</v>
      </c>
      <c r="O1178" s="66">
        <f t="shared" si="152"/>
        <v>0</v>
      </c>
      <c r="P1178" s="18">
        <f t="shared" si="148"/>
        <v>100</v>
      </c>
    </row>
    <row r="1179" spans="1:16" s="2" customFormat="1" ht="28.5" outlineLevel="2" x14ac:dyDescent="0.2">
      <c r="A1179" s="217">
        <f t="shared" si="145"/>
        <v>1176</v>
      </c>
      <c r="B1179" s="64" t="s">
        <v>1508</v>
      </c>
      <c r="C1179" s="58" t="s">
        <v>1509</v>
      </c>
      <c r="D1179" s="58" t="s">
        <v>551</v>
      </c>
      <c r="E1179" s="58" t="s">
        <v>25</v>
      </c>
      <c r="F1179" s="58" t="s">
        <v>503</v>
      </c>
      <c r="G1179" s="58" t="s">
        <v>31</v>
      </c>
      <c r="H1179" s="58"/>
      <c r="I1179" s="58" t="s">
        <v>25</v>
      </c>
      <c r="J1179" s="58" t="s">
        <v>25</v>
      </c>
      <c r="K1179" s="57" t="s">
        <v>1510</v>
      </c>
      <c r="L1179" s="184">
        <v>0</v>
      </c>
      <c r="M1179" s="185">
        <v>229</v>
      </c>
      <c r="N1179" s="186">
        <v>229</v>
      </c>
      <c r="O1179" s="187">
        <f t="shared" ref="O1179" si="153">N1179-M1179</f>
        <v>0</v>
      </c>
      <c r="P1179" s="59">
        <f t="shared" si="148"/>
        <v>100</v>
      </c>
    </row>
    <row r="1180" spans="1:16" s="2" customFormat="1" outlineLevel="1" x14ac:dyDescent="0.2">
      <c r="A1180" s="218">
        <f t="shared" si="145"/>
        <v>1177</v>
      </c>
      <c r="B1180" s="60" t="s">
        <v>1511</v>
      </c>
      <c r="C1180" s="61">
        <v>236311</v>
      </c>
      <c r="D1180" s="61" t="s">
        <v>891</v>
      </c>
      <c r="E1180" s="61"/>
      <c r="F1180" s="61"/>
      <c r="G1180" s="61"/>
      <c r="H1180" s="62"/>
      <c r="I1180" s="61"/>
      <c r="J1180" s="61"/>
      <c r="K1180" s="63"/>
      <c r="L1180" s="65">
        <f>SUM(L1181:L1204)</f>
        <v>1679</v>
      </c>
      <c r="M1180" s="65">
        <f>SUM(M1181:M1204)</f>
        <v>834</v>
      </c>
      <c r="N1180" s="65">
        <f>SUM(N1181:N1204)</f>
        <v>824</v>
      </c>
      <c r="O1180" s="66">
        <f>SUM(O1181:O1204)</f>
        <v>-10</v>
      </c>
      <c r="P1180" s="18">
        <f t="shared" si="148"/>
        <v>98.800959232613906</v>
      </c>
    </row>
    <row r="1181" spans="1:16" s="2" customFormat="1" ht="14.25" customHeight="1" outlineLevel="2" x14ac:dyDescent="0.2">
      <c r="A1181" s="217">
        <f t="shared" si="145"/>
        <v>1178</v>
      </c>
      <c r="B1181" s="64" t="s">
        <v>1512</v>
      </c>
      <c r="C1181" s="58" t="s">
        <v>1513</v>
      </c>
      <c r="D1181" s="58" t="s">
        <v>891</v>
      </c>
      <c r="E1181" s="58" t="s">
        <v>25</v>
      </c>
      <c r="F1181" s="58" t="s">
        <v>1318</v>
      </c>
      <c r="G1181" s="58" t="s">
        <v>298</v>
      </c>
      <c r="H1181" s="58"/>
      <c r="I1181" s="58" t="s">
        <v>1319</v>
      </c>
      <c r="J1181" s="58" t="s">
        <v>615</v>
      </c>
      <c r="K1181" s="57" t="s">
        <v>1514</v>
      </c>
      <c r="L1181" s="184">
        <v>0</v>
      </c>
      <c r="M1181" s="185">
        <v>4</v>
      </c>
      <c r="N1181" s="186">
        <v>4</v>
      </c>
      <c r="O1181" s="187">
        <f t="shared" ref="O1181:O1204" si="154">N1181-M1181</f>
        <v>0</v>
      </c>
      <c r="P1181" s="59">
        <f t="shared" si="148"/>
        <v>100</v>
      </c>
    </row>
    <row r="1182" spans="1:16" s="2" customFormat="1" ht="14.25" customHeight="1" outlineLevel="2" x14ac:dyDescent="0.2">
      <c r="A1182" s="217">
        <f t="shared" si="145"/>
        <v>1179</v>
      </c>
      <c r="B1182" s="64" t="s">
        <v>1515</v>
      </c>
      <c r="C1182" s="58" t="s">
        <v>1513</v>
      </c>
      <c r="D1182" s="58" t="s">
        <v>891</v>
      </c>
      <c r="E1182" s="58" t="s">
        <v>25</v>
      </c>
      <c r="F1182" s="58" t="s">
        <v>1318</v>
      </c>
      <c r="G1182" s="58" t="s">
        <v>298</v>
      </c>
      <c r="H1182" s="58"/>
      <c r="I1182" s="58" t="s">
        <v>1319</v>
      </c>
      <c r="J1182" s="58" t="s">
        <v>621</v>
      </c>
      <c r="K1182" s="57" t="s">
        <v>1516</v>
      </c>
      <c r="L1182" s="184">
        <v>0</v>
      </c>
      <c r="M1182" s="185">
        <v>24</v>
      </c>
      <c r="N1182" s="186">
        <v>24</v>
      </c>
      <c r="O1182" s="187">
        <f t="shared" si="154"/>
        <v>0</v>
      </c>
      <c r="P1182" s="59">
        <f t="shared" si="148"/>
        <v>100</v>
      </c>
    </row>
    <row r="1183" spans="1:16" s="2" customFormat="1" ht="14.25" customHeight="1" outlineLevel="2" x14ac:dyDescent="0.2">
      <c r="A1183" s="217">
        <f t="shared" si="145"/>
        <v>1180</v>
      </c>
      <c r="B1183" s="64" t="s">
        <v>1517</v>
      </c>
      <c r="C1183" s="58" t="s">
        <v>1513</v>
      </c>
      <c r="D1183" s="58" t="s">
        <v>891</v>
      </c>
      <c r="E1183" s="58" t="s">
        <v>25</v>
      </c>
      <c r="F1183" s="58" t="s">
        <v>1318</v>
      </c>
      <c r="G1183" s="58" t="s">
        <v>298</v>
      </c>
      <c r="H1183" s="58"/>
      <c r="I1183" s="58" t="s">
        <v>1319</v>
      </c>
      <c r="J1183" s="58" t="s">
        <v>615</v>
      </c>
      <c r="K1183" s="57" t="s">
        <v>1518</v>
      </c>
      <c r="L1183" s="184">
        <v>0</v>
      </c>
      <c r="M1183" s="185">
        <v>1</v>
      </c>
      <c r="N1183" s="186">
        <v>1</v>
      </c>
      <c r="O1183" s="187">
        <f t="shared" si="154"/>
        <v>0</v>
      </c>
      <c r="P1183" s="59">
        <f t="shared" si="148"/>
        <v>100</v>
      </c>
    </row>
    <row r="1184" spans="1:16" s="2" customFormat="1" ht="14.25" customHeight="1" outlineLevel="2" x14ac:dyDescent="0.2">
      <c r="A1184" s="217">
        <f t="shared" si="145"/>
        <v>1181</v>
      </c>
      <c r="B1184" s="64" t="s">
        <v>1519</v>
      </c>
      <c r="C1184" s="58" t="s">
        <v>1513</v>
      </c>
      <c r="D1184" s="58" t="s">
        <v>891</v>
      </c>
      <c r="E1184" s="58" t="s">
        <v>25</v>
      </c>
      <c r="F1184" s="58" t="s">
        <v>1318</v>
      </c>
      <c r="G1184" s="58" t="s">
        <v>298</v>
      </c>
      <c r="H1184" s="58"/>
      <c r="I1184" s="58" t="s">
        <v>1319</v>
      </c>
      <c r="J1184" s="58" t="s">
        <v>621</v>
      </c>
      <c r="K1184" s="57" t="s">
        <v>1520</v>
      </c>
      <c r="L1184" s="184">
        <v>0</v>
      </c>
      <c r="M1184" s="185">
        <v>8</v>
      </c>
      <c r="N1184" s="186">
        <v>8</v>
      </c>
      <c r="O1184" s="187">
        <f t="shared" si="154"/>
        <v>0</v>
      </c>
      <c r="P1184" s="59">
        <f t="shared" si="148"/>
        <v>100</v>
      </c>
    </row>
    <row r="1185" spans="1:16" s="2" customFormat="1" ht="14.25" customHeight="1" outlineLevel="2" x14ac:dyDescent="0.2">
      <c r="A1185" s="217">
        <f t="shared" si="145"/>
        <v>1182</v>
      </c>
      <c r="B1185" s="64" t="s">
        <v>1521</v>
      </c>
      <c r="C1185" s="58" t="s">
        <v>1513</v>
      </c>
      <c r="D1185" s="58" t="s">
        <v>891</v>
      </c>
      <c r="E1185" s="58" t="s">
        <v>25</v>
      </c>
      <c r="F1185" s="58" t="s">
        <v>1318</v>
      </c>
      <c r="G1185" s="58" t="s">
        <v>125</v>
      </c>
      <c r="H1185" s="58"/>
      <c r="I1185" s="58" t="s">
        <v>1319</v>
      </c>
      <c r="J1185" s="58" t="s">
        <v>615</v>
      </c>
      <c r="K1185" s="57" t="s">
        <v>1514</v>
      </c>
      <c r="L1185" s="184">
        <v>0</v>
      </c>
      <c r="M1185" s="185">
        <v>27</v>
      </c>
      <c r="N1185" s="186">
        <v>27</v>
      </c>
      <c r="O1185" s="187">
        <f t="shared" si="154"/>
        <v>0</v>
      </c>
      <c r="P1185" s="59">
        <f t="shared" si="148"/>
        <v>100</v>
      </c>
    </row>
    <row r="1186" spans="1:16" s="2" customFormat="1" ht="14.25" customHeight="1" outlineLevel="2" x14ac:dyDescent="0.2">
      <c r="A1186" s="217">
        <f t="shared" si="145"/>
        <v>1183</v>
      </c>
      <c r="B1186" s="64" t="s">
        <v>1522</v>
      </c>
      <c r="C1186" s="58" t="s">
        <v>1513</v>
      </c>
      <c r="D1186" s="58" t="s">
        <v>891</v>
      </c>
      <c r="E1186" s="58" t="s">
        <v>25</v>
      </c>
      <c r="F1186" s="58" t="s">
        <v>1318</v>
      </c>
      <c r="G1186" s="58" t="s">
        <v>125</v>
      </c>
      <c r="H1186" s="58"/>
      <c r="I1186" s="58" t="s">
        <v>1319</v>
      </c>
      <c r="J1186" s="58" t="s">
        <v>621</v>
      </c>
      <c r="K1186" s="57" t="s">
        <v>1516</v>
      </c>
      <c r="L1186" s="184">
        <v>0</v>
      </c>
      <c r="M1186" s="185">
        <v>151</v>
      </c>
      <c r="N1186" s="186">
        <v>151</v>
      </c>
      <c r="O1186" s="187">
        <f t="shared" si="154"/>
        <v>0</v>
      </c>
      <c r="P1186" s="59">
        <f t="shared" si="148"/>
        <v>100</v>
      </c>
    </row>
    <row r="1187" spans="1:16" s="2" customFormat="1" ht="14.25" customHeight="1" outlineLevel="2" x14ac:dyDescent="0.2">
      <c r="A1187" s="217">
        <f t="shared" si="145"/>
        <v>1184</v>
      </c>
      <c r="B1187" s="64" t="s">
        <v>1523</v>
      </c>
      <c r="C1187" s="58" t="s">
        <v>1513</v>
      </c>
      <c r="D1187" s="58" t="s">
        <v>891</v>
      </c>
      <c r="E1187" s="58" t="s">
        <v>25</v>
      </c>
      <c r="F1187" s="58" t="s">
        <v>1318</v>
      </c>
      <c r="G1187" s="58" t="s">
        <v>269</v>
      </c>
      <c r="H1187" s="58"/>
      <c r="I1187" s="58" t="s">
        <v>1319</v>
      </c>
      <c r="J1187" s="58" t="s">
        <v>621</v>
      </c>
      <c r="K1187" s="57" t="s">
        <v>1520</v>
      </c>
      <c r="L1187" s="184">
        <v>0</v>
      </c>
      <c r="M1187" s="185">
        <v>2</v>
      </c>
      <c r="N1187" s="186">
        <v>2</v>
      </c>
      <c r="O1187" s="187">
        <f t="shared" si="154"/>
        <v>0</v>
      </c>
      <c r="P1187" s="59">
        <f t="shared" si="148"/>
        <v>100</v>
      </c>
    </row>
    <row r="1188" spans="1:16" s="2" customFormat="1" ht="14.25" customHeight="1" outlineLevel="2" x14ac:dyDescent="0.2">
      <c r="A1188" s="217">
        <f t="shared" si="145"/>
        <v>1185</v>
      </c>
      <c r="B1188" s="64" t="s">
        <v>1524</v>
      </c>
      <c r="C1188" s="58" t="s">
        <v>1513</v>
      </c>
      <c r="D1188" s="58" t="s">
        <v>891</v>
      </c>
      <c r="E1188" s="58" t="s">
        <v>25</v>
      </c>
      <c r="F1188" s="58" t="s">
        <v>1318</v>
      </c>
      <c r="G1188" s="58" t="s">
        <v>269</v>
      </c>
      <c r="H1188" s="58"/>
      <c r="I1188" s="58" t="s">
        <v>1319</v>
      </c>
      <c r="J1188" s="58" t="s">
        <v>615</v>
      </c>
      <c r="K1188" s="57" t="s">
        <v>1514</v>
      </c>
      <c r="L1188" s="184">
        <v>0</v>
      </c>
      <c r="M1188" s="185">
        <v>4</v>
      </c>
      <c r="N1188" s="186">
        <v>4</v>
      </c>
      <c r="O1188" s="187">
        <f t="shared" si="154"/>
        <v>0</v>
      </c>
      <c r="P1188" s="59">
        <f t="shared" si="148"/>
        <v>100</v>
      </c>
    </row>
    <row r="1189" spans="1:16" s="2" customFormat="1" ht="14.25" customHeight="1" outlineLevel="2" x14ac:dyDescent="0.2">
      <c r="A1189" s="217">
        <f t="shared" si="145"/>
        <v>1186</v>
      </c>
      <c r="B1189" s="64" t="s">
        <v>1525</v>
      </c>
      <c r="C1189" s="58" t="s">
        <v>1513</v>
      </c>
      <c r="D1189" s="58" t="s">
        <v>891</v>
      </c>
      <c r="E1189" s="58" t="s">
        <v>25</v>
      </c>
      <c r="F1189" s="58" t="s">
        <v>1318</v>
      </c>
      <c r="G1189" s="58" t="s">
        <v>269</v>
      </c>
      <c r="H1189" s="58"/>
      <c r="I1189" s="58" t="s">
        <v>1319</v>
      </c>
      <c r="J1189" s="58" t="s">
        <v>621</v>
      </c>
      <c r="K1189" s="57" t="s">
        <v>1516</v>
      </c>
      <c r="L1189" s="184">
        <v>0</v>
      </c>
      <c r="M1189" s="185">
        <v>21</v>
      </c>
      <c r="N1189" s="186">
        <v>21</v>
      </c>
      <c r="O1189" s="187">
        <f t="shared" si="154"/>
        <v>0</v>
      </c>
      <c r="P1189" s="59">
        <f t="shared" si="148"/>
        <v>100</v>
      </c>
    </row>
    <row r="1190" spans="1:16" s="2" customFormat="1" ht="14.25" customHeight="1" outlineLevel="2" x14ac:dyDescent="0.2">
      <c r="A1190" s="217">
        <f t="shared" si="145"/>
        <v>1187</v>
      </c>
      <c r="B1190" s="64" t="s">
        <v>1526</v>
      </c>
      <c r="C1190" s="58" t="s">
        <v>1513</v>
      </c>
      <c r="D1190" s="58" t="s">
        <v>891</v>
      </c>
      <c r="E1190" s="58" t="s">
        <v>25</v>
      </c>
      <c r="F1190" s="58" t="s">
        <v>1318</v>
      </c>
      <c r="G1190" s="58" t="s">
        <v>271</v>
      </c>
      <c r="H1190" s="58"/>
      <c r="I1190" s="58" t="s">
        <v>1319</v>
      </c>
      <c r="J1190" s="58" t="s">
        <v>621</v>
      </c>
      <c r="K1190" s="57" t="s">
        <v>1520</v>
      </c>
      <c r="L1190" s="184">
        <v>0</v>
      </c>
      <c r="M1190" s="185">
        <v>1</v>
      </c>
      <c r="N1190" s="186">
        <v>1</v>
      </c>
      <c r="O1190" s="187">
        <f t="shared" si="154"/>
        <v>0</v>
      </c>
      <c r="P1190" s="59">
        <f t="shared" si="148"/>
        <v>100</v>
      </c>
    </row>
    <row r="1191" spans="1:16" s="2" customFormat="1" ht="14.25" customHeight="1" outlineLevel="2" x14ac:dyDescent="0.2">
      <c r="A1191" s="217">
        <f t="shared" si="145"/>
        <v>1188</v>
      </c>
      <c r="B1191" s="64" t="s">
        <v>1527</v>
      </c>
      <c r="C1191" s="58" t="s">
        <v>1513</v>
      </c>
      <c r="D1191" s="58" t="s">
        <v>891</v>
      </c>
      <c r="E1191" s="58" t="s">
        <v>25</v>
      </c>
      <c r="F1191" s="58" t="s">
        <v>1318</v>
      </c>
      <c r="G1191" s="58" t="s">
        <v>271</v>
      </c>
      <c r="H1191" s="58"/>
      <c r="I1191" s="58" t="s">
        <v>1319</v>
      </c>
      <c r="J1191" s="58" t="s">
        <v>615</v>
      </c>
      <c r="K1191" s="57" t="s">
        <v>1514</v>
      </c>
      <c r="L1191" s="184">
        <v>0</v>
      </c>
      <c r="M1191" s="185">
        <v>1</v>
      </c>
      <c r="N1191" s="186">
        <v>1</v>
      </c>
      <c r="O1191" s="187">
        <f t="shared" si="154"/>
        <v>0</v>
      </c>
      <c r="P1191" s="59">
        <f t="shared" si="148"/>
        <v>100</v>
      </c>
    </row>
    <row r="1192" spans="1:16" s="2" customFormat="1" ht="14.25" customHeight="1" outlineLevel="2" x14ac:dyDescent="0.2">
      <c r="A1192" s="217">
        <f t="shared" si="145"/>
        <v>1189</v>
      </c>
      <c r="B1192" s="64" t="s">
        <v>1528</v>
      </c>
      <c r="C1192" s="58" t="s">
        <v>1513</v>
      </c>
      <c r="D1192" s="58" t="s">
        <v>891</v>
      </c>
      <c r="E1192" s="58" t="s">
        <v>25</v>
      </c>
      <c r="F1192" s="58" t="s">
        <v>1318</v>
      </c>
      <c r="G1192" s="58" t="s">
        <v>271</v>
      </c>
      <c r="H1192" s="58"/>
      <c r="I1192" s="58" t="s">
        <v>1319</v>
      </c>
      <c r="J1192" s="58" t="s">
        <v>621</v>
      </c>
      <c r="K1192" s="57" t="s">
        <v>1516</v>
      </c>
      <c r="L1192" s="184">
        <v>0</v>
      </c>
      <c r="M1192" s="185">
        <v>7</v>
      </c>
      <c r="N1192" s="186">
        <v>7</v>
      </c>
      <c r="O1192" s="187">
        <f t="shared" si="154"/>
        <v>0</v>
      </c>
      <c r="P1192" s="59">
        <f t="shared" si="148"/>
        <v>100</v>
      </c>
    </row>
    <row r="1193" spans="1:16" s="2" customFormat="1" ht="14.25" customHeight="1" outlineLevel="2" x14ac:dyDescent="0.2">
      <c r="A1193" s="217">
        <f t="shared" si="145"/>
        <v>1190</v>
      </c>
      <c r="B1193" s="64" t="s">
        <v>1529</v>
      </c>
      <c r="C1193" s="58" t="s">
        <v>1513</v>
      </c>
      <c r="D1193" s="58" t="s">
        <v>891</v>
      </c>
      <c r="E1193" s="58" t="s">
        <v>25</v>
      </c>
      <c r="F1193" s="58" t="s">
        <v>1318</v>
      </c>
      <c r="G1193" s="58" t="s">
        <v>47</v>
      </c>
      <c r="H1193" s="58"/>
      <c r="I1193" s="58" t="s">
        <v>1319</v>
      </c>
      <c r="J1193" s="58" t="s">
        <v>615</v>
      </c>
      <c r="K1193" s="57" t="s">
        <v>1514</v>
      </c>
      <c r="L1193" s="184">
        <v>0</v>
      </c>
      <c r="M1193" s="185">
        <v>39</v>
      </c>
      <c r="N1193" s="186">
        <v>39</v>
      </c>
      <c r="O1193" s="187">
        <f t="shared" si="154"/>
        <v>0</v>
      </c>
      <c r="P1193" s="59">
        <f t="shared" si="148"/>
        <v>100</v>
      </c>
    </row>
    <row r="1194" spans="1:16" s="2" customFormat="1" ht="14.25" customHeight="1" outlineLevel="2" x14ac:dyDescent="0.2">
      <c r="A1194" s="217">
        <f t="shared" si="145"/>
        <v>1191</v>
      </c>
      <c r="B1194" s="64" t="s">
        <v>1530</v>
      </c>
      <c r="C1194" s="58" t="s">
        <v>1513</v>
      </c>
      <c r="D1194" s="58" t="s">
        <v>891</v>
      </c>
      <c r="E1194" s="58" t="s">
        <v>25</v>
      </c>
      <c r="F1194" s="58" t="s">
        <v>1318</v>
      </c>
      <c r="G1194" s="58" t="s">
        <v>47</v>
      </c>
      <c r="H1194" s="58"/>
      <c r="I1194" s="58" t="s">
        <v>1319</v>
      </c>
      <c r="J1194" s="58" t="s">
        <v>621</v>
      </c>
      <c r="K1194" s="57" t="s">
        <v>1516</v>
      </c>
      <c r="L1194" s="184">
        <v>0</v>
      </c>
      <c r="M1194" s="185">
        <v>218</v>
      </c>
      <c r="N1194" s="186">
        <v>218</v>
      </c>
      <c r="O1194" s="187">
        <f t="shared" si="154"/>
        <v>0</v>
      </c>
      <c r="P1194" s="59">
        <f t="shared" si="148"/>
        <v>100</v>
      </c>
    </row>
    <row r="1195" spans="1:16" s="2" customFormat="1" ht="14.25" customHeight="1" outlineLevel="2" x14ac:dyDescent="0.2">
      <c r="A1195" s="217">
        <f t="shared" si="145"/>
        <v>1192</v>
      </c>
      <c r="B1195" s="64" t="s">
        <v>1531</v>
      </c>
      <c r="C1195" s="58" t="s">
        <v>1513</v>
      </c>
      <c r="D1195" s="58" t="s">
        <v>891</v>
      </c>
      <c r="E1195" s="58" t="s">
        <v>25</v>
      </c>
      <c r="F1195" s="58" t="s">
        <v>1318</v>
      </c>
      <c r="G1195" s="58" t="s">
        <v>31</v>
      </c>
      <c r="H1195" s="58"/>
      <c r="I1195" s="58" t="s">
        <v>1319</v>
      </c>
      <c r="J1195" s="58" t="s">
        <v>615</v>
      </c>
      <c r="K1195" s="57" t="s">
        <v>1514</v>
      </c>
      <c r="L1195" s="184">
        <v>230</v>
      </c>
      <c r="M1195" s="185">
        <v>0</v>
      </c>
      <c r="N1195" s="186">
        <v>0</v>
      </c>
      <c r="O1195" s="187">
        <f t="shared" si="154"/>
        <v>0</v>
      </c>
      <c r="P1195" s="59" t="s">
        <v>8417</v>
      </c>
    </row>
    <row r="1196" spans="1:16" s="2" customFormat="1" ht="14.25" customHeight="1" outlineLevel="2" x14ac:dyDescent="0.2">
      <c r="A1196" s="217">
        <f t="shared" si="145"/>
        <v>1193</v>
      </c>
      <c r="B1196" s="64" t="s">
        <v>1532</v>
      </c>
      <c r="C1196" s="58" t="s">
        <v>1513</v>
      </c>
      <c r="D1196" s="58" t="s">
        <v>891</v>
      </c>
      <c r="E1196" s="58" t="s">
        <v>25</v>
      </c>
      <c r="F1196" s="58" t="s">
        <v>1318</v>
      </c>
      <c r="G1196" s="58" t="s">
        <v>31</v>
      </c>
      <c r="H1196" s="58"/>
      <c r="I1196" s="58" t="s">
        <v>1319</v>
      </c>
      <c r="J1196" s="58" t="s">
        <v>621</v>
      </c>
      <c r="K1196" s="57" t="s">
        <v>1516</v>
      </c>
      <c r="L1196" s="184">
        <v>1310</v>
      </c>
      <c r="M1196" s="185">
        <v>0</v>
      </c>
      <c r="N1196" s="186">
        <v>0</v>
      </c>
      <c r="O1196" s="187">
        <f t="shared" si="154"/>
        <v>0</v>
      </c>
      <c r="P1196" s="59" t="s">
        <v>8417</v>
      </c>
    </row>
    <row r="1197" spans="1:16" s="2" customFormat="1" ht="14.25" customHeight="1" outlineLevel="2" x14ac:dyDescent="0.2">
      <c r="A1197" s="217">
        <f t="shared" si="145"/>
        <v>1194</v>
      </c>
      <c r="B1197" s="64" t="s">
        <v>1533</v>
      </c>
      <c r="C1197" s="58" t="s">
        <v>1513</v>
      </c>
      <c r="D1197" s="58" t="s">
        <v>891</v>
      </c>
      <c r="E1197" s="58" t="s">
        <v>25</v>
      </c>
      <c r="F1197" s="58" t="s">
        <v>1318</v>
      </c>
      <c r="G1197" s="58" t="s">
        <v>67</v>
      </c>
      <c r="H1197" s="58"/>
      <c r="I1197" s="58" t="s">
        <v>1319</v>
      </c>
      <c r="J1197" s="58" t="s">
        <v>615</v>
      </c>
      <c r="K1197" s="57" t="s">
        <v>1514</v>
      </c>
      <c r="L1197" s="184">
        <v>15</v>
      </c>
      <c r="M1197" s="185">
        <v>15</v>
      </c>
      <c r="N1197" s="186">
        <v>14</v>
      </c>
      <c r="O1197" s="187">
        <f t="shared" si="154"/>
        <v>-1</v>
      </c>
      <c r="P1197" s="59">
        <f t="shared" si="148"/>
        <v>93.333333333333329</v>
      </c>
    </row>
    <row r="1198" spans="1:16" s="2" customFormat="1" ht="14.25" customHeight="1" outlineLevel="2" x14ac:dyDescent="0.2">
      <c r="A1198" s="217">
        <f t="shared" si="145"/>
        <v>1195</v>
      </c>
      <c r="B1198" s="64" t="s">
        <v>1534</v>
      </c>
      <c r="C1198" s="58" t="s">
        <v>1513</v>
      </c>
      <c r="D1198" s="58" t="s">
        <v>891</v>
      </c>
      <c r="E1198" s="58" t="s">
        <v>25</v>
      </c>
      <c r="F1198" s="58" t="s">
        <v>1318</v>
      </c>
      <c r="G1198" s="58" t="s">
        <v>67</v>
      </c>
      <c r="H1198" s="58"/>
      <c r="I1198" s="58" t="s">
        <v>1319</v>
      </c>
      <c r="J1198" s="58" t="s">
        <v>621</v>
      </c>
      <c r="K1198" s="57" t="s">
        <v>1516</v>
      </c>
      <c r="L1198" s="184">
        <v>85</v>
      </c>
      <c r="M1198" s="185">
        <v>85</v>
      </c>
      <c r="N1198" s="186">
        <v>76</v>
      </c>
      <c r="O1198" s="187">
        <f t="shared" si="154"/>
        <v>-9</v>
      </c>
      <c r="P1198" s="59">
        <f t="shared" si="148"/>
        <v>89.411764705882362</v>
      </c>
    </row>
    <row r="1199" spans="1:16" s="2" customFormat="1" ht="14.25" customHeight="1" outlineLevel="2" x14ac:dyDescent="0.2">
      <c r="A1199" s="217">
        <f t="shared" si="145"/>
        <v>1196</v>
      </c>
      <c r="B1199" s="64" t="s">
        <v>1535</v>
      </c>
      <c r="C1199" s="58" t="s">
        <v>1513</v>
      </c>
      <c r="D1199" s="58" t="s">
        <v>891</v>
      </c>
      <c r="E1199" s="58" t="s">
        <v>25</v>
      </c>
      <c r="F1199" s="58" t="s">
        <v>1318</v>
      </c>
      <c r="G1199" s="58" t="s">
        <v>33</v>
      </c>
      <c r="H1199" s="58"/>
      <c r="I1199" s="58" t="s">
        <v>1319</v>
      </c>
      <c r="J1199" s="58" t="s">
        <v>615</v>
      </c>
      <c r="K1199" s="57" t="s">
        <v>1514</v>
      </c>
      <c r="L1199" s="184">
        <v>6</v>
      </c>
      <c r="M1199" s="185">
        <v>0</v>
      </c>
      <c r="N1199" s="186">
        <v>0</v>
      </c>
      <c r="O1199" s="187">
        <f t="shared" si="154"/>
        <v>0</v>
      </c>
      <c r="P1199" s="59" t="s">
        <v>8417</v>
      </c>
    </row>
    <row r="1200" spans="1:16" s="2" customFormat="1" ht="14.25" customHeight="1" outlineLevel="2" x14ac:dyDescent="0.2">
      <c r="A1200" s="217">
        <f t="shared" si="145"/>
        <v>1197</v>
      </c>
      <c r="B1200" s="64" t="s">
        <v>1536</v>
      </c>
      <c r="C1200" s="58" t="s">
        <v>1513</v>
      </c>
      <c r="D1200" s="58" t="s">
        <v>891</v>
      </c>
      <c r="E1200" s="58" t="s">
        <v>25</v>
      </c>
      <c r="F1200" s="58" t="s">
        <v>1318</v>
      </c>
      <c r="G1200" s="58" t="s">
        <v>33</v>
      </c>
      <c r="H1200" s="58"/>
      <c r="I1200" s="58" t="s">
        <v>1319</v>
      </c>
      <c r="J1200" s="58" t="s">
        <v>621</v>
      </c>
      <c r="K1200" s="57" t="s">
        <v>1516</v>
      </c>
      <c r="L1200" s="184">
        <v>33</v>
      </c>
      <c r="M1200" s="185">
        <v>0</v>
      </c>
      <c r="N1200" s="186">
        <v>0</v>
      </c>
      <c r="O1200" s="187">
        <f t="shared" si="154"/>
        <v>0</v>
      </c>
      <c r="P1200" s="59" t="s">
        <v>8417</v>
      </c>
    </row>
    <row r="1201" spans="1:16" s="2" customFormat="1" ht="14.25" customHeight="1" outlineLevel="2" x14ac:dyDescent="0.2">
      <c r="A1201" s="217">
        <f t="shared" si="145"/>
        <v>1198</v>
      </c>
      <c r="B1201" s="64" t="s">
        <v>1537</v>
      </c>
      <c r="C1201" s="58" t="s">
        <v>1513</v>
      </c>
      <c r="D1201" s="58" t="s">
        <v>891</v>
      </c>
      <c r="E1201" s="58" t="s">
        <v>25</v>
      </c>
      <c r="F1201" s="58" t="s">
        <v>1318</v>
      </c>
      <c r="G1201" s="58" t="s">
        <v>795</v>
      </c>
      <c r="H1201" s="58"/>
      <c r="I1201" s="58" t="s">
        <v>1319</v>
      </c>
      <c r="J1201" s="58" t="s">
        <v>615</v>
      </c>
      <c r="K1201" s="57" t="s">
        <v>1514</v>
      </c>
      <c r="L1201" s="184">
        <v>0</v>
      </c>
      <c r="M1201" s="185">
        <v>33</v>
      </c>
      <c r="N1201" s="186">
        <v>33</v>
      </c>
      <c r="O1201" s="187">
        <f t="shared" si="154"/>
        <v>0</v>
      </c>
      <c r="P1201" s="59">
        <f t="shared" si="148"/>
        <v>100</v>
      </c>
    </row>
    <row r="1202" spans="1:16" s="2" customFormat="1" ht="14.25" customHeight="1" outlineLevel="2" x14ac:dyDescent="0.2">
      <c r="A1202" s="217">
        <f t="shared" si="145"/>
        <v>1199</v>
      </c>
      <c r="B1202" s="64" t="s">
        <v>1538</v>
      </c>
      <c r="C1202" s="58" t="s">
        <v>1513</v>
      </c>
      <c r="D1202" s="58" t="s">
        <v>891</v>
      </c>
      <c r="E1202" s="58" t="s">
        <v>25</v>
      </c>
      <c r="F1202" s="58" t="s">
        <v>1318</v>
      </c>
      <c r="G1202" s="58" t="s">
        <v>795</v>
      </c>
      <c r="H1202" s="58"/>
      <c r="I1202" s="58" t="s">
        <v>1319</v>
      </c>
      <c r="J1202" s="58" t="s">
        <v>621</v>
      </c>
      <c r="K1202" s="57" t="s">
        <v>1516</v>
      </c>
      <c r="L1202" s="184">
        <v>0</v>
      </c>
      <c r="M1202" s="185">
        <v>185</v>
      </c>
      <c r="N1202" s="186">
        <v>185</v>
      </c>
      <c r="O1202" s="187">
        <f t="shared" si="154"/>
        <v>0</v>
      </c>
      <c r="P1202" s="59">
        <f t="shared" si="148"/>
        <v>100</v>
      </c>
    </row>
    <row r="1203" spans="1:16" s="2" customFormat="1" ht="14.25" customHeight="1" outlineLevel="2" x14ac:dyDescent="0.2">
      <c r="A1203" s="217">
        <f t="shared" si="145"/>
        <v>1200</v>
      </c>
      <c r="B1203" s="64" t="s">
        <v>1539</v>
      </c>
      <c r="C1203" s="58" t="s">
        <v>1513</v>
      </c>
      <c r="D1203" s="58" t="s">
        <v>891</v>
      </c>
      <c r="E1203" s="58" t="s">
        <v>25</v>
      </c>
      <c r="F1203" s="58" t="s">
        <v>1318</v>
      </c>
      <c r="G1203" s="58" t="s">
        <v>795</v>
      </c>
      <c r="H1203" s="58"/>
      <c r="I1203" s="58" t="s">
        <v>1319</v>
      </c>
      <c r="J1203" s="58" t="s">
        <v>615</v>
      </c>
      <c r="K1203" s="57" t="s">
        <v>1518</v>
      </c>
      <c r="L1203" s="184">
        <v>0</v>
      </c>
      <c r="M1203" s="185">
        <v>1</v>
      </c>
      <c r="N1203" s="186">
        <v>1</v>
      </c>
      <c r="O1203" s="187">
        <f t="shared" si="154"/>
        <v>0</v>
      </c>
      <c r="P1203" s="59">
        <f t="shared" si="148"/>
        <v>100</v>
      </c>
    </row>
    <row r="1204" spans="1:16" s="2" customFormat="1" ht="14.25" customHeight="1" outlineLevel="2" x14ac:dyDescent="0.2">
      <c r="A1204" s="217">
        <f t="shared" si="145"/>
        <v>1201</v>
      </c>
      <c r="B1204" s="64" t="s">
        <v>1540</v>
      </c>
      <c r="C1204" s="58" t="s">
        <v>1513</v>
      </c>
      <c r="D1204" s="58" t="s">
        <v>891</v>
      </c>
      <c r="E1204" s="58" t="s">
        <v>25</v>
      </c>
      <c r="F1204" s="58" t="s">
        <v>1318</v>
      </c>
      <c r="G1204" s="58" t="s">
        <v>795</v>
      </c>
      <c r="H1204" s="58"/>
      <c r="I1204" s="58" t="s">
        <v>1319</v>
      </c>
      <c r="J1204" s="58" t="s">
        <v>621</v>
      </c>
      <c r="K1204" s="57" t="s">
        <v>1520</v>
      </c>
      <c r="L1204" s="184">
        <v>0</v>
      </c>
      <c r="M1204" s="185">
        <v>7</v>
      </c>
      <c r="N1204" s="186">
        <v>7</v>
      </c>
      <c r="O1204" s="187">
        <f t="shared" si="154"/>
        <v>0</v>
      </c>
      <c r="P1204" s="59">
        <f t="shared" si="148"/>
        <v>100</v>
      </c>
    </row>
    <row r="1205" spans="1:16" s="2" customFormat="1" outlineLevel="1" x14ac:dyDescent="0.2">
      <c r="A1205" s="218">
        <f t="shared" si="145"/>
        <v>1202</v>
      </c>
      <c r="B1205" s="60" t="s">
        <v>1541</v>
      </c>
      <c r="C1205" s="61">
        <v>236312</v>
      </c>
      <c r="D1205" s="61" t="s">
        <v>684</v>
      </c>
      <c r="E1205" s="61"/>
      <c r="F1205" s="61"/>
      <c r="G1205" s="61"/>
      <c r="H1205" s="61"/>
      <c r="I1205" s="61"/>
      <c r="J1205" s="61"/>
      <c r="K1205" s="63"/>
      <c r="L1205" s="65">
        <f>SUM(L1206:L1217)</f>
        <v>2210</v>
      </c>
      <c r="M1205" s="65">
        <f>SUM(M1206:M1217)</f>
        <v>1733</v>
      </c>
      <c r="N1205" s="65">
        <f>SUM(N1206:N1217)</f>
        <v>1495</v>
      </c>
      <c r="O1205" s="66">
        <f>SUM(O1206:O1217)</f>
        <v>-238</v>
      </c>
      <c r="P1205" s="18">
        <f t="shared" si="148"/>
        <v>86.266589728794003</v>
      </c>
    </row>
    <row r="1206" spans="1:16" s="2" customFormat="1" ht="14.25" customHeight="1" outlineLevel="2" x14ac:dyDescent="0.2">
      <c r="A1206" s="217">
        <f t="shared" si="145"/>
        <v>1203</v>
      </c>
      <c r="B1206" s="64" t="s">
        <v>1542</v>
      </c>
      <c r="C1206" s="58" t="s">
        <v>1543</v>
      </c>
      <c r="D1206" s="58" t="s">
        <v>684</v>
      </c>
      <c r="E1206" s="58" t="s">
        <v>25</v>
      </c>
      <c r="F1206" s="58" t="s">
        <v>263</v>
      </c>
      <c r="G1206" s="58" t="s">
        <v>298</v>
      </c>
      <c r="H1206" s="58" t="s">
        <v>690</v>
      </c>
      <c r="I1206" s="58" t="s">
        <v>687</v>
      </c>
      <c r="J1206" s="58" t="s">
        <v>615</v>
      </c>
      <c r="K1206" s="57" t="s">
        <v>1544</v>
      </c>
      <c r="L1206" s="184">
        <v>0</v>
      </c>
      <c r="M1206" s="185">
        <v>36</v>
      </c>
      <c r="N1206" s="186">
        <v>36</v>
      </c>
      <c r="O1206" s="187">
        <f t="shared" ref="O1206:O1217" si="155">N1206-M1206</f>
        <v>0</v>
      </c>
      <c r="P1206" s="59">
        <f t="shared" si="148"/>
        <v>100</v>
      </c>
    </row>
    <row r="1207" spans="1:16" s="2" customFormat="1" ht="14.25" customHeight="1" outlineLevel="2" x14ac:dyDescent="0.2">
      <c r="A1207" s="217">
        <f t="shared" si="145"/>
        <v>1204</v>
      </c>
      <c r="B1207" s="64" t="s">
        <v>1545</v>
      </c>
      <c r="C1207" s="58" t="s">
        <v>1543</v>
      </c>
      <c r="D1207" s="58" t="s">
        <v>684</v>
      </c>
      <c r="E1207" s="58" t="s">
        <v>25</v>
      </c>
      <c r="F1207" s="58" t="s">
        <v>263</v>
      </c>
      <c r="G1207" s="58" t="s">
        <v>298</v>
      </c>
      <c r="H1207" s="58" t="s">
        <v>690</v>
      </c>
      <c r="I1207" s="58" t="s">
        <v>687</v>
      </c>
      <c r="J1207" s="58" t="s">
        <v>621</v>
      </c>
      <c r="K1207" s="57" t="s">
        <v>1546</v>
      </c>
      <c r="L1207" s="184">
        <v>0</v>
      </c>
      <c r="M1207" s="185">
        <v>170</v>
      </c>
      <c r="N1207" s="186">
        <v>170</v>
      </c>
      <c r="O1207" s="187">
        <f t="shared" si="155"/>
        <v>0</v>
      </c>
      <c r="P1207" s="59">
        <f t="shared" si="148"/>
        <v>100</v>
      </c>
    </row>
    <row r="1208" spans="1:16" s="2" customFormat="1" ht="14.25" customHeight="1" outlineLevel="2" x14ac:dyDescent="0.2">
      <c r="A1208" s="217">
        <f t="shared" si="145"/>
        <v>1205</v>
      </c>
      <c r="B1208" s="64" t="s">
        <v>1547</v>
      </c>
      <c r="C1208" s="58" t="s">
        <v>1543</v>
      </c>
      <c r="D1208" s="58" t="s">
        <v>684</v>
      </c>
      <c r="E1208" s="58" t="s">
        <v>25</v>
      </c>
      <c r="F1208" s="58" t="s">
        <v>263</v>
      </c>
      <c r="G1208" s="58" t="s">
        <v>125</v>
      </c>
      <c r="H1208" s="58" t="s">
        <v>690</v>
      </c>
      <c r="I1208" s="58" t="s">
        <v>687</v>
      </c>
      <c r="J1208" s="58" t="s">
        <v>615</v>
      </c>
      <c r="K1208" s="57" t="s">
        <v>1544</v>
      </c>
      <c r="L1208" s="184">
        <v>0</v>
      </c>
      <c r="M1208" s="185">
        <v>144</v>
      </c>
      <c r="N1208" s="186">
        <v>144</v>
      </c>
      <c r="O1208" s="187">
        <f t="shared" si="155"/>
        <v>0</v>
      </c>
      <c r="P1208" s="59">
        <f t="shared" si="148"/>
        <v>100</v>
      </c>
    </row>
    <row r="1209" spans="1:16" s="2" customFormat="1" ht="14.25" customHeight="1" outlineLevel="2" x14ac:dyDescent="0.2">
      <c r="A1209" s="217">
        <f t="shared" si="145"/>
        <v>1206</v>
      </c>
      <c r="B1209" s="64" t="s">
        <v>1548</v>
      </c>
      <c r="C1209" s="58" t="s">
        <v>1543</v>
      </c>
      <c r="D1209" s="58" t="s">
        <v>684</v>
      </c>
      <c r="E1209" s="58" t="s">
        <v>25</v>
      </c>
      <c r="F1209" s="58" t="s">
        <v>263</v>
      </c>
      <c r="G1209" s="58" t="s">
        <v>125</v>
      </c>
      <c r="H1209" s="58" t="s">
        <v>690</v>
      </c>
      <c r="I1209" s="58" t="s">
        <v>687</v>
      </c>
      <c r="J1209" s="58" t="s">
        <v>621</v>
      </c>
      <c r="K1209" s="57" t="s">
        <v>1546</v>
      </c>
      <c r="L1209" s="184">
        <v>0</v>
      </c>
      <c r="M1209" s="185">
        <v>675</v>
      </c>
      <c r="N1209" s="186">
        <v>675</v>
      </c>
      <c r="O1209" s="187">
        <f t="shared" si="155"/>
        <v>0</v>
      </c>
      <c r="P1209" s="59">
        <f t="shared" si="148"/>
        <v>100</v>
      </c>
    </row>
    <row r="1210" spans="1:16" s="2" customFormat="1" ht="14.25" customHeight="1" outlineLevel="2" x14ac:dyDescent="0.2">
      <c r="A1210" s="217">
        <f t="shared" si="145"/>
        <v>1207</v>
      </c>
      <c r="B1210" s="64" t="s">
        <v>1549</v>
      </c>
      <c r="C1210" s="58" t="s">
        <v>1543</v>
      </c>
      <c r="D1210" s="58" t="s">
        <v>684</v>
      </c>
      <c r="E1210" s="58" t="s">
        <v>25</v>
      </c>
      <c r="F1210" s="58" t="s">
        <v>263</v>
      </c>
      <c r="G1210" s="58" t="s">
        <v>269</v>
      </c>
      <c r="H1210" s="58" t="s">
        <v>690</v>
      </c>
      <c r="I1210" s="58" t="s">
        <v>687</v>
      </c>
      <c r="J1210" s="58" t="s">
        <v>615</v>
      </c>
      <c r="K1210" s="57" t="s">
        <v>1544</v>
      </c>
      <c r="L1210" s="184">
        <v>0</v>
      </c>
      <c r="M1210" s="185">
        <v>45</v>
      </c>
      <c r="N1210" s="186">
        <v>45</v>
      </c>
      <c r="O1210" s="187">
        <f t="shared" si="155"/>
        <v>0</v>
      </c>
      <c r="P1210" s="59">
        <f t="shared" si="148"/>
        <v>100</v>
      </c>
    </row>
    <row r="1211" spans="1:16" s="2" customFormat="1" ht="14.25" customHeight="1" outlineLevel="2" x14ac:dyDescent="0.2">
      <c r="A1211" s="217">
        <f t="shared" si="145"/>
        <v>1208</v>
      </c>
      <c r="B1211" s="64" t="s">
        <v>1550</v>
      </c>
      <c r="C1211" s="58" t="s">
        <v>1543</v>
      </c>
      <c r="D1211" s="58" t="s">
        <v>684</v>
      </c>
      <c r="E1211" s="58" t="s">
        <v>25</v>
      </c>
      <c r="F1211" s="58" t="s">
        <v>263</v>
      </c>
      <c r="G1211" s="58" t="s">
        <v>269</v>
      </c>
      <c r="H1211" s="58" t="s">
        <v>690</v>
      </c>
      <c r="I1211" s="58" t="s">
        <v>687</v>
      </c>
      <c r="J1211" s="58" t="s">
        <v>621</v>
      </c>
      <c r="K1211" s="57" t="s">
        <v>1546</v>
      </c>
      <c r="L1211" s="184">
        <v>0</v>
      </c>
      <c r="M1211" s="185">
        <v>210</v>
      </c>
      <c r="N1211" s="186">
        <v>210</v>
      </c>
      <c r="O1211" s="187">
        <f t="shared" si="155"/>
        <v>0</v>
      </c>
      <c r="P1211" s="59">
        <f t="shared" si="148"/>
        <v>100</v>
      </c>
    </row>
    <row r="1212" spans="1:16" s="2" customFormat="1" ht="14.25" customHeight="1" outlineLevel="2" x14ac:dyDescent="0.2">
      <c r="A1212" s="217">
        <f t="shared" si="145"/>
        <v>1209</v>
      </c>
      <c r="B1212" s="64" t="s">
        <v>1551</v>
      </c>
      <c r="C1212" s="58" t="s">
        <v>1543</v>
      </c>
      <c r="D1212" s="58" t="s">
        <v>684</v>
      </c>
      <c r="E1212" s="58" t="s">
        <v>25</v>
      </c>
      <c r="F1212" s="58" t="s">
        <v>263</v>
      </c>
      <c r="G1212" s="58" t="s">
        <v>271</v>
      </c>
      <c r="H1212" s="58" t="s">
        <v>690</v>
      </c>
      <c r="I1212" s="58" t="s">
        <v>687</v>
      </c>
      <c r="J1212" s="58" t="s">
        <v>615</v>
      </c>
      <c r="K1212" s="57" t="s">
        <v>1544</v>
      </c>
      <c r="L1212" s="184">
        <v>0</v>
      </c>
      <c r="M1212" s="185">
        <v>16</v>
      </c>
      <c r="N1212" s="186">
        <v>16</v>
      </c>
      <c r="O1212" s="187">
        <f t="shared" si="155"/>
        <v>0</v>
      </c>
      <c r="P1212" s="59">
        <f t="shared" si="148"/>
        <v>100</v>
      </c>
    </row>
    <row r="1213" spans="1:16" s="2" customFormat="1" ht="14.25" customHeight="1" outlineLevel="2" x14ac:dyDescent="0.2">
      <c r="A1213" s="217">
        <f t="shared" si="145"/>
        <v>1210</v>
      </c>
      <c r="B1213" s="64" t="s">
        <v>1552</v>
      </c>
      <c r="C1213" s="58" t="s">
        <v>1543</v>
      </c>
      <c r="D1213" s="58" t="s">
        <v>684</v>
      </c>
      <c r="E1213" s="58" t="s">
        <v>25</v>
      </c>
      <c r="F1213" s="58" t="s">
        <v>263</v>
      </c>
      <c r="G1213" s="58" t="s">
        <v>271</v>
      </c>
      <c r="H1213" s="58" t="s">
        <v>690</v>
      </c>
      <c r="I1213" s="58" t="s">
        <v>687</v>
      </c>
      <c r="J1213" s="58" t="s">
        <v>621</v>
      </c>
      <c r="K1213" s="57" t="s">
        <v>1546</v>
      </c>
      <c r="L1213" s="184">
        <v>0</v>
      </c>
      <c r="M1213" s="185">
        <v>76</v>
      </c>
      <c r="N1213" s="186">
        <v>76</v>
      </c>
      <c r="O1213" s="187">
        <f t="shared" si="155"/>
        <v>0</v>
      </c>
      <c r="P1213" s="59">
        <f t="shared" si="148"/>
        <v>100</v>
      </c>
    </row>
    <row r="1214" spans="1:16" s="2" customFormat="1" ht="14.25" customHeight="1" outlineLevel="2" x14ac:dyDescent="0.2">
      <c r="A1214" s="217">
        <f t="shared" si="145"/>
        <v>1211</v>
      </c>
      <c r="B1214" s="64" t="s">
        <v>1553</v>
      </c>
      <c r="C1214" s="58" t="s">
        <v>1543</v>
      </c>
      <c r="D1214" s="58" t="s">
        <v>684</v>
      </c>
      <c r="E1214" s="58" t="s">
        <v>25</v>
      </c>
      <c r="F1214" s="58" t="s">
        <v>263</v>
      </c>
      <c r="G1214" s="58" t="s">
        <v>31</v>
      </c>
      <c r="H1214" s="58" t="s">
        <v>690</v>
      </c>
      <c r="I1214" s="58" t="s">
        <v>687</v>
      </c>
      <c r="J1214" s="58" t="s">
        <v>615</v>
      </c>
      <c r="K1214" s="57" t="s">
        <v>1544</v>
      </c>
      <c r="L1214" s="184">
        <v>389</v>
      </c>
      <c r="M1214" s="185">
        <v>42</v>
      </c>
      <c r="N1214" s="186">
        <v>0</v>
      </c>
      <c r="O1214" s="187">
        <f t="shared" si="155"/>
        <v>-42</v>
      </c>
      <c r="P1214" s="59">
        <f t="shared" si="148"/>
        <v>0</v>
      </c>
    </row>
    <row r="1215" spans="1:16" s="2" customFormat="1" ht="14.25" customHeight="1" outlineLevel="2" x14ac:dyDescent="0.2">
      <c r="A1215" s="217">
        <f t="shared" si="145"/>
        <v>1212</v>
      </c>
      <c r="B1215" s="64" t="s">
        <v>1554</v>
      </c>
      <c r="C1215" s="58" t="s">
        <v>1543</v>
      </c>
      <c r="D1215" s="58" t="s">
        <v>684</v>
      </c>
      <c r="E1215" s="58" t="s">
        <v>25</v>
      </c>
      <c r="F1215" s="58" t="s">
        <v>263</v>
      </c>
      <c r="G1215" s="58" t="s">
        <v>31</v>
      </c>
      <c r="H1215" s="58" t="s">
        <v>690</v>
      </c>
      <c r="I1215" s="58" t="s">
        <v>687</v>
      </c>
      <c r="J1215" s="58" t="s">
        <v>621</v>
      </c>
      <c r="K1215" s="57" t="s">
        <v>1546</v>
      </c>
      <c r="L1215" s="184">
        <v>1821</v>
      </c>
      <c r="M1215" s="185">
        <v>196</v>
      </c>
      <c r="N1215" s="186">
        <v>0</v>
      </c>
      <c r="O1215" s="187">
        <f t="shared" si="155"/>
        <v>-196</v>
      </c>
      <c r="P1215" s="59">
        <f t="shared" si="148"/>
        <v>0</v>
      </c>
    </row>
    <row r="1216" spans="1:16" s="2" customFormat="1" ht="28.5" outlineLevel="2" x14ac:dyDescent="0.2">
      <c r="A1216" s="217">
        <f t="shared" si="145"/>
        <v>1213</v>
      </c>
      <c r="B1216" s="64" t="s">
        <v>1555</v>
      </c>
      <c r="C1216" s="58" t="s">
        <v>1543</v>
      </c>
      <c r="D1216" s="58" t="s">
        <v>684</v>
      </c>
      <c r="E1216" s="58" t="s">
        <v>25</v>
      </c>
      <c r="F1216" s="58" t="s">
        <v>263</v>
      </c>
      <c r="G1216" s="58" t="s">
        <v>795</v>
      </c>
      <c r="H1216" s="58" t="s">
        <v>690</v>
      </c>
      <c r="I1216" s="58" t="s">
        <v>687</v>
      </c>
      <c r="J1216" s="58" t="s">
        <v>615</v>
      </c>
      <c r="K1216" s="57" t="s">
        <v>1544</v>
      </c>
      <c r="L1216" s="184">
        <v>0</v>
      </c>
      <c r="M1216" s="185">
        <v>22</v>
      </c>
      <c r="N1216" s="186">
        <v>22</v>
      </c>
      <c r="O1216" s="187">
        <f t="shared" si="155"/>
        <v>0</v>
      </c>
      <c r="P1216" s="59">
        <f t="shared" si="148"/>
        <v>100</v>
      </c>
    </row>
    <row r="1217" spans="1:16" s="2" customFormat="1" ht="28.5" outlineLevel="2" x14ac:dyDescent="0.2">
      <c r="A1217" s="217">
        <f t="shared" si="145"/>
        <v>1214</v>
      </c>
      <c r="B1217" s="64" t="s">
        <v>1556</v>
      </c>
      <c r="C1217" s="58" t="s">
        <v>1543</v>
      </c>
      <c r="D1217" s="58" t="s">
        <v>684</v>
      </c>
      <c r="E1217" s="58" t="s">
        <v>25</v>
      </c>
      <c r="F1217" s="58" t="s">
        <v>263</v>
      </c>
      <c r="G1217" s="58" t="s">
        <v>795</v>
      </c>
      <c r="H1217" s="58" t="s">
        <v>690</v>
      </c>
      <c r="I1217" s="58" t="s">
        <v>687</v>
      </c>
      <c r="J1217" s="58" t="s">
        <v>621</v>
      </c>
      <c r="K1217" s="57" t="s">
        <v>1546</v>
      </c>
      <c r="L1217" s="184">
        <v>0</v>
      </c>
      <c r="M1217" s="185">
        <v>101</v>
      </c>
      <c r="N1217" s="186">
        <v>101</v>
      </c>
      <c r="O1217" s="187">
        <f t="shared" si="155"/>
        <v>0</v>
      </c>
      <c r="P1217" s="59">
        <f t="shared" si="148"/>
        <v>100</v>
      </c>
    </row>
    <row r="1218" spans="1:16" s="2" customFormat="1" outlineLevel="1" x14ac:dyDescent="0.2">
      <c r="A1218" s="218">
        <f t="shared" si="145"/>
        <v>1215</v>
      </c>
      <c r="B1218" s="60" t="s">
        <v>1557</v>
      </c>
      <c r="C1218" s="61">
        <v>236314</v>
      </c>
      <c r="D1218" s="61" t="s">
        <v>551</v>
      </c>
      <c r="E1218" s="61"/>
      <c r="F1218" s="61"/>
      <c r="G1218" s="61"/>
      <c r="H1218" s="62" t="s">
        <v>1558</v>
      </c>
      <c r="I1218" s="61"/>
      <c r="J1218" s="61"/>
      <c r="K1218" s="63"/>
      <c r="L1218" s="65">
        <f>SUM(L1219:L1221)</f>
        <v>0</v>
      </c>
      <c r="M1218" s="65">
        <f t="shared" ref="M1218:O1218" si="156">SUM(M1219:M1221)</f>
        <v>793</v>
      </c>
      <c r="N1218" s="65">
        <f t="shared" si="156"/>
        <v>792</v>
      </c>
      <c r="O1218" s="66">
        <f t="shared" si="156"/>
        <v>-1</v>
      </c>
      <c r="P1218" s="18">
        <f t="shared" si="148"/>
        <v>99.873896595208066</v>
      </c>
    </row>
    <row r="1219" spans="1:16" s="2" customFormat="1" ht="28.5" outlineLevel="2" x14ac:dyDescent="0.2">
      <c r="A1219" s="217">
        <f t="shared" si="145"/>
        <v>1216</v>
      </c>
      <c r="B1219" s="64" t="s">
        <v>1559</v>
      </c>
      <c r="C1219" s="58" t="s">
        <v>1560</v>
      </c>
      <c r="D1219" s="58" t="s">
        <v>551</v>
      </c>
      <c r="E1219" s="58" t="s">
        <v>525</v>
      </c>
      <c r="F1219" s="58" t="s">
        <v>1561</v>
      </c>
      <c r="G1219" s="58" t="s">
        <v>31</v>
      </c>
      <c r="H1219" s="58" t="s">
        <v>1558</v>
      </c>
      <c r="I1219" s="58" t="s">
        <v>25</v>
      </c>
      <c r="J1219" s="58" t="s">
        <v>25</v>
      </c>
      <c r="K1219" s="57" t="s">
        <v>1562</v>
      </c>
      <c r="L1219" s="184">
        <v>0</v>
      </c>
      <c r="M1219" s="185">
        <v>75</v>
      </c>
      <c r="N1219" s="186">
        <v>75</v>
      </c>
      <c r="O1219" s="187">
        <f>N1219-M1219</f>
        <v>0</v>
      </c>
      <c r="P1219" s="59">
        <f>N1219/M1219*100</f>
        <v>100</v>
      </c>
    </row>
    <row r="1220" spans="1:16" s="2" customFormat="1" ht="28.5" outlineLevel="2" x14ac:dyDescent="0.2">
      <c r="A1220" s="217">
        <f t="shared" si="145"/>
        <v>1217</v>
      </c>
      <c r="B1220" s="64" t="s">
        <v>1563</v>
      </c>
      <c r="C1220" s="58" t="s">
        <v>1560</v>
      </c>
      <c r="D1220" s="58" t="s">
        <v>551</v>
      </c>
      <c r="E1220" s="58" t="s">
        <v>525</v>
      </c>
      <c r="F1220" s="58" t="s">
        <v>1561</v>
      </c>
      <c r="G1220" s="58" t="s">
        <v>31</v>
      </c>
      <c r="H1220" s="58" t="s">
        <v>1558</v>
      </c>
      <c r="I1220" s="58" t="s">
        <v>1564</v>
      </c>
      <c r="J1220" s="58" t="s">
        <v>615</v>
      </c>
      <c r="K1220" s="57" t="s">
        <v>1562</v>
      </c>
      <c r="L1220" s="184">
        <v>0</v>
      </c>
      <c r="M1220" s="185">
        <v>325</v>
      </c>
      <c r="N1220" s="186">
        <v>325</v>
      </c>
      <c r="O1220" s="187">
        <f>N1220-M1220</f>
        <v>0</v>
      </c>
      <c r="P1220" s="59">
        <f>N1220/M1220*100</f>
        <v>100</v>
      </c>
    </row>
    <row r="1221" spans="1:16" s="2" customFormat="1" ht="28.5" outlineLevel="2" x14ac:dyDescent="0.2">
      <c r="A1221" s="217">
        <f t="shared" si="145"/>
        <v>1218</v>
      </c>
      <c r="B1221" s="64" t="s">
        <v>1565</v>
      </c>
      <c r="C1221" s="58" t="s">
        <v>1560</v>
      </c>
      <c r="D1221" s="58" t="s">
        <v>551</v>
      </c>
      <c r="E1221" s="58" t="s">
        <v>525</v>
      </c>
      <c r="F1221" s="58" t="s">
        <v>1561</v>
      </c>
      <c r="G1221" s="58" t="s">
        <v>31</v>
      </c>
      <c r="H1221" s="58" t="s">
        <v>1566</v>
      </c>
      <c r="I1221" s="58" t="s">
        <v>1564</v>
      </c>
      <c r="J1221" s="58" t="s">
        <v>621</v>
      </c>
      <c r="K1221" s="57" t="s">
        <v>1567</v>
      </c>
      <c r="L1221" s="184">
        <v>0</v>
      </c>
      <c r="M1221" s="185">
        <v>393</v>
      </c>
      <c r="N1221" s="186">
        <v>392</v>
      </c>
      <c r="O1221" s="187">
        <f>N1221-M1221</f>
        <v>-1</v>
      </c>
      <c r="P1221" s="59">
        <f>N1221/M1221*100</f>
        <v>99.745547073791357</v>
      </c>
    </row>
    <row r="1222" spans="1:16" s="2" customFormat="1" outlineLevel="1" x14ac:dyDescent="0.2">
      <c r="A1222" s="218">
        <f t="shared" ref="A1222:A1285" si="157">A1221+1</f>
        <v>1219</v>
      </c>
      <c r="B1222" s="60" t="s">
        <v>1568</v>
      </c>
      <c r="C1222" s="61">
        <v>236314</v>
      </c>
      <c r="D1222" s="61" t="s">
        <v>551</v>
      </c>
      <c r="E1222" s="61"/>
      <c r="F1222" s="61"/>
      <c r="G1222" s="61"/>
      <c r="H1222" s="62" t="s">
        <v>1569</v>
      </c>
      <c r="I1222" s="61"/>
      <c r="J1222" s="61"/>
      <c r="K1222" s="63"/>
      <c r="L1222" s="65">
        <f>SUM(L1223:L1229)</f>
        <v>0</v>
      </c>
      <c r="M1222" s="65">
        <f t="shared" ref="M1222:O1222" si="158">SUM(M1223:M1229)</f>
        <v>2123</v>
      </c>
      <c r="N1222" s="65">
        <f t="shared" si="158"/>
        <v>2119</v>
      </c>
      <c r="O1222" s="66">
        <f t="shared" si="158"/>
        <v>-4</v>
      </c>
      <c r="P1222" s="18">
        <f t="shared" ref="P1222:P1230" si="159">N1222/M1222*100</f>
        <v>99.811587376354211</v>
      </c>
    </row>
    <row r="1223" spans="1:16" s="2" customFormat="1" ht="28.5" outlineLevel="2" x14ac:dyDescent="0.2">
      <c r="A1223" s="217">
        <f t="shared" si="157"/>
        <v>1220</v>
      </c>
      <c r="B1223" s="64" t="s">
        <v>1570</v>
      </c>
      <c r="C1223" s="58" t="s">
        <v>1560</v>
      </c>
      <c r="D1223" s="58" t="s">
        <v>551</v>
      </c>
      <c r="E1223" s="58" t="s">
        <v>1571</v>
      </c>
      <c r="F1223" s="58" t="s">
        <v>1561</v>
      </c>
      <c r="G1223" s="58" t="s">
        <v>27</v>
      </c>
      <c r="H1223" s="58" t="s">
        <v>1569</v>
      </c>
      <c r="I1223" s="58" t="s">
        <v>25</v>
      </c>
      <c r="J1223" s="58" t="s">
        <v>25</v>
      </c>
      <c r="K1223" s="57" t="s">
        <v>1572</v>
      </c>
      <c r="L1223" s="184">
        <v>0</v>
      </c>
      <c r="M1223" s="185">
        <v>358</v>
      </c>
      <c r="N1223" s="186">
        <v>357</v>
      </c>
      <c r="O1223" s="187">
        <f t="shared" ref="O1223:O1229" si="160">N1223-M1223</f>
        <v>-1</v>
      </c>
      <c r="P1223" s="59">
        <f t="shared" si="159"/>
        <v>99.720670391061446</v>
      </c>
    </row>
    <row r="1224" spans="1:16" s="2" customFormat="1" ht="28.5" outlineLevel="2" x14ac:dyDescent="0.2">
      <c r="A1224" s="217">
        <f t="shared" si="157"/>
        <v>1221</v>
      </c>
      <c r="B1224" s="64" t="s">
        <v>1573</v>
      </c>
      <c r="C1224" s="58" t="s">
        <v>1560</v>
      </c>
      <c r="D1224" s="58" t="s">
        <v>551</v>
      </c>
      <c r="E1224" s="58" t="s">
        <v>1571</v>
      </c>
      <c r="F1224" s="58" t="s">
        <v>1561</v>
      </c>
      <c r="G1224" s="58" t="s">
        <v>31</v>
      </c>
      <c r="H1224" s="58" t="s">
        <v>1569</v>
      </c>
      <c r="I1224" s="58" t="s">
        <v>25</v>
      </c>
      <c r="J1224" s="58" t="s">
        <v>25</v>
      </c>
      <c r="K1224" s="57" t="s">
        <v>1572</v>
      </c>
      <c r="L1224" s="184">
        <v>0</v>
      </c>
      <c r="M1224" s="185">
        <v>492</v>
      </c>
      <c r="N1224" s="186">
        <v>492</v>
      </c>
      <c r="O1224" s="187">
        <f t="shared" si="160"/>
        <v>0</v>
      </c>
      <c r="P1224" s="59">
        <f t="shared" si="159"/>
        <v>100</v>
      </c>
    </row>
    <row r="1225" spans="1:16" s="2" customFormat="1" ht="28.5" outlineLevel="2" x14ac:dyDescent="0.2">
      <c r="A1225" s="217">
        <f t="shared" si="157"/>
        <v>1222</v>
      </c>
      <c r="B1225" s="64" t="s">
        <v>1574</v>
      </c>
      <c r="C1225" s="58" t="s">
        <v>1560</v>
      </c>
      <c r="D1225" s="58" t="s">
        <v>551</v>
      </c>
      <c r="E1225" s="58" t="s">
        <v>1571</v>
      </c>
      <c r="F1225" s="58" t="s">
        <v>1561</v>
      </c>
      <c r="G1225" s="58" t="s">
        <v>31</v>
      </c>
      <c r="H1225" s="58" t="s">
        <v>1569</v>
      </c>
      <c r="I1225" s="58" t="s">
        <v>1564</v>
      </c>
      <c r="J1225" s="58" t="s">
        <v>615</v>
      </c>
      <c r="K1225" s="57" t="s">
        <v>1572</v>
      </c>
      <c r="L1225" s="184">
        <v>0</v>
      </c>
      <c r="M1225" s="185">
        <v>188</v>
      </c>
      <c r="N1225" s="186">
        <v>188</v>
      </c>
      <c r="O1225" s="187">
        <f t="shared" si="160"/>
        <v>0</v>
      </c>
      <c r="P1225" s="59">
        <f t="shared" si="159"/>
        <v>100</v>
      </c>
    </row>
    <row r="1226" spans="1:16" s="2" customFormat="1" ht="28.5" outlineLevel="2" x14ac:dyDescent="0.2">
      <c r="A1226" s="217">
        <f t="shared" si="157"/>
        <v>1223</v>
      </c>
      <c r="B1226" s="64" t="s">
        <v>1575</v>
      </c>
      <c r="C1226" s="58" t="s">
        <v>1560</v>
      </c>
      <c r="D1226" s="58" t="s">
        <v>551</v>
      </c>
      <c r="E1226" s="58" t="s">
        <v>1571</v>
      </c>
      <c r="F1226" s="58" t="s">
        <v>1561</v>
      </c>
      <c r="G1226" s="58" t="s">
        <v>31</v>
      </c>
      <c r="H1226" s="58" t="s">
        <v>1566</v>
      </c>
      <c r="I1226" s="58" t="s">
        <v>1564</v>
      </c>
      <c r="J1226" s="58" t="s">
        <v>621</v>
      </c>
      <c r="K1226" s="57" t="s">
        <v>1576</v>
      </c>
      <c r="L1226" s="184">
        <v>0</v>
      </c>
      <c r="M1226" s="185">
        <v>244</v>
      </c>
      <c r="N1226" s="186">
        <v>243</v>
      </c>
      <c r="O1226" s="187">
        <f t="shared" si="160"/>
        <v>-1</v>
      </c>
      <c r="P1226" s="59">
        <f t="shared" si="159"/>
        <v>99.590163934426229</v>
      </c>
    </row>
    <row r="1227" spans="1:16" s="2" customFormat="1" ht="28.5" outlineLevel="2" x14ac:dyDescent="0.2">
      <c r="A1227" s="217">
        <f t="shared" si="157"/>
        <v>1224</v>
      </c>
      <c r="B1227" s="64" t="s">
        <v>1577</v>
      </c>
      <c r="C1227" s="58" t="s">
        <v>1560</v>
      </c>
      <c r="D1227" s="58" t="s">
        <v>551</v>
      </c>
      <c r="E1227" s="58" t="s">
        <v>1571</v>
      </c>
      <c r="F1227" s="58" t="s">
        <v>1561</v>
      </c>
      <c r="G1227" s="58" t="s">
        <v>213</v>
      </c>
      <c r="H1227" s="58" t="s">
        <v>1569</v>
      </c>
      <c r="I1227" s="58" t="s">
        <v>25</v>
      </c>
      <c r="J1227" s="58" t="s">
        <v>25</v>
      </c>
      <c r="K1227" s="57" t="s">
        <v>1572</v>
      </c>
      <c r="L1227" s="184">
        <v>0</v>
      </c>
      <c r="M1227" s="185">
        <v>692</v>
      </c>
      <c r="N1227" s="186">
        <v>692</v>
      </c>
      <c r="O1227" s="187">
        <f t="shared" si="160"/>
        <v>0</v>
      </c>
      <c r="P1227" s="59">
        <f t="shared" si="159"/>
        <v>100</v>
      </c>
    </row>
    <row r="1228" spans="1:16" s="2" customFormat="1" ht="28.5" outlineLevel="2" x14ac:dyDescent="0.2">
      <c r="A1228" s="217">
        <f t="shared" si="157"/>
        <v>1225</v>
      </c>
      <c r="B1228" s="64" t="s">
        <v>1574</v>
      </c>
      <c r="C1228" s="58" t="s">
        <v>1560</v>
      </c>
      <c r="D1228" s="58" t="s">
        <v>551</v>
      </c>
      <c r="E1228" s="58" t="s">
        <v>1571</v>
      </c>
      <c r="F1228" s="58" t="s">
        <v>1561</v>
      </c>
      <c r="G1228" s="58" t="s">
        <v>213</v>
      </c>
      <c r="H1228" s="58" t="s">
        <v>1569</v>
      </c>
      <c r="I1228" s="58" t="s">
        <v>1564</v>
      </c>
      <c r="J1228" s="58" t="s">
        <v>615</v>
      </c>
      <c r="K1228" s="57" t="s">
        <v>1572</v>
      </c>
      <c r="L1228" s="184">
        <v>0</v>
      </c>
      <c r="M1228" s="185">
        <v>60</v>
      </c>
      <c r="N1228" s="186">
        <v>59</v>
      </c>
      <c r="O1228" s="187">
        <f t="shared" si="160"/>
        <v>-1</v>
      </c>
      <c r="P1228" s="59">
        <f t="shared" si="159"/>
        <v>98.333333333333329</v>
      </c>
    </row>
    <row r="1229" spans="1:16" s="2" customFormat="1" ht="28.5" outlineLevel="2" x14ac:dyDescent="0.2">
      <c r="A1229" s="217">
        <f t="shared" si="157"/>
        <v>1226</v>
      </c>
      <c r="B1229" s="64" t="s">
        <v>1575</v>
      </c>
      <c r="C1229" s="58" t="s">
        <v>1560</v>
      </c>
      <c r="D1229" s="58" t="s">
        <v>551</v>
      </c>
      <c r="E1229" s="58" t="s">
        <v>1571</v>
      </c>
      <c r="F1229" s="58" t="s">
        <v>1561</v>
      </c>
      <c r="G1229" s="58" t="s">
        <v>213</v>
      </c>
      <c r="H1229" s="58" t="s">
        <v>1566</v>
      </c>
      <c r="I1229" s="58" t="s">
        <v>1564</v>
      </c>
      <c r="J1229" s="58" t="s">
        <v>621</v>
      </c>
      <c r="K1229" s="57" t="s">
        <v>1576</v>
      </c>
      <c r="L1229" s="184">
        <v>0</v>
      </c>
      <c r="M1229" s="185">
        <v>89</v>
      </c>
      <c r="N1229" s="186">
        <v>88</v>
      </c>
      <c r="O1229" s="187">
        <f t="shared" si="160"/>
        <v>-1</v>
      </c>
      <c r="P1229" s="59">
        <f t="shared" si="159"/>
        <v>98.876404494382015</v>
      </c>
    </row>
    <row r="1230" spans="1:16" s="2" customFormat="1" ht="28.5" outlineLevel="1" x14ac:dyDescent="0.2">
      <c r="A1230" s="218">
        <f t="shared" si="157"/>
        <v>1227</v>
      </c>
      <c r="B1230" s="60" t="s">
        <v>1578</v>
      </c>
      <c r="C1230" s="61">
        <v>236314</v>
      </c>
      <c r="D1230" s="61" t="s">
        <v>551</v>
      </c>
      <c r="E1230" s="61"/>
      <c r="F1230" s="61"/>
      <c r="G1230" s="61"/>
      <c r="H1230" s="62" t="s">
        <v>1579</v>
      </c>
      <c r="I1230" s="61"/>
      <c r="J1230" s="61"/>
      <c r="K1230" s="63"/>
      <c r="L1230" s="65">
        <f>SUM(L1231:L1235)</f>
        <v>0</v>
      </c>
      <c r="M1230" s="65">
        <f>SUM(M1231:M1235)</f>
        <v>854</v>
      </c>
      <c r="N1230" s="65">
        <f>SUM(N1231:N1235)</f>
        <v>571</v>
      </c>
      <c r="O1230" s="66">
        <f>SUM(O1231:O1235)</f>
        <v>-283</v>
      </c>
      <c r="P1230" s="18">
        <f t="shared" si="159"/>
        <v>66.861826697892269</v>
      </c>
    </row>
    <row r="1231" spans="1:16" s="2" customFormat="1" ht="28.5" outlineLevel="2" x14ac:dyDescent="0.2">
      <c r="A1231" s="217">
        <f t="shared" si="157"/>
        <v>1228</v>
      </c>
      <c r="B1231" s="64" t="s">
        <v>1580</v>
      </c>
      <c r="C1231" s="58" t="s">
        <v>1560</v>
      </c>
      <c r="D1231" s="58" t="s">
        <v>551</v>
      </c>
      <c r="E1231" s="58" t="s">
        <v>1581</v>
      </c>
      <c r="F1231" s="58" t="s">
        <v>1561</v>
      </c>
      <c r="G1231" s="58" t="s">
        <v>27</v>
      </c>
      <c r="H1231" s="58" t="s">
        <v>1579</v>
      </c>
      <c r="I1231" s="58" t="s">
        <v>25</v>
      </c>
      <c r="J1231" s="58" t="s">
        <v>25</v>
      </c>
      <c r="K1231" s="57" t="s">
        <v>1582</v>
      </c>
      <c r="L1231" s="184">
        <v>0</v>
      </c>
      <c r="M1231" s="185">
        <v>492</v>
      </c>
      <c r="N1231" s="186">
        <v>212</v>
      </c>
      <c r="O1231" s="187">
        <f>N1231-M1231</f>
        <v>-280</v>
      </c>
      <c r="P1231" s="59">
        <f>N1231/M1231*100</f>
        <v>43.089430894308947</v>
      </c>
    </row>
    <row r="1232" spans="1:16" s="2" customFormat="1" ht="28.5" outlineLevel="2" x14ac:dyDescent="0.2">
      <c r="A1232" s="217">
        <f t="shared" si="157"/>
        <v>1229</v>
      </c>
      <c r="B1232" s="64" t="s">
        <v>1583</v>
      </c>
      <c r="C1232" s="58" t="s">
        <v>1560</v>
      </c>
      <c r="D1232" s="58" t="s">
        <v>551</v>
      </c>
      <c r="E1232" s="58" t="s">
        <v>1581</v>
      </c>
      <c r="F1232" s="58" t="s">
        <v>1561</v>
      </c>
      <c r="G1232" s="58" t="s">
        <v>29</v>
      </c>
      <c r="H1232" s="58" t="s">
        <v>1579</v>
      </c>
      <c r="I1232" s="58" t="s">
        <v>1564</v>
      </c>
      <c r="J1232" s="58" t="s">
        <v>615</v>
      </c>
      <c r="K1232" s="57" t="s">
        <v>1582</v>
      </c>
      <c r="L1232" s="184">
        <v>0</v>
      </c>
      <c r="M1232" s="185">
        <v>10</v>
      </c>
      <c r="N1232" s="186">
        <v>9</v>
      </c>
      <c r="O1232" s="187">
        <f>N1232-M1232</f>
        <v>-1</v>
      </c>
      <c r="P1232" s="59">
        <f>N1232/M1232*100</f>
        <v>90</v>
      </c>
    </row>
    <row r="1233" spans="1:16" s="2" customFormat="1" ht="28.5" outlineLevel="2" x14ac:dyDescent="0.2">
      <c r="A1233" s="217">
        <f t="shared" si="157"/>
        <v>1230</v>
      </c>
      <c r="B1233" s="64" t="s">
        <v>1584</v>
      </c>
      <c r="C1233" s="58" t="s">
        <v>1560</v>
      </c>
      <c r="D1233" s="58" t="s">
        <v>551</v>
      </c>
      <c r="E1233" s="58" t="s">
        <v>1581</v>
      </c>
      <c r="F1233" s="58" t="s">
        <v>1561</v>
      </c>
      <c r="G1233" s="58" t="s">
        <v>31</v>
      </c>
      <c r="H1233" s="58" t="s">
        <v>1579</v>
      </c>
      <c r="I1233" s="58" t="s">
        <v>25</v>
      </c>
      <c r="J1233" s="58" t="s">
        <v>25</v>
      </c>
      <c r="K1233" s="57" t="s">
        <v>1582</v>
      </c>
      <c r="L1233" s="184">
        <v>0</v>
      </c>
      <c r="M1233" s="185">
        <v>211</v>
      </c>
      <c r="N1233" s="186">
        <v>211</v>
      </c>
      <c r="O1233" s="187">
        <f>N1233-M1233</f>
        <v>0</v>
      </c>
      <c r="P1233" s="59">
        <f>N1233/M1233*100</f>
        <v>100</v>
      </c>
    </row>
    <row r="1234" spans="1:16" s="2" customFormat="1" ht="28.5" outlineLevel="2" x14ac:dyDescent="0.2">
      <c r="A1234" s="217">
        <f t="shared" si="157"/>
        <v>1231</v>
      </c>
      <c r="B1234" s="64" t="s">
        <v>1585</v>
      </c>
      <c r="C1234" s="58" t="s">
        <v>1560</v>
      </c>
      <c r="D1234" s="58" t="s">
        <v>551</v>
      </c>
      <c r="E1234" s="58" t="s">
        <v>1581</v>
      </c>
      <c r="F1234" s="58" t="s">
        <v>1561</v>
      </c>
      <c r="G1234" s="58" t="s">
        <v>31</v>
      </c>
      <c r="H1234" s="58" t="s">
        <v>1579</v>
      </c>
      <c r="I1234" s="58" t="s">
        <v>1564</v>
      </c>
      <c r="J1234" s="58" t="s">
        <v>615</v>
      </c>
      <c r="K1234" s="57" t="s">
        <v>1582</v>
      </c>
      <c r="L1234" s="184">
        <v>0</v>
      </c>
      <c r="M1234" s="185">
        <v>57</v>
      </c>
      <c r="N1234" s="186">
        <v>56</v>
      </c>
      <c r="O1234" s="187">
        <f>N1234-M1234</f>
        <v>-1</v>
      </c>
      <c r="P1234" s="59">
        <f>N1234/M1234*100</f>
        <v>98.245614035087712</v>
      </c>
    </row>
    <row r="1235" spans="1:16" s="2" customFormat="1" ht="28.5" outlineLevel="2" x14ac:dyDescent="0.2">
      <c r="A1235" s="217">
        <f t="shared" si="157"/>
        <v>1232</v>
      </c>
      <c r="B1235" s="64" t="s">
        <v>1586</v>
      </c>
      <c r="C1235" s="58" t="s">
        <v>1560</v>
      </c>
      <c r="D1235" s="58" t="s">
        <v>551</v>
      </c>
      <c r="E1235" s="58" t="s">
        <v>1581</v>
      </c>
      <c r="F1235" s="58" t="s">
        <v>1561</v>
      </c>
      <c r="G1235" s="58" t="s">
        <v>31</v>
      </c>
      <c r="H1235" s="58" t="s">
        <v>1566</v>
      </c>
      <c r="I1235" s="58" t="s">
        <v>1564</v>
      </c>
      <c r="J1235" s="58" t="s">
        <v>621</v>
      </c>
      <c r="K1235" s="57" t="s">
        <v>1587</v>
      </c>
      <c r="L1235" s="184">
        <v>0</v>
      </c>
      <c r="M1235" s="185">
        <v>84</v>
      </c>
      <c r="N1235" s="186">
        <v>83</v>
      </c>
      <c r="O1235" s="187">
        <f>N1235-M1235</f>
        <v>-1</v>
      </c>
      <c r="P1235" s="59">
        <f>N1235/M1235*100</f>
        <v>98.80952380952381</v>
      </c>
    </row>
    <row r="1236" spans="1:16" s="2" customFormat="1" ht="28.5" outlineLevel="1" x14ac:dyDescent="0.2">
      <c r="A1236" s="218">
        <f t="shared" si="157"/>
        <v>1233</v>
      </c>
      <c r="B1236" s="60" t="s">
        <v>1588</v>
      </c>
      <c r="C1236" s="61">
        <v>236314</v>
      </c>
      <c r="D1236" s="61" t="s">
        <v>551</v>
      </c>
      <c r="E1236" s="61"/>
      <c r="F1236" s="61"/>
      <c r="G1236" s="61"/>
      <c r="H1236" s="62" t="s">
        <v>1589</v>
      </c>
      <c r="I1236" s="61"/>
      <c r="J1236" s="61"/>
      <c r="K1236" s="63"/>
      <c r="L1236" s="65">
        <f>SUM(L1237:L1243)</f>
        <v>0</v>
      </c>
      <c r="M1236" s="65">
        <f t="shared" ref="M1236:O1236" si="161">SUM(M1237:M1243)</f>
        <v>707</v>
      </c>
      <c r="N1236" s="65">
        <f t="shared" si="161"/>
        <v>637</v>
      </c>
      <c r="O1236" s="66">
        <f t="shared" si="161"/>
        <v>-70</v>
      </c>
      <c r="P1236" s="18">
        <f t="shared" ref="P1236:P1273" si="162">N1236/M1236*100</f>
        <v>90.099009900990097</v>
      </c>
    </row>
    <row r="1237" spans="1:16" s="2" customFormat="1" ht="28.5" outlineLevel="2" x14ac:dyDescent="0.2">
      <c r="A1237" s="217">
        <f t="shared" si="157"/>
        <v>1234</v>
      </c>
      <c r="B1237" s="64" t="s">
        <v>1590</v>
      </c>
      <c r="C1237" s="58" t="s">
        <v>1560</v>
      </c>
      <c r="D1237" s="58" t="s">
        <v>551</v>
      </c>
      <c r="E1237" s="58" t="s">
        <v>1591</v>
      </c>
      <c r="F1237" s="58" t="s">
        <v>1561</v>
      </c>
      <c r="G1237" s="58" t="s">
        <v>27</v>
      </c>
      <c r="H1237" s="58" t="s">
        <v>1589</v>
      </c>
      <c r="I1237" s="58" t="s">
        <v>25</v>
      </c>
      <c r="J1237" s="58" t="s">
        <v>25</v>
      </c>
      <c r="K1237" s="57" t="s">
        <v>1592</v>
      </c>
      <c r="L1237" s="184">
        <v>0</v>
      </c>
      <c r="M1237" s="185">
        <v>73</v>
      </c>
      <c r="N1237" s="186">
        <v>15</v>
      </c>
      <c r="O1237" s="187">
        <f t="shared" ref="O1237:O1243" si="163">N1237-M1237</f>
        <v>-58</v>
      </c>
      <c r="P1237" s="59">
        <f t="shared" si="162"/>
        <v>20.547945205479451</v>
      </c>
    </row>
    <row r="1238" spans="1:16" s="2" customFormat="1" ht="28.5" outlineLevel="2" x14ac:dyDescent="0.2">
      <c r="A1238" s="217">
        <f t="shared" si="157"/>
        <v>1235</v>
      </c>
      <c r="B1238" s="64" t="s">
        <v>1593</v>
      </c>
      <c r="C1238" s="58" t="s">
        <v>1560</v>
      </c>
      <c r="D1238" s="58" t="s">
        <v>551</v>
      </c>
      <c r="E1238" s="58" t="s">
        <v>1591</v>
      </c>
      <c r="F1238" s="58" t="s">
        <v>1561</v>
      </c>
      <c r="G1238" s="58" t="s">
        <v>31</v>
      </c>
      <c r="H1238" s="58" t="s">
        <v>1589</v>
      </c>
      <c r="I1238" s="58" t="s">
        <v>25</v>
      </c>
      <c r="J1238" s="58" t="s">
        <v>25</v>
      </c>
      <c r="K1238" s="57" t="s">
        <v>1592</v>
      </c>
      <c r="L1238" s="184">
        <v>0</v>
      </c>
      <c r="M1238" s="185">
        <v>172</v>
      </c>
      <c r="N1238" s="186">
        <v>166</v>
      </c>
      <c r="O1238" s="187">
        <f t="shared" si="163"/>
        <v>-6</v>
      </c>
      <c r="P1238" s="59">
        <f t="shared" si="162"/>
        <v>96.511627906976756</v>
      </c>
    </row>
    <row r="1239" spans="1:16" s="2" customFormat="1" ht="28.5" outlineLevel="2" x14ac:dyDescent="0.2">
      <c r="A1239" s="217">
        <f t="shared" si="157"/>
        <v>1236</v>
      </c>
      <c r="B1239" s="64" t="s">
        <v>1594</v>
      </c>
      <c r="C1239" s="58" t="s">
        <v>1560</v>
      </c>
      <c r="D1239" s="58" t="s">
        <v>551</v>
      </c>
      <c r="E1239" s="58" t="s">
        <v>1591</v>
      </c>
      <c r="F1239" s="58" t="s">
        <v>1561</v>
      </c>
      <c r="G1239" s="58" t="s">
        <v>31</v>
      </c>
      <c r="H1239" s="58" t="s">
        <v>1589</v>
      </c>
      <c r="I1239" s="58" t="s">
        <v>1564</v>
      </c>
      <c r="J1239" s="58" t="s">
        <v>615</v>
      </c>
      <c r="K1239" s="57" t="s">
        <v>1592</v>
      </c>
      <c r="L1239" s="184">
        <v>0</v>
      </c>
      <c r="M1239" s="185">
        <v>154</v>
      </c>
      <c r="N1239" s="186">
        <v>152</v>
      </c>
      <c r="O1239" s="187">
        <f t="shared" si="163"/>
        <v>-2</v>
      </c>
      <c r="P1239" s="59">
        <f t="shared" si="162"/>
        <v>98.701298701298697</v>
      </c>
    </row>
    <row r="1240" spans="1:16" s="2" customFormat="1" ht="28.5" outlineLevel="2" x14ac:dyDescent="0.2">
      <c r="A1240" s="217">
        <f t="shared" si="157"/>
        <v>1237</v>
      </c>
      <c r="B1240" s="64" t="s">
        <v>1595</v>
      </c>
      <c r="C1240" s="58" t="s">
        <v>1560</v>
      </c>
      <c r="D1240" s="58" t="s">
        <v>551</v>
      </c>
      <c r="E1240" s="58" t="s">
        <v>1591</v>
      </c>
      <c r="F1240" s="58" t="s">
        <v>1561</v>
      </c>
      <c r="G1240" s="58" t="s">
        <v>31</v>
      </c>
      <c r="H1240" s="58" t="s">
        <v>1566</v>
      </c>
      <c r="I1240" s="58" t="s">
        <v>1564</v>
      </c>
      <c r="J1240" s="58" t="s">
        <v>621</v>
      </c>
      <c r="K1240" s="57" t="s">
        <v>1596</v>
      </c>
      <c r="L1240" s="184">
        <v>0</v>
      </c>
      <c r="M1240" s="185">
        <v>193</v>
      </c>
      <c r="N1240" s="186">
        <v>190</v>
      </c>
      <c r="O1240" s="187">
        <f t="shared" si="163"/>
        <v>-3</v>
      </c>
      <c r="P1240" s="59">
        <f t="shared" si="162"/>
        <v>98.445595854922274</v>
      </c>
    </row>
    <row r="1241" spans="1:16" s="2" customFormat="1" ht="28.5" outlineLevel="2" x14ac:dyDescent="0.2">
      <c r="A1241" s="217">
        <f t="shared" si="157"/>
        <v>1238</v>
      </c>
      <c r="B1241" s="64" t="s">
        <v>1597</v>
      </c>
      <c r="C1241" s="58" t="s">
        <v>1560</v>
      </c>
      <c r="D1241" s="58" t="s">
        <v>551</v>
      </c>
      <c r="E1241" s="58" t="s">
        <v>1591</v>
      </c>
      <c r="F1241" s="58" t="s">
        <v>1561</v>
      </c>
      <c r="G1241" s="58" t="s">
        <v>213</v>
      </c>
      <c r="H1241" s="58" t="s">
        <v>1589</v>
      </c>
      <c r="I1241" s="58" t="s">
        <v>25</v>
      </c>
      <c r="J1241" s="58" t="s">
        <v>25</v>
      </c>
      <c r="K1241" s="57" t="s">
        <v>1592</v>
      </c>
      <c r="L1241" s="184">
        <v>0</v>
      </c>
      <c r="M1241" s="185">
        <v>81</v>
      </c>
      <c r="N1241" s="186">
        <v>81</v>
      </c>
      <c r="O1241" s="187">
        <f t="shared" si="163"/>
        <v>0</v>
      </c>
      <c r="P1241" s="59">
        <f t="shared" si="162"/>
        <v>100</v>
      </c>
    </row>
    <row r="1242" spans="1:16" s="2" customFormat="1" ht="28.5" outlineLevel="2" x14ac:dyDescent="0.2">
      <c r="A1242" s="217">
        <f t="shared" si="157"/>
        <v>1239</v>
      </c>
      <c r="B1242" s="64" t="s">
        <v>1598</v>
      </c>
      <c r="C1242" s="58" t="s">
        <v>1560</v>
      </c>
      <c r="D1242" s="58" t="s">
        <v>551</v>
      </c>
      <c r="E1242" s="58" t="s">
        <v>1591</v>
      </c>
      <c r="F1242" s="58" t="s">
        <v>1561</v>
      </c>
      <c r="G1242" s="58" t="s">
        <v>213</v>
      </c>
      <c r="H1242" s="58" t="s">
        <v>1589</v>
      </c>
      <c r="I1242" s="58" t="s">
        <v>1564</v>
      </c>
      <c r="J1242" s="58" t="s">
        <v>615</v>
      </c>
      <c r="K1242" s="57" t="s">
        <v>1592</v>
      </c>
      <c r="L1242" s="184">
        <v>0</v>
      </c>
      <c r="M1242" s="185">
        <v>14</v>
      </c>
      <c r="N1242" s="186">
        <v>13</v>
      </c>
      <c r="O1242" s="187">
        <f t="shared" si="163"/>
        <v>-1</v>
      </c>
      <c r="P1242" s="59">
        <f t="shared" si="162"/>
        <v>92.857142857142861</v>
      </c>
    </row>
    <row r="1243" spans="1:16" s="2" customFormat="1" ht="28.5" outlineLevel="2" x14ac:dyDescent="0.2">
      <c r="A1243" s="217">
        <f t="shared" si="157"/>
        <v>1240</v>
      </c>
      <c r="B1243" s="64" t="s">
        <v>1599</v>
      </c>
      <c r="C1243" s="58" t="s">
        <v>1560</v>
      </c>
      <c r="D1243" s="58" t="s">
        <v>551</v>
      </c>
      <c r="E1243" s="58" t="s">
        <v>1591</v>
      </c>
      <c r="F1243" s="58" t="s">
        <v>1561</v>
      </c>
      <c r="G1243" s="58" t="s">
        <v>213</v>
      </c>
      <c r="H1243" s="58" t="s">
        <v>1566</v>
      </c>
      <c r="I1243" s="58" t="s">
        <v>1564</v>
      </c>
      <c r="J1243" s="58" t="s">
        <v>621</v>
      </c>
      <c r="K1243" s="57" t="s">
        <v>1596</v>
      </c>
      <c r="L1243" s="184">
        <v>0</v>
      </c>
      <c r="M1243" s="185">
        <v>20</v>
      </c>
      <c r="N1243" s="186">
        <v>20</v>
      </c>
      <c r="O1243" s="187">
        <f t="shared" si="163"/>
        <v>0</v>
      </c>
      <c r="P1243" s="59">
        <f t="shared" si="162"/>
        <v>100</v>
      </c>
    </row>
    <row r="1244" spans="1:16" s="2" customFormat="1" outlineLevel="1" x14ac:dyDescent="0.2">
      <c r="A1244" s="218">
        <f t="shared" si="157"/>
        <v>1241</v>
      </c>
      <c r="B1244" s="60" t="s">
        <v>1600</v>
      </c>
      <c r="C1244" s="61">
        <v>236314</v>
      </c>
      <c r="D1244" s="61" t="s">
        <v>551</v>
      </c>
      <c r="E1244" s="61"/>
      <c r="F1244" s="61"/>
      <c r="G1244" s="61"/>
      <c r="H1244" s="62" t="s">
        <v>1601</v>
      </c>
      <c r="I1244" s="61"/>
      <c r="J1244" s="61"/>
      <c r="K1244" s="63"/>
      <c r="L1244" s="65">
        <f>SUM(L1245:L1251)</f>
        <v>0</v>
      </c>
      <c r="M1244" s="65">
        <f t="shared" ref="M1244:O1244" si="164">SUM(M1245:M1251)</f>
        <v>1599</v>
      </c>
      <c r="N1244" s="65">
        <f t="shared" si="164"/>
        <v>1568</v>
      </c>
      <c r="O1244" s="66">
        <f t="shared" si="164"/>
        <v>-31</v>
      </c>
      <c r="P1244" s="18">
        <f t="shared" si="162"/>
        <v>98.061288305190743</v>
      </c>
    </row>
    <row r="1245" spans="1:16" s="2" customFormat="1" ht="28.5" outlineLevel="2" x14ac:dyDescent="0.2">
      <c r="A1245" s="217">
        <f t="shared" si="157"/>
        <v>1242</v>
      </c>
      <c r="B1245" s="64" t="s">
        <v>1602</v>
      </c>
      <c r="C1245" s="58" t="s">
        <v>1560</v>
      </c>
      <c r="D1245" s="58" t="s">
        <v>551</v>
      </c>
      <c r="E1245" s="58" t="s">
        <v>1603</v>
      </c>
      <c r="F1245" s="58" t="s">
        <v>1561</v>
      </c>
      <c r="G1245" s="58" t="s">
        <v>27</v>
      </c>
      <c r="H1245" s="58" t="s">
        <v>1601</v>
      </c>
      <c r="I1245" s="58" t="s">
        <v>25</v>
      </c>
      <c r="J1245" s="58" t="s">
        <v>25</v>
      </c>
      <c r="K1245" s="57" t="s">
        <v>1604</v>
      </c>
      <c r="L1245" s="184">
        <v>0</v>
      </c>
      <c r="M1245" s="185">
        <v>220</v>
      </c>
      <c r="N1245" s="186">
        <v>206</v>
      </c>
      <c r="O1245" s="187">
        <f t="shared" ref="O1245:O1251" si="165">N1245-M1245</f>
        <v>-14</v>
      </c>
      <c r="P1245" s="59">
        <f t="shared" si="162"/>
        <v>93.63636363636364</v>
      </c>
    </row>
    <row r="1246" spans="1:16" s="2" customFormat="1" ht="28.5" outlineLevel="2" x14ac:dyDescent="0.2">
      <c r="A1246" s="217">
        <f t="shared" si="157"/>
        <v>1243</v>
      </c>
      <c r="B1246" s="64" t="s">
        <v>1605</v>
      </c>
      <c r="C1246" s="58" t="s">
        <v>1560</v>
      </c>
      <c r="D1246" s="58" t="s">
        <v>551</v>
      </c>
      <c r="E1246" s="58" t="s">
        <v>1603</v>
      </c>
      <c r="F1246" s="58" t="s">
        <v>1561</v>
      </c>
      <c r="G1246" s="58" t="s">
        <v>31</v>
      </c>
      <c r="H1246" s="58" t="s">
        <v>1601</v>
      </c>
      <c r="I1246" s="58" t="s">
        <v>25</v>
      </c>
      <c r="J1246" s="58" t="s">
        <v>25</v>
      </c>
      <c r="K1246" s="57" t="s">
        <v>1604</v>
      </c>
      <c r="L1246" s="184">
        <v>0</v>
      </c>
      <c r="M1246" s="185">
        <v>97</v>
      </c>
      <c r="N1246" s="186">
        <v>83</v>
      </c>
      <c r="O1246" s="187">
        <f t="shared" si="165"/>
        <v>-14</v>
      </c>
      <c r="P1246" s="59">
        <f t="shared" si="162"/>
        <v>85.567010309278345</v>
      </c>
    </row>
    <row r="1247" spans="1:16" s="2" customFormat="1" ht="14.25" customHeight="1" outlineLevel="2" x14ac:dyDescent="0.2">
      <c r="A1247" s="217">
        <f t="shared" si="157"/>
        <v>1244</v>
      </c>
      <c r="B1247" s="64" t="s">
        <v>1606</v>
      </c>
      <c r="C1247" s="58" t="s">
        <v>1560</v>
      </c>
      <c r="D1247" s="58" t="s">
        <v>551</v>
      </c>
      <c r="E1247" s="58" t="s">
        <v>1603</v>
      </c>
      <c r="F1247" s="58" t="s">
        <v>1561</v>
      </c>
      <c r="G1247" s="58" t="s">
        <v>31</v>
      </c>
      <c r="H1247" s="58" t="s">
        <v>1601</v>
      </c>
      <c r="I1247" s="58" t="s">
        <v>1564</v>
      </c>
      <c r="J1247" s="58" t="s">
        <v>615</v>
      </c>
      <c r="K1247" s="57" t="s">
        <v>1604</v>
      </c>
      <c r="L1247" s="184">
        <v>0</v>
      </c>
      <c r="M1247" s="185">
        <v>128</v>
      </c>
      <c r="N1247" s="186">
        <v>128</v>
      </c>
      <c r="O1247" s="187">
        <f t="shared" si="165"/>
        <v>0</v>
      </c>
      <c r="P1247" s="59">
        <f t="shared" si="162"/>
        <v>100</v>
      </c>
    </row>
    <row r="1248" spans="1:16" s="2" customFormat="1" ht="14.25" customHeight="1" outlineLevel="2" x14ac:dyDescent="0.2">
      <c r="A1248" s="217">
        <f t="shared" si="157"/>
        <v>1245</v>
      </c>
      <c r="B1248" s="64" t="s">
        <v>1607</v>
      </c>
      <c r="C1248" s="58" t="s">
        <v>1560</v>
      </c>
      <c r="D1248" s="58" t="s">
        <v>551</v>
      </c>
      <c r="E1248" s="58" t="s">
        <v>1603</v>
      </c>
      <c r="F1248" s="58" t="s">
        <v>1561</v>
      </c>
      <c r="G1248" s="58" t="s">
        <v>31</v>
      </c>
      <c r="H1248" s="58" t="s">
        <v>1566</v>
      </c>
      <c r="I1248" s="58" t="s">
        <v>1564</v>
      </c>
      <c r="J1248" s="58" t="s">
        <v>621</v>
      </c>
      <c r="K1248" s="57" t="s">
        <v>1608</v>
      </c>
      <c r="L1248" s="184">
        <v>0</v>
      </c>
      <c r="M1248" s="185">
        <v>192</v>
      </c>
      <c r="N1248" s="186">
        <v>192</v>
      </c>
      <c r="O1248" s="187">
        <f t="shared" si="165"/>
        <v>0</v>
      </c>
      <c r="P1248" s="59">
        <f t="shared" si="162"/>
        <v>100</v>
      </c>
    </row>
    <row r="1249" spans="1:16" s="2" customFormat="1" ht="28.5" outlineLevel="2" x14ac:dyDescent="0.2">
      <c r="A1249" s="217">
        <f t="shared" si="157"/>
        <v>1246</v>
      </c>
      <c r="B1249" s="64" t="s">
        <v>1609</v>
      </c>
      <c r="C1249" s="58" t="s">
        <v>1560</v>
      </c>
      <c r="D1249" s="58" t="s">
        <v>551</v>
      </c>
      <c r="E1249" s="58" t="s">
        <v>1603</v>
      </c>
      <c r="F1249" s="58" t="s">
        <v>1561</v>
      </c>
      <c r="G1249" s="58" t="s">
        <v>213</v>
      </c>
      <c r="H1249" s="58" t="s">
        <v>1601</v>
      </c>
      <c r="I1249" s="58" t="s">
        <v>25</v>
      </c>
      <c r="J1249" s="58" t="s">
        <v>25</v>
      </c>
      <c r="K1249" s="57" t="s">
        <v>1604</v>
      </c>
      <c r="L1249" s="184">
        <v>0</v>
      </c>
      <c r="M1249" s="185">
        <v>752</v>
      </c>
      <c r="N1249" s="186">
        <v>751</v>
      </c>
      <c r="O1249" s="187">
        <f t="shared" si="165"/>
        <v>-1</v>
      </c>
      <c r="P1249" s="59">
        <f t="shared" si="162"/>
        <v>99.86702127659575</v>
      </c>
    </row>
    <row r="1250" spans="1:16" s="2" customFormat="1" ht="14.25" customHeight="1" outlineLevel="2" x14ac:dyDescent="0.2">
      <c r="A1250" s="217">
        <f t="shared" si="157"/>
        <v>1247</v>
      </c>
      <c r="B1250" s="64" t="s">
        <v>1606</v>
      </c>
      <c r="C1250" s="58" t="s">
        <v>1560</v>
      </c>
      <c r="D1250" s="58" t="s">
        <v>551</v>
      </c>
      <c r="E1250" s="58" t="s">
        <v>1603</v>
      </c>
      <c r="F1250" s="58" t="s">
        <v>1561</v>
      </c>
      <c r="G1250" s="58" t="s">
        <v>213</v>
      </c>
      <c r="H1250" s="58" t="s">
        <v>1601</v>
      </c>
      <c r="I1250" s="58" t="s">
        <v>1564</v>
      </c>
      <c r="J1250" s="58" t="s">
        <v>615</v>
      </c>
      <c r="K1250" s="57" t="s">
        <v>1604</v>
      </c>
      <c r="L1250" s="184">
        <v>0</v>
      </c>
      <c r="M1250" s="185">
        <v>84</v>
      </c>
      <c r="N1250" s="186">
        <v>83</v>
      </c>
      <c r="O1250" s="187">
        <f t="shared" si="165"/>
        <v>-1</v>
      </c>
      <c r="P1250" s="59">
        <f t="shared" si="162"/>
        <v>98.80952380952381</v>
      </c>
    </row>
    <row r="1251" spans="1:16" s="2" customFormat="1" ht="14.25" customHeight="1" outlineLevel="2" x14ac:dyDescent="0.2">
      <c r="A1251" s="217">
        <f t="shared" si="157"/>
        <v>1248</v>
      </c>
      <c r="B1251" s="64" t="s">
        <v>1607</v>
      </c>
      <c r="C1251" s="58" t="s">
        <v>1560</v>
      </c>
      <c r="D1251" s="58" t="s">
        <v>551</v>
      </c>
      <c r="E1251" s="58" t="s">
        <v>1603</v>
      </c>
      <c r="F1251" s="58" t="s">
        <v>1561</v>
      </c>
      <c r="G1251" s="58" t="s">
        <v>213</v>
      </c>
      <c r="H1251" s="58" t="s">
        <v>1566</v>
      </c>
      <c r="I1251" s="58" t="s">
        <v>1564</v>
      </c>
      <c r="J1251" s="58" t="s">
        <v>621</v>
      </c>
      <c r="K1251" s="57" t="s">
        <v>1608</v>
      </c>
      <c r="L1251" s="184">
        <v>0</v>
      </c>
      <c r="M1251" s="185">
        <v>126</v>
      </c>
      <c r="N1251" s="186">
        <v>125</v>
      </c>
      <c r="O1251" s="187">
        <f t="shared" si="165"/>
        <v>-1</v>
      </c>
      <c r="P1251" s="59">
        <f t="shared" si="162"/>
        <v>99.206349206349216</v>
      </c>
    </row>
    <row r="1252" spans="1:16" s="2" customFormat="1" outlineLevel="1" x14ac:dyDescent="0.2">
      <c r="A1252" s="218">
        <f t="shared" si="157"/>
        <v>1249</v>
      </c>
      <c r="B1252" s="60" t="s">
        <v>1610</v>
      </c>
      <c r="C1252" s="61">
        <v>236315</v>
      </c>
      <c r="D1252" s="61" t="s">
        <v>891</v>
      </c>
      <c r="E1252" s="61"/>
      <c r="F1252" s="61"/>
      <c r="G1252" s="61"/>
      <c r="H1252" s="62"/>
      <c r="I1252" s="61"/>
      <c r="J1252" s="61"/>
      <c r="K1252" s="63"/>
      <c r="L1252" s="65">
        <f>SUM(L1253:L1272)</f>
        <v>875</v>
      </c>
      <c r="M1252" s="65">
        <f>SUM(M1253:M1272)</f>
        <v>399</v>
      </c>
      <c r="N1252" s="65">
        <f>SUM(N1253:N1272)</f>
        <v>348</v>
      </c>
      <c r="O1252" s="66">
        <f>SUM(O1253:O1272)</f>
        <v>-51</v>
      </c>
      <c r="P1252" s="18">
        <f t="shared" si="162"/>
        <v>87.218045112781951</v>
      </c>
    </row>
    <row r="1253" spans="1:16" s="2" customFormat="1" ht="28.5" outlineLevel="2" x14ac:dyDescent="0.2">
      <c r="A1253" s="217">
        <f t="shared" si="157"/>
        <v>1250</v>
      </c>
      <c r="B1253" s="64" t="s">
        <v>1611</v>
      </c>
      <c r="C1253" s="58" t="s">
        <v>1612</v>
      </c>
      <c r="D1253" s="58" t="s">
        <v>891</v>
      </c>
      <c r="E1253" s="58" t="s">
        <v>25</v>
      </c>
      <c r="F1253" s="58" t="s">
        <v>43</v>
      </c>
      <c r="G1253" s="58" t="s">
        <v>298</v>
      </c>
      <c r="H1253" s="58"/>
      <c r="I1253" s="58" t="s">
        <v>1613</v>
      </c>
      <c r="J1253" s="58" t="s">
        <v>615</v>
      </c>
      <c r="K1253" s="57" t="s">
        <v>1614</v>
      </c>
      <c r="L1253" s="184">
        <v>0</v>
      </c>
      <c r="M1253" s="185">
        <v>23</v>
      </c>
      <c r="N1253" s="186">
        <v>22</v>
      </c>
      <c r="O1253" s="187">
        <f t="shared" ref="O1253:O1272" si="166">N1253-M1253</f>
        <v>-1</v>
      </c>
      <c r="P1253" s="59">
        <f t="shared" si="162"/>
        <v>95.652173913043484</v>
      </c>
    </row>
    <row r="1254" spans="1:16" s="2" customFormat="1" ht="28.5" outlineLevel="2" x14ac:dyDescent="0.2">
      <c r="A1254" s="217">
        <f t="shared" si="157"/>
        <v>1251</v>
      </c>
      <c r="B1254" s="64" t="s">
        <v>1615</v>
      </c>
      <c r="C1254" s="58" t="s">
        <v>1612</v>
      </c>
      <c r="D1254" s="58" t="s">
        <v>891</v>
      </c>
      <c r="E1254" s="58" t="s">
        <v>25</v>
      </c>
      <c r="F1254" s="58" t="s">
        <v>43</v>
      </c>
      <c r="G1254" s="58" t="s">
        <v>298</v>
      </c>
      <c r="H1254" s="58"/>
      <c r="I1254" s="58" t="s">
        <v>1613</v>
      </c>
      <c r="J1254" s="58" t="s">
        <v>621</v>
      </c>
      <c r="K1254" s="57" t="s">
        <v>1616</v>
      </c>
      <c r="L1254" s="184">
        <v>0</v>
      </c>
      <c r="M1254" s="185">
        <v>132</v>
      </c>
      <c r="N1254" s="186">
        <v>124</v>
      </c>
      <c r="O1254" s="187">
        <f t="shared" si="166"/>
        <v>-8</v>
      </c>
      <c r="P1254" s="59">
        <f t="shared" si="162"/>
        <v>93.939393939393938</v>
      </c>
    </row>
    <row r="1255" spans="1:16" s="2" customFormat="1" ht="14.25" customHeight="1" outlineLevel="2" x14ac:dyDescent="0.2">
      <c r="A1255" s="217">
        <f t="shared" si="157"/>
        <v>1252</v>
      </c>
      <c r="B1255" s="64" t="s">
        <v>1617</v>
      </c>
      <c r="C1255" s="58" t="s">
        <v>1612</v>
      </c>
      <c r="D1255" s="58" t="s">
        <v>891</v>
      </c>
      <c r="E1255" s="58" t="s">
        <v>25</v>
      </c>
      <c r="F1255" s="58" t="s">
        <v>43</v>
      </c>
      <c r="G1255" s="58" t="s">
        <v>125</v>
      </c>
      <c r="H1255" s="58"/>
      <c r="I1255" s="58" t="s">
        <v>1613</v>
      </c>
      <c r="J1255" s="58" t="s">
        <v>615</v>
      </c>
      <c r="K1255" s="57" t="s">
        <v>1614</v>
      </c>
      <c r="L1255" s="184">
        <v>0</v>
      </c>
      <c r="M1255" s="185">
        <v>8</v>
      </c>
      <c r="N1255" s="186">
        <v>8</v>
      </c>
      <c r="O1255" s="187">
        <f t="shared" si="166"/>
        <v>0</v>
      </c>
      <c r="P1255" s="59">
        <f t="shared" si="162"/>
        <v>100</v>
      </c>
    </row>
    <row r="1256" spans="1:16" s="2" customFormat="1" ht="14.25" customHeight="1" outlineLevel="2" x14ac:dyDescent="0.2">
      <c r="A1256" s="217">
        <f t="shared" si="157"/>
        <v>1253</v>
      </c>
      <c r="B1256" s="64" t="s">
        <v>1618</v>
      </c>
      <c r="C1256" s="58" t="s">
        <v>1612</v>
      </c>
      <c r="D1256" s="58" t="s">
        <v>891</v>
      </c>
      <c r="E1256" s="58" t="s">
        <v>25</v>
      </c>
      <c r="F1256" s="58" t="s">
        <v>43</v>
      </c>
      <c r="G1256" s="58" t="s">
        <v>125</v>
      </c>
      <c r="H1256" s="58"/>
      <c r="I1256" s="58" t="s">
        <v>1613</v>
      </c>
      <c r="J1256" s="58" t="s">
        <v>621</v>
      </c>
      <c r="K1256" s="57" t="s">
        <v>1616</v>
      </c>
      <c r="L1256" s="184">
        <v>0</v>
      </c>
      <c r="M1256" s="185">
        <v>46</v>
      </c>
      <c r="N1256" s="186">
        <v>46</v>
      </c>
      <c r="O1256" s="187">
        <f t="shared" si="166"/>
        <v>0</v>
      </c>
      <c r="P1256" s="59">
        <f t="shared" si="162"/>
        <v>100</v>
      </c>
    </row>
    <row r="1257" spans="1:16" s="2" customFormat="1" ht="28.5" outlineLevel="2" x14ac:dyDescent="0.2">
      <c r="A1257" s="217">
        <f t="shared" si="157"/>
        <v>1254</v>
      </c>
      <c r="B1257" s="64" t="s">
        <v>1619</v>
      </c>
      <c r="C1257" s="58" t="s">
        <v>1612</v>
      </c>
      <c r="D1257" s="58" t="s">
        <v>891</v>
      </c>
      <c r="E1257" s="58" t="s">
        <v>25</v>
      </c>
      <c r="F1257" s="58" t="s">
        <v>43</v>
      </c>
      <c r="G1257" s="58" t="s">
        <v>269</v>
      </c>
      <c r="H1257" s="58"/>
      <c r="I1257" s="58" t="s">
        <v>1613</v>
      </c>
      <c r="J1257" s="58" t="s">
        <v>615</v>
      </c>
      <c r="K1257" s="57" t="s">
        <v>1614</v>
      </c>
      <c r="L1257" s="184">
        <v>0</v>
      </c>
      <c r="M1257" s="185">
        <v>5</v>
      </c>
      <c r="N1257" s="186">
        <v>5</v>
      </c>
      <c r="O1257" s="187">
        <f t="shared" si="166"/>
        <v>0</v>
      </c>
      <c r="P1257" s="59">
        <f t="shared" si="162"/>
        <v>100</v>
      </c>
    </row>
    <row r="1258" spans="1:16" s="2" customFormat="1" ht="28.5" outlineLevel="2" x14ac:dyDescent="0.2">
      <c r="A1258" s="217">
        <f t="shared" si="157"/>
        <v>1255</v>
      </c>
      <c r="B1258" s="64" t="s">
        <v>1620</v>
      </c>
      <c r="C1258" s="58" t="s">
        <v>1612</v>
      </c>
      <c r="D1258" s="58" t="s">
        <v>891</v>
      </c>
      <c r="E1258" s="58" t="s">
        <v>25</v>
      </c>
      <c r="F1258" s="58" t="s">
        <v>43</v>
      </c>
      <c r="G1258" s="58" t="s">
        <v>269</v>
      </c>
      <c r="H1258" s="58"/>
      <c r="I1258" s="58" t="s">
        <v>1613</v>
      </c>
      <c r="J1258" s="58" t="s">
        <v>621</v>
      </c>
      <c r="K1258" s="57" t="s">
        <v>1616</v>
      </c>
      <c r="L1258" s="184">
        <v>0</v>
      </c>
      <c r="M1258" s="185">
        <v>31</v>
      </c>
      <c r="N1258" s="186">
        <v>31</v>
      </c>
      <c r="O1258" s="187">
        <f t="shared" si="166"/>
        <v>0</v>
      </c>
      <c r="P1258" s="59">
        <f t="shared" si="162"/>
        <v>100</v>
      </c>
    </row>
    <row r="1259" spans="1:16" s="2" customFormat="1" ht="28.5" outlineLevel="2" x14ac:dyDescent="0.2">
      <c r="A1259" s="217">
        <f t="shared" si="157"/>
        <v>1256</v>
      </c>
      <c r="B1259" s="64" t="s">
        <v>1621</v>
      </c>
      <c r="C1259" s="58" t="s">
        <v>1612</v>
      </c>
      <c r="D1259" s="58" t="s">
        <v>891</v>
      </c>
      <c r="E1259" s="58" t="s">
        <v>25</v>
      </c>
      <c r="F1259" s="58" t="s">
        <v>43</v>
      </c>
      <c r="G1259" s="58" t="s">
        <v>271</v>
      </c>
      <c r="H1259" s="58"/>
      <c r="I1259" s="58" t="s">
        <v>1613</v>
      </c>
      <c r="J1259" s="58" t="s">
        <v>615</v>
      </c>
      <c r="K1259" s="57" t="s">
        <v>1614</v>
      </c>
      <c r="L1259" s="184">
        <v>0</v>
      </c>
      <c r="M1259" s="185">
        <v>2</v>
      </c>
      <c r="N1259" s="186">
        <v>2</v>
      </c>
      <c r="O1259" s="187">
        <f t="shared" si="166"/>
        <v>0</v>
      </c>
      <c r="P1259" s="59">
        <f t="shared" si="162"/>
        <v>100</v>
      </c>
    </row>
    <row r="1260" spans="1:16" s="2" customFormat="1" ht="28.5" outlineLevel="2" x14ac:dyDescent="0.2">
      <c r="A1260" s="217">
        <f t="shared" si="157"/>
        <v>1257</v>
      </c>
      <c r="B1260" s="64" t="s">
        <v>1622</v>
      </c>
      <c r="C1260" s="58" t="s">
        <v>1612</v>
      </c>
      <c r="D1260" s="58" t="s">
        <v>891</v>
      </c>
      <c r="E1260" s="58" t="s">
        <v>25</v>
      </c>
      <c r="F1260" s="58" t="s">
        <v>43</v>
      </c>
      <c r="G1260" s="58" t="s">
        <v>271</v>
      </c>
      <c r="H1260" s="58"/>
      <c r="I1260" s="58" t="s">
        <v>1613</v>
      </c>
      <c r="J1260" s="58" t="s">
        <v>621</v>
      </c>
      <c r="K1260" s="57" t="s">
        <v>1616</v>
      </c>
      <c r="L1260" s="184">
        <v>0</v>
      </c>
      <c r="M1260" s="185">
        <v>11</v>
      </c>
      <c r="N1260" s="186">
        <v>11</v>
      </c>
      <c r="O1260" s="187">
        <f t="shared" si="166"/>
        <v>0</v>
      </c>
      <c r="P1260" s="59">
        <f t="shared" si="162"/>
        <v>100</v>
      </c>
    </row>
    <row r="1261" spans="1:16" s="2" customFormat="1" ht="28.5" outlineLevel="2" x14ac:dyDescent="0.2">
      <c r="A1261" s="217">
        <f t="shared" si="157"/>
        <v>1258</v>
      </c>
      <c r="B1261" s="64" t="s">
        <v>1623</v>
      </c>
      <c r="C1261" s="58" t="s">
        <v>1612</v>
      </c>
      <c r="D1261" s="58" t="s">
        <v>891</v>
      </c>
      <c r="E1261" s="58" t="s">
        <v>25</v>
      </c>
      <c r="F1261" s="58" t="s">
        <v>43</v>
      </c>
      <c r="G1261" s="58" t="s">
        <v>202</v>
      </c>
      <c r="H1261" s="58"/>
      <c r="I1261" s="58" t="s">
        <v>1613</v>
      </c>
      <c r="J1261" s="58" t="s">
        <v>615</v>
      </c>
      <c r="K1261" s="57" t="s">
        <v>1614</v>
      </c>
      <c r="L1261" s="184">
        <v>0</v>
      </c>
      <c r="M1261" s="185">
        <v>1</v>
      </c>
      <c r="N1261" s="186">
        <v>0</v>
      </c>
      <c r="O1261" s="187">
        <f t="shared" si="166"/>
        <v>-1</v>
      </c>
      <c r="P1261" s="59">
        <f t="shared" si="162"/>
        <v>0</v>
      </c>
    </row>
    <row r="1262" spans="1:16" s="2" customFormat="1" ht="28.5" outlineLevel="2" x14ac:dyDescent="0.2">
      <c r="A1262" s="217">
        <f t="shared" si="157"/>
        <v>1259</v>
      </c>
      <c r="B1262" s="64" t="s">
        <v>1624</v>
      </c>
      <c r="C1262" s="58" t="s">
        <v>1612</v>
      </c>
      <c r="D1262" s="58" t="s">
        <v>891</v>
      </c>
      <c r="E1262" s="58" t="s">
        <v>25</v>
      </c>
      <c r="F1262" s="58" t="s">
        <v>43</v>
      </c>
      <c r="G1262" s="58" t="s">
        <v>202</v>
      </c>
      <c r="H1262" s="58"/>
      <c r="I1262" s="58" t="s">
        <v>1613</v>
      </c>
      <c r="J1262" s="58" t="s">
        <v>621</v>
      </c>
      <c r="K1262" s="57" t="s">
        <v>1616</v>
      </c>
      <c r="L1262" s="184">
        <v>0</v>
      </c>
      <c r="M1262" s="185">
        <v>3</v>
      </c>
      <c r="N1262" s="186">
        <v>1</v>
      </c>
      <c r="O1262" s="187">
        <f t="shared" si="166"/>
        <v>-2</v>
      </c>
      <c r="P1262" s="59">
        <f t="shared" si="162"/>
        <v>33.333333333333329</v>
      </c>
    </row>
    <row r="1263" spans="1:16" s="2" customFormat="1" ht="14.25" customHeight="1" outlineLevel="2" x14ac:dyDescent="0.2">
      <c r="A1263" s="217">
        <f t="shared" si="157"/>
        <v>1260</v>
      </c>
      <c r="B1263" s="64" t="s">
        <v>1625</v>
      </c>
      <c r="C1263" s="58" t="s">
        <v>1612</v>
      </c>
      <c r="D1263" s="58" t="s">
        <v>891</v>
      </c>
      <c r="E1263" s="58" t="s">
        <v>25</v>
      </c>
      <c r="F1263" s="58" t="s">
        <v>43</v>
      </c>
      <c r="G1263" s="58" t="s">
        <v>45</v>
      </c>
      <c r="H1263" s="58"/>
      <c r="I1263" s="58" t="s">
        <v>1613</v>
      </c>
      <c r="J1263" s="58" t="s">
        <v>615</v>
      </c>
      <c r="K1263" s="57" t="s">
        <v>1614</v>
      </c>
      <c r="L1263" s="184">
        <v>0</v>
      </c>
      <c r="M1263" s="185">
        <v>1</v>
      </c>
      <c r="N1263" s="186">
        <v>1</v>
      </c>
      <c r="O1263" s="187">
        <f t="shared" si="166"/>
        <v>0</v>
      </c>
      <c r="P1263" s="59">
        <f t="shared" si="162"/>
        <v>100</v>
      </c>
    </row>
    <row r="1264" spans="1:16" s="2" customFormat="1" ht="14.25" customHeight="1" outlineLevel="2" x14ac:dyDescent="0.2">
      <c r="A1264" s="217">
        <f t="shared" si="157"/>
        <v>1261</v>
      </c>
      <c r="B1264" s="64" t="s">
        <v>1626</v>
      </c>
      <c r="C1264" s="58" t="s">
        <v>1612</v>
      </c>
      <c r="D1264" s="58" t="s">
        <v>891</v>
      </c>
      <c r="E1264" s="58" t="s">
        <v>25</v>
      </c>
      <c r="F1264" s="58" t="s">
        <v>43</v>
      </c>
      <c r="G1264" s="58" t="s">
        <v>45</v>
      </c>
      <c r="H1264" s="58"/>
      <c r="I1264" s="58" t="s">
        <v>1613</v>
      </c>
      <c r="J1264" s="58" t="s">
        <v>621</v>
      </c>
      <c r="K1264" s="57" t="s">
        <v>1616</v>
      </c>
      <c r="L1264" s="184">
        <v>0</v>
      </c>
      <c r="M1264" s="185">
        <v>4</v>
      </c>
      <c r="N1264" s="186">
        <v>3</v>
      </c>
      <c r="O1264" s="187">
        <f t="shared" si="166"/>
        <v>-1</v>
      </c>
      <c r="P1264" s="59">
        <f t="shared" si="162"/>
        <v>75</v>
      </c>
    </row>
    <row r="1265" spans="1:16" s="2" customFormat="1" ht="14.25" customHeight="1" outlineLevel="2" x14ac:dyDescent="0.2">
      <c r="A1265" s="217">
        <f t="shared" si="157"/>
        <v>1262</v>
      </c>
      <c r="B1265" s="64" t="s">
        <v>1627</v>
      </c>
      <c r="C1265" s="58" t="s">
        <v>1612</v>
      </c>
      <c r="D1265" s="58" t="s">
        <v>891</v>
      </c>
      <c r="E1265" s="58" t="s">
        <v>25</v>
      </c>
      <c r="F1265" s="58" t="s">
        <v>43</v>
      </c>
      <c r="G1265" s="58" t="s">
        <v>31</v>
      </c>
      <c r="H1265" s="58"/>
      <c r="I1265" s="58" t="s">
        <v>1613</v>
      </c>
      <c r="J1265" s="58" t="s">
        <v>615</v>
      </c>
      <c r="K1265" s="57" t="s">
        <v>1614</v>
      </c>
      <c r="L1265" s="184">
        <v>121</v>
      </c>
      <c r="M1265" s="185">
        <v>2</v>
      </c>
      <c r="N1265" s="186">
        <v>2</v>
      </c>
      <c r="O1265" s="187">
        <f t="shared" si="166"/>
        <v>0</v>
      </c>
      <c r="P1265" s="59">
        <f t="shared" si="162"/>
        <v>100</v>
      </c>
    </row>
    <row r="1266" spans="1:16" s="2" customFormat="1" ht="14.25" customHeight="1" outlineLevel="2" x14ac:dyDescent="0.2">
      <c r="A1266" s="217">
        <f t="shared" si="157"/>
        <v>1263</v>
      </c>
      <c r="B1266" s="64" t="s">
        <v>1628</v>
      </c>
      <c r="C1266" s="58" t="s">
        <v>1612</v>
      </c>
      <c r="D1266" s="58" t="s">
        <v>891</v>
      </c>
      <c r="E1266" s="58" t="s">
        <v>25</v>
      </c>
      <c r="F1266" s="58" t="s">
        <v>43</v>
      </c>
      <c r="G1266" s="58" t="s">
        <v>31</v>
      </c>
      <c r="H1266" s="58"/>
      <c r="I1266" s="58" t="s">
        <v>1613</v>
      </c>
      <c r="J1266" s="58" t="s">
        <v>621</v>
      </c>
      <c r="K1266" s="57" t="s">
        <v>1616</v>
      </c>
      <c r="L1266" s="184">
        <v>686</v>
      </c>
      <c r="M1266" s="185">
        <v>9</v>
      </c>
      <c r="N1266" s="186">
        <v>9</v>
      </c>
      <c r="O1266" s="187">
        <f t="shared" si="166"/>
        <v>0</v>
      </c>
      <c r="P1266" s="59">
        <f t="shared" si="162"/>
        <v>100</v>
      </c>
    </row>
    <row r="1267" spans="1:16" s="2" customFormat="1" ht="14.25" customHeight="1" outlineLevel="2" x14ac:dyDescent="0.2">
      <c r="A1267" s="217">
        <f t="shared" si="157"/>
        <v>1264</v>
      </c>
      <c r="B1267" s="64" t="s">
        <v>1629</v>
      </c>
      <c r="C1267" s="58" t="s">
        <v>1612</v>
      </c>
      <c r="D1267" s="58" t="s">
        <v>891</v>
      </c>
      <c r="E1267" s="58" t="s">
        <v>25</v>
      </c>
      <c r="F1267" s="58" t="s">
        <v>43</v>
      </c>
      <c r="G1267" s="58" t="s">
        <v>67</v>
      </c>
      <c r="H1267" s="58"/>
      <c r="I1267" s="58" t="s">
        <v>1613</v>
      </c>
      <c r="J1267" s="58" t="s">
        <v>615</v>
      </c>
      <c r="K1267" s="57" t="s">
        <v>1614</v>
      </c>
      <c r="L1267" s="184">
        <v>10</v>
      </c>
      <c r="M1267" s="185">
        <v>10</v>
      </c>
      <c r="N1267" s="186">
        <v>6</v>
      </c>
      <c r="O1267" s="187">
        <f t="shared" si="166"/>
        <v>-4</v>
      </c>
      <c r="P1267" s="59">
        <f t="shared" si="162"/>
        <v>60</v>
      </c>
    </row>
    <row r="1268" spans="1:16" s="2" customFormat="1" ht="14.25" customHeight="1" outlineLevel="2" x14ac:dyDescent="0.2">
      <c r="A1268" s="217">
        <f t="shared" si="157"/>
        <v>1265</v>
      </c>
      <c r="B1268" s="64" t="s">
        <v>1630</v>
      </c>
      <c r="C1268" s="58" t="s">
        <v>1612</v>
      </c>
      <c r="D1268" s="58" t="s">
        <v>891</v>
      </c>
      <c r="E1268" s="58" t="s">
        <v>25</v>
      </c>
      <c r="F1268" s="58" t="s">
        <v>43</v>
      </c>
      <c r="G1268" s="58" t="s">
        <v>67</v>
      </c>
      <c r="H1268" s="58"/>
      <c r="I1268" s="58" t="s">
        <v>1613</v>
      </c>
      <c r="J1268" s="58" t="s">
        <v>621</v>
      </c>
      <c r="K1268" s="57" t="s">
        <v>1616</v>
      </c>
      <c r="L1268" s="184">
        <v>58</v>
      </c>
      <c r="M1268" s="185">
        <v>58</v>
      </c>
      <c r="N1268" s="186">
        <v>37</v>
      </c>
      <c r="O1268" s="187">
        <f t="shared" si="166"/>
        <v>-21</v>
      </c>
      <c r="P1268" s="59">
        <f t="shared" si="162"/>
        <v>63.793103448275865</v>
      </c>
    </row>
    <row r="1269" spans="1:16" s="2" customFormat="1" ht="14.25" customHeight="1" outlineLevel="2" x14ac:dyDescent="0.2">
      <c r="A1269" s="217">
        <f t="shared" si="157"/>
        <v>1266</v>
      </c>
      <c r="B1269" s="64" t="s">
        <v>1631</v>
      </c>
      <c r="C1269" s="58" t="s">
        <v>1612</v>
      </c>
      <c r="D1269" s="58" t="s">
        <v>891</v>
      </c>
      <c r="E1269" s="58" t="s">
        <v>25</v>
      </c>
      <c r="F1269" s="58" t="s">
        <v>43</v>
      </c>
      <c r="G1269" s="58" t="s">
        <v>33</v>
      </c>
      <c r="H1269" s="58"/>
      <c r="I1269" s="58" t="s">
        <v>1613</v>
      </c>
      <c r="J1269" s="58" t="s">
        <v>615</v>
      </c>
      <c r="K1269" s="57" t="s">
        <v>1614</v>
      </c>
      <c r="L1269" s="184">
        <v>0</v>
      </c>
      <c r="M1269" s="185">
        <v>2</v>
      </c>
      <c r="N1269" s="186">
        <v>0</v>
      </c>
      <c r="O1269" s="187">
        <f t="shared" si="166"/>
        <v>-2</v>
      </c>
      <c r="P1269" s="59">
        <f t="shared" si="162"/>
        <v>0</v>
      </c>
    </row>
    <row r="1270" spans="1:16" s="2" customFormat="1" ht="14.25" customHeight="1" outlineLevel="2" x14ac:dyDescent="0.2">
      <c r="A1270" s="217">
        <f t="shared" si="157"/>
        <v>1267</v>
      </c>
      <c r="B1270" s="64" t="s">
        <v>1632</v>
      </c>
      <c r="C1270" s="58" t="s">
        <v>1612</v>
      </c>
      <c r="D1270" s="58" t="s">
        <v>891</v>
      </c>
      <c r="E1270" s="58" t="s">
        <v>25</v>
      </c>
      <c r="F1270" s="58" t="s">
        <v>43</v>
      </c>
      <c r="G1270" s="58" t="s">
        <v>33</v>
      </c>
      <c r="H1270" s="58"/>
      <c r="I1270" s="58" t="s">
        <v>1613</v>
      </c>
      <c r="J1270" s="58" t="s">
        <v>621</v>
      </c>
      <c r="K1270" s="57" t="s">
        <v>1616</v>
      </c>
      <c r="L1270" s="184">
        <v>0</v>
      </c>
      <c r="M1270" s="185">
        <v>11</v>
      </c>
      <c r="N1270" s="186">
        <v>0</v>
      </c>
      <c r="O1270" s="187">
        <f t="shared" si="166"/>
        <v>-11</v>
      </c>
      <c r="P1270" s="59">
        <f t="shared" si="162"/>
        <v>0</v>
      </c>
    </row>
    <row r="1271" spans="1:16" s="2" customFormat="1" ht="28.5" outlineLevel="2" x14ac:dyDescent="0.2">
      <c r="A1271" s="217">
        <f t="shared" si="157"/>
        <v>1268</v>
      </c>
      <c r="B1271" s="64" t="s">
        <v>1633</v>
      </c>
      <c r="C1271" s="58" t="s">
        <v>1612</v>
      </c>
      <c r="D1271" s="58" t="s">
        <v>891</v>
      </c>
      <c r="E1271" s="58" t="s">
        <v>25</v>
      </c>
      <c r="F1271" s="58" t="s">
        <v>43</v>
      </c>
      <c r="G1271" s="58" t="s">
        <v>795</v>
      </c>
      <c r="H1271" s="58"/>
      <c r="I1271" s="58" t="s">
        <v>1613</v>
      </c>
      <c r="J1271" s="58" t="s">
        <v>615</v>
      </c>
      <c r="K1271" s="57" t="s">
        <v>1614</v>
      </c>
      <c r="L1271" s="184">
        <v>0</v>
      </c>
      <c r="M1271" s="185">
        <v>6</v>
      </c>
      <c r="N1271" s="186">
        <v>6</v>
      </c>
      <c r="O1271" s="187">
        <f t="shared" si="166"/>
        <v>0</v>
      </c>
      <c r="P1271" s="59">
        <f t="shared" si="162"/>
        <v>100</v>
      </c>
    </row>
    <row r="1272" spans="1:16" s="2" customFormat="1" ht="28.5" outlineLevel="2" x14ac:dyDescent="0.2">
      <c r="A1272" s="217">
        <f t="shared" si="157"/>
        <v>1269</v>
      </c>
      <c r="B1272" s="64" t="s">
        <v>1634</v>
      </c>
      <c r="C1272" s="58" t="s">
        <v>1612</v>
      </c>
      <c r="D1272" s="58" t="s">
        <v>891</v>
      </c>
      <c r="E1272" s="58" t="s">
        <v>25</v>
      </c>
      <c r="F1272" s="58" t="s">
        <v>43</v>
      </c>
      <c r="G1272" s="58" t="s">
        <v>795</v>
      </c>
      <c r="H1272" s="58"/>
      <c r="I1272" s="58" t="s">
        <v>1613</v>
      </c>
      <c r="J1272" s="58" t="s">
        <v>621</v>
      </c>
      <c r="K1272" s="57" t="s">
        <v>1616</v>
      </c>
      <c r="L1272" s="184">
        <v>0</v>
      </c>
      <c r="M1272" s="185">
        <v>34</v>
      </c>
      <c r="N1272" s="186">
        <v>34</v>
      </c>
      <c r="O1272" s="187">
        <f t="shared" si="166"/>
        <v>0</v>
      </c>
      <c r="P1272" s="59">
        <f t="shared" si="162"/>
        <v>100</v>
      </c>
    </row>
    <row r="1273" spans="1:16" s="2" customFormat="1" outlineLevel="1" x14ac:dyDescent="0.2">
      <c r="A1273" s="218">
        <f t="shared" si="157"/>
        <v>1270</v>
      </c>
      <c r="B1273" s="60" t="s">
        <v>1635</v>
      </c>
      <c r="C1273" s="61">
        <v>236315</v>
      </c>
      <c r="D1273" s="61" t="s">
        <v>891</v>
      </c>
      <c r="E1273" s="61"/>
      <c r="F1273" s="61"/>
      <c r="G1273" s="61"/>
      <c r="H1273" s="62"/>
      <c r="I1273" s="61"/>
      <c r="J1273" s="61"/>
      <c r="K1273" s="63"/>
      <c r="L1273" s="65">
        <f>SUM(L1274:L1275)</f>
        <v>0</v>
      </c>
      <c r="M1273" s="65">
        <f t="shared" ref="M1273:O1273" si="167">SUM(M1274:M1275)</f>
        <v>1636</v>
      </c>
      <c r="N1273" s="65">
        <f t="shared" si="167"/>
        <v>0</v>
      </c>
      <c r="O1273" s="66">
        <f t="shared" si="167"/>
        <v>-1636</v>
      </c>
      <c r="P1273" s="18">
        <f t="shared" si="162"/>
        <v>0</v>
      </c>
    </row>
    <row r="1274" spans="1:16" s="2" customFormat="1" ht="14.25" customHeight="1" outlineLevel="2" x14ac:dyDescent="0.2">
      <c r="A1274" s="217">
        <f t="shared" si="157"/>
        <v>1271</v>
      </c>
      <c r="B1274" s="64" t="s">
        <v>1636</v>
      </c>
      <c r="C1274" s="58" t="s">
        <v>1612</v>
      </c>
      <c r="D1274" s="58" t="s">
        <v>891</v>
      </c>
      <c r="E1274" s="58" t="s">
        <v>25</v>
      </c>
      <c r="F1274" s="58" t="s">
        <v>43</v>
      </c>
      <c r="G1274" s="58" t="s">
        <v>31</v>
      </c>
      <c r="H1274" s="58" t="s">
        <v>690</v>
      </c>
      <c r="I1274" s="58" t="s">
        <v>687</v>
      </c>
      <c r="J1274" s="58" t="s">
        <v>615</v>
      </c>
      <c r="K1274" s="57" t="s">
        <v>1637</v>
      </c>
      <c r="L1274" s="184">
        <v>0</v>
      </c>
      <c r="M1274" s="185">
        <v>288</v>
      </c>
      <c r="N1274" s="186">
        <v>0</v>
      </c>
      <c r="O1274" s="187">
        <f>N1274-M1274</f>
        <v>-288</v>
      </c>
      <c r="P1274" s="59">
        <f>N1274/M1274*100</f>
        <v>0</v>
      </c>
    </row>
    <row r="1275" spans="1:16" s="2" customFormat="1" ht="14.25" customHeight="1" outlineLevel="2" x14ac:dyDescent="0.2">
      <c r="A1275" s="217">
        <f t="shared" si="157"/>
        <v>1272</v>
      </c>
      <c r="B1275" s="64" t="s">
        <v>1638</v>
      </c>
      <c r="C1275" s="58" t="s">
        <v>1612</v>
      </c>
      <c r="D1275" s="58" t="s">
        <v>891</v>
      </c>
      <c r="E1275" s="58" t="s">
        <v>25</v>
      </c>
      <c r="F1275" s="58" t="s">
        <v>43</v>
      </c>
      <c r="G1275" s="58" t="s">
        <v>31</v>
      </c>
      <c r="H1275" s="58" t="s">
        <v>690</v>
      </c>
      <c r="I1275" s="58" t="s">
        <v>687</v>
      </c>
      <c r="J1275" s="58" t="s">
        <v>621</v>
      </c>
      <c r="K1275" s="57" t="s">
        <v>1639</v>
      </c>
      <c r="L1275" s="184">
        <v>0</v>
      </c>
      <c r="M1275" s="185">
        <v>1348</v>
      </c>
      <c r="N1275" s="186">
        <v>0</v>
      </c>
      <c r="O1275" s="187">
        <f>N1275-M1275</f>
        <v>-1348</v>
      </c>
      <c r="P1275" s="59">
        <f>N1275/M1275*100</f>
        <v>0</v>
      </c>
    </row>
    <row r="1276" spans="1:16" s="2" customFormat="1" ht="71.25" outlineLevel="1" x14ac:dyDescent="0.2">
      <c r="A1276" s="218">
        <f t="shared" si="157"/>
        <v>1273</v>
      </c>
      <c r="B1276" s="60" t="s">
        <v>1640</v>
      </c>
      <c r="C1276" s="61">
        <v>236316</v>
      </c>
      <c r="D1276" s="61" t="s">
        <v>551</v>
      </c>
      <c r="E1276" s="61"/>
      <c r="F1276" s="61"/>
      <c r="G1276" s="61"/>
      <c r="H1276" s="62"/>
      <c r="I1276" s="61"/>
      <c r="J1276" s="61"/>
      <c r="K1276" s="63"/>
      <c r="L1276" s="65">
        <f>SUM(L1277)</f>
        <v>0</v>
      </c>
      <c r="M1276" s="65">
        <f t="shared" ref="M1276:O1276" si="168">SUM(M1277)</f>
        <v>369</v>
      </c>
      <c r="N1276" s="65">
        <f t="shared" si="168"/>
        <v>368</v>
      </c>
      <c r="O1276" s="66">
        <f t="shared" si="168"/>
        <v>-1</v>
      </c>
      <c r="P1276" s="18">
        <f t="shared" ref="P1276:P1330" si="169">N1276/M1276*100</f>
        <v>99.728997289972895</v>
      </c>
    </row>
    <row r="1277" spans="1:16" s="2" customFormat="1" ht="14.25" customHeight="1" outlineLevel="2" x14ac:dyDescent="0.2">
      <c r="A1277" s="217">
        <f t="shared" si="157"/>
        <v>1274</v>
      </c>
      <c r="B1277" s="64" t="s">
        <v>1641</v>
      </c>
      <c r="C1277" s="58" t="s">
        <v>1642</v>
      </c>
      <c r="D1277" s="58" t="s">
        <v>551</v>
      </c>
      <c r="E1277" s="58" t="s">
        <v>1248</v>
      </c>
      <c r="F1277" s="58" t="s">
        <v>649</v>
      </c>
      <c r="G1277" s="58" t="s">
        <v>31</v>
      </c>
      <c r="H1277" s="58"/>
      <c r="I1277" s="58" t="s">
        <v>25</v>
      </c>
      <c r="J1277" s="58" t="s">
        <v>25</v>
      </c>
      <c r="K1277" s="57" t="s">
        <v>1643</v>
      </c>
      <c r="L1277" s="184">
        <v>0</v>
      </c>
      <c r="M1277" s="185">
        <v>369</v>
      </c>
      <c r="N1277" s="186">
        <v>368</v>
      </c>
      <c r="O1277" s="187">
        <f t="shared" ref="O1277" si="170">N1277-M1277</f>
        <v>-1</v>
      </c>
      <c r="P1277" s="59">
        <f t="shared" si="169"/>
        <v>99.728997289972895</v>
      </c>
    </row>
    <row r="1278" spans="1:16" s="2" customFormat="1" outlineLevel="1" x14ac:dyDescent="0.2">
      <c r="A1278" s="218">
        <f t="shared" si="157"/>
        <v>1275</v>
      </c>
      <c r="B1278" s="60" t="s">
        <v>1644</v>
      </c>
      <c r="C1278" s="61">
        <v>236319</v>
      </c>
      <c r="D1278" s="61" t="s">
        <v>891</v>
      </c>
      <c r="E1278" s="61"/>
      <c r="F1278" s="61"/>
      <c r="G1278" s="61"/>
      <c r="H1278" s="62"/>
      <c r="I1278" s="61"/>
      <c r="J1278" s="61"/>
      <c r="K1278" s="63"/>
      <c r="L1278" s="65">
        <f>SUM(L1279:L1317)</f>
        <v>1000</v>
      </c>
      <c r="M1278" s="65">
        <f>SUM(M1279:M1317)</f>
        <v>2000</v>
      </c>
      <c r="N1278" s="65">
        <f>SUM(N1279:N1317)</f>
        <v>2000</v>
      </c>
      <c r="O1278" s="66">
        <f>SUM(O1279:O1317)</f>
        <v>0</v>
      </c>
      <c r="P1278" s="18">
        <f t="shared" si="169"/>
        <v>100</v>
      </c>
    </row>
    <row r="1279" spans="1:16" s="2" customFormat="1" ht="14.25" customHeight="1" outlineLevel="2" x14ac:dyDescent="0.2">
      <c r="A1279" s="217">
        <f t="shared" si="157"/>
        <v>1276</v>
      </c>
      <c r="B1279" s="64" t="s">
        <v>1645</v>
      </c>
      <c r="C1279" s="58" t="s">
        <v>1646</v>
      </c>
      <c r="D1279" s="58" t="s">
        <v>891</v>
      </c>
      <c r="E1279" s="58" t="s">
        <v>25</v>
      </c>
      <c r="F1279" s="58" t="s">
        <v>1505</v>
      </c>
      <c r="G1279" s="58" t="s">
        <v>298</v>
      </c>
      <c r="H1279" s="58"/>
      <c r="I1279" s="58" t="s">
        <v>1042</v>
      </c>
      <c r="J1279" s="58" t="s">
        <v>615</v>
      </c>
      <c r="K1279" s="57" t="s">
        <v>1647</v>
      </c>
      <c r="L1279" s="184">
        <v>0</v>
      </c>
      <c r="M1279" s="185">
        <v>10</v>
      </c>
      <c r="N1279" s="186">
        <v>10</v>
      </c>
      <c r="O1279" s="187">
        <f t="shared" ref="O1279:O1317" si="171">N1279-M1279</f>
        <v>0</v>
      </c>
      <c r="P1279" s="59">
        <f t="shared" si="169"/>
        <v>100</v>
      </c>
    </row>
    <row r="1280" spans="1:16" s="2" customFormat="1" ht="14.25" customHeight="1" outlineLevel="2" x14ac:dyDescent="0.2">
      <c r="A1280" s="217">
        <f t="shared" si="157"/>
        <v>1277</v>
      </c>
      <c r="B1280" s="64" t="s">
        <v>1648</v>
      </c>
      <c r="C1280" s="58" t="s">
        <v>1646</v>
      </c>
      <c r="D1280" s="58" t="s">
        <v>891</v>
      </c>
      <c r="E1280" s="58" t="s">
        <v>25</v>
      </c>
      <c r="F1280" s="58" t="s">
        <v>1505</v>
      </c>
      <c r="G1280" s="58" t="s">
        <v>298</v>
      </c>
      <c r="H1280" s="58" t="s">
        <v>1045</v>
      </c>
      <c r="I1280" s="58" t="s">
        <v>1042</v>
      </c>
      <c r="J1280" s="58" t="s">
        <v>615</v>
      </c>
      <c r="K1280" s="57" t="s">
        <v>1649</v>
      </c>
      <c r="L1280" s="184">
        <v>0</v>
      </c>
      <c r="M1280" s="185">
        <v>19</v>
      </c>
      <c r="N1280" s="186">
        <v>19</v>
      </c>
      <c r="O1280" s="187">
        <f t="shared" si="171"/>
        <v>0</v>
      </c>
      <c r="P1280" s="59">
        <f t="shared" si="169"/>
        <v>100</v>
      </c>
    </row>
    <row r="1281" spans="1:16" s="2" customFormat="1" ht="14.25" customHeight="1" outlineLevel="2" x14ac:dyDescent="0.2">
      <c r="A1281" s="217">
        <f t="shared" si="157"/>
        <v>1278</v>
      </c>
      <c r="B1281" s="64" t="s">
        <v>1650</v>
      </c>
      <c r="C1281" s="58" t="s">
        <v>1646</v>
      </c>
      <c r="D1281" s="58" t="s">
        <v>891</v>
      </c>
      <c r="E1281" s="58" t="s">
        <v>25</v>
      </c>
      <c r="F1281" s="58" t="s">
        <v>1505</v>
      </c>
      <c r="G1281" s="58" t="s">
        <v>298</v>
      </c>
      <c r="H1281" s="58" t="s">
        <v>1045</v>
      </c>
      <c r="I1281" s="58" t="s">
        <v>1042</v>
      </c>
      <c r="J1281" s="58" t="s">
        <v>621</v>
      </c>
      <c r="K1281" s="57" t="s">
        <v>1651</v>
      </c>
      <c r="L1281" s="184">
        <v>0</v>
      </c>
      <c r="M1281" s="185">
        <v>159</v>
      </c>
      <c r="N1281" s="186">
        <v>159</v>
      </c>
      <c r="O1281" s="187">
        <f t="shared" si="171"/>
        <v>0</v>
      </c>
      <c r="P1281" s="59">
        <f t="shared" si="169"/>
        <v>100</v>
      </c>
    </row>
    <row r="1282" spans="1:16" s="2" customFormat="1" ht="14.25" customHeight="1" outlineLevel="2" x14ac:dyDescent="0.2">
      <c r="A1282" s="217">
        <f t="shared" si="157"/>
        <v>1279</v>
      </c>
      <c r="B1282" s="64" t="s">
        <v>1652</v>
      </c>
      <c r="C1282" s="58" t="s">
        <v>1646</v>
      </c>
      <c r="D1282" s="58" t="s">
        <v>891</v>
      </c>
      <c r="E1282" s="58" t="s">
        <v>25</v>
      </c>
      <c r="F1282" s="58" t="s">
        <v>1505</v>
      </c>
      <c r="G1282" s="58" t="s">
        <v>298</v>
      </c>
      <c r="H1282" s="58"/>
      <c r="I1282" s="58" t="s">
        <v>1042</v>
      </c>
      <c r="J1282" s="58" t="s">
        <v>615</v>
      </c>
      <c r="K1282" s="57" t="s">
        <v>1653</v>
      </c>
      <c r="L1282" s="184">
        <v>0</v>
      </c>
      <c r="M1282" s="185">
        <v>1</v>
      </c>
      <c r="N1282" s="186">
        <v>1</v>
      </c>
      <c r="O1282" s="187">
        <f t="shared" si="171"/>
        <v>0</v>
      </c>
      <c r="P1282" s="59">
        <f t="shared" si="169"/>
        <v>100</v>
      </c>
    </row>
    <row r="1283" spans="1:16" s="2" customFormat="1" ht="14.25" customHeight="1" outlineLevel="2" x14ac:dyDescent="0.2">
      <c r="A1283" s="217">
        <f t="shared" si="157"/>
        <v>1280</v>
      </c>
      <c r="B1283" s="64" t="s">
        <v>1654</v>
      </c>
      <c r="C1283" s="58" t="s">
        <v>1646</v>
      </c>
      <c r="D1283" s="58" t="s">
        <v>891</v>
      </c>
      <c r="E1283" s="58" t="s">
        <v>25</v>
      </c>
      <c r="F1283" s="58" t="s">
        <v>1505</v>
      </c>
      <c r="G1283" s="58" t="s">
        <v>298</v>
      </c>
      <c r="H1283" s="58" t="s">
        <v>1045</v>
      </c>
      <c r="I1283" s="58" t="s">
        <v>1042</v>
      </c>
      <c r="J1283" s="58" t="s">
        <v>615</v>
      </c>
      <c r="K1283" s="57" t="s">
        <v>1655</v>
      </c>
      <c r="L1283" s="184">
        <v>0</v>
      </c>
      <c r="M1283" s="185">
        <v>2</v>
      </c>
      <c r="N1283" s="186">
        <v>2</v>
      </c>
      <c r="O1283" s="187">
        <f t="shared" si="171"/>
        <v>0</v>
      </c>
      <c r="P1283" s="59">
        <f t="shared" si="169"/>
        <v>100</v>
      </c>
    </row>
    <row r="1284" spans="1:16" s="2" customFormat="1" ht="14.25" customHeight="1" outlineLevel="2" x14ac:dyDescent="0.2">
      <c r="A1284" s="217">
        <f t="shared" si="157"/>
        <v>1281</v>
      </c>
      <c r="B1284" s="64" t="s">
        <v>1656</v>
      </c>
      <c r="C1284" s="58" t="s">
        <v>1646</v>
      </c>
      <c r="D1284" s="58" t="s">
        <v>891</v>
      </c>
      <c r="E1284" s="58" t="s">
        <v>25</v>
      </c>
      <c r="F1284" s="58" t="s">
        <v>1505</v>
      </c>
      <c r="G1284" s="58" t="s">
        <v>298</v>
      </c>
      <c r="H1284" s="58" t="s">
        <v>1045</v>
      </c>
      <c r="I1284" s="58" t="s">
        <v>1042</v>
      </c>
      <c r="J1284" s="58" t="s">
        <v>621</v>
      </c>
      <c r="K1284" s="57" t="s">
        <v>1657</v>
      </c>
      <c r="L1284" s="184">
        <v>0</v>
      </c>
      <c r="M1284" s="185">
        <v>14</v>
      </c>
      <c r="N1284" s="186">
        <v>14</v>
      </c>
      <c r="O1284" s="187">
        <f t="shared" si="171"/>
        <v>0</v>
      </c>
      <c r="P1284" s="59">
        <f t="shared" si="169"/>
        <v>100</v>
      </c>
    </row>
    <row r="1285" spans="1:16" s="2" customFormat="1" ht="14.25" customHeight="1" outlineLevel="2" x14ac:dyDescent="0.2">
      <c r="A1285" s="217">
        <f t="shared" si="157"/>
        <v>1282</v>
      </c>
      <c r="B1285" s="64" t="s">
        <v>1658</v>
      </c>
      <c r="C1285" s="58" t="s">
        <v>1646</v>
      </c>
      <c r="D1285" s="58" t="s">
        <v>891</v>
      </c>
      <c r="E1285" s="58" t="s">
        <v>25</v>
      </c>
      <c r="F1285" s="58" t="s">
        <v>1505</v>
      </c>
      <c r="G1285" s="58" t="s">
        <v>125</v>
      </c>
      <c r="H1285" s="58"/>
      <c r="I1285" s="58" t="s">
        <v>1042</v>
      </c>
      <c r="J1285" s="58" t="s">
        <v>615</v>
      </c>
      <c r="K1285" s="57" t="s">
        <v>1647</v>
      </c>
      <c r="L1285" s="184">
        <v>0</v>
      </c>
      <c r="M1285" s="185">
        <v>24</v>
      </c>
      <c r="N1285" s="186">
        <v>24</v>
      </c>
      <c r="O1285" s="187">
        <f t="shared" si="171"/>
        <v>0</v>
      </c>
      <c r="P1285" s="59">
        <f t="shared" si="169"/>
        <v>100</v>
      </c>
    </row>
    <row r="1286" spans="1:16" s="2" customFormat="1" ht="14.25" customHeight="1" outlineLevel="2" x14ac:dyDescent="0.2">
      <c r="A1286" s="217">
        <f t="shared" ref="A1286:A1349" si="172">A1285+1</f>
        <v>1283</v>
      </c>
      <c r="B1286" s="64" t="s">
        <v>1659</v>
      </c>
      <c r="C1286" s="58" t="s">
        <v>1646</v>
      </c>
      <c r="D1286" s="58" t="s">
        <v>891</v>
      </c>
      <c r="E1286" s="58" t="s">
        <v>25</v>
      </c>
      <c r="F1286" s="58" t="s">
        <v>1505</v>
      </c>
      <c r="G1286" s="58" t="s">
        <v>125</v>
      </c>
      <c r="H1286" s="58" t="s">
        <v>1045</v>
      </c>
      <c r="I1286" s="58" t="s">
        <v>1042</v>
      </c>
      <c r="J1286" s="58" t="s">
        <v>615</v>
      </c>
      <c r="K1286" s="57" t="s">
        <v>1649</v>
      </c>
      <c r="L1286" s="184">
        <v>0</v>
      </c>
      <c r="M1286" s="185">
        <v>48</v>
      </c>
      <c r="N1286" s="186">
        <v>48</v>
      </c>
      <c r="O1286" s="187">
        <f t="shared" si="171"/>
        <v>0</v>
      </c>
      <c r="P1286" s="59">
        <f t="shared" si="169"/>
        <v>100</v>
      </c>
    </row>
    <row r="1287" spans="1:16" s="2" customFormat="1" ht="14.25" customHeight="1" outlineLevel="2" x14ac:dyDescent="0.2">
      <c r="A1287" s="217">
        <f t="shared" si="172"/>
        <v>1284</v>
      </c>
      <c r="B1287" s="64" t="s">
        <v>1660</v>
      </c>
      <c r="C1287" s="58" t="s">
        <v>1646</v>
      </c>
      <c r="D1287" s="58" t="s">
        <v>891</v>
      </c>
      <c r="E1287" s="58" t="s">
        <v>25</v>
      </c>
      <c r="F1287" s="58" t="s">
        <v>1505</v>
      </c>
      <c r="G1287" s="58" t="s">
        <v>125</v>
      </c>
      <c r="H1287" s="58" t="s">
        <v>1045</v>
      </c>
      <c r="I1287" s="58" t="s">
        <v>1042</v>
      </c>
      <c r="J1287" s="58" t="s">
        <v>621</v>
      </c>
      <c r="K1287" s="57" t="s">
        <v>1651</v>
      </c>
      <c r="L1287" s="184">
        <v>0</v>
      </c>
      <c r="M1287" s="185">
        <v>408</v>
      </c>
      <c r="N1287" s="186">
        <v>408</v>
      </c>
      <c r="O1287" s="187">
        <f t="shared" si="171"/>
        <v>0</v>
      </c>
      <c r="P1287" s="59">
        <f t="shared" si="169"/>
        <v>100</v>
      </c>
    </row>
    <row r="1288" spans="1:16" s="2" customFormat="1" ht="14.25" customHeight="1" outlineLevel="2" x14ac:dyDescent="0.2">
      <c r="A1288" s="217">
        <f t="shared" si="172"/>
        <v>1285</v>
      </c>
      <c r="B1288" s="64" t="s">
        <v>1661</v>
      </c>
      <c r="C1288" s="58" t="s">
        <v>1646</v>
      </c>
      <c r="D1288" s="58" t="s">
        <v>891</v>
      </c>
      <c r="E1288" s="58" t="s">
        <v>25</v>
      </c>
      <c r="F1288" s="58" t="s">
        <v>1505</v>
      </c>
      <c r="G1288" s="58" t="s">
        <v>125</v>
      </c>
      <c r="H1288" s="58" t="s">
        <v>1045</v>
      </c>
      <c r="I1288" s="58" t="s">
        <v>1042</v>
      </c>
      <c r="J1288" s="58" t="s">
        <v>621</v>
      </c>
      <c r="K1288" s="57" t="s">
        <v>1657</v>
      </c>
      <c r="L1288" s="184">
        <v>0</v>
      </c>
      <c r="M1288" s="185">
        <v>4</v>
      </c>
      <c r="N1288" s="186">
        <v>4</v>
      </c>
      <c r="O1288" s="187">
        <f t="shared" si="171"/>
        <v>0</v>
      </c>
      <c r="P1288" s="59">
        <f t="shared" si="169"/>
        <v>100</v>
      </c>
    </row>
    <row r="1289" spans="1:16" s="2" customFormat="1" ht="14.25" customHeight="1" outlineLevel="2" x14ac:dyDescent="0.2">
      <c r="A1289" s="217">
        <f t="shared" si="172"/>
        <v>1286</v>
      </c>
      <c r="B1289" s="64" t="s">
        <v>1662</v>
      </c>
      <c r="C1289" s="58" t="s">
        <v>1646</v>
      </c>
      <c r="D1289" s="58" t="s">
        <v>891</v>
      </c>
      <c r="E1289" s="58" t="s">
        <v>25</v>
      </c>
      <c r="F1289" s="58" t="s">
        <v>1505</v>
      </c>
      <c r="G1289" s="58" t="s">
        <v>269</v>
      </c>
      <c r="H1289" s="58"/>
      <c r="I1289" s="58" t="s">
        <v>1042</v>
      </c>
      <c r="J1289" s="58" t="s">
        <v>615</v>
      </c>
      <c r="K1289" s="57" t="s">
        <v>1647</v>
      </c>
      <c r="L1289" s="184">
        <v>0</v>
      </c>
      <c r="M1289" s="185">
        <v>6</v>
      </c>
      <c r="N1289" s="186">
        <v>6</v>
      </c>
      <c r="O1289" s="187">
        <f t="shared" si="171"/>
        <v>0</v>
      </c>
      <c r="P1289" s="59">
        <f t="shared" si="169"/>
        <v>100</v>
      </c>
    </row>
    <row r="1290" spans="1:16" s="2" customFormat="1" ht="14.25" customHeight="1" outlineLevel="2" x14ac:dyDescent="0.2">
      <c r="A1290" s="217">
        <f t="shared" si="172"/>
        <v>1287</v>
      </c>
      <c r="B1290" s="64" t="s">
        <v>1663</v>
      </c>
      <c r="C1290" s="58" t="s">
        <v>1646</v>
      </c>
      <c r="D1290" s="58" t="s">
        <v>891</v>
      </c>
      <c r="E1290" s="58" t="s">
        <v>25</v>
      </c>
      <c r="F1290" s="58" t="s">
        <v>1505</v>
      </c>
      <c r="G1290" s="58" t="s">
        <v>269</v>
      </c>
      <c r="H1290" s="58" t="s">
        <v>1045</v>
      </c>
      <c r="I1290" s="58" t="s">
        <v>1042</v>
      </c>
      <c r="J1290" s="58" t="s">
        <v>615</v>
      </c>
      <c r="K1290" s="57" t="s">
        <v>1649</v>
      </c>
      <c r="L1290" s="184">
        <v>0</v>
      </c>
      <c r="M1290" s="185">
        <v>11</v>
      </c>
      <c r="N1290" s="186">
        <v>11</v>
      </c>
      <c r="O1290" s="187">
        <f t="shared" si="171"/>
        <v>0</v>
      </c>
      <c r="P1290" s="59">
        <f t="shared" si="169"/>
        <v>100</v>
      </c>
    </row>
    <row r="1291" spans="1:16" s="2" customFormat="1" ht="14.25" customHeight="1" outlineLevel="2" x14ac:dyDescent="0.2">
      <c r="A1291" s="217">
        <f t="shared" si="172"/>
        <v>1288</v>
      </c>
      <c r="B1291" s="64" t="s">
        <v>1664</v>
      </c>
      <c r="C1291" s="58" t="s">
        <v>1646</v>
      </c>
      <c r="D1291" s="58" t="s">
        <v>891</v>
      </c>
      <c r="E1291" s="58" t="s">
        <v>25</v>
      </c>
      <c r="F1291" s="58" t="s">
        <v>1505</v>
      </c>
      <c r="G1291" s="58" t="s">
        <v>269</v>
      </c>
      <c r="H1291" s="58" t="s">
        <v>1045</v>
      </c>
      <c r="I1291" s="58" t="s">
        <v>1042</v>
      </c>
      <c r="J1291" s="58" t="s">
        <v>621</v>
      </c>
      <c r="K1291" s="57" t="s">
        <v>1651</v>
      </c>
      <c r="L1291" s="184">
        <v>0</v>
      </c>
      <c r="M1291" s="185">
        <v>90</v>
      </c>
      <c r="N1291" s="186">
        <v>90</v>
      </c>
      <c r="O1291" s="187">
        <f t="shared" si="171"/>
        <v>0</v>
      </c>
      <c r="P1291" s="59">
        <f t="shared" si="169"/>
        <v>100</v>
      </c>
    </row>
    <row r="1292" spans="1:16" s="2" customFormat="1" ht="14.25" customHeight="1" outlineLevel="2" x14ac:dyDescent="0.2">
      <c r="A1292" s="217">
        <f t="shared" si="172"/>
        <v>1289</v>
      </c>
      <c r="B1292" s="64" t="s">
        <v>1665</v>
      </c>
      <c r="C1292" s="58" t="s">
        <v>1646</v>
      </c>
      <c r="D1292" s="58" t="s">
        <v>891</v>
      </c>
      <c r="E1292" s="58" t="s">
        <v>25</v>
      </c>
      <c r="F1292" s="58" t="s">
        <v>1505</v>
      </c>
      <c r="G1292" s="58" t="s">
        <v>269</v>
      </c>
      <c r="H1292" s="58" t="s">
        <v>1045</v>
      </c>
      <c r="I1292" s="58" t="s">
        <v>1042</v>
      </c>
      <c r="J1292" s="58" t="s">
        <v>621</v>
      </c>
      <c r="K1292" s="57" t="s">
        <v>1657</v>
      </c>
      <c r="L1292" s="184">
        <v>0</v>
      </c>
      <c r="M1292" s="185">
        <v>4</v>
      </c>
      <c r="N1292" s="186">
        <v>4</v>
      </c>
      <c r="O1292" s="187">
        <f t="shared" si="171"/>
        <v>0</v>
      </c>
      <c r="P1292" s="59">
        <f t="shared" si="169"/>
        <v>100</v>
      </c>
    </row>
    <row r="1293" spans="1:16" s="2" customFormat="1" ht="14.25" customHeight="1" outlineLevel="2" x14ac:dyDescent="0.2">
      <c r="A1293" s="217">
        <f t="shared" si="172"/>
        <v>1290</v>
      </c>
      <c r="B1293" s="64" t="s">
        <v>1666</v>
      </c>
      <c r="C1293" s="58" t="s">
        <v>1646</v>
      </c>
      <c r="D1293" s="58" t="s">
        <v>891</v>
      </c>
      <c r="E1293" s="58" t="s">
        <v>25</v>
      </c>
      <c r="F1293" s="58" t="s">
        <v>1505</v>
      </c>
      <c r="G1293" s="58" t="s">
        <v>271</v>
      </c>
      <c r="H1293" s="58"/>
      <c r="I1293" s="58" t="s">
        <v>1042</v>
      </c>
      <c r="J1293" s="58" t="s">
        <v>615</v>
      </c>
      <c r="K1293" s="57" t="s">
        <v>1647</v>
      </c>
      <c r="L1293" s="184">
        <v>0</v>
      </c>
      <c r="M1293" s="185">
        <v>2</v>
      </c>
      <c r="N1293" s="186">
        <v>2</v>
      </c>
      <c r="O1293" s="187">
        <f t="shared" si="171"/>
        <v>0</v>
      </c>
      <c r="P1293" s="59">
        <f t="shared" si="169"/>
        <v>100</v>
      </c>
    </row>
    <row r="1294" spans="1:16" s="2" customFormat="1" ht="14.25" customHeight="1" outlineLevel="2" x14ac:dyDescent="0.2">
      <c r="A1294" s="217">
        <f t="shared" si="172"/>
        <v>1291</v>
      </c>
      <c r="B1294" s="64" t="s">
        <v>1667</v>
      </c>
      <c r="C1294" s="58" t="s">
        <v>1646</v>
      </c>
      <c r="D1294" s="58" t="s">
        <v>891</v>
      </c>
      <c r="E1294" s="58" t="s">
        <v>25</v>
      </c>
      <c r="F1294" s="58" t="s">
        <v>1505</v>
      </c>
      <c r="G1294" s="58" t="s">
        <v>271</v>
      </c>
      <c r="H1294" s="58" t="s">
        <v>1045</v>
      </c>
      <c r="I1294" s="58" t="s">
        <v>1042</v>
      </c>
      <c r="J1294" s="58" t="s">
        <v>615</v>
      </c>
      <c r="K1294" s="57" t="s">
        <v>1649</v>
      </c>
      <c r="L1294" s="184">
        <v>0</v>
      </c>
      <c r="M1294" s="185">
        <v>4</v>
      </c>
      <c r="N1294" s="186">
        <v>4</v>
      </c>
      <c r="O1294" s="187">
        <f t="shared" si="171"/>
        <v>0</v>
      </c>
      <c r="P1294" s="59">
        <f t="shared" si="169"/>
        <v>100</v>
      </c>
    </row>
    <row r="1295" spans="1:16" s="2" customFormat="1" ht="14.25" customHeight="1" outlineLevel="2" x14ac:dyDescent="0.2">
      <c r="A1295" s="217">
        <f t="shared" si="172"/>
        <v>1292</v>
      </c>
      <c r="B1295" s="64" t="s">
        <v>1668</v>
      </c>
      <c r="C1295" s="58" t="s">
        <v>1646</v>
      </c>
      <c r="D1295" s="58" t="s">
        <v>891</v>
      </c>
      <c r="E1295" s="58" t="s">
        <v>25</v>
      </c>
      <c r="F1295" s="58" t="s">
        <v>1505</v>
      </c>
      <c r="G1295" s="58" t="s">
        <v>271</v>
      </c>
      <c r="H1295" s="58" t="s">
        <v>1045</v>
      </c>
      <c r="I1295" s="58" t="s">
        <v>1042</v>
      </c>
      <c r="J1295" s="58" t="s">
        <v>621</v>
      </c>
      <c r="K1295" s="57" t="s">
        <v>1651</v>
      </c>
      <c r="L1295" s="184">
        <v>0</v>
      </c>
      <c r="M1295" s="185">
        <v>32</v>
      </c>
      <c r="N1295" s="186">
        <v>32</v>
      </c>
      <c r="O1295" s="187">
        <f t="shared" si="171"/>
        <v>0</v>
      </c>
      <c r="P1295" s="59">
        <f t="shared" si="169"/>
        <v>100</v>
      </c>
    </row>
    <row r="1296" spans="1:16" s="2" customFormat="1" ht="14.25" customHeight="1" outlineLevel="2" x14ac:dyDescent="0.2">
      <c r="A1296" s="217">
        <f t="shared" si="172"/>
        <v>1293</v>
      </c>
      <c r="B1296" s="64" t="s">
        <v>1669</v>
      </c>
      <c r="C1296" s="58" t="s">
        <v>1646</v>
      </c>
      <c r="D1296" s="58" t="s">
        <v>891</v>
      </c>
      <c r="E1296" s="58" t="s">
        <v>25</v>
      </c>
      <c r="F1296" s="58" t="s">
        <v>1505</v>
      </c>
      <c r="G1296" s="58" t="s">
        <v>271</v>
      </c>
      <c r="H1296" s="58" t="s">
        <v>1045</v>
      </c>
      <c r="I1296" s="58" t="s">
        <v>1042</v>
      </c>
      <c r="J1296" s="58" t="s">
        <v>621</v>
      </c>
      <c r="K1296" s="57" t="s">
        <v>1657</v>
      </c>
      <c r="L1296" s="184">
        <v>0</v>
      </c>
      <c r="M1296" s="185">
        <v>1</v>
      </c>
      <c r="N1296" s="186">
        <v>1</v>
      </c>
      <c r="O1296" s="187">
        <f t="shared" si="171"/>
        <v>0</v>
      </c>
      <c r="P1296" s="59">
        <f t="shared" si="169"/>
        <v>100</v>
      </c>
    </row>
    <row r="1297" spans="1:16" s="2" customFormat="1" ht="14.25" customHeight="1" outlineLevel="2" x14ac:dyDescent="0.2">
      <c r="A1297" s="217">
        <f t="shared" si="172"/>
        <v>1294</v>
      </c>
      <c r="B1297" s="64" t="s">
        <v>1670</v>
      </c>
      <c r="C1297" s="58" t="s">
        <v>1646</v>
      </c>
      <c r="D1297" s="58" t="s">
        <v>891</v>
      </c>
      <c r="E1297" s="58" t="s">
        <v>25</v>
      </c>
      <c r="F1297" s="58" t="s">
        <v>1505</v>
      </c>
      <c r="G1297" s="58" t="s">
        <v>471</v>
      </c>
      <c r="H1297" s="58" t="s">
        <v>1045</v>
      </c>
      <c r="I1297" s="58" t="s">
        <v>1042</v>
      </c>
      <c r="J1297" s="58" t="s">
        <v>615</v>
      </c>
      <c r="K1297" s="57" t="s">
        <v>1655</v>
      </c>
      <c r="L1297" s="184">
        <v>0</v>
      </c>
      <c r="M1297" s="185">
        <v>1</v>
      </c>
      <c r="N1297" s="186">
        <v>1</v>
      </c>
      <c r="O1297" s="187">
        <f t="shared" si="171"/>
        <v>0</v>
      </c>
      <c r="P1297" s="59">
        <f t="shared" si="169"/>
        <v>100</v>
      </c>
    </row>
    <row r="1298" spans="1:16" s="2" customFormat="1" ht="14.25" customHeight="1" outlineLevel="2" x14ac:dyDescent="0.2">
      <c r="A1298" s="217">
        <f t="shared" si="172"/>
        <v>1295</v>
      </c>
      <c r="B1298" s="64" t="s">
        <v>1671</v>
      </c>
      <c r="C1298" s="58" t="s">
        <v>1646</v>
      </c>
      <c r="D1298" s="58" t="s">
        <v>891</v>
      </c>
      <c r="E1298" s="58" t="s">
        <v>25</v>
      </c>
      <c r="F1298" s="58" t="s">
        <v>1505</v>
      </c>
      <c r="G1298" s="58" t="s">
        <v>471</v>
      </c>
      <c r="H1298" s="58" t="s">
        <v>1045</v>
      </c>
      <c r="I1298" s="58" t="s">
        <v>1042</v>
      </c>
      <c r="J1298" s="58" t="s">
        <v>621</v>
      </c>
      <c r="K1298" s="57" t="s">
        <v>1657</v>
      </c>
      <c r="L1298" s="184">
        <v>0</v>
      </c>
      <c r="M1298" s="185">
        <v>4</v>
      </c>
      <c r="N1298" s="186">
        <v>4</v>
      </c>
      <c r="O1298" s="187">
        <f t="shared" si="171"/>
        <v>0</v>
      </c>
      <c r="P1298" s="59">
        <f t="shared" si="169"/>
        <v>100</v>
      </c>
    </row>
    <row r="1299" spans="1:16" s="2" customFormat="1" ht="14.25" customHeight="1" outlineLevel="2" x14ac:dyDescent="0.2">
      <c r="A1299" s="217">
        <f t="shared" si="172"/>
        <v>1296</v>
      </c>
      <c r="B1299" s="64" t="s">
        <v>1672</v>
      </c>
      <c r="C1299" s="58" t="s">
        <v>1646</v>
      </c>
      <c r="D1299" s="58" t="s">
        <v>891</v>
      </c>
      <c r="E1299" s="58" t="s">
        <v>25</v>
      </c>
      <c r="F1299" s="58" t="s">
        <v>1505</v>
      </c>
      <c r="G1299" s="58" t="s">
        <v>31</v>
      </c>
      <c r="H1299" s="58"/>
      <c r="I1299" s="58" t="s">
        <v>1042</v>
      </c>
      <c r="J1299" s="58" t="s">
        <v>615</v>
      </c>
      <c r="K1299" s="57" t="s">
        <v>1647</v>
      </c>
      <c r="L1299" s="184">
        <v>0</v>
      </c>
      <c r="M1299" s="185">
        <v>8</v>
      </c>
      <c r="N1299" s="186">
        <v>8</v>
      </c>
      <c r="O1299" s="187">
        <f t="shared" si="171"/>
        <v>0</v>
      </c>
      <c r="P1299" s="59">
        <f t="shared" si="169"/>
        <v>100</v>
      </c>
    </row>
    <row r="1300" spans="1:16" s="2" customFormat="1" ht="14.25" customHeight="1" outlineLevel="2" x14ac:dyDescent="0.2">
      <c r="A1300" s="217">
        <f t="shared" si="172"/>
        <v>1297</v>
      </c>
      <c r="B1300" s="64" t="s">
        <v>1673</v>
      </c>
      <c r="C1300" s="58" t="s">
        <v>1646</v>
      </c>
      <c r="D1300" s="58" t="s">
        <v>891</v>
      </c>
      <c r="E1300" s="58" t="s">
        <v>25</v>
      </c>
      <c r="F1300" s="58" t="s">
        <v>1505</v>
      </c>
      <c r="G1300" s="58" t="s">
        <v>31</v>
      </c>
      <c r="H1300" s="58" t="s">
        <v>1045</v>
      </c>
      <c r="I1300" s="58" t="s">
        <v>1042</v>
      </c>
      <c r="J1300" s="58" t="s">
        <v>615</v>
      </c>
      <c r="K1300" s="57" t="s">
        <v>1649</v>
      </c>
      <c r="L1300" s="184">
        <v>0</v>
      </c>
      <c r="M1300" s="185">
        <v>16</v>
      </c>
      <c r="N1300" s="186">
        <v>16</v>
      </c>
      <c r="O1300" s="187">
        <f t="shared" si="171"/>
        <v>0</v>
      </c>
      <c r="P1300" s="59">
        <f t="shared" si="169"/>
        <v>100</v>
      </c>
    </row>
    <row r="1301" spans="1:16" s="2" customFormat="1" ht="14.25" customHeight="1" outlineLevel="2" x14ac:dyDescent="0.2">
      <c r="A1301" s="217">
        <f t="shared" si="172"/>
        <v>1298</v>
      </c>
      <c r="B1301" s="64" t="s">
        <v>1674</v>
      </c>
      <c r="C1301" s="58" t="s">
        <v>1646</v>
      </c>
      <c r="D1301" s="58" t="s">
        <v>891</v>
      </c>
      <c r="E1301" s="58" t="s">
        <v>25</v>
      </c>
      <c r="F1301" s="58" t="s">
        <v>1505</v>
      </c>
      <c r="G1301" s="58" t="s">
        <v>31</v>
      </c>
      <c r="H1301" s="58" t="s">
        <v>1045</v>
      </c>
      <c r="I1301" s="58" t="s">
        <v>1042</v>
      </c>
      <c r="J1301" s="58" t="s">
        <v>621</v>
      </c>
      <c r="K1301" s="57" t="s">
        <v>1651</v>
      </c>
      <c r="L1301" s="184">
        <v>0</v>
      </c>
      <c r="M1301" s="185">
        <v>135</v>
      </c>
      <c r="N1301" s="186">
        <v>135</v>
      </c>
      <c r="O1301" s="187">
        <f t="shared" si="171"/>
        <v>0</v>
      </c>
      <c r="P1301" s="59">
        <f t="shared" si="169"/>
        <v>100</v>
      </c>
    </row>
    <row r="1302" spans="1:16" s="2" customFormat="1" ht="14.25" customHeight="1" outlineLevel="2" x14ac:dyDescent="0.2">
      <c r="A1302" s="217">
        <f t="shared" si="172"/>
        <v>1299</v>
      </c>
      <c r="B1302" s="64" t="s">
        <v>1672</v>
      </c>
      <c r="C1302" s="58" t="s">
        <v>1646</v>
      </c>
      <c r="D1302" s="58" t="s">
        <v>891</v>
      </c>
      <c r="E1302" s="58" t="s">
        <v>25</v>
      </c>
      <c r="F1302" s="58" t="s">
        <v>1505</v>
      </c>
      <c r="G1302" s="58" t="s">
        <v>31</v>
      </c>
      <c r="H1302" s="58"/>
      <c r="I1302" s="58" t="s">
        <v>1042</v>
      </c>
      <c r="J1302" s="58" t="s">
        <v>615</v>
      </c>
      <c r="K1302" s="57" t="s">
        <v>1647</v>
      </c>
      <c r="L1302" s="184">
        <v>50</v>
      </c>
      <c r="M1302" s="185">
        <v>0</v>
      </c>
      <c r="N1302" s="186">
        <v>0</v>
      </c>
      <c r="O1302" s="187">
        <f t="shared" si="171"/>
        <v>0</v>
      </c>
      <c r="P1302" s="59" t="s">
        <v>8417</v>
      </c>
    </row>
    <row r="1303" spans="1:16" s="2" customFormat="1" ht="14.25" customHeight="1" outlineLevel="2" x14ac:dyDescent="0.2">
      <c r="A1303" s="217">
        <f t="shared" si="172"/>
        <v>1300</v>
      </c>
      <c r="B1303" s="64" t="s">
        <v>1673</v>
      </c>
      <c r="C1303" s="58" t="s">
        <v>1646</v>
      </c>
      <c r="D1303" s="58" t="s">
        <v>891</v>
      </c>
      <c r="E1303" s="58" t="s">
        <v>25</v>
      </c>
      <c r="F1303" s="58" t="s">
        <v>1505</v>
      </c>
      <c r="G1303" s="58" t="s">
        <v>31</v>
      </c>
      <c r="H1303" s="58" t="s">
        <v>1045</v>
      </c>
      <c r="I1303" s="58" t="s">
        <v>1042</v>
      </c>
      <c r="J1303" s="58" t="s">
        <v>615</v>
      </c>
      <c r="K1303" s="57" t="s">
        <v>1649</v>
      </c>
      <c r="L1303" s="184">
        <v>100</v>
      </c>
      <c r="M1303" s="185">
        <v>0</v>
      </c>
      <c r="N1303" s="186">
        <v>0</v>
      </c>
      <c r="O1303" s="187">
        <f t="shared" si="171"/>
        <v>0</v>
      </c>
      <c r="P1303" s="59" t="s">
        <v>8417</v>
      </c>
    </row>
    <row r="1304" spans="1:16" s="2" customFormat="1" ht="14.25" customHeight="1" outlineLevel="2" x14ac:dyDescent="0.2">
      <c r="A1304" s="217">
        <f t="shared" si="172"/>
        <v>1301</v>
      </c>
      <c r="B1304" s="64" t="s">
        <v>1674</v>
      </c>
      <c r="C1304" s="58" t="s">
        <v>1646</v>
      </c>
      <c r="D1304" s="58" t="s">
        <v>891</v>
      </c>
      <c r="E1304" s="58" t="s">
        <v>25</v>
      </c>
      <c r="F1304" s="58" t="s">
        <v>1505</v>
      </c>
      <c r="G1304" s="58" t="s">
        <v>31</v>
      </c>
      <c r="H1304" s="58" t="s">
        <v>1045</v>
      </c>
      <c r="I1304" s="58" t="s">
        <v>1042</v>
      </c>
      <c r="J1304" s="58" t="s">
        <v>621</v>
      </c>
      <c r="K1304" s="57" t="s">
        <v>1651</v>
      </c>
      <c r="L1304" s="184">
        <v>850</v>
      </c>
      <c r="M1304" s="185">
        <v>0</v>
      </c>
      <c r="N1304" s="186">
        <v>0</v>
      </c>
      <c r="O1304" s="187">
        <f t="shared" si="171"/>
        <v>0</v>
      </c>
      <c r="P1304" s="59" t="s">
        <v>8417</v>
      </c>
    </row>
    <row r="1305" spans="1:16" s="2" customFormat="1" ht="14.25" customHeight="1" outlineLevel="2" x14ac:dyDescent="0.2">
      <c r="A1305" s="217">
        <f t="shared" si="172"/>
        <v>1302</v>
      </c>
      <c r="B1305" s="64" t="s">
        <v>1675</v>
      </c>
      <c r="C1305" s="58" t="s">
        <v>1646</v>
      </c>
      <c r="D1305" s="58" t="s">
        <v>891</v>
      </c>
      <c r="E1305" s="58" t="s">
        <v>25</v>
      </c>
      <c r="F1305" s="58" t="s">
        <v>1505</v>
      </c>
      <c r="G1305" s="58" t="s">
        <v>33</v>
      </c>
      <c r="H1305" s="58" t="s">
        <v>1045</v>
      </c>
      <c r="I1305" s="58" t="s">
        <v>1042</v>
      </c>
      <c r="J1305" s="58" t="s">
        <v>615</v>
      </c>
      <c r="K1305" s="57" t="s">
        <v>1649</v>
      </c>
      <c r="L1305" s="184">
        <v>0</v>
      </c>
      <c r="M1305" s="185">
        <v>1</v>
      </c>
      <c r="N1305" s="186">
        <v>1</v>
      </c>
      <c r="O1305" s="187">
        <f t="shared" si="171"/>
        <v>0</v>
      </c>
      <c r="P1305" s="59">
        <f t="shared" si="169"/>
        <v>100</v>
      </c>
    </row>
    <row r="1306" spans="1:16" s="2" customFormat="1" ht="14.25" customHeight="1" outlineLevel="2" x14ac:dyDescent="0.2">
      <c r="A1306" s="217">
        <f t="shared" si="172"/>
        <v>1303</v>
      </c>
      <c r="B1306" s="64" t="s">
        <v>1676</v>
      </c>
      <c r="C1306" s="58" t="s">
        <v>1646</v>
      </c>
      <c r="D1306" s="58" t="s">
        <v>891</v>
      </c>
      <c r="E1306" s="58" t="s">
        <v>25</v>
      </c>
      <c r="F1306" s="58" t="s">
        <v>1505</v>
      </c>
      <c r="G1306" s="58" t="s">
        <v>33</v>
      </c>
      <c r="H1306" s="58" t="s">
        <v>1045</v>
      </c>
      <c r="I1306" s="58" t="s">
        <v>1042</v>
      </c>
      <c r="J1306" s="58" t="s">
        <v>621</v>
      </c>
      <c r="K1306" s="57" t="s">
        <v>1651</v>
      </c>
      <c r="L1306" s="184">
        <v>0</v>
      </c>
      <c r="M1306" s="185">
        <v>7</v>
      </c>
      <c r="N1306" s="186">
        <v>7</v>
      </c>
      <c r="O1306" s="187">
        <f t="shared" si="171"/>
        <v>0</v>
      </c>
      <c r="P1306" s="59">
        <f t="shared" si="169"/>
        <v>100</v>
      </c>
    </row>
    <row r="1307" spans="1:16" s="2" customFormat="1" ht="14.25" customHeight="1" outlineLevel="2" x14ac:dyDescent="0.2">
      <c r="A1307" s="217">
        <f t="shared" si="172"/>
        <v>1304</v>
      </c>
      <c r="B1307" s="64" t="s">
        <v>1677</v>
      </c>
      <c r="C1307" s="58" t="s">
        <v>1646</v>
      </c>
      <c r="D1307" s="58" t="s">
        <v>891</v>
      </c>
      <c r="E1307" s="58" t="s">
        <v>25</v>
      </c>
      <c r="F1307" s="58" t="s">
        <v>1505</v>
      </c>
      <c r="G1307" s="58" t="s">
        <v>33</v>
      </c>
      <c r="H1307" s="58"/>
      <c r="I1307" s="58" t="s">
        <v>1042</v>
      </c>
      <c r="J1307" s="58" t="s">
        <v>615</v>
      </c>
      <c r="K1307" s="57" t="s">
        <v>1653</v>
      </c>
      <c r="L1307" s="184">
        <v>0</v>
      </c>
      <c r="M1307" s="185">
        <v>1</v>
      </c>
      <c r="N1307" s="186">
        <v>1</v>
      </c>
      <c r="O1307" s="187">
        <f t="shared" si="171"/>
        <v>0</v>
      </c>
      <c r="P1307" s="59">
        <f t="shared" si="169"/>
        <v>100</v>
      </c>
    </row>
    <row r="1308" spans="1:16" s="2" customFormat="1" ht="14.25" customHeight="1" outlineLevel="2" x14ac:dyDescent="0.2">
      <c r="A1308" s="217">
        <f t="shared" si="172"/>
        <v>1305</v>
      </c>
      <c r="B1308" s="64" t="s">
        <v>1678</v>
      </c>
      <c r="C1308" s="58" t="s">
        <v>1646</v>
      </c>
      <c r="D1308" s="58" t="s">
        <v>891</v>
      </c>
      <c r="E1308" s="58" t="s">
        <v>25</v>
      </c>
      <c r="F1308" s="58" t="s">
        <v>1505</v>
      </c>
      <c r="G1308" s="58" t="s">
        <v>33</v>
      </c>
      <c r="H1308" s="58" t="s">
        <v>1045</v>
      </c>
      <c r="I1308" s="58" t="s">
        <v>1042</v>
      </c>
      <c r="J1308" s="58" t="s">
        <v>615</v>
      </c>
      <c r="K1308" s="57" t="s">
        <v>1655</v>
      </c>
      <c r="L1308" s="184">
        <v>0</v>
      </c>
      <c r="M1308" s="185">
        <v>2</v>
      </c>
      <c r="N1308" s="186">
        <v>2</v>
      </c>
      <c r="O1308" s="187">
        <f t="shared" si="171"/>
        <v>0</v>
      </c>
      <c r="P1308" s="59">
        <f t="shared" si="169"/>
        <v>100</v>
      </c>
    </row>
    <row r="1309" spans="1:16" s="2" customFormat="1" ht="14.25" customHeight="1" outlineLevel="2" x14ac:dyDescent="0.2">
      <c r="A1309" s="217">
        <f t="shared" si="172"/>
        <v>1306</v>
      </c>
      <c r="B1309" s="64" t="s">
        <v>1679</v>
      </c>
      <c r="C1309" s="58" t="s">
        <v>1646</v>
      </c>
      <c r="D1309" s="58" t="s">
        <v>891</v>
      </c>
      <c r="E1309" s="58" t="s">
        <v>25</v>
      </c>
      <c r="F1309" s="58" t="s">
        <v>1505</v>
      </c>
      <c r="G1309" s="58" t="s">
        <v>33</v>
      </c>
      <c r="H1309" s="58" t="s">
        <v>1045</v>
      </c>
      <c r="I1309" s="58" t="s">
        <v>1042</v>
      </c>
      <c r="J1309" s="58" t="s">
        <v>621</v>
      </c>
      <c r="K1309" s="57" t="s">
        <v>1657</v>
      </c>
      <c r="L1309" s="184">
        <v>0</v>
      </c>
      <c r="M1309" s="185">
        <v>19</v>
      </c>
      <c r="N1309" s="186">
        <v>19</v>
      </c>
      <c r="O1309" s="187">
        <f t="shared" si="171"/>
        <v>0</v>
      </c>
      <c r="P1309" s="59">
        <f t="shared" si="169"/>
        <v>100</v>
      </c>
    </row>
    <row r="1310" spans="1:16" s="2" customFormat="1" ht="14.25" customHeight="1" outlineLevel="2" x14ac:dyDescent="0.2">
      <c r="A1310" s="217">
        <f t="shared" si="172"/>
        <v>1307</v>
      </c>
      <c r="B1310" s="64" t="s">
        <v>1680</v>
      </c>
      <c r="C1310" s="58" t="s">
        <v>1646</v>
      </c>
      <c r="D1310" s="58" t="s">
        <v>891</v>
      </c>
      <c r="E1310" s="58" t="s">
        <v>25</v>
      </c>
      <c r="F1310" s="58" t="s">
        <v>419</v>
      </c>
      <c r="G1310" s="58" t="s">
        <v>420</v>
      </c>
      <c r="H1310" s="58" t="s">
        <v>1045</v>
      </c>
      <c r="I1310" s="58" t="s">
        <v>1042</v>
      </c>
      <c r="J1310" s="58" t="s">
        <v>615</v>
      </c>
      <c r="K1310" s="57" t="s">
        <v>1649</v>
      </c>
      <c r="L1310" s="184">
        <v>0</v>
      </c>
      <c r="M1310" s="185">
        <v>25</v>
      </c>
      <c r="N1310" s="186">
        <v>25</v>
      </c>
      <c r="O1310" s="187">
        <f t="shared" si="171"/>
        <v>0</v>
      </c>
      <c r="P1310" s="59">
        <f t="shared" si="169"/>
        <v>100</v>
      </c>
    </row>
    <row r="1311" spans="1:16" s="2" customFormat="1" ht="14.25" customHeight="1" outlineLevel="2" x14ac:dyDescent="0.2">
      <c r="A1311" s="217">
        <f t="shared" si="172"/>
        <v>1308</v>
      </c>
      <c r="B1311" s="64" t="s">
        <v>1681</v>
      </c>
      <c r="C1311" s="58" t="s">
        <v>1646</v>
      </c>
      <c r="D1311" s="58" t="s">
        <v>891</v>
      </c>
      <c r="E1311" s="58" t="s">
        <v>25</v>
      </c>
      <c r="F1311" s="58" t="s">
        <v>419</v>
      </c>
      <c r="G1311" s="58" t="s">
        <v>420</v>
      </c>
      <c r="H1311" s="58" t="s">
        <v>1045</v>
      </c>
      <c r="I1311" s="58" t="s">
        <v>1042</v>
      </c>
      <c r="J1311" s="58" t="s">
        <v>621</v>
      </c>
      <c r="K1311" s="57" t="s">
        <v>1651</v>
      </c>
      <c r="L1311" s="184">
        <v>0</v>
      </c>
      <c r="M1311" s="185">
        <v>216</v>
      </c>
      <c r="N1311" s="186">
        <v>216</v>
      </c>
      <c r="O1311" s="187">
        <f t="shared" si="171"/>
        <v>0</v>
      </c>
      <c r="P1311" s="59">
        <f t="shared" si="169"/>
        <v>100</v>
      </c>
    </row>
    <row r="1312" spans="1:16" s="2" customFormat="1" ht="14.25" customHeight="1" outlineLevel="2" x14ac:dyDescent="0.2">
      <c r="A1312" s="217">
        <f t="shared" si="172"/>
        <v>1309</v>
      </c>
      <c r="B1312" s="64" t="s">
        <v>1682</v>
      </c>
      <c r="C1312" s="58" t="s">
        <v>1646</v>
      </c>
      <c r="D1312" s="58" t="s">
        <v>891</v>
      </c>
      <c r="E1312" s="58" t="s">
        <v>25</v>
      </c>
      <c r="F1312" s="58" t="s">
        <v>1505</v>
      </c>
      <c r="G1312" s="58" t="s">
        <v>795</v>
      </c>
      <c r="H1312" s="58"/>
      <c r="I1312" s="58" t="s">
        <v>1042</v>
      </c>
      <c r="J1312" s="58" t="s">
        <v>615</v>
      </c>
      <c r="K1312" s="57" t="s">
        <v>1653</v>
      </c>
      <c r="L1312" s="184">
        <v>0</v>
      </c>
      <c r="M1312" s="185">
        <v>8</v>
      </c>
      <c r="N1312" s="186">
        <v>8</v>
      </c>
      <c r="O1312" s="187">
        <f t="shared" si="171"/>
        <v>0</v>
      </c>
      <c r="P1312" s="59">
        <f t="shared" si="169"/>
        <v>100</v>
      </c>
    </row>
    <row r="1313" spans="1:16" s="2" customFormat="1" ht="14.25" customHeight="1" outlineLevel="2" x14ac:dyDescent="0.2">
      <c r="A1313" s="217">
        <f t="shared" si="172"/>
        <v>1310</v>
      </c>
      <c r="B1313" s="64" t="s">
        <v>1683</v>
      </c>
      <c r="C1313" s="58" t="s">
        <v>1646</v>
      </c>
      <c r="D1313" s="58" t="s">
        <v>891</v>
      </c>
      <c r="E1313" s="58" t="s">
        <v>25</v>
      </c>
      <c r="F1313" s="58" t="s">
        <v>1505</v>
      </c>
      <c r="G1313" s="58" t="s">
        <v>795</v>
      </c>
      <c r="H1313" s="58" t="s">
        <v>1045</v>
      </c>
      <c r="I1313" s="58" t="s">
        <v>1042</v>
      </c>
      <c r="J1313" s="58" t="s">
        <v>615</v>
      </c>
      <c r="K1313" s="57" t="s">
        <v>1655</v>
      </c>
      <c r="L1313" s="184">
        <v>0</v>
      </c>
      <c r="M1313" s="185">
        <v>16</v>
      </c>
      <c r="N1313" s="186">
        <v>16</v>
      </c>
      <c r="O1313" s="187">
        <f t="shared" si="171"/>
        <v>0</v>
      </c>
      <c r="P1313" s="59">
        <f t="shared" si="169"/>
        <v>100</v>
      </c>
    </row>
    <row r="1314" spans="1:16" s="2" customFormat="1" ht="14.25" customHeight="1" outlineLevel="2" x14ac:dyDescent="0.2">
      <c r="A1314" s="217">
        <f t="shared" si="172"/>
        <v>1311</v>
      </c>
      <c r="B1314" s="64" t="s">
        <v>1684</v>
      </c>
      <c r="C1314" s="58" t="s">
        <v>1646</v>
      </c>
      <c r="D1314" s="58" t="s">
        <v>891</v>
      </c>
      <c r="E1314" s="58" t="s">
        <v>25</v>
      </c>
      <c r="F1314" s="58" t="s">
        <v>1505</v>
      </c>
      <c r="G1314" s="58" t="s">
        <v>795</v>
      </c>
      <c r="H1314" s="58" t="s">
        <v>1045</v>
      </c>
      <c r="I1314" s="58" t="s">
        <v>1042</v>
      </c>
      <c r="J1314" s="58" t="s">
        <v>621</v>
      </c>
      <c r="K1314" s="57" t="s">
        <v>1657</v>
      </c>
      <c r="L1314" s="184">
        <v>0</v>
      </c>
      <c r="M1314" s="185">
        <v>136</v>
      </c>
      <c r="N1314" s="186">
        <v>136</v>
      </c>
      <c r="O1314" s="187">
        <f t="shared" si="171"/>
        <v>0</v>
      </c>
      <c r="P1314" s="59">
        <f t="shared" si="169"/>
        <v>100</v>
      </c>
    </row>
    <row r="1315" spans="1:16" s="2" customFormat="1" ht="14.25" customHeight="1" outlineLevel="2" x14ac:dyDescent="0.2">
      <c r="A1315" s="217">
        <f t="shared" si="172"/>
        <v>1312</v>
      </c>
      <c r="B1315" s="64" t="s">
        <v>1685</v>
      </c>
      <c r="C1315" s="58" t="s">
        <v>1646</v>
      </c>
      <c r="D1315" s="58" t="s">
        <v>891</v>
      </c>
      <c r="E1315" s="58" t="s">
        <v>25</v>
      </c>
      <c r="F1315" s="58" t="s">
        <v>1505</v>
      </c>
      <c r="G1315" s="58" t="s">
        <v>795</v>
      </c>
      <c r="H1315" s="58"/>
      <c r="I1315" s="58" t="s">
        <v>1042</v>
      </c>
      <c r="J1315" s="58" t="s">
        <v>615</v>
      </c>
      <c r="K1315" s="57" t="s">
        <v>1647</v>
      </c>
      <c r="L1315" s="184">
        <v>0</v>
      </c>
      <c r="M1315" s="185">
        <v>28</v>
      </c>
      <c r="N1315" s="186">
        <v>28</v>
      </c>
      <c r="O1315" s="187">
        <f t="shared" si="171"/>
        <v>0</v>
      </c>
      <c r="P1315" s="59">
        <f t="shared" si="169"/>
        <v>100</v>
      </c>
    </row>
    <row r="1316" spans="1:16" s="2" customFormat="1" ht="14.25" customHeight="1" outlineLevel="2" x14ac:dyDescent="0.2">
      <c r="A1316" s="217">
        <f t="shared" si="172"/>
        <v>1313</v>
      </c>
      <c r="B1316" s="64" t="s">
        <v>1686</v>
      </c>
      <c r="C1316" s="58" t="s">
        <v>1646</v>
      </c>
      <c r="D1316" s="58" t="s">
        <v>891</v>
      </c>
      <c r="E1316" s="58" t="s">
        <v>25</v>
      </c>
      <c r="F1316" s="58" t="s">
        <v>1505</v>
      </c>
      <c r="G1316" s="58" t="s">
        <v>795</v>
      </c>
      <c r="H1316" s="58" t="s">
        <v>1045</v>
      </c>
      <c r="I1316" s="58" t="s">
        <v>1042</v>
      </c>
      <c r="J1316" s="58" t="s">
        <v>615</v>
      </c>
      <c r="K1316" s="57" t="s">
        <v>1649</v>
      </c>
      <c r="L1316" s="184">
        <v>0</v>
      </c>
      <c r="M1316" s="185">
        <v>57</v>
      </c>
      <c r="N1316" s="186">
        <v>57</v>
      </c>
      <c r="O1316" s="187">
        <f t="shared" si="171"/>
        <v>0</v>
      </c>
      <c r="P1316" s="59">
        <f t="shared" si="169"/>
        <v>100</v>
      </c>
    </row>
    <row r="1317" spans="1:16" s="2" customFormat="1" ht="14.25" customHeight="1" outlineLevel="2" x14ac:dyDescent="0.2">
      <c r="A1317" s="217">
        <f t="shared" si="172"/>
        <v>1314</v>
      </c>
      <c r="B1317" s="64" t="s">
        <v>1687</v>
      </c>
      <c r="C1317" s="58" t="s">
        <v>1646</v>
      </c>
      <c r="D1317" s="58" t="s">
        <v>891</v>
      </c>
      <c r="E1317" s="58" t="s">
        <v>25</v>
      </c>
      <c r="F1317" s="58" t="s">
        <v>1505</v>
      </c>
      <c r="G1317" s="58" t="s">
        <v>795</v>
      </c>
      <c r="H1317" s="58" t="s">
        <v>1045</v>
      </c>
      <c r="I1317" s="58" t="s">
        <v>1042</v>
      </c>
      <c r="J1317" s="58" t="s">
        <v>621</v>
      </c>
      <c r="K1317" s="57" t="s">
        <v>1651</v>
      </c>
      <c r="L1317" s="184">
        <v>0</v>
      </c>
      <c r="M1317" s="185">
        <v>481</v>
      </c>
      <c r="N1317" s="186">
        <v>481</v>
      </c>
      <c r="O1317" s="187">
        <f t="shared" si="171"/>
        <v>0</v>
      </c>
      <c r="P1317" s="59">
        <f t="shared" si="169"/>
        <v>100</v>
      </c>
    </row>
    <row r="1318" spans="1:16" s="2" customFormat="1" ht="28.5" outlineLevel="1" x14ac:dyDescent="0.2">
      <c r="A1318" s="218">
        <f t="shared" si="172"/>
        <v>1315</v>
      </c>
      <c r="B1318" s="60" t="s">
        <v>1688</v>
      </c>
      <c r="C1318" s="61">
        <v>236320</v>
      </c>
      <c r="D1318" s="61" t="s">
        <v>684</v>
      </c>
      <c r="E1318" s="61"/>
      <c r="F1318" s="61"/>
      <c r="G1318" s="61"/>
      <c r="H1318" s="61"/>
      <c r="I1318" s="61"/>
      <c r="J1318" s="61"/>
      <c r="K1318" s="63"/>
      <c r="L1318" s="65">
        <f>SUM(L1319:L1354)</f>
        <v>5000</v>
      </c>
      <c r="M1318" s="65">
        <f>SUM(M1319:M1354)</f>
        <v>5000</v>
      </c>
      <c r="N1318" s="65">
        <f>SUM(N1319:N1354)</f>
        <v>2225</v>
      </c>
      <c r="O1318" s="66">
        <f>SUM(O1319:O1354)</f>
        <v>-2775</v>
      </c>
      <c r="P1318" s="18">
        <f t="shared" si="169"/>
        <v>44.5</v>
      </c>
    </row>
    <row r="1319" spans="1:16" s="2" customFormat="1" ht="14.25" customHeight="1" outlineLevel="2" x14ac:dyDescent="0.2">
      <c r="A1319" s="217">
        <f t="shared" si="172"/>
        <v>1316</v>
      </c>
      <c r="B1319" s="64" t="s">
        <v>1689</v>
      </c>
      <c r="C1319" s="58" t="s">
        <v>1690</v>
      </c>
      <c r="D1319" s="58" t="s">
        <v>684</v>
      </c>
      <c r="E1319" s="58" t="s">
        <v>25</v>
      </c>
      <c r="F1319" s="58" t="s">
        <v>263</v>
      </c>
      <c r="G1319" s="58" t="s">
        <v>125</v>
      </c>
      <c r="H1319" s="58"/>
      <c r="I1319" s="58" t="s">
        <v>687</v>
      </c>
      <c r="J1319" s="58" t="s">
        <v>615</v>
      </c>
      <c r="K1319" s="57" t="s">
        <v>1691</v>
      </c>
      <c r="L1319" s="184">
        <v>0</v>
      </c>
      <c r="M1319" s="185">
        <v>4</v>
      </c>
      <c r="N1319" s="186">
        <v>4</v>
      </c>
      <c r="O1319" s="187">
        <f t="shared" ref="O1319:O1354" si="173">N1319-M1319</f>
        <v>0</v>
      </c>
      <c r="P1319" s="59">
        <f t="shared" si="169"/>
        <v>100</v>
      </c>
    </row>
    <row r="1320" spans="1:16" s="2" customFormat="1" ht="14.25" customHeight="1" outlineLevel="2" x14ac:dyDescent="0.2">
      <c r="A1320" s="217">
        <f t="shared" si="172"/>
        <v>1317</v>
      </c>
      <c r="B1320" s="64" t="s">
        <v>1692</v>
      </c>
      <c r="C1320" s="58" t="s">
        <v>1690</v>
      </c>
      <c r="D1320" s="58" t="s">
        <v>684</v>
      </c>
      <c r="E1320" s="58" t="s">
        <v>25</v>
      </c>
      <c r="F1320" s="58" t="s">
        <v>263</v>
      </c>
      <c r="G1320" s="58" t="s">
        <v>125</v>
      </c>
      <c r="H1320" s="58" t="s">
        <v>690</v>
      </c>
      <c r="I1320" s="58" t="s">
        <v>687</v>
      </c>
      <c r="J1320" s="58" t="s">
        <v>615</v>
      </c>
      <c r="K1320" s="57" t="s">
        <v>1693</v>
      </c>
      <c r="L1320" s="184">
        <v>0</v>
      </c>
      <c r="M1320" s="185">
        <v>8</v>
      </c>
      <c r="N1320" s="186">
        <v>8</v>
      </c>
      <c r="O1320" s="187">
        <f t="shared" si="173"/>
        <v>0</v>
      </c>
      <c r="P1320" s="59">
        <f t="shared" si="169"/>
        <v>100</v>
      </c>
    </row>
    <row r="1321" spans="1:16" s="2" customFormat="1" ht="14.25" customHeight="1" outlineLevel="2" x14ac:dyDescent="0.2">
      <c r="A1321" s="217">
        <f t="shared" si="172"/>
        <v>1318</v>
      </c>
      <c r="B1321" s="64" t="s">
        <v>1694</v>
      </c>
      <c r="C1321" s="58" t="s">
        <v>1690</v>
      </c>
      <c r="D1321" s="58" t="s">
        <v>684</v>
      </c>
      <c r="E1321" s="58" t="s">
        <v>25</v>
      </c>
      <c r="F1321" s="58" t="s">
        <v>263</v>
      </c>
      <c r="G1321" s="58" t="s">
        <v>125</v>
      </c>
      <c r="H1321" s="58" t="s">
        <v>690</v>
      </c>
      <c r="I1321" s="58" t="s">
        <v>687</v>
      </c>
      <c r="J1321" s="58" t="s">
        <v>621</v>
      </c>
      <c r="K1321" s="57" t="s">
        <v>1695</v>
      </c>
      <c r="L1321" s="184">
        <v>0</v>
      </c>
      <c r="M1321" s="185">
        <v>71</v>
      </c>
      <c r="N1321" s="186">
        <v>71</v>
      </c>
      <c r="O1321" s="187">
        <f t="shared" si="173"/>
        <v>0</v>
      </c>
      <c r="P1321" s="59">
        <f t="shared" si="169"/>
        <v>100</v>
      </c>
    </row>
    <row r="1322" spans="1:16" s="2" customFormat="1" ht="14.25" customHeight="1" outlineLevel="2" x14ac:dyDescent="0.2">
      <c r="A1322" s="217">
        <f t="shared" si="172"/>
        <v>1319</v>
      </c>
      <c r="B1322" s="64" t="s">
        <v>1696</v>
      </c>
      <c r="C1322" s="58" t="s">
        <v>1690</v>
      </c>
      <c r="D1322" s="58" t="s">
        <v>684</v>
      </c>
      <c r="E1322" s="58" t="s">
        <v>25</v>
      </c>
      <c r="F1322" s="58" t="s">
        <v>263</v>
      </c>
      <c r="G1322" s="58" t="s">
        <v>269</v>
      </c>
      <c r="H1322" s="58"/>
      <c r="I1322" s="58" t="s">
        <v>687</v>
      </c>
      <c r="J1322" s="58" t="s">
        <v>615</v>
      </c>
      <c r="K1322" s="57" t="s">
        <v>1691</v>
      </c>
      <c r="L1322" s="184">
        <v>0</v>
      </c>
      <c r="M1322" s="185">
        <v>1</v>
      </c>
      <c r="N1322" s="186">
        <v>1</v>
      </c>
      <c r="O1322" s="187">
        <f t="shared" si="173"/>
        <v>0</v>
      </c>
      <c r="P1322" s="59">
        <f t="shared" si="169"/>
        <v>100</v>
      </c>
    </row>
    <row r="1323" spans="1:16" s="2" customFormat="1" ht="14.25" customHeight="1" outlineLevel="2" x14ac:dyDescent="0.2">
      <c r="A1323" s="217">
        <f t="shared" si="172"/>
        <v>1320</v>
      </c>
      <c r="B1323" s="64" t="s">
        <v>1697</v>
      </c>
      <c r="C1323" s="58" t="s">
        <v>1690</v>
      </c>
      <c r="D1323" s="58" t="s">
        <v>684</v>
      </c>
      <c r="E1323" s="58" t="s">
        <v>25</v>
      </c>
      <c r="F1323" s="58" t="s">
        <v>263</v>
      </c>
      <c r="G1323" s="58" t="s">
        <v>269</v>
      </c>
      <c r="H1323" s="58" t="s">
        <v>690</v>
      </c>
      <c r="I1323" s="58" t="s">
        <v>687</v>
      </c>
      <c r="J1323" s="58" t="s">
        <v>615</v>
      </c>
      <c r="K1323" s="57" t="s">
        <v>1693</v>
      </c>
      <c r="L1323" s="184">
        <v>0</v>
      </c>
      <c r="M1323" s="185">
        <v>2</v>
      </c>
      <c r="N1323" s="186">
        <v>2</v>
      </c>
      <c r="O1323" s="187">
        <f t="shared" si="173"/>
        <v>0</v>
      </c>
      <c r="P1323" s="59">
        <f t="shared" si="169"/>
        <v>100</v>
      </c>
    </row>
    <row r="1324" spans="1:16" s="2" customFormat="1" ht="14.25" customHeight="1" outlineLevel="2" x14ac:dyDescent="0.2">
      <c r="A1324" s="217">
        <f t="shared" si="172"/>
        <v>1321</v>
      </c>
      <c r="B1324" s="64" t="s">
        <v>1698</v>
      </c>
      <c r="C1324" s="58" t="s">
        <v>1690</v>
      </c>
      <c r="D1324" s="58" t="s">
        <v>684</v>
      </c>
      <c r="E1324" s="58" t="s">
        <v>25</v>
      </c>
      <c r="F1324" s="58" t="s">
        <v>263</v>
      </c>
      <c r="G1324" s="58" t="s">
        <v>269</v>
      </c>
      <c r="H1324" s="58" t="s">
        <v>690</v>
      </c>
      <c r="I1324" s="58" t="s">
        <v>687</v>
      </c>
      <c r="J1324" s="58" t="s">
        <v>621</v>
      </c>
      <c r="K1324" s="57" t="s">
        <v>1695</v>
      </c>
      <c r="L1324" s="184">
        <v>0</v>
      </c>
      <c r="M1324" s="185">
        <v>18</v>
      </c>
      <c r="N1324" s="186">
        <v>18</v>
      </c>
      <c r="O1324" s="187">
        <f t="shared" si="173"/>
        <v>0</v>
      </c>
      <c r="P1324" s="59">
        <f t="shared" si="169"/>
        <v>100</v>
      </c>
    </row>
    <row r="1325" spans="1:16" s="2" customFormat="1" ht="14.25" customHeight="1" outlineLevel="2" x14ac:dyDescent="0.2">
      <c r="A1325" s="217">
        <f t="shared" si="172"/>
        <v>1322</v>
      </c>
      <c r="B1325" s="64" t="s">
        <v>1699</v>
      </c>
      <c r="C1325" s="58" t="s">
        <v>1690</v>
      </c>
      <c r="D1325" s="58" t="s">
        <v>684</v>
      </c>
      <c r="E1325" s="58" t="s">
        <v>25</v>
      </c>
      <c r="F1325" s="58" t="s">
        <v>263</v>
      </c>
      <c r="G1325" s="58" t="s">
        <v>271</v>
      </c>
      <c r="H1325" s="58" t="s">
        <v>690</v>
      </c>
      <c r="I1325" s="58" t="s">
        <v>687</v>
      </c>
      <c r="J1325" s="58" t="s">
        <v>615</v>
      </c>
      <c r="K1325" s="57" t="s">
        <v>1693</v>
      </c>
      <c r="L1325" s="184">
        <v>0</v>
      </c>
      <c r="M1325" s="185">
        <v>1</v>
      </c>
      <c r="N1325" s="186">
        <v>1</v>
      </c>
      <c r="O1325" s="187">
        <f t="shared" si="173"/>
        <v>0</v>
      </c>
      <c r="P1325" s="59">
        <f t="shared" si="169"/>
        <v>100</v>
      </c>
    </row>
    <row r="1326" spans="1:16" s="2" customFormat="1" ht="14.25" customHeight="1" outlineLevel="2" x14ac:dyDescent="0.2">
      <c r="A1326" s="217">
        <f t="shared" si="172"/>
        <v>1323</v>
      </c>
      <c r="B1326" s="64" t="s">
        <v>1700</v>
      </c>
      <c r="C1326" s="58" t="s">
        <v>1690</v>
      </c>
      <c r="D1326" s="58" t="s">
        <v>684</v>
      </c>
      <c r="E1326" s="58" t="s">
        <v>25</v>
      </c>
      <c r="F1326" s="58" t="s">
        <v>263</v>
      </c>
      <c r="G1326" s="58" t="s">
        <v>271</v>
      </c>
      <c r="H1326" s="58" t="s">
        <v>690</v>
      </c>
      <c r="I1326" s="58" t="s">
        <v>687</v>
      </c>
      <c r="J1326" s="58" t="s">
        <v>621</v>
      </c>
      <c r="K1326" s="57" t="s">
        <v>1695</v>
      </c>
      <c r="L1326" s="184">
        <v>0</v>
      </c>
      <c r="M1326" s="185">
        <v>6</v>
      </c>
      <c r="N1326" s="186">
        <v>6</v>
      </c>
      <c r="O1326" s="187">
        <f t="shared" si="173"/>
        <v>0</v>
      </c>
      <c r="P1326" s="59">
        <f t="shared" si="169"/>
        <v>100</v>
      </c>
    </row>
    <row r="1327" spans="1:16" s="2" customFormat="1" ht="14.25" customHeight="1" outlineLevel="2" x14ac:dyDescent="0.2">
      <c r="A1327" s="217">
        <f t="shared" si="172"/>
        <v>1324</v>
      </c>
      <c r="B1327" s="64" t="s">
        <v>1701</v>
      </c>
      <c r="C1327" s="58" t="s">
        <v>1690</v>
      </c>
      <c r="D1327" s="58" t="s">
        <v>684</v>
      </c>
      <c r="E1327" s="58" t="s">
        <v>25</v>
      </c>
      <c r="F1327" s="58" t="s">
        <v>263</v>
      </c>
      <c r="G1327" s="58" t="s">
        <v>250</v>
      </c>
      <c r="H1327" s="58"/>
      <c r="I1327" s="58" t="s">
        <v>687</v>
      </c>
      <c r="J1327" s="58" t="s">
        <v>615</v>
      </c>
      <c r="K1327" s="57" t="s">
        <v>1691</v>
      </c>
      <c r="L1327" s="184">
        <v>0</v>
      </c>
      <c r="M1327" s="185">
        <v>1</v>
      </c>
      <c r="N1327" s="186">
        <v>0</v>
      </c>
      <c r="O1327" s="187">
        <f t="shared" si="173"/>
        <v>-1</v>
      </c>
      <c r="P1327" s="59">
        <f t="shared" si="169"/>
        <v>0</v>
      </c>
    </row>
    <row r="1328" spans="1:16" s="2" customFormat="1" ht="28.5" outlineLevel="2" x14ac:dyDescent="0.2">
      <c r="A1328" s="217">
        <f t="shared" si="172"/>
        <v>1325</v>
      </c>
      <c r="B1328" s="64" t="s">
        <v>1702</v>
      </c>
      <c r="C1328" s="58" t="s">
        <v>1690</v>
      </c>
      <c r="D1328" s="58" t="s">
        <v>684</v>
      </c>
      <c r="E1328" s="58" t="s">
        <v>25</v>
      </c>
      <c r="F1328" s="58" t="s">
        <v>263</v>
      </c>
      <c r="G1328" s="58" t="s">
        <v>31</v>
      </c>
      <c r="H1328" s="58"/>
      <c r="I1328" s="58" t="s">
        <v>687</v>
      </c>
      <c r="J1328" s="58" t="s">
        <v>615</v>
      </c>
      <c r="K1328" s="57" t="s">
        <v>1691</v>
      </c>
      <c r="L1328" s="184">
        <v>250</v>
      </c>
      <c r="M1328" s="185">
        <v>83</v>
      </c>
      <c r="N1328" s="186">
        <v>0</v>
      </c>
      <c r="O1328" s="187">
        <f t="shared" si="173"/>
        <v>-83</v>
      </c>
      <c r="P1328" s="59">
        <f t="shared" si="169"/>
        <v>0</v>
      </c>
    </row>
    <row r="1329" spans="1:16" s="2" customFormat="1" ht="28.5" outlineLevel="2" x14ac:dyDescent="0.2">
      <c r="A1329" s="217">
        <f t="shared" si="172"/>
        <v>1326</v>
      </c>
      <c r="B1329" s="64" t="s">
        <v>1703</v>
      </c>
      <c r="C1329" s="58" t="s">
        <v>1690</v>
      </c>
      <c r="D1329" s="58" t="s">
        <v>684</v>
      </c>
      <c r="E1329" s="58" t="s">
        <v>25</v>
      </c>
      <c r="F1329" s="58" t="s">
        <v>263</v>
      </c>
      <c r="G1329" s="58" t="s">
        <v>31</v>
      </c>
      <c r="H1329" s="58" t="s">
        <v>690</v>
      </c>
      <c r="I1329" s="58" t="s">
        <v>687</v>
      </c>
      <c r="J1329" s="58" t="s">
        <v>615</v>
      </c>
      <c r="K1329" s="57" t="s">
        <v>1693</v>
      </c>
      <c r="L1329" s="184">
        <v>475</v>
      </c>
      <c r="M1329" s="185">
        <v>146</v>
      </c>
      <c r="N1329" s="186">
        <v>0</v>
      </c>
      <c r="O1329" s="187">
        <f t="shared" si="173"/>
        <v>-146</v>
      </c>
      <c r="P1329" s="59">
        <f t="shared" si="169"/>
        <v>0</v>
      </c>
    </row>
    <row r="1330" spans="1:16" s="2" customFormat="1" ht="28.5" outlineLevel="2" x14ac:dyDescent="0.2">
      <c r="A1330" s="217">
        <f t="shared" si="172"/>
        <v>1327</v>
      </c>
      <c r="B1330" s="64" t="s">
        <v>1704</v>
      </c>
      <c r="C1330" s="58" t="s">
        <v>1690</v>
      </c>
      <c r="D1330" s="58" t="s">
        <v>684</v>
      </c>
      <c r="E1330" s="58" t="s">
        <v>25</v>
      </c>
      <c r="F1330" s="58" t="s">
        <v>263</v>
      </c>
      <c r="G1330" s="58" t="s">
        <v>31</v>
      </c>
      <c r="H1330" s="58" t="s">
        <v>690</v>
      </c>
      <c r="I1330" s="58" t="s">
        <v>687</v>
      </c>
      <c r="J1330" s="58" t="s">
        <v>621</v>
      </c>
      <c r="K1330" s="57" t="s">
        <v>1695</v>
      </c>
      <c r="L1330" s="184">
        <v>4275</v>
      </c>
      <c r="M1330" s="185">
        <v>1479</v>
      </c>
      <c r="N1330" s="186">
        <v>0</v>
      </c>
      <c r="O1330" s="187">
        <f t="shared" si="173"/>
        <v>-1479</v>
      </c>
      <c r="P1330" s="59">
        <f t="shared" si="169"/>
        <v>0</v>
      </c>
    </row>
    <row r="1331" spans="1:16" ht="14.25" customHeight="1" outlineLevel="2" x14ac:dyDescent="0.2">
      <c r="A1331" s="217">
        <f t="shared" si="172"/>
        <v>1328</v>
      </c>
      <c r="B1331" s="64" t="s">
        <v>8463</v>
      </c>
      <c r="C1331" s="58" t="s">
        <v>1690</v>
      </c>
      <c r="D1331" s="58" t="s">
        <v>684</v>
      </c>
      <c r="E1331" s="58" t="s">
        <v>25</v>
      </c>
      <c r="F1331" s="58" t="s">
        <v>263</v>
      </c>
      <c r="G1331" s="58" t="s">
        <v>809</v>
      </c>
      <c r="H1331" s="58"/>
      <c r="I1331" s="58" t="s">
        <v>687</v>
      </c>
      <c r="J1331" s="58" t="s">
        <v>615</v>
      </c>
      <c r="K1331" s="57" t="s">
        <v>1691</v>
      </c>
      <c r="L1331" s="184">
        <v>0</v>
      </c>
      <c r="M1331" s="185">
        <v>7</v>
      </c>
      <c r="N1331" s="186">
        <v>6</v>
      </c>
      <c r="O1331" s="187">
        <f t="shared" si="173"/>
        <v>-1</v>
      </c>
      <c r="P1331" s="59">
        <f t="shared" ref="P1331:P1392" si="174">N1331/M1331*100</f>
        <v>85.714285714285708</v>
      </c>
    </row>
    <row r="1332" spans="1:16" ht="14.25" customHeight="1" outlineLevel="2" x14ac:dyDescent="0.2">
      <c r="A1332" s="217">
        <f t="shared" si="172"/>
        <v>1329</v>
      </c>
      <c r="B1332" s="64" t="s">
        <v>8464</v>
      </c>
      <c r="C1332" s="58" t="s">
        <v>1690</v>
      </c>
      <c r="D1332" s="58" t="s">
        <v>684</v>
      </c>
      <c r="E1332" s="58" t="s">
        <v>25</v>
      </c>
      <c r="F1332" s="58" t="s">
        <v>263</v>
      </c>
      <c r="G1332" s="58" t="s">
        <v>809</v>
      </c>
      <c r="H1332" s="58" t="s">
        <v>690</v>
      </c>
      <c r="I1332" s="58" t="s">
        <v>687</v>
      </c>
      <c r="J1332" s="58" t="s">
        <v>615</v>
      </c>
      <c r="K1332" s="57" t="s">
        <v>1693</v>
      </c>
      <c r="L1332" s="184">
        <v>0</v>
      </c>
      <c r="M1332" s="185">
        <v>14</v>
      </c>
      <c r="N1332" s="186">
        <v>11</v>
      </c>
      <c r="O1332" s="187">
        <f t="shared" si="173"/>
        <v>-3</v>
      </c>
      <c r="P1332" s="59">
        <f t="shared" si="174"/>
        <v>78.571428571428569</v>
      </c>
    </row>
    <row r="1333" spans="1:16" ht="14.25" customHeight="1" outlineLevel="2" x14ac:dyDescent="0.2">
      <c r="A1333" s="217">
        <f t="shared" si="172"/>
        <v>1330</v>
      </c>
      <c r="B1333" s="64" t="s">
        <v>8465</v>
      </c>
      <c r="C1333" s="58" t="s">
        <v>1690</v>
      </c>
      <c r="D1333" s="58" t="s">
        <v>684</v>
      </c>
      <c r="E1333" s="58" t="s">
        <v>25</v>
      </c>
      <c r="F1333" s="58" t="s">
        <v>263</v>
      </c>
      <c r="G1333" s="58" t="s">
        <v>809</v>
      </c>
      <c r="H1333" s="58" t="s">
        <v>690</v>
      </c>
      <c r="I1333" s="58" t="s">
        <v>687</v>
      </c>
      <c r="J1333" s="58" t="s">
        <v>621</v>
      </c>
      <c r="K1333" s="57" t="s">
        <v>1695</v>
      </c>
      <c r="L1333" s="184">
        <v>0</v>
      </c>
      <c r="M1333" s="185">
        <v>115</v>
      </c>
      <c r="N1333" s="186">
        <v>96</v>
      </c>
      <c r="O1333" s="187">
        <f t="shared" si="173"/>
        <v>-19</v>
      </c>
      <c r="P1333" s="59">
        <f t="shared" si="174"/>
        <v>83.478260869565219</v>
      </c>
    </row>
    <row r="1334" spans="1:16" ht="14.25" customHeight="1" outlineLevel="2" x14ac:dyDescent="0.2">
      <c r="A1334" s="217">
        <f t="shared" si="172"/>
        <v>1331</v>
      </c>
      <c r="B1334" s="64" t="s">
        <v>8463</v>
      </c>
      <c r="C1334" s="58" t="s">
        <v>1690</v>
      </c>
      <c r="D1334" s="58" t="s">
        <v>684</v>
      </c>
      <c r="E1334" s="58" t="s">
        <v>25</v>
      </c>
      <c r="F1334" s="58" t="s">
        <v>263</v>
      </c>
      <c r="G1334" s="58" t="s">
        <v>809</v>
      </c>
      <c r="H1334" s="58"/>
      <c r="I1334" s="58" t="s">
        <v>687</v>
      </c>
      <c r="J1334" s="58" t="s">
        <v>615</v>
      </c>
      <c r="K1334" s="57" t="s">
        <v>1691</v>
      </c>
      <c r="L1334" s="184">
        <v>0</v>
      </c>
      <c r="M1334" s="185">
        <v>14</v>
      </c>
      <c r="N1334" s="186">
        <v>11</v>
      </c>
      <c r="O1334" s="187">
        <f t="shared" si="173"/>
        <v>-3</v>
      </c>
      <c r="P1334" s="59">
        <f t="shared" si="174"/>
        <v>78.571428571428569</v>
      </c>
    </row>
    <row r="1335" spans="1:16" ht="14.25" customHeight="1" outlineLevel="2" x14ac:dyDescent="0.2">
      <c r="A1335" s="217">
        <f t="shared" si="172"/>
        <v>1332</v>
      </c>
      <c r="B1335" s="64" t="s">
        <v>8464</v>
      </c>
      <c r="C1335" s="58" t="s">
        <v>1690</v>
      </c>
      <c r="D1335" s="58" t="s">
        <v>684</v>
      </c>
      <c r="E1335" s="58" t="s">
        <v>25</v>
      </c>
      <c r="F1335" s="58" t="s">
        <v>263</v>
      </c>
      <c r="G1335" s="58" t="s">
        <v>809</v>
      </c>
      <c r="H1335" s="58" t="s">
        <v>690</v>
      </c>
      <c r="I1335" s="58" t="s">
        <v>687</v>
      </c>
      <c r="J1335" s="58" t="s">
        <v>615</v>
      </c>
      <c r="K1335" s="57" t="s">
        <v>1693</v>
      </c>
      <c r="L1335" s="184">
        <v>0</v>
      </c>
      <c r="M1335" s="185">
        <v>26</v>
      </c>
      <c r="N1335" s="186">
        <v>23</v>
      </c>
      <c r="O1335" s="187">
        <f t="shared" si="173"/>
        <v>-3</v>
      </c>
      <c r="P1335" s="59">
        <f t="shared" si="174"/>
        <v>88.461538461538453</v>
      </c>
    </row>
    <row r="1336" spans="1:16" ht="14.25" customHeight="1" outlineLevel="2" x14ac:dyDescent="0.2">
      <c r="A1336" s="217">
        <f t="shared" si="172"/>
        <v>1333</v>
      </c>
      <c r="B1336" s="64" t="s">
        <v>8465</v>
      </c>
      <c r="C1336" s="58" t="s">
        <v>1690</v>
      </c>
      <c r="D1336" s="58" t="s">
        <v>684</v>
      </c>
      <c r="E1336" s="58" t="s">
        <v>25</v>
      </c>
      <c r="F1336" s="58" t="s">
        <v>263</v>
      </c>
      <c r="G1336" s="58" t="s">
        <v>809</v>
      </c>
      <c r="H1336" s="58" t="s">
        <v>690</v>
      </c>
      <c r="I1336" s="58" t="s">
        <v>687</v>
      </c>
      <c r="J1336" s="58" t="s">
        <v>621</v>
      </c>
      <c r="K1336" s="57" t="s">
        <v>1695</v>
      </c>
      <c r="L1336" s="184">
        <v>0</v>
      </c>
      <c r="M1336" s="185">
        <v>231</v>
      </c>
      <c r="N1336" s="186">
        <v>192</v>
      </c>
      <c r="O1336" s="187">
        <f t="shared" si="173"/>
        <v>-39</v>
      </c>
      <c r="P1336" s="59">
        <f t="shared" si="174"/>
        <v>83.116883116883116</v>
      </c>
    </row>
    <row r="1337" spans="1:16" s="2" customFormat="1" ht="28.5" customHeight="1" outlineLevel="2" x14ac:dyDescent="0.2">
      <c r="A1337" s="217">
        <f t="shared" si="172"/>
        <v>1334</v>
      </c>
      <c r="B1337" s="64" t="s">
        <v>1705</v>
      </c>
      <c r="C1337" s="58" t="s">
        <v>1690</v>
      </c>
      <c r="D1337" s="58" t="s">
        <v>684</v>
      </c>
      <c r="E1337" s="58" t="s">
        <v>1115</v>
      </c>
      <c r="F1337" s="58" t="s">
        <v>263</v>
      </c>
      <c r="G1337" s="58" t="s">
        <v>89</v>
      </c>
      <c r="H1337" s="58"/>
      <c r="I1337" s="58" t="s">
        <v>687</v>
      </c>
      <c r="J1337" s="58" t="s">
        <v>615</v>
      </c>
      <c r="K1337" s="57" t="s">
        <v>1691</v>
      </c>
      <c r="L1337" s="184">
        <v>0</v>
      </c>
      <c r="M1337" s="185">
        <v>43</v>
      </c>
      <c r="N1337" s="186">
        <v>30</v>
      </c>
      <c r="O1337" s="187">
        <f t="shared" si="173"/>
        <v>-13</v>
      </c>
      <c r="P1337" s="59">
        <f t="shared" si="174"/>
        <v>69.767441860465112</v>
      </c>
    </row>
    <row r="1338" spans="1:16" s="2" customFormat="1" ht="28.5" customHeight="1" outlineLevel="2" x14ac:dyDescent="0.2">
      <c r="A1338" s="217">
        <f t="shared" si="172"/>
        <v>1335</v>
      </c>
      <c r="B1338" s="64" t="s">
        <v>1706</v>
      </c>
      <c r="C1338" s="58" t="s">
        <v>1690</v>
      </c>
      <c r="D1338" s="58" t="s">
        <v>684</v>
      </c>
      <c r="E1338" s="58" t="s">
        <v>1115</v>
      </c>
      <c r="F1338" s="58" t="s">
        <v>263</v>
      </c>
      <c r="G1338" s="58" t="s">
        <v>89</v>
      </c>
      <c r="H1338" s="58" t="s">
        <v>690</v>
      </c>
      <c r="I1338" s="58" t="s">
        <v>687</v>
      </c>
      <c r="J1338" s="58" t="s">
        <v>615</v>
      </c>
      <c r="K1338" s="57" t="s">
        <v>1693</v>
      </c>
      <c r="L1338" s="184">
        <v>0</v>
      </c>
      <c r="M1338" s="185">
        <v>85</v>
      </c>
      <c r="N1338" s="186">
        <v>59</v>
      </c>
      <c r="O1338" s="187">
        <f t="shared" si="173"/>
        <v>-26</v>
      </c>
      <c r="P1338" s="59">
        <f t="shared" si="174"/>
        <v>69.411764705882348</v>
      </c>
    </row>
    <row r="1339" spans="1:16" s="2" customFormat="1" ht="28.5" customHeight="1" outlineLevel="2" x14ac:dyDescent="0.2">
      <c r="A1339" s="217">
        <f t="shared" si="172"/>
        <v>1336</v>
      </c>
      <c r="B1339" s="64" t="s">
        <v>1707</v>
      </c>
      <c r="C1339" s="58" t="s">
        <v>1690</v>
      </c>
      <c r="D1339" s="58" t="s">
        <v>684</v>
      </c>
      <c r="E1339" s="58" t="s">
        <v>1115</v>
      </c>
      <c r="F1339" s="58" t="s">
        <v>263</v>
      </c>
      <c r="G1339" s="58" t="s">
        <v>89</v>
      </c>
      <c r="H1339" s="58" t="s">
        <v>690</v>
      </c>
      <c r="I1339" s="58" t="s">
        <v>687</v>
      </c>
      <c r="J1339" s="58" t="s">
        <v>621</v>
      </c>
      <c r="K1339" s="57" t="s">
        <v>1695</v>
      </c>
      <c r="L1339" s="184">
        <v>0</v>
      </c>
      <c r="M1339" s="185">
        <v>723</v>
      </c>
      <c r="N1339" s="186">
        <v>501</v>
      </c>
      <c r="O1339" s="187">
        <f t="shared" si="173"/>
        <v>-222</v>
      </c>
      <c r="P1339" s="59">
        <f t="shared" si="174"/>
        <v>69.294605809128626</v>
      </c>
    </row>
    <row r="1340" spans="1:16" s="2" customFormat="1" ht="28.5" customHeight="1" outlineLevel="2" x14ac:dyDescent="0.2">
      <c r="A1340" s="217">
        <f t="shared" si="172"/>
        <v>1337</v>
      </c>
      <c r="B1340" s="64" t="s">
        <v>1708</v>
      </c>
      <c r="C1340" s="58" t="s">
        <v>1690</v>
      </c>
      <c r="D1340" s="58" t="s">
        <v>684</v>
      </c>
      <c r="E1340" s="58" t="s">
        <v>1115</v>
      </c>
      <c r="F1340" s="58" t="s">
        <v>263</v>
      </c>
      <c r="G1340" s="58" t="s">
        <v>89</v>
      </c>
      <c r="H1340" s="58"/>
      <c r="I1340" s="58" t="s">
        <v>687</v>
      </c>
      <c r="J1340" s="58" t="s">
        <v>615</v>
      </c>
      <c r="K1340" s="57" t="s">
        <v>1691</v>
      </c>
      <c r="L1340" s="184">
        <v>0</v>
      </c>
      <c r="M1340" s="185">
        <v>38</v>
      </c>
      <c r="N1340" s="186">
        <v>23</v>
      </c>
      <c r="O1340" s="187">
        <f t="shared" si="173"/>
        <v>-15</v>
      </c>
      <c r="P1340" s="59">
        <f t="shared" si="174"/>
        <v>60.526315789473685</v>
      </c>
    </row>
    <row r="1341" spans="1:16" s="2" customFormat="1" ht="28.5" customHeight="1" outlineLevel="2" x14ac:dyDescent="0.2">
      <c r="A1341" s="217">
        <f t="shared" si="172"/>
        <v>1338</v>
      </c>
      <c r="B1341" s="64" t="s">
        <v>1709</v>
      </c>
      <c r="C1341" s="58" t="s">
        <v>1690</v>
      </c>
      <c r="D1341" s="58" t="s">
        <v>684</v>
      </c>
      <c r="E1341" s="58" t="s">
        <v>1115</v>
      </c>
      <c r="F1341" s="58" t="s">
        <v>263</v>
      </c>
      <c r="G1341" s="58" t="s">
        <v>89</v>
      </c>
      <c r="H1341" s="58" t="s">
        <v>690</v>
      </c>
      <c r="I1341" s="58" t="s">
        <v>687</v>
      </c>
      <c r="J1341" s="58" t="s">
        <v>615</v>
      </c>
      <c r="K1341" s="57" t="s">
        <v>1693</v>
      </c>
      <c r="L1341" s="184">
        <v>0</v>
      </c>
      <c r="M1341" s="185">
        <v>75</v>
      </c>
      <c r="N1341" s="186">
        <v>47</v>
      </c>
      <c r="O1341" s="187">
        <f t="shared" si="173"/>
        <v>-28</v>
      </c>
      <c r="P1341" s="59">
        <f t="shared" si="174"/>
        <v>62.666666666666671</v>
      </c>
    </row>
    <row r="1342" spans="1:16" s="2" customFormat="1" ht="28.5" customHeight="1" outlineLevel="2" x14ac:dyDescent="0.2">
      <c r="A1342" s="217">
        <f t="shared" si="172"/>
        <v>1339</v>
      </c>
      <c r="B1342" s="64" t="s">
        <v>1710</v>
      </c>
      <c r="C1342" s="58" t="s">
        <v>1690</v>
      </c>
      <c r="D1342" s="58" t="s">
        <v>684</v>
      </c>
      <c r="E1342" s="58" t="s">
        <v>1115</v>
      </c>
      <c r="F1342" s="58" t="s">
        <v>263</v>
      </c>
      <c r="G1342" s="58" t="s">
        <v>89</v>
      </c>
      <c r="H1342" s="58" t="s">
        <v>690</v>
      </c>
      <c r="I1342" s="58" t="s">
        <v>687</v>
      </c>
      <c r="J1342" s="58" t="s">
        <v>621</v>
      </c>
      <c r="K1342" s="57" t="s">
        <v>1695</v>
      </c>
      <c r="L1342" s="184">
        <v>0</v>
      </c>
      <c r="M1342" s="185">
        <v>638</v>
      </c>
      <c r="N1342" s="186">
        <v>399</v>
      </c>
      <c r="O1342" s="187">
        <f t="shared" si="173"/>
        <v>-239</v>
      </c>
      <c r="P1342" s="59">
        <f t="shared" si="174"/>
        <v>62.539184952978054</v>
      </c>
    </row>
    <row r="1343" spans="1:16" s="2" customFormat="1" ht="28.5" outlineLevel="2" x14ac:dyDescent="0.2">
      <c r="A1343" s="217">
        <f t="shared" si="172"/>
        <v>1340</v>
      </c>
      <c r="B1343" s="64" t="s">
        <v>1711</v>
      </c>
      <c r="C1343" s="58" t="s">
        <v>1690</v>
      </c>
      <c r="D1343" s="58" t="s">
        <v>684</v>
      </c>
      <c r="E1343" s="58" t="s">
        <v>1712</v>
      </c>
      <c r="F1343" s="58" t="s">
        <v>263</v>
      </c>
      <c r="G1343" s="58" t="s">
        <v>159</v>
      </c>
      <c r="H1343" s="58"/>
      <c r="I1343" s="58" t="s">
        <v>687</v>
      </c>
      <c r="J1343" s="58" t="s">
        <v>615</v>
      </c>
      <c r="K1343" s="57" t="s">
        <v>1691</v>
      </c>
      <c r="L1343" s="184">
        <v>0</v>
      </c>
      <c r="M1343" s="185">
        <v>20</v>
      </c>
      <c r="N1343" s="186">
        <v>9</v>
      </c>
      <c r="O1343" s="187">
        <f t="shared" si="173"/>
        <v>-11</v>
      </c>
      <c r="P1343" s="59">
        <f t="shared" si="174"/>
        <v>45</v>
      </c>
    </row>
    <row r="1344" spans="1:16" s="2" customFormat="1" ht="28.5" outlineLevel="2" x14ac:dyDescent="0.2">
      <c r="A1344" s="217">
        <f t="shared" si="172"/>
        <v>1341</v>
      </c>
      <c r="B1344" s="64" t="s">
        <v>1713</v>
      </c>
      <c r="C1344" s="58" t="s">
        <v>1690</v>
      </c>
      <c r="D1344" s="58" t="s">
        <v>684</v>
      </c>
      <c r="E1344" s="58" t="s">
        <v>1712</v>
      </c>
      <c r="F1344" s="58" t="s">
        <v>263</v>
      </c>
      <c r="G1344" s="58" t="s">
        <v>159</v>
      </c>
      <c r="H1344" s="58" t="s">
        <v>690</v>
      </c>
      <c r="I1344" s="58" t="s">
        <v>687</v>
      </c>
      <c r="J1344" s="58" t="s">
        <v>615</v>
      </c>
      <c r="K1344" s="57" t="s">
        <v>1693</v>
      </c>
      <c r="L1344" s="184">
        <v>0</v>
      </c>
      <c r="M1344" s="185">
        <v>40</v>
      </c>
      <c r="N1344" s="186">
        <v>17</v>
      </c>
      <c r="O1344" s="187">
        <f t="shared" si="173"/>
        <v>-23</v>
      </c>
      <c r="P1344" s="59">
        <f t="shared" si="174"/>
        <v>42.5</v>
      </c>
    </row>
    <row r="1345" spans="1:16" s="2" customFormat="1" ht="28.5" outlineLevel="2" x14ac:dyDescent="0.2">
      <c r="A1345" s="217">
        <f t="shared" si="172"/>
        <v>1342</v>
      </c>
      <c r="B1345" s="64" t="s">
        <v>1714</v>
      </c>
      <c r="C1345" s="58" t="s">
        <v>1690</v>
      </c>
      <c r="D1345" s="58" t="s">
        <v>684</v>
      </c>
      <c r="E1345" s="58" t="s">
        <v>1712</v>
      </c>
      <c r="F1345" s="58" t="s">
        <v>263</v>
      </c>
      <c r="G1345" s="58" t="s">
        <v>159</v>
      </c>
      <c r="H1345" s="58" t="s">
        <v>690</v>
      </c>
      <c r="I1345" s="58" t="s">
        <v>687</v>
      </c>
      <c r="J1345" s="58" t="s">
        <v>621</v>
      </c>
      <c r="K1345" s="57" t="s">
        <v>1695</v>
      </c>
      <c r="L1345" s="184">
        <v>0</v>
      </c>
      <c r="M1345" s="185">
        <v>340</v>
      </c>
      <c r="N1345" s="186">
        <v>143</v>
      </c>
      <c r="O1345" s="187">
        <f t="shared" si="173"/>
        <v>-197</v>
      </c>
      <c r="P1345" s="59">
        <f t="shared" si="174"/>
        <v>42.058823529411768</v>
      </c>
    </row>
    <row r="1346" spans="1:16" s="2" customFormat="1" ht="28.5" outlineLevel="2" x14ac:dyDescent="0.2">
      <c r="A1346" s="217">
        <f t="shared" si="172"/>
        <v>1343</v>
      </c>
      <c r="B1346" s="64" t="s">
        <v>1715</v>
      </c>
      <c r="C1346" s="58" t="s">
        <v>1690</v>
      </c>
      <c r="D1346" s="58" t="s">
        <v>684</v>
      </c>
      <c r="E1346" s="58" t="s">
        <v>1712</v>
      </c>
      <c r="F1346" s="58" t="s">
        <v>263</v>
      </c>
      <c r="G1346" s="58" t="s">
        <v>159</v>
      </c>
      <c r="H1346" s="58"/>
      <c r="I1346" s="58" t="s">
        <v>687</v>
      </c>
      <c r="J1346" s="58" t="s">
        <v>615</v>
      </c>
      <c r="K1346" s="57" t="s">
        <v>1691</v>
      </c>
      <c r="L1346" s="184">
        <v>0</v>
      </c>
      <c r="M1346" s="185">
        <v>3</v>
      </c>
      <c r="N1346" s="186">
        <v>1</v>
      </c>
      <c r="O1346" s="187">
        <f t="shared" si="173"/>
        <v>-2</v>
      </c>
      <c r="P1346" s="59">
        <f t="shared" si="174"/>
        <v>33.333333333333329</v>
      </c>
    </row>
    <row r="1347" spans="1:16" s="2" customFormat="1" ht="28.5" outlineLevel="2" x14ac:dyDescent="0.2">
      <c r="A1347" s="217">
        <f t="shared" si="172"/>
        <v>1344</v>
      </c>
      <c r="B1347" s="64" t="s">
        <v>1716</v>
      </c>
      <c r="C1347" s="58" t="s">
        <v>1690</v>
      </c>
      <c r="D1347" s="58" t="s">
        <v>684</v>
      </c>
      <c r="E1347" s="58" t="s">
        <v>1712</v>
      </c>
      <c r="F1347" s="58" t="s">
        <v>263</v>
      </c>
      <c r="G1347" s="58" t="s">
        <v>159</v>
      </c>
      <c r="H1347" s="58" t="s">
        <v>690</v>
      </c>
      <c r="I1347" s="58" t="s">
        <v>687</v>
      </c>
      <c r="J1347" s="58" t="s">
        <v>615</v>
      </c>
      <c r="K1347" s="57" t="s">
        <v>1693</v>
      </c>
      <c r="L1347" s="184">
        <v>0</v>
      </c>
      <c r="M1347" s="185">
        <v>6</v>
      </c>
      <c r="N1347" s="186">
        <v>1</v>
      </c>
      <c r="O1347" s="187">
        <f t="shared" si="173"/>
        <v>-5</v>
      </c>
      <c r="P1347" s="59">
        <f t="shared" si="174"/>
        <v>16.666666666666664</v>
      </c>
    </row>
    <row r="1348" spans="1:16" s="2" customFormat="1" ht="28.5" outlineLevel="2" x14ac:dyDescent="0.2">
      <c r="A1348" s="217">
        <f t="shared" si="172"/>
        <v>1345</v>
      </c>
      <c r="B1348" s="64" t="s">
        <v>1717</v>
      </c>
      <c r="C1348" s="58" t="s">
        <v>1690</v>
      </c>
      <c r="D1348" s="58" t="s">
        <v>684</v>
      </c>
      <c r="E1348" s="58" t="s">
        <v>1712</v>
      </c>
      <c r="F1348" s="58" t="s">
        <v>263</v>
      </c>
      <c r="G1348" s="58" t="s">
        <v>159</v>
      </c>
      <c r="H1348" s="58" t="s">
        <v>690</v>
      </c>
      <c r="I1348" s="58" t="s">
        <v>687</v>
      </c>
      <c r="J1348" s="58" t="s">
        <v>621</v>
      </c>
      <c r="K1348" s="57" t="s">
        <v>1695</v>
      </c>
      <c r="L1348" s="184">
        <v>0</v>
      </c>
      <c r="M1348" s="185">
        <v>51</v>
      </c>
      <c r="N1348" s="186">
        <v>12</v>
      </c>
      <c r="O1348" s="187">
        <f t="shared" si="173"/>
        <v>-39</v>
      </c>
      <c r="P1348" s="59">
        <f t="shared" si="174"/>
        <v>23.52941176470588</v>
      </c>
    </row>
    <row r="1349" spans="1:16" s="2" customFormat="1" ht="28.5" outlineLevel="2" x14ac:dyDescent="0.2">
      <c r="A1349" s="217">
        <f t="shared" si="172"/>
        <v>1346</v>
      </c>
      <c r="B1349" s="64" t="s">
        <v>1718</v>
      </c>
      <c r="C1349" s="58" t="s">
        <v>1690</v>
      </c>
      <c r="D1349" s="58" t="s">
        <v>684</v>
      </c>
      <c r="E1349" s="58" t="s">
        <v>997</v>
      </c>
      <c r="F1349" s="58" t="s">
        <v>263</v>
      </c>
      <c r="G1349" s="58" t="s">
        <v>135</v>
      </c>
      <c r="H1349" s="58"/>
      <c r="I1349" s="58" t="s">
        <v>687</v>
      </c>
      <c r="J1349" s="58" t="s">
        <v>615</v>
      </c>
      <c r="K1349" s="57" t="s">
        <v>1691</v>
      </c>
      <c r="L1349" s="184">
        <v>0</v>
      </c>
      <c r="M1349" s="185">
        <v>33</v>
      </c>
      <c r="N1349" s="186">
        <v>26</v>
      </c>
      <c r="O1349" s="187">
        <f t="shared" si="173"/>
        <v>-7</v>
      </c>
      <c r="P1349" s="59">
        <f t="shared" si="174"/>
        <v>78.787878787878782</v>
      </c>
    </row>
    <row r="1350" spans="1:16" s="2" customFormat="1" ht="28.5" outlineLevel="2" x14ac:dyDescent="0.2">
      <c r="A1350" s="217">
        <f t="shared" ref="A1350:A1413" si="175">A1349+1</f>
        <v>1347</v>
      </c>
      <c r="B1350" s="64" t="s">
        <v>1719</v>
      </c>
      <c r="C1350" s="58" t="s">
        <v>1690</v>
      </c>
      <c r="D1350" s="58" t="s">
        <v>684</v>
      </c>
      <c r="E1350" s="58" t="s">
        <v>997</v>
      </c>
      <c r="F1350" s="58" t="s">
        <v>263</v>
      </c>
      <c r="G1350" s="58" t="s">
        <v>998</v>
      </c>
      <c r="H1350" s="58" t="s">
        <v>690</v>
      </c>
      <c r="I1350" s="58" t="s">
        <v>687</v>
      </c>
      <c r="J1350" s="58" t="s">
        <v>615</v>
      </c>
      <c r="K1350" s="57" t="s">
        <v>1693</v>
      </c>
      <c r="L1350" s="184">
        <v>0</v>
      </c>
      <c r="M1350" s="185">
        <v>65</v>
      </c>
      <c r="N1350" s="186">
        <v>51</v>
      </c>
      <c r="O1350" s="187">
        <f t="shared" si="173"/>
        <v>-14</v>
      </c>
      <c r="P1350" s="59">
        <f t="shared" si="174"/>
        <v>78.461538461538467</v>
      </c>
    </row>
    <row r="1351" spans="1:16" s="2" customFormat="1" ht="28.5" outlineLevel="2" x14ac:dyDescent="0.2">
      <c r="A1351" s="217">
        <f t="shared" si="175"/>
        <v>1348</v>
      </c>
      <c r="B1351" s="64" t="s">
        <v>1720</v>
      </c>
      <c r="C1351" s="58" t="s">
        <v>1690</v>
      </c>
      <c r="D1351" s="58" t="s">
        <v>684</v>
      </c>
      <c r="E1351" s="58" t="s">
        <v>997</v>
      </c>
      <c r="F1351" s="58" t="s">
        <v>263</v>
      </c>
      <c r="G1351" s="58" t="s">
        <v>998</v>
      </c>
      <c r="H1351" s="58" t="s">
        <v>690</v>
      </c>
      <c r="I1351" s="58" t="s">
        <v>687</v>
      </c>
      <c r="J1351" s="58" t="s">
        <v>621</v>
      </c>
      <c r="K1351" s="57" t="s">
        <v>1695</v>
      </c>
      <c r="L1351" s="184">
        <v>0</v>
      </c>
      <c r="M1351" s="185">
        <v>553</v>
      </c>
      <c r="N1351" s="186">
        <v>431</v>
      </c>
      <c r="O1351" s="187">
        <f t="shared" si="173"/>
        <v>-122</v>
      </c>
      <c r="P1351" s="59">
        <f t="shared" si="174"/>
        <v>77.938517179023506</v>
      </c>
    </row>
    <row r="1352" spans="1:16" s="2" customFormat="1" ht="28.5" outlineLevel="2" x14ac:dyDescent="0.2">
      <c r="A1352" s="217">
        <f t="shared" si="175"/>
        <v>1349</v>
      </c>
      <c r="B1352" s="64" t="s">
        <v>1721</v>
      </c>
      <c r="C1352" s="58" t="s">
        <v>1690</v>
      </c>
      <c r="D1352" s="58" t="s">
        <v>684</v>
      </c>
      <c r="E1352" s="58" t="s">
        <v>997</v>
      </c>
      <c r="F1352" s="58" t="s">
        <v>263</v>
      </c>
      <c r="G1352" s="58" t="s">
        <v>135</v>
      </c>
      <c r="H1352" s="58"/>
      <c r="I1352" s="58" t="s">
        <v>687</v>
      </c>
      <c r="J1352" s="58" t="s">
        <v>615</v>
      </c>
      <c r="K1352" s="57" t="s">
        <v>1691</v>
      </c>
      <c r="L1352" s="184">
        <v>0</v>
      </c>
      <c r="M1352" s="185">
        <v>3</v>
      </c>
      <c r="N1352" s="186">
        <v>2</v>
      </c>
      <c r="O1352" s="187">
        <f t="shared" si="173"/>
        <v>-1</v>
      </c>
      <c r="P1352" s="59">
        <f t="shared" si="174"/>
        <v>66.666666666666657</v>
      </c>
    </row>
    <row r="1353" spans="1:16" s="2" customFormat="1" ht="28.5" outlineLevel="2" x14ac:dyDescent="0.2">
      <c r="A1353" s="217">
        <f t="shared" si="175"/>
        <v>1350</v>
      </c>
      <c r="B1353" s="64" t="s">
        <v>1722</v>
      </c>
      <c r="C1353" s="58" t="s">
        <v>1690</v>
      </c>
      <c r="D1353" s="58" t="s">
        <v>684</v>
      </c>
      <c r="E1353" s="58" t="s">
        <v>997</v>
      </c>
      <c r="F1353" s="58" t="s">
        <v>263</v>
      </c>
      <c r="G1353" s="58" t="s">
        <v>998</v>
      </c>
      <c r="H1353" s="58" t="s">
        <v>690</v>
      </c>
      <c r="I1353" s="58" t="s">
        <v>687</v>
      </c>
      <c r="J1353" s="58" t="s">
        <v>615</v>
      </c>
      <c r="K1353" s="57" t="s">
        <v>1693</v>
      </c>
      <c r="L1353" s="184">
        <v>0</v>
      </c>
      <c r="M1353" s="185">
        <v>6</v>
      </c>
      <c r="N1353" s="186">
        <v>2</v>
      </c>
      <c r="O1353" s="187">
        <f t="shared" si="173"/>
        <v>-4</v>
      </c>
      <c r="P1353" s="59">
        <f t="shared" si="174"/>
        <v>33.333333333333329</v>
      </c>
    </row>
    <row r="1354" spans="1:16" s="2" customFormat="1" ht="28.5" outlineLevel="2" x14ac:dyDescent="0.2">
      <c r="A1354" s="217">
        <f t="shared" si="175"/>
        <v>1351</v>
      </c>
      <c r="B1354" s="64" t="s">
        <v>1723</v>
      </c>
      <c r="C1354" s="58" t="s">
        <v>1690</v>
      </c>
      <c r="D1354" s="58" t="s">
        <v>684</v>
      </c>
      <c r="E1354" s="58" t="s">
        <v>997</v>
      </c>
      <c r="F1354" s="58" t="s">
        <v>263</v>
      </c>
      <c r="G1354" s="58" t="s">
        <v>998</v>
      </c>
      <c r="H1354" s="58" t="s">
        <v>690</v>
      </c>
      <c r="I1354" s="58" t="s">
        <v>687</v>
      </c>
      <c r="J1354" s="58" t="s">
        <v>621</v>
      </c>
      <c r="K1354" s="57" t="s">
        <v>1695</v>
      </c>
      <c r="L1354" s="184">
        <v>0</v>
      </c>
      <c r="M1354" s="185">
        <v>51</v>
      </c>
      <c r="N1354" s="186">
        <v>21</v>
      </c>
      <c r="O1354" s="187">
        <f t="shared" si="173"/>
        <v>-30</v>
      </c>
      <c r="P1354" s="59">
        <f t="shared" si="174"/>
        <v>41.17647058823529</v>
      </c>
    </row>
    <row r="1355" spans="1:16" s="2" customFormat="1" outlineLevel="1" x14ac:dyDescent="0.2">
      <c r="A1355" s="218">
        <f t="shared" si="175"/>
        <v>1352</v>
      </c>
      <c r="B1355" s="60" t="s">
        <v>1724</v>
      </c>
      <c r="C1355" s="61">
        <v>236321</v>
      </c>
      <c r="D1355" s="61" t="s">
        <v>551</v>
      </c>
      <c r="E1355" s="61"/>
      <c r="F1355" s="61"/>
      <c r="G1355" s="61"/>
      <c r="H1355" s="62"/>
      <c r="I1355" s="61"/>
      <c r="J1355" s="61"/>
      <c r="K1355" s="63"/>
      <c r="L1355" s="65">
        <f>SUM(L1356:L1359)</f>
        <v>0</v>
      </c>
      <c r="M1355" s="65">
        <f t="shared" ref="M1355:O1355" si="176">SUM(M1356:M1359)</f>
        <v>212</v>
      </c>
      <c r="N1355" s="65">
        <f t="shared" si="176"/>
        <v>212</v>
      </c>
      <c r="O1355" s="66">
        <f t="shared" si="176"/>
        <v>0</v>
      </c>
      <c r="P1355" s="18">
        <f t="shared" si="174"/>
        <v>100</v>
      </c>
    </row>
    <row r="1356" spans="1:16" s="2" customFormat="1" ht="28.5" outlineLevel="2" x14ac:dyDescent="0.2">
      <c r="A1356" s="217">
        <f t="shared" si="175"/>
        <v>1353</v>
      </c>
      <c r="B1356" s="64" t="s">
        <v>1725</v>
      </c>
      <c r="C1356" s="58" t="s">
        <v>1726</v>
      </c>
      <c r="D1356" s="58" t="s">
        <v>551</v>
      </c>
      <c r="E1356" s="58" t="s">
        <v>1727</v>
      </c>
      <c r="F1356" s="58" t="s">
        <v>224</v>
      </c>
      <c r="G1356" s="58" t="s">
        <v>27</v>
      </c>
      <c r="H1356" s="58"/>
      <c r="I1356" s="58" t="s">
        <v>614</v>
      </c>
      <c r="J1356" s="58" t="s">
        <v>615</v>
      </c>
      <c r="K1356" s="57" t="s">
        <v>1728</v>
      </c>
      <c r="L1356" s="184">
        <v>0</v>
      </c>
      <c r="M1356" s="185">
        <v>15</v>
      </c>
      <c r="N1356" s="186">
        <v>15</v>
      </c>
      <c r="O1356" s="187">
        <f t="shared" ref="O1356:O1359" si="177">N1356-M1356</f>
        <v>0</v>
      </c>
      <c r="P1356" s="59">
        <f t="shared" si="174"/>
        <v>100</v>
      </c>
    </row>
    <row r="1357" spans="1:16" s="2" customFormat="1" ht="28.5" outlineLevel="2" x14ac:dyDescent="0.2">
      <c r="A1357" s="217">
        <f t="shared" si="175"/>
        <v>1354</v>
      </c>
      <c r="B1357" s="64" t="s">
        <v>1729</v>
      </c>
      <c r="C1357" s="58" t="s">
        <v>1726</v>
      </c>
      <c r="D1357" s="58" t="s">
        <v>551</v>
      </c>
      <c r="E1357" s="58" t="s">
        <v>1727</v>
      </c>
      <c r="F1357" s="58" t="s">
        <v>224</v>
      </c>
      <c r="G1357" s="58" t="s">
        <v>27</v>
      </c>
      <c r="H1357" s="58" t="s">
        <v>1730</v>
      </c>
      <c r="I1357" s="58" t="s">
        <v>614</v>
      </c>
      <c r="J1357" s="58" t="s">
        <v>615</v>
      </c>
      <c r="K1357" s="57" t="s">
        <v>1731</v>
      </c>
      <c r="L1357" s="184">
        <v>0</v>
      </c>
      <c r="M1357" s="185">
        <v>7</v>
      </c>
      <c r="N1357" s="186">
        <v>7</v>
      </c>
      <c r="O1357" s="187">
        <f t="shared" si="177"/>
        <v>0</v>
      </c>
      <c r="P1357" s="59">
        <f t="shared" si="174"/>
        <v>100</v>
      </c>
    </row>
    <row r="1358" spans="1:16" s="2" customFormat="1" ht="28.5" outlineLevel="2" x14ac:dyDescent="0.2">
      <c r="A1358" s="217">
        <f t="shared" si="175"/>
        <v>1355</v>
      </c>
      <c r="B1358" s="64" t="s">
        <v>1732</v>
      </c>
      <c r="C1358" s="58" t="s">
        <v>1726</v>
      </c>
      <c r="D1358" s="58" t="s">
        <v>551</v>
      </c>
      <c r="E1358" s="58" t="s">
        <v>1727</v>
      </c>
      <c r="F1358" s="58" t="s">
        <v>224</v>
      </c>
      <c r="G1358" s="58" t="s">
        <v>27</v>
      </c>
      <c r="H1358" s="58" t="s">
        <v>1733</v>
      </c>
      <c r="I1358" s="58" t="s">
        <v>614</v>
      </c>
      <c r="J1358" s="58" t="s">
        <v>621</v>
      </c>
      <c r="K1358" s="57" t="s">
        <v>1734</v>
      </c>
      <c r="L1358" s="184">
        <v>0</v>
      </c>
      <c r="M1358" s="185">
        <v>129</v>
      </c>
      <c r="N1358" s="186">
        <v>129</v>
      </c>
      <c r="O1358" s="187">
        <f t="shared" si="177"/>
        <v>0</v>
      </c>
      <c r="P1358" s="59">
        <f t="shared" si="174"/>
        <v>100</v>
      </c>
    </row>
    <row r="1359" spans="1:16" s="2" customFormat="1" ht="28.5" outlineLevel="2" x14ac:dyDescent="0.2">
      <c r="A1359" s="217">
        <f t="shared" si="175"/>
        <v>1356</v>
      </c>
      <c r="B1359" s="64" t="s">
        <v>1735</v>
      </c>
      <c r="C1359" s="58" t="s">
        <v>1726</v>
      </c>
      <c r="D1359" s="58" t="s">
        <v>551</v>
      </c>
      <c r="E1359" s="58" t="s">
        <v>1727</v>
      </c>
      <c r="F1359" s="58" t="s">
        <v>224</v>
      </c>
      <c r="G1359" s="58" t="s">
        <v>31</v>
      </c>
      <c r="H1359" s="58"/>
      <c r="I1359" s="58" t="s">
        <v>25</v>
      </c>
      <c r="J1359" s="58" t="s">
        <v>25</v>
      </c>
      <c r="K1359" s="57" t="s">
        <v>1728</v>
      </c>
      <c r="L1359" s="184">
        <v>0</v>
      </c>
      <c r="M1359" s="185">
        <v>61</v>
      </c>
      <c r="N1359" s="186">
        <v>61</v>
      </c>
      <c r="O1359" s="187">
        <f t="shared" si="177"/>
        <v>0</v>
      </c>
      <c r="P1359" s="59">
        <f t="shared" si="174"/>
        <v>100</v>
      </c>
    </row>
    <row r="1360" spans="1:16" s="2" customFormat="1" outlineLevel="1" x14ac:dyDescent="0.2">
      <c r="A1360" s="218">
        <f t="shared" si="175"/>
        <v>1357</v>
      </c>
      <c r="B1360" s="60" t="s">
        <v>1736</v>
      </c>
      <c r="C1360" s="61">
        <v>236322</v>
      </c>
      <c r="D1360" s="61" t="s">
        <v>551</v>
      </c>
      <c r="E1360" s="61"/>
      <c r="F1360" s="61"/>
      <c r="G1360" s="61"/>
      <c r="H1360" s="62"/>
      <c r="I1360" s="61"/>
      <c r="J1360" s="61"/>
      <c r="K1360" s="63"/>
      <c r="L1360" s="65">
        <f>SUM(L1361:L1370)</f>
        <v>0</v>
      </c>
      <c r="M1360" s="65">
        <f t="shared" ref="M1360:O1360" si="178">SUM(M1361:M1370)</f>
        <v>412</v>
      </c>
      <c r="N1360" s="65">
        <f t="shared" si="178"/>
        <v>412</v>
      </c>
      <c r="O1360" s="66">
        <f t="shared" si="178"/>
        <v>0</v>
      </c>
      <c r="P1360" s="18">
        <f t="shared" si="174"/>
        <v>100</v>
      </c>
    </row>
    <row r="1361" spans="1:16" s="2" customFormat="1" ht="14.25" customHeight="1" outlineLevel="2" x14ac:dyDescent="0.2">
      <c r="A1361" s="217">
        <f t="shared" si="175"/>
        <v>1358</v>
      </c>
      <c r="B1361" s="64" t="s">
        <v>1737</v>
      </c>
      <c r="C1361" s="58" t="s">
        <v>1738</v>
      </c>
      <c r="D1361" s="58" t="s">
        <v>551</v>
      </c>
      <c r="E1361" s="58" t="s">
        <v>25</v>
      </c>
      <c r="F1361" s="58" t="s">
        <v>1739</v>
      </c>
      <c r="G1361" s="58" t="s">
        <v>298</v>
      </c>
      <c r="H1361" s="58"/>
      <c r="I1361" s="58" t="s">
        <v>1613</v>
      </c>
      <c r="J1361" s="58" t="s">
        <v>615</v>
      </c>
      <c r="K1361" s="57" t="s">
        <v>1740</v>
      </c>
      <c r="L1361" s="184">
        <v>0</v>
      </c>
      <c r="M1361" s="185">
        <v>27</v>
      </c>
      <c r="N1361" s="186">
        <v>27</v>
      </c>
      <c r="O1361" s="187">
        <f t="shared" ref="O1361:O1370" si="179">N1361-M1361</f>
        <v>0</v>
      </c>
      <c r="P1361" s="59">
        <f t="shared" si="174"/>
        <v>100</v>
      </c>
    </row>
    <row r="1362" spans="1:16" s="2" customFormat="1" ht="14.25" customHeight="1" outlineLevel="2" x14ac:dyDescent="0.2">
      <c r="A1362" s="217">
        <f t="shared" si="175"/>
        <v>1359</v>
      </c>
      <c r="B1362" s="64" t="s">
        <v>1741</v>
      </c>
      <c r="C1362" s="58" t="s">
        <v>1738</v>
      </c>
      <c r="D1362" s="58" t="s">
        <v>551</v>
      </c>
      <c r="E1362" s="58" t="s">
        <v>25</v>
      </c>
      <c r="F1362" s="58" t="s">
        <v>1739</v>
      </c>
      <c r="G1362" s="58" t="s">
        <v>298</v>
      </c>
      <c r="H1362" s="58"/>
      <c r="I1362" s="58" t="s">
        <v>1613</v>
      </c>
      <c r="J1362" s="58" t="s">
        <v>621</v>
      </c>
      <c r="K1362" s="57" t="s">
        <v>1742</v>
      </c>
      <c r="L1362" s="184">
        <v>0</v>
      </c>
      <c r="M1362" s="185">
        <v>154</v>
      </c>
      <c r="N1362" s="186">
        <v>154</v>
      </c>
      <c r="O1362" s="187">
        <f t="shared" si="179"/>
        <v>0</v>
      </c>
      <c r="P1362" s="59">
        <f t="shared" si="174"/>
        <v>100</v>
      </c>
    </row>
    <row r="1363" spans="1:16" s="2" customFormat="1" ht="14.25" customHeight="1" outlineLevel="2" x14ac:dyDescent="0.2">
      <c r="A1363" s="217">
        <f t="shared" si="175"/>
        <v>1360</v>
      </c>
      <c r="B1363" s="64" t="s">
        <v>1743</v>
      </c>
      <c r="C1363" s="58" t="s">
        <v>1738</v>
      </c>
      <c r="D1363" s="58" t="s">
        <v>551</v>
      </c>
      <c r="E1363" s="58" t="s">
        <v>25</v>
      </c>
      <c r="F1363" s="58" t="s">
        <v>1739</v>
      </c>
      <c r="G1363" s="58" t="s">
        <v>125</v>
      </c>
      <c r="H1363" s="58"/>
      <c r="I1363" s="58" t="s">
        <v>1613</v>
      </c>
      <c r="J1363" s="58" t="s">
        <v>615</v>
      </c>
      <c r="K1363" s="57" t="s">
        <v>1740</v>
      </c>
      <c r="L1363" s="184">
        <v>0</v>
      </c>
      <c r="M1363" s="185">
        <v>14</v>
      </c>
      <c r="N1363" s="186">
        <v>14</v>
      </c>
      <c r="O1363" s="187">
        <f t="shared" si="179"/>
        <v>0</v>
      </c>
      <c r="P1363" s="59">
        <f t="shared" si="174"/>
        <v>100</v>
      </c>
    </row>
    <row r="1364" spans="1:16" s="2" customFormat="1" ht="14.25" customHeight="1" outlineLevel="2" x14ac:dyDescent="0.2">
      <c r="A1364" s="217">
        <f t="shared" si="175"/>
        <v>1361</v>
      </c>
      <c r="B1364" s="64" t="s">
        <v>1744</v>
      </c>
      <c r="C1364" s="58" t="s">
        <v>1738</v>
      </c>
      <c r="D1364" s="58" t="s">
        <v>551</v>
      </c>
      <c r="E1364" s="58" t="s">
        <v>25</v>
      </c>
      <c r="F1364" s="58" t="s">
        <v>1739</v>
      </c>
      <c r="G1364" s="58" t="s">
        <v>125</v>
      </c>
      <c r="H1364" s="58"/>
      <c r="I1364" s="58" t="s">
        <v>1613</v>
      </c>
      <c r="J1364" s="58" t="s">
        <v>621</v>
      </c>
      <c r="K1364" s="57" t="s">
        <v>1742</v>
      </c>
      <c r="L1364" s="184">
        <v>0</v>
      </c>
      <c r="M1364" s="185">
        <v>79</v>
      </c>
      <c r="N1364" s="186">
        <v>79</v>
      </c>
      <c r="O1364" s="187">
        <f t="shared" si="179"/>
        <v>0</v>
      </c>
      <c r="P1364" s="59">
        <f t="shared" si="174"/>
        <v>100</v>
      </c>
    </row>
    <row r="1365" spans="1:16" s="2" customFormat="1" ht="14.25" customHeight="1" outlineLevel="2" x14ac:dyDescent="0.2">
      <c r="A1365" s="217">
        <f t="shared" si="175"/>
        <v>1362</v>
      </c>
      <c r="B1365" s="64" t="s">
        <v>1745</v>
      </c>
      <c r="C1365" s="58" t="s">
        <v>1738</v>
      </c>
      <c r="D1365" s="58" t="s">
        <v>551</v>
      </c>
      <c r="E1365" s="58" t="s">
        <v>25</v>
      </c>
      <c r="F1365" s="58" t="s">
        <v>1739</v>
      </c>
      <c r="G1365" s="58" t="s">
        <v>269</v>
      </c>
      <c r="H1365" s="58"/>
      <c r="I1365" s="58" t="s">
        <v>1613</v>
      </c>
      <c r="J1365" s="58" t="s">
        <v>615</v>
      </c>
      <c r="K1365" s="57" t="s">
        <v>1740</v>
      </c>
      <c r="L1365" s="184">
        <v>0</v>
      </c>
      <c r="M1365" s="185">
        <v>10</v>
      </c>
      <c r="N1365" s="186">
        <v>10</v>
      </c>
      <c r="O1365" s="187">
        <f t="shared" si="179"/>
        <v>0</v>
      </c>
      <c r="P1365" s="59">
        <f t="shared" si="174"/>
        <v>100</v>
      </c>
    </row>
    <row r="1366" spans="1:16" s="2" customFormat="1" ht="14.25" customHeight="1" outlineLevel="2" x14ac:dyDescent="0.2">
      <c r="A1366" s="217">
        <f t="shared" si="175"/>
        <v>1363</v>
      </c>
      <c r="B1366" s="64" t="s">
        <v>1746</v>
      </c>
      <c r="C1366" s="58" t="s">
        <v>1738</v>
      </c>
      <c r="D1366" s="58" t="s">
        <v>551</v>
      </c>
      <c r="E1366" s="58" t="s">
        <v>25</v>
      </c>
      <c r="F1366" s="58" t="s">
        <v>1739</v>
      </c>
      <c r="G1366" s="58" t="s">
        <v>269</v>
      </c>
      <c r="H1366" s="58"/>
      <c r="I1366" s="58" t="s">
        <v>1613</v>
      </c>
      <c r="J1366" s="58" t="s">
        <v>621</v>
      </c>
      <c r="K1366" s="57" t="s">
        <v>1742</v>
      </c>
      <c r="L1366" s="184">
        <v>0</v>
      </c>
      <c r="M1366" s="185">
        <v>58</v>
      </c>
      <c r="N1366" s="186">
        <v>58</v>
      </c>
      <c r="O1366" s="187">
        <f t="shared" si="179"/>
        <v>0</v>
      </c>
      <c r="P1366" s="59">
        <f t="shared" si="174"/>
        <v>100</v>
      </c>
    </row>
    <row r="1367" spans="1:16" s="2" customFormat="1" ht="14.25" customHeight="1" outlineLevel="2" x14ac:dyDescent="0.2">
      <c r="A1367" s="217">
        <f t="shared" si="175"/>
        <v>1364</v>
      </c>
      <c r="B1367" s="64" t="s">
        <v>1747</v>
      </c>
      <c r="C1367" s="58" t="s">
        <v>1738</v>
      </c>
      <c r="D1367" s="58" t="s">
        <v>551</v>
      </c>
      <c r="E1367" s="58" t="s">
        <v>25</v>
      </c>
      <c r="F1367" s="58" t="s">
        <v>1739</v>
      </c>
      <c r="G1367" s="58" t="s">
        <v>271</v>
      </c>
      <c r="H1367" s="58"/>
      <c r="I1367" s="58" t="s">
        <v>1613</v>
      </c>
      <c r="J1367" s="58" t="s">
        <v>615</v>
      </c>
      <c r="K1367" s="57" t="s">
        <v>1740</v>
      </c>
      <c r="L1367" s="184">
        <v>0</v>
      </c>
      <c r="M1367" s="185">
        <v>4</v>
      </c>
      <c r="N1367" s="186">
        <v>4</v>
      </c>
      <c r="O1367" s="187">
        <f t="shared" si="179"/>
        <v>0</v>
      </c>
      <c r="P1367" s="59">
        <f t="shared" si="174"/>
        <v>100</v>
      </c>
    </row>
    <row r="1368" spans="1:16" s="2" customFormat="1" ht="14.25" customHeight="1" outlineLevel="2" x14ac:dyDescent="0.2">
      <c r="A1368" s="217">
        <f t="shared" si="175"/>
        <v>1365</v>
      </c>
      <c r="B1368" s="64" t="s">
        <v>1748</v>
      </c>
      <c r="C1368" s="58" t="s">
        <v>1738</v>
      </c>
      <c r="D1368" s="58" t="s">
        <v>551</v>
      </c>
      <c r="E1368" s="58" t="s">
        <v>25</v>
      </c>
      <c r="F1368" s="58" t="s">
        <v>1739</v>
      </c>
      <c r="G1368" s="58" t="s">
        <v>271</v>
      </c>
      <c r="H1368" s="58"/>
      <c r="I1368" s="58" t="s">
        <v>1613</v>
      </c>
      <c r="J1368" s="58" t="s">
        <v>621</v>
      </c>
      <c r="K1368" s="57" t="s">
        <v>1742</v>
      </c>
      <c r="L1368" s="184">
        <v>0</v>
      </c>
      <c r="M1368" s="185">
        <v>21</v>
      </c>
      <c r="N1368" s="186">
        <v>21</v>
      </c>
      <c r="O1368" s="187">
        <f t="shared" si="179"/>
        <v>0</v>
      </c>
      <c r="P1368" s="59">
        <f t="shared" si="174"/>
        <v>100</v>
      </c>
    </row>
    <row r="1369" spans="1:16" s="2" customFormat="1" ht="14.25" customHeight="1" outlineLevel="2" x14ac:dyDescent="0.2">
      <c r="A1369" s="217">
        <f t="shared" si="175"/>
        <v>1366</v>
      </c>
      <c r="B1369" s="64" t="s">
        <v>1749</v>
      </c>
      <c r="C1369" s="58" t="s">
        <v>1738</v>
      </c>
      <c r="D1369" s="58" t="s">
        <v>551</v>
      </c>
      <c r="E1369" s="58" t="s">
        <v>25</v>
      </c>
      <c r="F1369" s="58" t="s">
        <v>1739</v>
      </c>
      <c r="G1369" s="58" t="s">
        <v>67</v>
      </c>
      <c r="H1369" s="58"/>
      <c r="I1369" s="58" t="s">
        <v>1613</v>
      </c>
      <c r="J1369" s="58" t="s">
        <v>615</v>
      </c>
      <c r="K1369" s="57" t="s">
        <v>1740</v>
      </c>
      <c r="L1369" s="184">
        <v>0</v>
      </c>
      <c r="M1369" s="185">
        <v>7</v>
      </c>
      <c r="N1369" s="186">
        <v>7</v>
      </c>
      <c r="O1369" s="187">
        <f t="shared" si="179"/>
        <v>0</v>
      </c>
      <c r="P1369" s="59">
        <f t="shared" si="174"/>
        <v>100</v>
      </c>
    </row>
    <row r="1370" spans="1:16" s="2" customFormat="1" ht="14.25" customHeight="1" outlineLevel="2" x14ac:dyDescent="0.2">
      <c r="A1370" s="217">
        <f t="shared" si="175"/>
        <v>1367</v>
      </c>
      <c r="B1370" s="64" t="s">
        <v>1750</v>
      </c>
      <c r="C1370" s="58" t="s">
        <v>1738</v>
      </c>
      <c r="D1370" s="58" t="s">
        <v>551</v>
      </c>
      <c r="E1370" s="58" t="s">
        <v>25</v>
      </c>
      <c r="F1370" s="58" t="s">
        <v>1739</v>
      </c>
      <c r="G1370" s="58" t="s">
        <v>67</v>
      </c>
      <c r="H1370" s="58"/>
      <c r="I1370" s="58" t="s">
        <v>1613</v>
      </c>
      <c r="J1370" s="58" t="s">
        <v>621</v>
      </c>
      <c r="K1370" s="57" t="s">
        <v>1742</v>
      </c>
      <c r="L1370" s="184">
        <v>0</v>
      </c>
      <c r="M1370" s="185">
        <v>38</v>
      </c>
      <c r="N1370" s="186">
        <v>38</v>
      </c>
      <c r="O1370" s="187">
        <f t="shared" si="179"/>
        <v>0</v>
      </c>
      <c r="P1370" s="59">
        <f t="shared" si="174"/>
        <v>100</v>
      </c>
    </row>
    <row r="1371" spans="1:16" s="2" customFormat="1" ht="28.5" outlineLevel="1" x14ac:dyDescent="0.2">
      <c r="A1371" s="218">
        <f t="shared" si="175"/>
        <v>1368</v>
      </c>
      <c r="B1371" s="60" t="s">
        <v>1751</v>
      </c>
      <c r="C1371" s="61">
        <v>236322</v>
      </c>
      <c r="D1371" s="61" t="s">
        <v>1752</v>
      </c>
      <c r="E1371" s="61"/>
      <c r="F1371" s="61"/>
      <c r="G1371" s="61"/>
      <c r="H1371" s="62" t="s">
        <v>1753</v>
      </c>
      <c r="I1371" s="61"/>
      <c r="J1371" s="61"/>
      <c r="K1371" s="63"/>
      <c r="L1371" s="65">
        <f>L1372</f>
        <v>2110</v>
      </c>
      <c r="M1371" s="65">
        <f t="shared" ref="M1371:O1371" si="180">M1372</f>
        <v>1521</v>
      </c>
      <c r="N1371" s="65">
        <f t="shared" si="180"/>
        <v>1509</v>
      </c>
      <c r="O1371" s="66">
        <f t="shared" si="180"/>
        <v>-12</v>
      </c>
      <c r="P1371" s="18">
        <f t="shared" si="174"/>
        <v>99.211045364891518</v>
      </c>
    </row>
    <row r="1372" spans="1:16" s="2" customFormat="1" ht="28.5" outlineLevel="2" x14ac:dyDescent="0.2">
      <c r="A1372" s="217">
        <f t="shared" si="175"/>
        <v>1369</v>
      </c>
      <c r="B1372" s="64" t="s">
        <v>1754</v>
      </c>
      <c r="C1372" s="58" t="s">
        <v>1738</v>
      </c>
      <c r="D1372" s="58" t="s">
        <v>1752</v>
      </c>
      <c r="E1372" s="58" t="s">
        <v>1727</v>
      </c>
      <c r="F1372" s="58" t="s">
        <v>224</v>
      </c>
      <c r="G1372" s="58" t="s">
        <v>31</v>
      </c>
      <c r="H1372" s="58" t="s">
        <v>1753</v>
      </c>
      <c r="I1372" s="58" t="s">
        <v>25</v>
      </c>
      <c r="J1372" s="58" t="s">
        <v>25</v>
      </c>
      <c r="K1372" s="57" t="s">
        <v>1755</v>
      </c>
      <c r="L1372" s="184">
        <v>2110</v>
      </c>
      <c r="M1372" s="185">
        <v>1521</v>
      </c>
      <c r="N1372" s="186">
        <v>1509</v>
      </c>
      <c r="O1372" s="187">
        <f t="shared" ref="O1372" si="181">N1372-M1372</f>
        <v>-12</v>
      </c>
      <c r="P1372" s="59">
        <f t="shared" si="174"/>
        <v>99.211045364891518</v>
      </c>
    </row>
    <row r="1373" spans="1:16" s="2" customFormat="1" outlineLevel="1" x14ac:dyDescent="0.2">
      <c r="A1373" s="218">
        <f t="shared" si="175"/>
        <v>1370</v>
      </c>
      <c r="B1373" s="60" t="s">
        <v>1756</v>
      </c>
      <c r="C1373" s="61">
        <v>236322</v>
      </c>
      <c r="D1373" s="61" t="s">
        <v>1752</v>
      </c>
      <c r="E1373" s="61"/>
      <c r="F1373" s="61"/>
      <c r="G1373" s="61"/>
      <c r="H1373" s="61"/>
      <c r="I1373" s="61"/>
      <c r="J1373" s="61"/>
      <c r="K1373" s="63"/>
      <c r="L1373" s="65">
        <f>L1374</f>
        <v>328</v>
      </c>
      <c r="M1373" s="65">
        <f t="shared" ref="M1373:O1373" si="182">M1374</f>
        <v>328</v>
      </c>
      <c r="N1373" s="65">
        <f t="shared" si="182"/>
        <v>328</v>
      </c>
      <c r="O1373" s="66">
        <f t="shared" si="182"/>
        <v>0</v>
      </c>
      <c r="P1373" s="18">
        <f t="shared" si="174"/>
        <v>100</v>
      </c>
    </row>
    <row r="1374" spans="1:16" s="2" customFormat="1" ht="14.25" customHeight="1" outlineLevel="2" x14ac:dyDescent="0.2">
      <c r="A1374" s="217">
        <f t="shared" si="175"/>
        <v>1371</v>
      </c>
      <c r="B1374" s="64" t="s">
        <v>1757</v>
      </c>
      <c r="C1374" s="58" t="s">
        <v>1738</v>
      </c>
      <c r="D1374" s="58" t="s">
        <v>1752</v>
      </c>
      <c r="E1374" s="58" t="s">
        <v>1727</v>
      </c>
      <c r="F1374" s="58" t="s">
        <v>224</v>
      </c>
      <c r="G1374" s="58" t="s">
        <v>31</v>
      </c>
      <c r="H1374" s="58"/>
      <c r="I1374" s="58" t="s">
        <v>25</v>
      </c>
      <c r="J1374" s="58" t="s">
        <v>25</v>
      </c>
      <c r="K1374" s="57" t="s">
        <v>1758</v>
      </c>
      <c r="L1374" s="184">
        <v>328</v>
      </c>
      <c r="M1374" s="185">
        <v>328</v>
      </c>
      <c r="N1374" s="186">
        <v>328</v>
      </c>
      <c r="O1374" s="187">
        <f t="shared" ref="O1374" si="183">N1374-M1374</f>
        <v>0</v>
      </c>
      <c r="P1374" s="59">
        <f t="shared" si="174"/>
        <v>100</v>
      </c>
    </row>
    <row r="1375" spans="1:16" s="2" customFormat="1" outlineLevel="1" x14ac:dyDescent="0.2">
      <c r="A1375" s="218">
        <f t="shared" si="175"/>
        <v>1372</v>
      </c>
      <c r="B1375" s="60" t="s">
        <v>1759</v>
      </c>
      <c r="C1375" s="61">
        <v>236326</v>
      </c>
      <c r="D1375" s="61" t="s">
        <v>891</v>
      </c>
      <c r="E1375" s="61"/>
      <c r="F1375" s="61"/>
      <c r="G1375" s="61"/>
      <c r="H1375" s="62"/>
      <c r="I1375" s="61"/>
      <c r="J1375" s="61"/>
      <c r="K1375" s="63"/>
      <c r="L1375" s="65">
        <f>SUM(L1376:L1405)</f>
        <v>7951</v>
      </c>
      <c r="M1375" s="65">
        <f>SUM(M1376:M1405)</f>
        <v>10746</v>
      </c>
      <c r="N1375" s="65">
        <f>SUM(N1376:N1405)</f>
        <v>1678</v>
      </c>
      <c r="O1375" s="66">
        <f>SUM(O1376:O1405)</f>
        <v>-9068</v>
      </c>
      <c r="P1375" s="18">
        <f t="shared" si="174"/>
        <v>15.615112600037223</v>
      </c>
    </row>
    <row r="1376" spans="1:16" s="2" customFormat="1" ht="14.25" customHeight="1" outlineLevel="2" x14ac:dyDescent="0.2">
      <c r="A1376" s="217">
        <f t="shared" si="175"/>
        <v>1373</v>
      </c>
      <c r="B1376" s="64" t="s">
        <v>1760</v>
      </c>
      <c r="C1376" s="58" t="s">
        <v>1761</v>
      </c>
      <c r="D1376" s="58" t="s">
        <v>891</v>
      </c>
      <c r="E1376" s="58" t="s">
        <v>25</v>
      </c>
      <c r="F1376" s="58" t="s">
        <v>43</v>
      </c>
      <c r="G1376" s="58" t="s">
        <v>298</v>
      </c>
      <c r="H1376" s="58"/>
      <c r="I1376" s="58" t="s">
        <v>1042</v>
      </c>
      <c r="J1376" s="58" t="s">
        <v>615</v>
      </c>
      <c r="K1376" s="57" t="s">
        <v>1762</v>
      </c>
      <c r="L1376" s="184">
        <v>0</v>
      </c>
      <c r="M1376" s="185">
        <v>4</v>
      </c>
      <c r="N1376" s="186">
        <v>4</v>
      </c>
      <c r="O1376" s="187">
        <f t="shared" ref="O1376:O1405" si="184">N1376-M1376</f>
        <v>0</v>
      </c>
      <c r="P1376" s="59">
        <f t="shared" si="174"/>
        <v>100</v>
      </c>
    </row>
    <row r="1377" spans="1:16" s="2" customFormat="1" ht="14.25" customHeight="1" outlineLevel="2" x14ac:dyDescent="0.2">
      <c r="A1377" s="217">
        <f t="shared" si="175"/>
        <v>1374</v>
      </c>
      <c r="B1377" s="64" t="s">
        <v>1763</v>
      </c>
      <c r="C1377" s="58" t="s">
        <v>1761</v>
      </c>
      <c r="D1377" s="58" t="s">
        <v>891</v>
      </c>
      <c r="E1377" s="58" t="s">
        <v>25</v>
      </c>
      <c r="F1377" s="58" t="s">
        <v>43</v>
      </c>
      <c r="G1377" s="58" t="s">
        <v>298</v>
      </c>
      <c r="H1377" s="58" t="s">
        <v>1287</v>
      </c>
      <c r="I1377" s="58" t="s">
        <v>1042</v>
      </c>
      <c r="J1377" s="58" t="s">
        <v>621</v>
      </c>
      <c r="K1377" s="57" t="s">
        <v>1288</v>
      </c>
      <c r="L1377" s="184">
        <v>0</v>
      </c>
      <c r="M1377" s="185">
        <v>20</v>
      </c>
      <c r="N1377" s="186">
        <v>20</v>
      </c>
      <c r="O1377" s="187">
        <f t="shared" si="184"/>
        <v>0</v>
      </c>
      <c r="P1377" s="59">
        <f t="shared" si="174"/>
        <v>100</v>
      </c>
    </row>
    <row r="1378" spans="1:16" s="2" customFormat="1" ht="14.25" customHeight="1" outlineLevel="2" x14ac:dyDescent="0.2">
      <c r="A1378" s="217">
        <f t="shared" si="175"/>
        <v>1375</v>
      </c>
      <c r="B1378" s="64" t="s">
        <v>1764</v>
      </c>
      <c r="C1378" s="58" t="s">
        <v>1761</v>
      </c>
      <c r="D1378" s="58" t="s">
        <v>891</v>
      </c>
      <c r="E1378" s="58" t="s">
        <v>25</v>
      </c>
      <c r="F1378" s="58" t="s">
        <v>43</v>
      </c>
      <c r="G1378" s="58" t="s">
        <v>298</v>
      </c>
      <c r="H1378" s="58"/>
      <c r="I1378" s="58" t="s">
        <v>1042</v>
      </c>
      <c r="J1378" s="58" t="s">
        <v>615</v>
      </c>
      <c r="K1378" s="57" t="s">
        <v>1765</v>
      </c>
      <c r="L1378" s="184">
        <v>0</v>
      </c>
      <c r="M1378" s="185">
        <v>14</v>
      </c>
      <c r="N1378" s="186">
        <v>14</v>
      </c>
      <c r="O1378" s="187">
        <f t="shared" si="184"/>
        <v>0</v>
      </c>
      <c r="P1378" s="59">
        <f t="shared" si="174"/>
        <v>100</v>
      </c>
    </row>
    <row r="1379" spans="1:16" s="2" customFormat="1" ht="14.25" customHeight="1" outlineLevel="2" x14ac:dyDescent="0.2">
      <c r="A1379" s="217">
        <f t="shared" si="175"/>
        <v>1376</v>
      </c>
      <c r="B1379" s="64" t="s">
        <v>1766</v>
      </c>
      <c r="C1379" s="58" t="s">
        <v>1761</v>
      </c>
      <c r="D1379" s="58" t="s">
        <v>891</v>
      </c>
      <c r="E1379" s="58" t="s">
        <v>25</v>
      </c>
      <c r="F1379" s="58" t="s">
        <v>43</v>
      </c>
      <c r="G1379" s="58" t="s">
        <v>298</v>
      </c>
      <c r="H1379" s="58" t="s">
        <v>1287</v>
      </c>
      <c r="I1379" s="58" t="s">
        <v>1042</v>
      </c>
      <c r="J1379" s="58" t="s">
        <v>621</v>
      </c>
      <c r="K1379" s="57" t="s">
        <v>1767</v>
      </c>
      <c r="L1379" s="184">
        <v>0</v>
      </c>
      <c r="M1379" s="185">
        <v>82</v>
      </c>
      <c r="N1379" s="186">
        <v>82</v>
      </c>
      <c r="O1379" s="187">
        <f t="shared" si="184"/>
        <v>0</v>
      </c>
      <c r="P1379" s="59">
        <f t="shared" si="174"/>
        <v>100</v>
      </c>
    </row>
    <row r="1380" spans="1:16" s="2" customFormat="1" ht="14.25" customHeight="1" outlineLevel="2" x14ac:dyDescent="0.2">
      <c r="A1380" s="217">
        <f t="shared" si="175"/>
        <v>1377</v>
      </c>
      <c r="B1380" s="64" t="s">
        <v>1768</v>
      </c>
      <c r="C1380" s="58" t="s">
        <v>1761</v>
      </c>
      <c r="D1380" s="58" t="s">
        <v>891</v>
      </c>
      <c r="E1380" s="58" t="s">
        <v>25</v>
      </c>
      <c r="F1380" s="58" t="s">
        <v>43</v>
      </c>
      <c r="G1380" s="58" t="s">
        <v>269</v>
      </c>
      <c r="H1380" s="58"/>
      <c r="I1380" s="58" t="s">
        <v>1042</v>
      </c>
      <c r="J1380" s="58" t="s">
        <v>615</v>
      </c>
      <c r="K1380" s="57" t="s">
        <v>1762</v>
      </c>
      <c r="L1380" s="184">
        <v>0</v>
      </c>
      <c r="M1380" s="185">
        <v>1</v>
      </c>
      <c r="N1380" s="186">
        <v>1</v>
      </c>
      <c r="O1380" s="187">
        <f t="shared" si="184"/>
        <v>0</v>
      </c>
      <c r="P1380" s="59">
        <f t="shared" si="174"/>
        <v>100</v>
      </c>
    </row>
    <row r="1381" spans="1:16" s="2" customFormat="1" ht="14.25" customHeight="1" outlineLevel="2" x14ac:dyDescent="0.2">
      <c r="A1381" s="217">
        <f t="shared" si="175"/>
        <v>1378</v>
      </c>
      <c r="B1381" s="64" t="s">
        <v>1769</v>
      </c>
      <c r="C1381" s="58" t="s">
        <v>1761</v>
      </c>
      <c r="D1381" s="58" t="s">
        <v>891</v>
      </c>
      <c r="E1381" s="58" t="s">
        <v>25</v>
      </c>
      <c r="F1381" s="58" t="s">
        <v>43</v>
      </c>
      <c r="G1381" s="58" t="s">
        <v>269</v>
      </c>
      <c r="H1381" s="58" t="s">
        <v>1287</v>
      </c>
      <c r="I1381" s="58" t="s">
        <v>1042</v>
      </c>
      <c r="J1381" s="58" t="s">
        <v>621</v>
      </c>
      <c r="K1381" s="57" t="s">
        <v>1288</v>
      </c>
      <c r="L1381" s="184">
        <v>0</v>
      </c>
      <c r="M1381" s="185">
        <v>5</v>
      </c>
      <c r="N1381" s="186">
        <v>5</v>
      </c>
      <c r="O1381" s="187">
        <f t="shared" si="184"/>
        <v>0</v>
      </c>
      <c r="P1381" s="59">
        <f t="shared" si="174"/>
        <v>100</v>
      </c>
    </row>
    <row r="1382" spans="1:16" s="2" customFormat="1" ht="14.25" customHeight="1" outlineLevel="2" x14ac:dyDescent="0.2">
      <c r="A1382" s="217">
        <f t="shared" si="175"/>
        <v>1379</v>
      </c>
      <c r="B1382" s="64" t="s">
        <v>1770</v>
      </c>
      <c r="C1382" s="58" t="s">
        <v>1761</v>
      </c>
      <c r="D1382" s="58" t="s">
        <v>891</v>
      </c>
      <c r="E1382" s="58" t="s">
        <v>25</v>
      </c>
      <c r="F1382" s="58" t="s">
        <v>43</v>
      </c>
      <c r="G1382" s="58" t="s">
        <v>269</v>
      </c>
      <c r="H1382" s="58"/>
      <c r="I1382" s="58" t="s">
        <v>1042</v>
      </c>
      <c r="J1382" s="58" t="s">
        <v>615</v>
      </c>
      <c r="K1382" s="57" t="s">
        <v>1765</v>
      </c>
      <c r="L1382" s="184">
        <v>0</v>
      </c>
      <c r="M1382" s="185">
        <v>4</v>
      </c>
      <c r="N1382" s="186">
        <v>4</v>
      </c>
      <c r="O1382" s="187">
        <f t="shared" si="184"/>
        <v>0</v>
      </c>
      <c r="P1382" s="59">
        <f t="shared" si="174"/>
        <v>100</v>
      </c>
    </row>
    <row r="1383" spans="1:16" s="2" customFormat="1" ht="14.25" customHeight="1" outlineLevel="2" x14ac:dyDescent="0.2">
      <c r="A1383" s="217">
        <f t="shared" si="175"/>
        <v>1380</v>
      </c>
      <c r="B1383" s="64" t="s">
        <v>1771</v>
      </c>
      <c r="C1383" s="58" t="s">
        <v>1761</v>
      </c>
      <c r="D1383" s="58" t="s">
        <v>891</v>
      </c>
      <c r="E1383" s="58" t="s">
        <v>25</v>
      </c>
      <c r="F1383" s="58" t="s">
        <v>43</v>
      </c>
      <c r="G1383" s="58" t="s">
        <v>269</v>
      </c>
      <c r="H1383" s="58" t="s">
        <v>1287</v>
      </c>
      <c r="I1383" s="58" t="s">
        <v>1042</v>
      </c>
      <c r="J1383" s="58" t="s">
        <v>621</v>
      </c>
      <c r="K1383" s="57" t="s">
        <v>1767</v>
      </c>
      <c r="L1383" s="184">
        <v>0</v>
      </c>
      <c r="M1383" s="185">
        <v>21</v>
      </c>
      <c r="N1383" s="186">
        <v>21</v>
      </c>
      <c r="O1383" s="187">
        <f t="shared" si="184"/>
        <v>0</v>
      </c>
      <c r="P1383" s="59">
        <f t="shared" si="174"/>
        <v>100</v>
      </c>
    </row>
    <row r="1384" spans="1:16" s="2" customFormat="1" ht="14.25" customHeight="1" outlineLevel="2" x14ac:dyDescent="0.2">
      <c r="A1384" s="217">
        <f t="shared" si="175"/>
        <v>1381</v>
      </c>
      <c r="B1384" s="64" t="s">
        <v>1772</v>
      </c>
      <c r="C1384" s="58" t="s">
        <v>1761</v>
      </c>
      <c r="D1384" s="58" t="s">
        <v>891</v>
      </c>
      <c r="E1384" s="58" t="s">
        <v>25</v>
      </c>
      <c r="F1384" s="58" t="s">
        <v>43</v>
      </c>
      <c r="G1384" s="58" t="s">
        <v>271</v>
      </c>
      <c r="H1384" s="58" t="s">
        <v>1287</v>
      </c>
      <c r="I1384" s="58" t="s">
        <v>1042</v>
      </c>
      <c r="J1384" s="58" t="s">
        <v>621</v>
      </c>
      <c r="K1384" s="57" t="s">
        <v>1288</v>
      </c>
      <c r="L1384" s="184">
        <v>0</v>
      </c>
      <c r="M1384" s="185">
        <v>2</v>
      </c>
      <c r="N1384" s="186">
        <v>2</v>
      </c>
      <c r="O1384" s="187">
        <f t="shared" si="184"/>
        <v>0</v>
      </c>
      <c r="P1384" s="59">
        <f t="shared" si="174"/>
        <v>100</v>
      </c>
    </row>
    <row r="1385" spans="1:16" s="2" customFormat="1" ht="14.25" customHeight="1" outlineLevel="2" x14ac:dyDescent="0.2">
      <c r="A1385" s="217">
        <f t="shared" si="175"/>
        <v>1382</v>
      </c>
      <c r="B1385" s="64" t="s">
        <v>1773</v>
      </c>
      <c r="C1385" s="58" t="s">
        <v>1761</v>
      </c>
      <c r="D1385" s="58" t="s">
        <v>891</v>
      </c>
      <c r="E1385" s="58" t="s">
        <v>25</v>
      </c>
      <c r="F1385" s="58" t="s">
        <v>43</v>
      </c>
      <c r="G1385" s="58" t="s">
        <v>271</v>
      </c>
      <c r="H1385" s="58"/>
      <c r="I1385" s="58" t="s">
        <v>1042</v>
      </c>
      <c r="J1385" s="58" t="s">
        <v>615</v>
      </c>
      <c r="K1385" s="57" t="s">
        <v>1765</v>
      </c>
      <c r="L1385" s="184">
        <v>0</v>
      </c>
      <c r="M1385" s="185">
        <v>1</v>
      </c>
      <c r="N1385" s="186">
        <v>1</v>
      </c>
      <c r="O1385" s="187">
        <f t="shared" si="184"/>
        <v>0</v>
      </c>
      <c r="P1385" s="59">
        <f t="shared" si="174"/>
        <v>100</v>
      </c>
    </row>
    <row r="1386" spans="1:16" s="2" customFormat="1" ht="14.25" customHeight="1" outlineLevel="2" x14ac:dyDescent="0.2">
      <c r="A1386" s="217">
        <f t="shared" si="175"/>
        <v>1383</v>
      </c>
      <c r="B1386" s="64" t="s">
        <v>1774</v>
      </c>
      <c r="C1386" s="58" t="s">
        <v>1761</v>
      </c>
      <c r="D1386" s="58" t="s">
        <v>891</v>
      </c>
      <c r="E1386" s="58" t="s">
        <v>25</v>
      </c>
      <c r="F1386" s="58" t="s">
        <v>43</v>
      </c>
      <c r="G1386" s="58" t="s">
        <v>271</v>
      </c>
      <c r="H1386" s="58" t="s">
        <v>1287</v>
      </c>
      <c r="I1386" s="58" t="s">
        <v>1042</v>
      </c>
      <c r="J1386" s="58" t="s">
        <v>621</v>
      </c>
      <c r="K1386" s="57" t="s">
        <v>1767</v>
      </c>
      <c r="L1386" s="184">
        <v>0</v>
      </c>
      <c r="M1386" s="185">
        <v>7</v>
      </c>
      <c r="N1386" s="186">
        <v>7</v>
      </c>
      <c r="O1386" s="187">
        <f t="shared" si="184"/>
        <v>0</v>
      </c>
      <c r="P1386" s="59">
        <f t="shared" si="174"/>
        <v>100</v>
      </c>
    </row>
    <row r="1387" spans="1:16" s="2" customFormat="1" ht="14.25" customHeight="1" outlineLevel="2" x14ac:dyDescent="0.2">
      <c r="A1387" s="217">
        <f t="shared" si="175"/>
        <v>1384</v>
      </c>
      <c r="B1387" s="64" t="s">
        <v>1775</v>
      </c>
      <c r="C1387" s="58" t="s">
        <v>1761</v>
      </c>
      <c r="D1387" s="58" t="s">
        <v>891</v>
      </c>
      <c r="E1387" s="58" t="s">
        <v>25</v>
      </c>
      <c r="F1387" s="58" t="s">
        <v>43</v>
      </c>
      <c r="G1387" s="58" t="s">
        <v>202</v>
      </c>
      <c r="H1387" s="58"/>
      <c r="I1387" s="58" t="s">
        <v>1042</v>
      </c>
      <c r="J1387" s="58" t="s">
        <v>615</v>
      </c>
      <c r="K1387" s="57" t="s">
        <v>1765</v>
      </c>
      <c r="L1387" s="184">
        <v>0</v>
      </c>
      <c r="M1387" s="185">
        <v>2</v>
      </c>
      <c r="N1387" s="186">
        <v>1</v>
      </c>
      <c r="O1387" s="187">
        <f t="shared" si="184"/>
        <v>-1</v>
      </c>
      <c r="P1387" s="59">
        <f t="shared" si="174"/>
        <v>50</v>
      </c>
    </row>
    <row r="1388" spans="1:16" s="2" customFormat="1" ht="14.25" customHeight="1" outlineLevel="2" x14ac:dyDescent="0.2">
      <c r="A1388" s="217">
        <f t="shared" si="175"/>
        <v>1385</v>
      </c>
      <c r="B1388" s="64" t="s">
        <v>1776</v>
      </c>
      <c r="C1388" s="58" t="s">
        <v>1761</v>
      </c>
      <c r="D1388" s="58" t="s">
        <v>891</v>
      </c>
      <c r="E1388" s="58" t="s">
        <v>25</v>
      </c>
      <c r="F1388" s="58" t="s">
        <v>43</v>
      </c>
      <c r="G1388" s="58" t="s">
        <v>202</v>
      </c>
      <c r="H1388" s="58" t="s">
        <v>1287</v>
      </c>
      <c r="I1388" s="58" t="s">
        <v>1042</v>
      </c>
      <c r="J1388" s="58" t="s">
        <v>621</v>
      </c>
      <c r="K1388" s="57" t="s">
        <v>1767</v>
      </c>
      <c r="L1388" s="184">
        <v>0</v>
      </c>
      <c r="M1388" s="185">
        <v>8</v>
      </c>
      <c r="N1388" s="186">
        <v>4</v>
      </c>
      <c r="O1388" s="187">
        <f t="shared" si="184"/>
        <v>-4</v>
      </c>
      <c r="P1388" s="59">
        <f t="shared" si="174"/>
        <v>50</v>
      </c>
    </row>
    <row r="1389" spans="1:16" s="2" customFormat="1" ht="14.25" customHeight="1" outlineLevel="2" x14ac:dyDescent="0.2">
      <c r="A1389" s="217">
        <f t="shared" si="175"/>
        <v>1386</v>
      </c>
      <c r="B1389" s="64" t="s">
        <v>1777</v>
      </c>
      <c r="C1389" s="58" t="s">
        <v>1761</v>
      </c>
      <c r="D1389" s="58" t="s">
        <v>891</v>
      </c>
      <c r="E1389" s="58" t="s">
        <v>25</v>
      </c>
      <c r="F1389" s="58" t="s">
        <v>43</v>
      </c>
      <c r="G1389" s="58" t="s">
        <v>471</v>
      </c>
      <c r="H1389" s="58" t="s">
        <v>1287</v>
      </c>
      <c r="I1389" s="58" t="s">
        <v>1042</v>
      </c>
      <c r="J1389" s="58" t="s">
        <v>621</v>
      </c>
      <c r="K1389" s="57" t="s">
        <v>1767</v>
      </c>
      <c r="L1389" s="184">
        <v>0</v>
      </c>
      <c r="M1389" s="185">
        <v>1</v>
      </c>
      <c r="N1389" s="186">
        <v>1</v>
      </c>
      <c r="O1389" s="187">
        <f t="shared" si="184"/>
        <v>0</v>
      </c>
      <c r="P1389" s="59">
        <f t="shared" si="174"/>
        <v>100</v>
      </c>
    </row>
    <row r="1390" spans="1:16" s="2" customFormat="1" ht="14.25" customHeight="1" outlineLevel="2" x14ac:dyDescent="0.2">
      <c r="A1390" s="217">
        <f t="shared" si="175"/>
        <v>1387</v>
      </c>
      <c r="B1390" s="64" t="s">
        <v>1778</v>
      </c>
      <c r="C1390" s="58" t="s">
        <v>1761</v>
      </c>
      <c r="D1390" s="58" t="s">
        <v>891</v>
      </c>
      <c r="E1390" s="58" t="s">
        <v>25</v>
      </c>
      <c r="F1390" s="58" t="s">
        <v>43</v>
      </c>
      <c r="G1390" s="58" t="s">
        <v>31</v>
      </c>
      <c r="H1390" s="58"/>
      <c r="I1390" s="58" t="s">
        <v>1042</v>
      </c>
      <c r="J1390" s="58" t="s">
        <v>615</v>
      </c>
      <c r="K1390" s="57" t="s">
        <v>1762</v>
      </c>
      <c r="L1390" s="184">
        <v>2</v>
      </c>
      <c r="M1390" s="185">
        <v>45</v>
      </c>
      <c r="N1390" s="186">
        <v>7</v>
      </c>
      <c r="O1390" s="187">
        <f t="shared" si="184"/>
        <v>-38</v>
      </c>
      <c r="P1390" s="59">
        <f t="shared" si="174"/>
        <v>15.555555555555555</v>
      </c>
    </row>
    <row r="1391" spans="1:16" s="2" customFormat="1" ht="14.25" customHeight="1" outlineLevel="2" x14ac:dyDescent="0.2">
      <c r="A1391" s="217">
        <f t="shared" si="175"/>
        <v>1388</v>
      </c>
      <c r="B1391" s="64" t="s">
        <v>1779</v>
      </c>
      <c r="C1391" s="58" t="s">
        <v>1761</v>
      </c>
      <c r="D1391" s="58" t="s">
        <v>891</v>
      </c>
      <c r="E1391" s="58" t="s">
        <v>25</v>
      </c>
      <c r="F1391" s="58" t="s">
        <v>43</v>
      </c>
      <c r="G1391" s="58" t="s">
        <v>31</v>
      </c>
      <c r="H1391" s="58" t="s">
        <v>1287</v>
      </c>
      <c r="I1391" s="58" t="s">
        <v>1042</v>
      </c>
      <c r="J1391" s="58" t="s">
        <v>621</v>
      </c>
      <c r="K1391" s="57" t="s">
        <v>1288</v>
      </c>
      <c r="L1391" s="184">
        <v>9</v>
      </c>
      <c r="M1391" s="185">
        <v>155</v>
      </c>
      <c r="N1391" s="186">
        <v>42</v>
      </c>
      <c r="O1391" s="187">
        <f t="shared" si="184"/>
        <v>-113</v>
      </c>
      <c r="P1391" s="59">
        <f t="shared" si="174"/>
        <v>27.096774193548391</v>
      </c>
    </row>
    <row r="1392" spans="1:16" s="2" customFormat="1" ht="14.25" customHeight="1" outlineLevel="2" x14ac:dyDescent="0.2">
      <c r="A1392" s="217">
        <f t="shared" si="175"/>
        <v>1389</v>
      </c>
      <c r="B1392" s="64" t="s">
        <v>1780</v>
      </c>
      <c r="C1392" s="58" t="s">
        <v>1761</v>
      </c>
      <c r="D1392" s="58" t="s">
        <v>891</v>
      </c>
      <c r="E1392" s="58" t="s">
        <v>25</v>
      </c>
      <c r="F1392" s="58" t="s">
        <v>43</v>
      </c>
      <c r="G1392" s="58" t="s">
        <v>31</v>
      </c>
      <c r="H1392" s="58"/>
      <c r="I1392" s="58" t="s">
        <v>1042</v>
      </c>
      <c r="J1392" s="58" t="s">
        <v>615</v>
      </c>
      <c r="K1392" s="57" t="s">
        <v>1765</v>
      </c>
      <c r="L1392" s="184">
        <v>0</v>
      </c>
      <c r="M1392" s="185">
        <v>1</v>
      </c>
      <c r="N1392" s="186">
        <v>1</v>
      </c>
      <c r="O1392" s="187">
        <f t="shared" si="184"/>
        <v>0</v>
      </c>
      <c r="P1392" s="59">
        <f t="shared" si="174"/>
        <v>100</v>
      </c>
    </row>
    <row r="1393" spans="1:16" s="2" customFormat="1" ht="14.25" customHeight="1" outlineLevel="2" x14ac:dyDescent="0.2">
      <c r="A1393" s="217">
        <f t="shared" si="175"/>
        <v>1390</v>
      </c>
      <c r="B1393" s="64" t="s">
        <v>1781</v>
      </c>
      <c r="C1393" s="58" t="s">
        <v>1761</v>
      </c>
      <c r="D1393" s="58" t="s">
        <v>891</v>
      </c>
      <c r="E1393" s="58" t="s">
        <v>25</v>
      </c>
      <c r="F1393" s="58" t="s">
        <v>43</v>
      </c>
      <c r="G1393" s="58" t="s">
        <v>31</v>
      </c>
      <c r="H1393" s="58" t="s">
        <v>1287</v>
      </c>
      <c r="I1393" s="58" t="s">
        <v>1042</v>
      </c>
      <c r="J1393" s="58" t="s">
        <v>621</v>
      </c>
      <c r="K1393" s="57" t="s">
        <v>1767</v>
      </c>
      <c r="L1393" s="184">
        <v>0</v>
      </c>
      <c r="M1393" s="185">
        <v>6</v>
      </c>
      <c r="N1393" s="186">
        <v>6</v>
      </c>
      <c r="O1393" s="187">
        <f t="shared" si="184"/>
        <v>0</v>
      </c>
      <c r="P1393" s="59">
        <f t="shared" ref="P1393:P1405" si="185">N1393/M1393*100</f>
        <v>100</v>
      </c>
    </row>
    <row r="1394" spans="1:16" s="2" customFormat="1" ht="14.25" customHeight="1" outlineLevel="2" x14ac:dyDescent="0.2">
      <c r="A1394" s="217">
        <f t="shared" si="175"/>
        <v>1391</v>
      </c>
      <c r="B1394" s="64" t="s">
        <v>1782</v>
      </c>
      <c r="C1394" s="58" t="s">
        <v>1761</v>
      </c>
      <c r="D1394" s="58" t="s">
        <v>891</v>
      </c>
      <c r="E1394" s="58" t="s">
        <v>25</v>
      </c>
      <c r="F1394" s="58" t="s">
        <v>43</v>
      </c>
      <c r="G1394" s="58" t="s">
        <v>67</v>
      </c>
      <c r="H1394" s="58"/>
      <c r="I1394" s="58" t="s">
        <v>1042</v>
      </c>
      <c r="J1394" s="58" t="s">
        <v>615</v>
      </c>
      <c r="K1394" s="57" t="s">
        <v>1762</v>
      </c>
      <c r="L1394" s="184">
        <v>0</v>
      </c>
      <c r="M1394" s="185">
        <v>8</v>
      </c>
      <c r="N1394" s="186">
        <v>3</v>
      </c>
      <c r="O1394" s="187">
        <f t="shared" si="184"/>
        <v>-5</v>
      </c>
      <c r="P1394" s="59">
        <f t="shared" si="185"/>
        <v>37.5</v>
      </c>
    </row>
    <row r="1395" spans="1:16" s="2" customFormat="1" ht="14.25" customHeight="1" outlineLevel="2" x14ac:dyDescent="0.2">
      <c r="A1395" s="217">
        <f t="shared" si="175"/>
        <v>1392</v>
      </c>
      <c r="B1395" s="64" t="s">
        <v>1783</v>
      </c>
      <c r="C1395" s="58" t="s">
        <v>1761</v>
      </c>
      <c r="D1395" s="58" t="s">
        <v>891</v>
      </c>
      <c r="E1395" s="58" t="s">
        <v>25</v>
      </c>
      <c r="F1395" s="58" t="s">
        <v>43</v>
      </c>
      <c r="G1395" s="58" t="s">
        <v>67</v>
      </c>
      <c r="H1395" s="58" t="s">
        <v>1287</v>
      </c>
      <c r="I1395" s="58" t="s">
        <v>1042</v>
      </c>
      <c r="J1395" s="58" t="s">
        <v>621</v>
      </c>
      <c r="K1395" s="57" t="s">
        <v>1288</v>
      </c>
      <c r="L1395" s="184">
        <v>0</v>
      </c>
      <c r="M1395" s="185">
        <v>43</v>
      </c>
      <c r="N1395" s="186">
        <v>13</v>
      </c>
      <c r="O1395" s="187">
        <f t="shared" si="184"/>
        <v>-30</v>
      </c>
      <c r="P1395" s="59">
        <f t="shared" si="185"/>
        <v>30.232558139534881</v>
      </c>
    </row>
    <row r="1396" spans="1:16" s="2" customFormat="1" ht="14.25" customHeight="1" outlineLevel="2" x14ac:dyDescent="0.2">
      <c r="A1396" s="217">
        <f t="shared" si="175"/>
        <v>1393</v>
      </c>
      <c r="B1396" s="64" t="s">
        <v>1784</v>
      </c>
      <c r="C1396" s="58" t="s">
        <v>1761</v>
      </c>
      <c r="D1396" s="58" t="s">
        <v>891</v>
      </c>
      <c r="E1396" s="58" t="s">
        <v>25</v>
      </c>
      <c r="F1396" s="58" t="s">
        <v>43</v>
      </c>
      <c r="G1396" s="58" t="s">
        <v>67</v>
      </c>
      <c r="H1396" s="58"/>
      <c r="I1396" s="58" t="s">
        <v>1042</v>
      </c>
      <c r="J1396" s="58" t="s">
        <v>615</v>
      </c>
      <c r="K1396" s="57" t="s">
        <v>1765</v>
      </c>
      <c r="L1396" s="184">
        <v>12</v>
      </c>
      <c r="M1396" s="185">
        <v>12</v>
      </c>
      <c r="N1396" s="186">
        <v>2</v>
      </c>
      <c r="O1396" s="187">
        <f t="shared" si="184"/>
        <v>-10</v>
      </c>
      <c r="P1396" s="59">
        <f t="shared" si="185"/>
        <v>16.666666666666664</v>
      </c>
    </row>
    <row r="1397" spans="1:16" s="2" customFormat="1" ht="14.25" customHeight="1" outlineLevel="2" x14ac:dyDescent="0.2">
      <c r="A1397" s="217">
        <f t="shared" si="175"/>
        <v>1394</v>
      </c>
      <c r="B1397" s="64" t="s">
        <v>1785</v>
      </c>
      <c r="C1397" s="58" t="s">
        <v>1761</v>
      </c>
      <c r="D1397" s="58" t="s">
        <v>891</v>
      </c>
      <c r="E1397" s="58" t="s">
        <v>25</v>
      </c>
      <c r="F1397" s="58" t="s">
        <v>43</v>
      </c>
      <c r="G1397" s="58" t="s">
        <v>67</v>
      </c>
      <c r="H1397" s="58" t="s">
        <v>1287</v>
      </c>
      <c r="I1397" s="58" t="s">
        <v>1042</v>
      </c>
      <c r="J1397" s="58" t="s">
        <v>621</v>
      </c>
      <c r="K1397" s="57" t="s">
        <v>1767</v>
      </c>
      <c r="L1397" s="184">
        <v>63</v>
      </c>
      <c r="M1397" s="185">
        <v>63</v>
      </c>
      <c r="N1397" s="186">
        <v>7</v>
      </c>
      <c r="O1397" s="187">
        <f t="shared" si="184"/>
        <v>-56</v>
      </c>
      <c r="P1397" s="59">
        <f t="shared" si="185"/>
        <v>11.111111111111111</v>
      </c>
    </row>
    <row r="1398" spans="1:16" s="2" customFormat="1" ht="28.5" outlineLevel="2" x14ac:dyDescent="0.2">
      <c r="A1398" s="217">
        <f t="shared" si="175"/>
        <v>1395</v>
      </c>
      <c r="B1398" s="64" t="s">
        <v>1786</v>
      </c>
      <c r="C1398" s="58" t="s">
        <v>1761</v>
      </c>
      <c r="D1398" s="58" t="s">
        <v>891</v>
      </c>
      <c r="E1398" s="58" t="s">
        <v>25</v>
      </c>
      <c r="F1398" s="58" t="s">
        <v>43</v>
      </c>
      <c r="G1398" s="58" t="s">
        <v>86</v>
      </c>
      <c r="H1398" s="58"/>
      <c r="I1398" s="58" t="s">
        <v>1042</v>
      </c>
      <c r="J1398" s="58" t="s">
        <v>615</v>
      </c>
      <c r="K1398" s="57" t="s">
        <v>1762</v>
      </c>
      <c r="L1398" s="184">
        <v>1180</v>
      </c>
      <c r="M1398" s="185">
        <v>1107</v>
      </c>
      <c r="N1398" s="186">
        <v>198</v>
      </c>
      <c r="O1398" s="187">
        <f t="shared" si="184"/>
        <v>-909</v>
      </c>
      <c r="P1398" s="59">
        <f t="shared" si="185"/>
        <v>17.886178861788618</v>
      </c>
    </row>
    <row r="1399" spans="1:16" s="2" customFormat="1" ht="28.5" outlineLevel="2" x14ac:dyDescent="0.2">
      <c r="A1399" s="217">
        <f t="shared" si="175"/>
        <v>1396</v>
      </c>
      <c r="B1399" s="64" t="s">
        <v>1787</v>
      </c>
      <c r="C1399" s="58" t="s">
        <v>1761</v>
      </c>
      <c r="D1399" s="58" t="s">
        <v>891</v>
      </c>
      <c r="E1399" s="58" t="s">
        <v>25</v>
      </c>
      <c r="F1399" s="58" t="s">
        <v>43</v>
      </c>
      <c r="G1399" s="58" t="s">
        <v>86</v>
      </c>
      <c r="H1399" s="58" t="s">
        <v>1287</v>
      </c>
      <c r="I1399" s="58" t="s">
        <v>1042</v>
      </c>
      <c r="J1399" s="58" t="s">
        <v>621</v>
      </c>
      <c r="K1399" s="57" t="s">
        <v>1288</v>
      </c>
      <c r="L1399" s="184">
        <v>6685</v>
      </c>
      <c r="M1399" s="185">
        <v>6273</v>
      </c>
      <c r="N1399" s="186">
        <v>1123</v>
      </c>
      <c r="O1399" s="187">
        <f t="shared" si="184"/>
        <v>-5150</v>
      </c>
      <c r="P1399" s="59">
        <f t="shared" si="185"/>
        <v>17.902120197672566</v>
      </c>
    </row>
    <row r="1400" spans="1:16" s="2" customFormat="1" ht="14.25" customHeight="1" outlineLevel="2" x14ac:dyDescent="0.2">
      <c r="A1400" s="217">
        <f t="shared" si="175"/>
        <v>1397</v>
      </c>
      <c r="B1400" s="64" t="s">
        <v>1788</v>
      </c>
      <c r="C1400" s="58" t="s">
        <v>1761</v>
      </c>
      <c r="D1400" s="58" t="s">
        <v>891</v>
      </c>
      <c r="E1400" s="58" t="s">
        <v>25</v>
      </c>
      <c r="F1400" s="58" t="s">
        <v>43</v>
      </c>
      <c r="G1400" s="58" t="s">
        <v>221</v>
      </c>
      <c r="H1400" s="58"/>
      <c r="I1400" s="58" t="s">
        <v>1042</v>
      </c>
      <c r="J1400" s="58" t="s">
        <v>615</v>
      </c>
      <c r="K1400" s="57" t="s">
        <v>1762</v>
      </c>
      <c r="L1400" s="184">
        <v>0</v>
      </c>
      <c r="M1400" s="185">
        <v>481</v>
      </c>
      <c r="N1400" s="186">
        <v>0</v>
      </c>
      <c r="O1400" s="187">
        <f t="shared" si="184"/>
        <v>-481</v>
      </c>
      <c r="P1400" s="59">
        <f t="shared" si="185"/>
        <v>0</v>
      </c>
    </row>
    <row r="1401" spans="1:16" s="2" customFormat="1" ht="14.25" customHeight="1" outlineLevel="2" x14ac:dyDescent="0.2">
      <c r="A1401" s="217">
        <f t="shared" si="175"/>
        <v>1398</v>
      </c>
      <c r="B1401" s="64" t="s">
        <v>1789</v>
      </c>
      <c r="C1401" s="58" t="s">
        <v>1761</v>
      </c>
      <c r="D1401" s="58" t="s">
        <v>891</v>
      </c>
      <c r="E1401" s="58" t="s">
        <v>25</v>
      </c>
      <c r="F1401" s="58" t="s">
        <v>43</v>
      </c>
      <c r="G1401" s="58" t="s">
        <v>221</v>
      </c>
      <c r="H1401" s="58" t="s">
        <v>1287</v>
      </c>
      <c r="I1401" s="58" t="s">
        <v>1042</v>
      </c>
      <c r="J1401" s="58" t="s">
        <v>621</v>
      </c>
      <c r="K1401" s="57" t="s">
        <v>1288</v>
      </c>
      <c r="L1401" s="184">
        <v>0</v>
      </c>
      <c r="M1401" s="185">
        <v>2271</v>
      </c>
      <c r="N1401" s="186">
        <v>0</v>
      </c>
      <c r="O1401" s="187">
        <f t="shared" si="184"/>
        <v>-2271</v>
      </c>
      <c r="P1401" s="59">
        <f t="shared" si="185"/>
        <v>0</v>
      </c>
    </row>
    <row r="1402" spans="1:16" s="2" customFormat="1" ht="14.25" customHeight="1" outlineLevel="2" x14ac:dyDescent="0.2">
      <c r="A1402" s="217">
        <f t="shared" si="175"/>
        <v>1399</v>
      </c>
      <c r="B1402" s="64" t="s">
        <v>1790</v>
      </c>
      <c r="C1402" s="58" t="s">
        <v>1761</v>
      </c>
      <c r="D1402" s="58" t="s">
        <v>891</v>
      </c>
      <c r="E1402" s="58" t="s">
        <v>25</v>
      </c>
      <c r="F1402" s="58" t="s">
        <v>43</v>
      </c>
      <c r="G1402" s="58" t="s">
        <v>795</v>
      </c>
      <c r="H1402" s="58"/>
      <c r="I1402" s="58" t="s">
        <v>1042</v>
      </c>
      <c r="J1402" s="58" t="s">
        <v>615</v>
      </c>
      <c r="K1402" s="57" t="s">
        <v>1765</v>
      </c>
      <c r="L1402" s="184">
        <v>0</v>
      </c>
      <c r="M1402" s="185">
        <v>5</v>
      </c>
      <c r="N1402" s="186">
        <v>5</v>
      </c>
      <c r="O1402" s="187">
        <f t="shared" si="184"/>
        <v>0</v>
      </c>
      <c r="P1402" s="59">
        <f t="shared" si="185"/>
        <v>100</v>
      </c>
    </row>
    <row r="1403" spans="1:16" s="2" customFormat="1" ht="14.25" customHeight="1" outlineLevel="2" x14ac:dyDescent="0.2">
      <c r="A1403" s="217">
        <f t="shared" si="175"/>
        <v>1400</v>
      </c>
      <c r="B1403" s="64" t="s">
        <v>1791</v>
      </c>
      <c r="C1403" s="58" t="s">
        <v>1761</v>
      </c>
      <c r="D1403" s="58" t="s">
        <v>891</v>
      </c>
      <c r="E1403" s="58" t="s">
        <v>25</v>
      </c>
      <c r="F1403" s="58" t="s">
        <v>43</v>
      </c>
      <c r="G1403" s="58" t="s">
        <v>795</v>
      </c>
      <c r="H1403" s="58" t="s">
        <v>1287</v>
      </c>
      <c r="I1403" s="58" t="s">
        <v>1042</v>
      </c>
      <c r="J1403" s="58" t="s">
        <v>621</v>
      </c>
      <c r="K1403" s="57" t="s">
        <v>1767</v>
      </c>
      <c r="L1403" s="184">
        <v>0</v>
      </c>
      <c r="M1403" s="185">
        <v>26</v>
      </c>
      <c r="N1403" s="186">
        <v>26</v>
      </c>
      <c r="O1403" s="187">
        <f t="shared" si="184"/>
        <v>0</v>
      </c>
      <c r="P1403" s="59">
        <f t="shared" si="185"/>
        <v>100</v>
      </c>
    </row>
    <row r="1404" spans="1:16" s="2" customFormat="1" ht="14.25" customHeight="1" outlineLevel="2" x14ac:dyDescent="0.2">
      <c r="A1404" s="217">
        <f t="shared" si="175"/>
        <v>1401</v>
      </c>
      <c r="B1404" s="64" t="s">
        <v>1792</v>
      </c>
      <c r="C1404" s="58" t="s">
        <v>1761</v>
      </c>
      <c r="D1404" s="58" t="s">
        <v>891</v>
      </c>
      <c r="E1404" s="58" t="s">
        <v>25</v>
      </c>
      <c r="F1404" s="58" t="s">
        <v>43</v>
      </c>
      <c r="G1404" s="58" t="s">
        <v>795</v>
      </c>
      <c r="H1404" s="58"/>
      <c r="I1404" s="58" t="s">
        <v>1042</v>
      </c>
      <c r="J1404" s="58" t="s">
        <v>615</v>
      </c>
      <c r="K1404" s="57" t="s">
        <v>1762</v>
      </c>
      <c r="L1404" s="184">
        <v>0</v>
      </c>
      <c r="M1404" s="185">
        <v>12</v>
      </c>
      <c r="N1404" s="186">
        <v>12</v>
      </c>
      <c r="O1404" s="187">
        <f t="shared" si="184"/>
        <v>0</v>
      </c>
      <c r="P1404" s="59">
        <f t="shared" si="185"/>
        <v>100</v>
      </c>
    </row>
    <row r="1405" spans="1:16" s="2" customFormat="1" ht="14.25" customHeight="1" outlineLevel="2" x14ac:dyDescent="0.2">
      <c r="A1405" s="217">
        <f t="shared" si="175"/>
        <v>1402</v>
      </c>
      <c r="B1405" s="64" t="s">
        <v>1793</v>
      </c>
      <c r="C1405" s="58" t="s">
        <v>1761</v>
      </c>
      <c r="D1405" s="58" t="s">
        <v>891</v>
      </c>
      <c r="E1405" s="58" t="s">
        <v>25</v>
      </c>
      <c r="F1405" s="58" t="s">
        <v>43</v>
      </c>
      <c r="G1405" s="58" t="s">
        <v>795</v>
      </c>
      <c r="H1405" s="58" t="s">
        <v>1287</v>
      </c>
      <c r="I1405" s="58" t="s">
        <v>1042</v>
      </c>
      <c r="J1405" s="58" t="s">
        <v>621</v>
      </c>
      <c r="K1405" s="57" t="s">
        <v>1288</v>
      </c>
      <c r="L1405" s="184">
        <v>0</v>
      </c>
      <c r="M1405" s="185">
        <v>66</v>
      </c>
      <c r="N1405" s="186">
        <v>66</v>
      </c>
      <c r="O1405" s="187">
        <f t="shared" si="184"/>
        <v>0</v>
      </c>
      <c r="P1405" s="59">
        <f t="shared" si="185"/>
        <v>100</v>
      </c>
    </row>
    <row r="1406" spans="1:16" s="2" customFormat="1" outlineLevel="1" x14ac:dyDescent="0.2">
      <c r="A1406" s="218">
        <f t="shared" si="175"/>
        <v>1403</v>
      </c>
      <c r="B1406" s="60" t="s">
        <v>1794</v>
      </c>
      <c r="C1406" s="61">
        <v>236326</v>
      </c>
      <c r="D1406" s="61" t="s">
        <v>891</v>
      </c>
      <c r="E1406" s="61"/>
      <c r="F1406" s="61"/>
      <c r="G1406" s="61"/>
      <c r="H1406" s="62"/>
      <c r="I1406" s="61"/>
      <c r="J1406" s="61"/>
      <c r="K1406" s="63"/>
      <c r="L1406" s="65">
        <f>SUM(L1407:L1408)</f>
        <v>8000</v>
      </c>
      <c r="M1406" s="65">
        <f t="shared" ref="M1406:O1406" si="186">SUM(M1407:M1408)</f>
        <v>0</v>
      </c>
      <c r="N1406" s="65">
        <f t="shared" si="186"/>
        <v>0</v>
      </c>
      <c r="O1406" s="66">
        <f t="shared" si="186"/>
        <v>0</v>
      </c>
      <c r="P1406" s="213" t="s">
        <v>8417</v>
      </c>
    </row>
    <row r="1407" spans="1:16" s="2" customFormat="1" ht="14.25" customHeight="1" outlineLevel="2" x14ac:dyDescent="0.2">
      <c r="A1407" s="217">
        <f t="shared" si="175"/>
        <v>1404</v>
      </c>
      <c r="B1407" s="64" t="s">
        <v>1795</v>
      </c>
      <c r="C1407" s="58" t="s">
        <v>1761</v>
      </c>
      <c r="D1407" s="58" t="s">
        <v>891</v>
      </c>
      <c r="E1407" s="58" t="s">
        <v>25</v>
      </c>
      <c r="F1407" s="58" t="s">
        <v>43</v>
      </c>
      <c r="G1407" s="58" t="s">
        <v>31</v>
      </c>
      <c r="H1407" s="58"/>
      <c r="I1407" s="58" t="s">
        <v>1042</v>
      </c>
      <c r="J1407" s="58" t="s">
        <v>615</v>
      </c>
      <c r="K1407" s="57" t="s">
        <v>1796</v>
      </c>
      <c r="L1407" s="184">
        <v>1200</v>
      </c>
      <c r="M1407" s="185">
        <v>0</v>
      </c>
      <c r="N1407" s="186">
        <v>0</v>
      </c>
      <c r="O1407" s="187">
        <f>N1407-M1407</f>
        <v>0</v>
      </c>
      <c r="P1407" s="59" t="s">
        <v>8417</v>
      </c>
    </row>
    <row r="1408" spans="1:16" s="2" customFormat="1" ht="14.25" customHeight="1" outlineLevel="2" x14ac:dyDescent="0.2">
      <c r="A1408" s="217">
        <f t="shared" si="175"/>
        <v>1405</v>
      </c>
      <c r="B1408" s="64" t="s">
        <v>1797</v>
      </c>
      <c r="C1408" s="58" t="s">
        <v>1761</v>
      </c>
      <c r="D1408" s="58" t="s">
        <v>891</v>
      </c>
      <c r="E1408" s="58" t="s">
        <v>25</v>
      </c>
      <c r="F1408" s="58" t="s">
        <v>43</v>
      </c>
      <c r="G1408" s="58" t="s">
        <v>31</v>
      </c>
      <c r="H1408" s="58" t="s">
        <v>1287</v>
      </c>
      <c r="I1408" s="58" t="s">
        <v>1042</v>
      </c>
      <c r="J1408" s="58" t="s">
        <v>621</v>
      </c>
      <c r="K1408" s="57" t="s">
        <v>1798</v>
      </c>
      <c r="L1408" s="184">
        <v>6800</v>
      </c>
      <c r="M1408" s="185">
        <v>0</v>
      </c>
      <c r="N1408" s="186">
        <v>0</v>
      </c>
      <c r="O1408" s="187">
        <f>N1408-M1408</f>
        <v>0</v>
      </c>
      <c r="P1408" s="59" t="s">
        <v>8417</v>
      </c>
    </row>
    <row r="1409" spans="1:16" s="2" customFormat="1" outlineLevel="1" x14ac:dyDescent="0.2">
      <c r="A1409" s="218">
        <f t="shared" si="175"/>
        <v>1406</v>
      </c>
      <c r="B1409" s="60" t="s">
        <v>1799</v>
      </c>
      <c r="C1409" s="61">
        <v>236328</v>
      </c>
      <c r="D1409" s="61" t="s">
        <v>551</v>
      </c>
      <c r="E1409" s="61"/>
      <c r="F1409" s="61"/>
      <c r="G1409" s="61"/>
      <c r="H1409" s="62"/>
      <c r="I1409" s="61"/>
      <c r="J1409" s="61"/>
      <c r="K1409" s="63"/>
      <c r="L1409" s="65">
        <f>SUM(L1410:L1415)</f>
        <v>0</v>
      </c>
      <c r="M1409" s="65">
        <f t="shared" ref="M1409:O1409" si="187">SUM(M1410:M1415)</f>
        <v>325</v>
      </c>
      <c r="N1409" s="65">
        <f t="shared" si="187"/>
        <v>260</v>
      </c>
      <c r="O1409" s="66">
        <f t="shared" si="187"/>
        <v>-65</v>
      </c>
      <c r="P1409" s="18">
        <f t="shared" ref="P1409:P1468" si="188">N1409/M1409*100</f>
        <v>80</v>
      </c>
    </row>
    <row r="1410" spans="1:16" s="2" customFormat="1" ht="28.5" outlineLevel="2" x14ac:dyDescent="0.2">
      <c r="A1410" s="217">
        <f t="shared" si="175"/>
        <v>1407</v>
      </c>
      <c r="B1410" s="64" t="s">
        <v>1800</v>
      </c>
      <c r="C1410" s="58" t="s">
        <v>1277</v>
      </c>
      <c r="D1410" s="58" t="s">
        <v>551</v>
      </c>
      <c r="E1410" s="58" t="s">
        <v>25</v>
      </c>
      <c r="F1410" s="58" t="s">
        <v>1272</v>
      </c>
      <c r="G1410" s="58" t="s">
        <v>125</v>
      </c>
      <c r="H1410" s="58"/>
      <c r="I1410" s="58" t="s">
        <v>25</v>
      </c>
      <c r="J1410" s="58" t="s">
        <v>25</v>
      </c>
      <c r="K1410" s="57" t="s">
        <v>1801</v>
      </c>
      <c r="L1410" s="184">
        <v>0</v>
      </c>
      <c r="M1410" s="185">
        <v>36</v>
      </c>
      <c r="N1410" s="186">
        <v>36</v>
      </c>
      <c r="O1410" s="187">
        <f t="shared" ref="O1410:O1415" si="189">N1410-M1410</f>
        <v>0</v>
      </c>
      <c r="P1410" s="59">
        <f t="shared" si="188"/>
        <v>100</v>
      </c>
    </row>
    <row r="1411" spans="1:16" s="2" customFormat="1" ht="28.5" outlineLevel="2" x14ac:dyDescent="0.2">
      <c r="A1411" s="217">
        <f t="shared" si="175"/>
        <v>1408</v>
      </c>
      <c r="B1411" s="64" t="s">
        <v>1802</v>
      </c>
      <c r="C1411" s="58" t="s">
        <v>1277</v>
      </c>
      <c r="D1411" s="58" t="s">
        <v>551</v>
      </c>
      <c r="E1411" s="58" t="s">
        <v>25</v>
      </c>
      <c r="F1411" s="58" t="s">
        <v>1272</v>
      </c>
      <c r="G1411" s="58" t="s">
        <v>269</v>
      </c>
      <c r="H1411" s="58"/>
      <c r="I1411" s="58" t="s">
        <v>25</v>
      </c>
      <c r="J1411" s="58" t="s">
        <v>25</v>
      </c>
      <c r="K1411" s="57" t="s">
        <v>1801</v>
      </c>
      <c r="L1411" s="184">
        <v>0</v>
      </c>
      <c r="M1411" s="185">
        <v>9</v>
      </c>
      <c r="N1411" s="186">
        <v>9</v>
      </c>
      <c r="O1411" s="187">
        <f t="shared" si="189"/>
        <v>0</v>
      </c>
      <c r="P1411" s="59">
        <f t="shared" si="188"/>
        <v>100</v>
      </c>
    </row>
    <row r="1412" spans="1:16" s="2" customFormat="1" ht="28.5" outlineLevel="2" x14ac:dyDescent="0.2">
      <c r="A1412" s="217">
        <f t="shared" si="175"/>
        <v>1409</v>
      </c>
      <c r="B1412" s="64" t="s">
        <v>1803</v>
      </c>
      <c r="C1412" s="58" t="s">
        <v>1277</v>
      </c>
      <c r="D1412" s="58" t="s">
        <v>551</v>
      </c>
      <c r="E1412" s="58" t="s">
        <v>25</v>
      </c>
      <c r="F1412" s="58" t="s">
        <v>1272</v>
      </c>
      <c r="G1412" s="58" t="s">
        <v>271</v>
      </c>
      <c r="H1412" s="58"/>
      <c r="I1412" s="58" t="s">
        <v>25</v>
      </c>
      <c r="J1412" s="58" t="s">
        <v>25</v>
      </c>
      <c r="K1412" s="57" t="s">
        <v>1801</v>
      </c>
      <c r="L1412" s="184">
        <v>0</v>
      </c>
      <c r="M1412" s="185">
        <v>3</v>
      </c>
      <c r="N1412" s="186">
        <v>3</v>
      </c>
      <c r="O1412" s="187">
        <f t="shared" si="189"/>
        <v>0</v>
      </c>
      <c r="P1412" s="59">
        <f t="shared" si="188"/>
        <v>100</v>
      </c>
    </row>
    <row r="1413" spans="1:16" s="2" customFormat="1" ht="28.5" outlineLevel="2" x14ac:dyDescent="0.2">
      <c r="A1413" s="217">
        <f t="shared" si="175"/>
        <v>1410</v>
      </c>
      <c r="B1413" s="64" t="s">
        <v>1804</v>
      </c>
      <c r="C1413" s="58" t="s">
        <v>1277</v>
      </c>
      <c r="D1413" s="58" t="s">
        <v>551</v>
      </c>
      <c r="E1413" s="58" t="s">
        <v>25</v>
      </c>
      <c r="F1413" s="58" t="s">
        <v>1272</v>
      </c>
      <c r="G1413" s="58" t="s">
        <v>47</v>
      </c>
      <c r="H1413" s="58"/>
      <c r="I1413" s="58" t="s">
        <v>25</v>
      </c>
      <c r="J1413" s="58" t="s">
        <v>25</v>
      </c>
      <c r="K1413" s="57" t="s">
        <v>1801</v>
      </c>
      <c r="L1413" s="184">
        <v>0</v>
      </c>
      <c r="M1413" s="185">
        <v>150</v>
      </c>
      <c r="N1413" s="186">
        <v>92</v>
      </c>
      <c r="O1413" s="187">
        <f t="shared" si="189"/>
        <v>-58</v>
      </c>
      <c r="P1413" s="59">
        <f t="shared" si="188"/>
        <v>61.333333333333329</v>
      </c>
    </row>
    <row r="1414" spans="1:16" s="2" customFormat="1" ht="28.5" outlineLevel="2" x14ac:dyDescent="0.2">
      <c r="A1414" s="217">
        <f t="shared" ref="A1414:A1477" si="190">A1413+1</f>
        <v>1411</v>
      </c>
      <c r="B1414" s="64" t="s">
        <v>1805</v>
      </c>
      <c r="C1414" s="58" t="s">
        <v>1277</v>
      </c>
      <c r="D1414" s="58" t="s">
        <v>551</v>
      </c>
      <c r="E1414" s="58" t="s">
        <v>25</v>
      </c>
      <c r="F1414" s="58" t="s">
        <v>1272</v>
      </c>
      <c r="G1414" s="58" t="s">
        <v>31</v>
      </c>
      <c r="H1414" s="58"/>
      <c r="I1414" s="58" t="s">
        <v>25</v>
      </c>
      <c r="J1414" s="58" t="s">
        <v>25</v>
      </c>
      <c r="K1414" s="57" t="s">
        <v>1801</v>
      </c>
      <c r="L1414" s="184">
        <v>0</v>
      </c>
      <c r="M1414" s="185">
        <v>98</v>
      </c>
      <c r="N1414" s="186">
        <v>94</v>
      </c>
      <c r="O1414" s="187">
        <f t="shared" si="189"/>
        <v>-4</v>
      </c>
      <c r="P1414" s="59">
        <f t="shared" si="188"/>
        <v>95.918367346938766</v>
      </c>
    </row>
    <row r="1415" spans="1:16" s="2" customFormat="1" ht="28.5" outlineLevel="2" x14ac:dyDescent="0.2">
      <c r="A1415" s="217">
        <f t="shared" si="190"/>
        <v>1412</v>
      </c>
      <c r="B1415" s="64" t="s">
        <v>1806</v>
      </c>
      <c r="C1415" s="58" t="s">
        <v>1277</v>
      </c>
      <c r="D1415" s="58" t="s">
        <v>551</v>
      </c>
      <c r="E1415" s="58" t="s">
        <v>25</v>
      </c>
      <c r="F1415" s="58" t="s">
        <v>1272</v>
      </c>
      <c r="G1415" s="58" t="s">
        <v>67</v>
      </c>
      <c r="H1415" s="58"/>
      <c r="I1415" s="58" t="s">
        <v>25</v>
      </c>
      <c r="J1415" s="58" t="s">
        <v>25</v>
      </c>
      <c r="K1415" s="57" t="s">
        <v>1801</v>
      </c>
      <c r="L1415" s="184">
        <v>0</v>
      </c>
      <c r="M1415" s="185">
        <v>29</v>
      </c>
      <c r="N1415" s="186">
        <v>26</v>
      </c>
      <c r="O1415" s="187">
        <f t="shared" si="189"/>
        <v>-3</v>
      </c>
      <c r="P1415" s="59">
        <f t="shared" si="188"/>
        <v>89.65517241379311</v>
      </c>
    </row>
    <row r="1416" spans="1:16" s="2" customFormat="1" ht="28.5" outlineLevel="1" x14ac:dyDescent="0.2">
      <c r="A1416" s="218">
        <f t="shared" si="190"/>
        <v>1413</v>
      </c>
      <c r="B1416" s="60" t="s">
        <v>1807</v>
      </c>
      <c r="C1416" s="61">
        <v>236330</v>
      </c>
      <c r="D1416" s="61" t="s">
        <v>684</v>
      </c>
      <c r="E1416" s="61"/>
      <c r="F1416" s="61"/>
      <c r="G1416" s="61"/>
      <c r="H1416" s="61"/>
      <c r="I1416" s="61"/>
      <c r="J1416" s="61"/>
      <c r="K1416" s="63"/>
      <c r="L1416" s="65">
        <f>SUM(L1417:L1467)</f>
        <v>0</v>
      </c>
      <c r="M1416" s="65">
        <f>SUM(M1417:M1467)</f>
        <v>2217</v>
      </c>
      <c r="N1416" s="65">
        <f>SUM(N1417:N1467)</f>
        <v>2188</v>
      </c>
      <c r="O1416" s="66">
        <f>SUM(O1417:O1467)</f>
        <v>-29</v>
      </c>
      <c r="P1416" s="18">
        <f t="shared" si="188"/>
        <v>98.691926026161482</v>
      </c>
    </row>
    <row r="1417" spans="1:16" s="2" customFormat="1" ht="14.25" customHeight="1" outlineLevel="2" x14ac:dyDescent="0.2">
      <c r="A1417" s="217">
        <f t="shared" si="190"/>
        <v>1414</v>
      </c>
      <c r="B1417" s="64" t="s">
        <v>1808</v>
      </c>
      <c r="C1417" s="58" t="s">
        <v>1809</v>
      </c>
      <c r="D1417" s="58" t="s">
        <v>684</v>
      </c>
      <c r="E1417" s="58" t="s">
        <v>491</v>
      </c>
      <c r="F1417" s="58" t="s">
        <v>263</v>
      </c>
      <c r="G1417" s="58" t="s">
        <v>125</v>
      </c>
      <c r="H1417" s="58"/>
      <c r="I1417" s="58" t="s">
        <v>687</v>
      </c>
      <c r="J1417" s="58" t="s">
        <v>615</v>
      </c>
      <c r="K1417" s="57" t="s">
        <v>1810</v>
      </c>
      <c r="L1417" s="184">
        <v>0</v>
      </c>
      <c r="M1417" s="185">
        <v>2</v>
      </c>
      <c r="N1417" s="186">
        <v>2</v>
      </c>
      <c r="O1417" s="187">
        <f t="shared" ref="O1417:O1467" si="191">N1417-M1417</f>
        <v>0</v>
      </c>
      <c r="P1417" s="59">
        <f t="shared" si="188"/>
        <v>100</v>
      </c>
    </row>
    <row r="1418" spans="1:16" s="2" customFormat="1" ht="14.25" customHeight="1" outlineLevel="2" x14ac:dyDescent="0.2">
      <c r="A1418" s="217">
        <f t="shared" si="190"/>
        <v>1415</v>
      </c>
      <c r="B1418" s="64" t="s">
        <v>1811</v>
      </c>
      <c r="C1418" s="58" t="s">
        <v>1809</v>
      </c>
      <c r="D1418" s="58" t="s">
        <v>684</v>
      </c>
      <c r="E1418" s="58" t="s">
        <v>491</v>
      </c>
      <c r="F1418" s="58" t="s">
        <v>263</v>
      </c>
      <c r="G1418" s="58" t="s">
        <v>125</v>
      </c>
      <c r="H1418" s="58" t="s">
        <v>690</v>
      </c>
      <c r="I1418" s="58" t="s">
        <v>687</v>
      </c>
      <c r="J1418" s="58" t="s">
        <v>615</v>
      </c>
      <c r="K1418" s="57" t="s">
        <v>1812</v>
      </c>
      <c r="L1418" s="184">
        <v>0</v>
      </c>
      <c r="M1418" s="185">
        <v>4</v>
      </c>
      <c r="N1418" s="186">
        <v>4</v>
      </c>
      <c r="O1418" s="187">
        <f t="shared" si="191"/>
        <v>0</v>
      </c>
      <c r="P1418" s="59">
        <f t="shared" si="188"/>
        <v>100</v>
      </c>
    </row>
    <row r="1419" spans="1:16" s="2" customFormat="1" ht="14.25" customHeight="1" outlineLevel="2" x14ac:dyDescent="0.2">
      <c r="A1419" s="217">
        <f t="shared" si="190"/>
        <v>1416</v>
      </c>
      <c r="B1419" s="64" t="s">
        <v>1813</v>
      </c>
      <c r="C1419" s="58" t="s">
        <v>1809</v>
      </c>
      <c r="D1419" s="58" t="s">
        <v>684</v>
      </c>
      <c r="E1419" s="58" t="s">
        <v>491</v>
      </c>
      <c r="F1419" s="58" t="s">
        <v>263</v>
      </c>
      <c r="G1419" s="58" t="s">
        <v>125</v>
      </c>
      <c r="H1419" s="58" t="s">
        <v>690</v>
      </c>
      <c r="I1419" s="58" t="s">
        <v>687</v>
      </c>
      <c r="J1419" s="58" t="s">
        <v>621</v>
      </c>
      <c r="K1419" s="57" t="s">
        <v>1814</v>
      </c>
      <c r="L1419" s="184">
        <v>0</v>
      </c>
      <c r="M1419" s="185">
        <v>31</v>
      </c>
      <c r="N1419" s="186">
        <v>31</v>
      </c>
      <c r="O1419" s="187">
        <f t="shared" si="191"/>
        <v>0</v>
      </c>
      <c r="P1419" s="59">
        <f t="shared" si="188"/>
        <v>100</v>
      </c>
    </row>
    <row r="1420" spans="1:16" s="2" customFormat="1" ht="14.25" customHeight="1" outlineLevel="2" x14ac:dyDescent="0.2">
      <c r="A1420" s="217">
        <f t="shared" si="190"/>
        <v>1417</v>
      </c>
      <c r="B1420" s="64" t="s">
        <v>1815</v>
      </c>
      <c r="C1420" s="58" t="s">
        <v>1809</v>
      </c>
      <c r="D1420" s="58" t="s">
        <v>684</v>
      </c>
      <c r="E1420" s="58" t="s">
        <v>491</v>
      </c>
      <c r="F1420" s="58" t="s">
        <v>263</v>
      </c>
      <c r="G1420" s="58" t="s">
        <v>269</v>
      </c>
      <c r="H1420" s="58" t="s">
        <v>690</v>
      </c>
      <c r="I1420" s="58" t="s">
        <v>687</v>
      </c>
      <c r="J1420" s="58" t="s">
        <v>615</v>
      </c>
      <c r="K1420" s="57" t="s">
        <v>1812</v>
      </c>
      <c r="L1420" s="184">
        <v>0</v>
      </c>
      <c r="M1420" s="185">
        <v>1</v>
      </c>
      <c r="N1420" s="186">
        <v>1</v>
      </c>
      <c r="O1420" s="187">
        <f t="shared" si="191"/>
        <v>0</v>
      </c>
      <c r="P1420" s="59">
        <f t="shared" si="188"/>
        <v>100</v>
      </c>
    </row>
    <row r="1421" spans="1:16" s="2" customFormat="1" ht="14.25" customHeight="1" outlineLevel="2" x14ac:dyDescent="0.2">
      <c r="A1421" s="217">
        <f t="shared" si="190"/>
        <v>1418</v>
      </c>
      <c r="B1421" s="64" t="s">
        <v>1816</v>
      </c>
      <c r="C1421" s="58" t="s">
        <v>1809</v>
      </c>
      <c r="D1421" s="58" t="s">
        <v>684</v>
      </c>
      <c r="E1421" s="58" t="s">
        <v>491</v>
      </c>
      <c r="F1421" s="58" t="s">
        <v>263</v>
      </c>
      <c r="G1421" s="58" t="s">
        <v>269</v>
      </c>
      <c r="H1421" s="58" t="s">
        <v>690</v>
      </c>
      <c r="I1421" s="58" t="s">
        <v>687</v>
      </c>
      <c r="J1421" s="58" t="s">
        <v>621</v>
      </c>
      <c r="K1421" s="57" t="s">
        <v>1814</v>
      </c>
      <c r="L1421" s="184">
        <v>0</v>
      </c>
      <c r="M1421" s="185">
        <v>8</v>
      </c>
      <c r="N1421" s="186">
        <v>8</v>
      </c>
      <c r="O1421" s="187">
        <f t="shared" si="191"/>
        <v>0</v>
      </c>
      <c r="P1421" s="59">
        <f t="shared" si="188"/>
        <v>100</v>
      </c>
    </row>
    <row r="1422" spans="1:16" s="2" customFormat="1" ht="14.25" customHeight="1" outlineLevel="2" x14ac:dyDescent="0.2">
      <c r="A1422" s="217">
        <f t="shared" si="190"/>
        <v>1419</v>
      </c>
      <c r="B1422" s="64" t="s">
        <v>1817</v>
      </c>
      <c r="C1422" s="58" t="s">
        <v>1809</v>
      </c>
      <c r="D1422" s="58" t="s">
        <v>684</v>
      </c>
      <c r="E1422" s="58" t="s">
        <v>491</v>
      </c>
      <c r="F1422" s="58" t="s">
        <v>263</v>
      </c>
      <c r="G1422" s="58" t="s">
        <v>271</v>
      </c>
      <c r="H1422" s="58" t="s">
        <v>690</v>
      </c>
      <c r="I1422" s="58" t="s">
        <v>687</v>
      </c>
      <c r="J1422" s="58" t="s">
        <v>621</v>
      </c>
      <c r="K1422" s="57" t="s">
        <v>1814</v>
      </c>
      <c r="L1422" s="184">
        <v>0</v>
      </c>
      <c r="M1422" s="185">
        <v>3</v>
      </c>
      <c r="N1422" s="186">
        <v>3</v>
      </c>
      <c r="O1422" s="187">
        <f t="shared" si="191"/>
        <v>0</v>
      </c>
      <c r="P1422" s="59">
        <f t="shared" si="188"/>
        <v>100</v>
      </c>
    </row>
    <row r="1423" spans="1:16" s="2" customFormat="1" ht="14.25" customHeight="1" outlineLevel="2" x14ac:dyDescent="0.2">
      <c r="A1423" s="217">
        <f t="shared" si="190"/>
        <v>1420</v>
      </c>
      <c r="B1423" s="64" t="s">
        <v>8466</v>
      </c>
      <c r="C1423" s="58" t="s">
        <v>1809</v>
      </c>
      <c r="D1423" s="58" t="s">
        <v>684</v>
      </c>
      <c r="E1423" s="58" t="s">
        <v>25</v>
      </c>
      <c r="F1423" s="58" t="s">
        <v>263</v>
      </c>
      <c r="G1423" s="58" t="s">
        <v>809</v>
      </c>
      <c r="H1423" s="58"/>
      <c r="I1423" s="58" t="s">
        <v>687</v>
      </c>
      <c r="J1423" s="58" t="s">
        <v>615</v>
      </c>
      <c r="K1423" s="57" t="s">
        <v>1810</v>
      </c>
      <c r="L1423" s="184">
        <v>0</v>
      </c>
      <c r="M1423" s="185">
        <v>3</v>
      </c>
      <c r="N1423" s="186">
        <v>3</v>
      </c>
      <c r="O1423" s="187">
        <f t="shared" si="191"/>
        <v>0</v>
      </c>
      <c r="P1423" s="59">
        <f t="shared" si="188"/>
        <v>100</v>
      </c>
    </row>
    <row r="1424" spans="1:16" s="2" customFormat="1" ht="14.25" customHeight="1" outlineLevel="2" x14ac:dyDescent="0.2">
      <c r="A1424" s="217">
        <f t="shared" si="190"/>
        <v>1421</v>
      </c>
      <c r="B1424" s="64" t="s">
        <v>8467</v>
      </c>
      <c r="C1424" s="58" t="s">
        <v>1809</v>
      </c>
      <c r="D1424" s="58" t="s">
        <v>684</v>
      </c>
      <c r="E1424" s="58" t="s">
        <v>25</v>
      </c>
      <c r="F1424" s="58" t="s">
        <v>263</v>
      </c>
      <c r="G1424" s="58" t="s">
        <v>809</v>
      </c>
      <c r="H1424" s="58" t="s">
        <v>690</v>
      </c>
      <c r="I1424" s="58" t="s">
        <v>687</v>
      </c>
      <c r="J1424" s="58" t="s">
        <v>615</v>
      </c>
      <c r="K1424" s="57" t="s">
        <v>1812</v>
      </c>
      <c r="L1424" s="184">
        <v>0</v>
      </c>
      <c r="M1424" s="185">
        <v>7</v>
      </c>
      <c r="N1424" s="186">
        <v>7</v>
      </c>
      <c r="O1424" s="187">
        <f t="shared" si="191"/>
        <v>0</v>
      </c>
      <c r="P1424" s="59">
        <f t="shared" si="188"/>
        <v>100</v>
      </c>
    </row>
    <row r="1425" spans="1:16" s="2" customFormat="1" ht="14.25" customHeight="1" outlineLevel="2" x14ac:dyDescent="0.2">
      <c r="A1425" s="217">
        <f t="shared" si="190"/>
        <v>1422</v>
      </c>
      <c r="B1425" s="64" t="s">
        <v>8468</v>
      </c>
      <c r="C1425" s="58" t="s">
        <v>1809</v>
      </c>
      <c r="D1425" s="58" t="s">
        <v>684</v>
      </c>
      <c r="E1425" s="58" t="s">
        <v>25</v>
      </c>
      <c r="F1425" s="58" t="s">
        <v>263</v>
      </c>
      <c r="G1425" s="58" t="s">
        <v>809</v>
      </c>
      <c r="H1425" s="58" t="s">
        <v>690</v>
      </c>
      <c r="I1425" s="58" t="s">
        <v>687</v>
      </c>
      <c r="J1425" s="58" t="s">
        <v>621</v>
      </c>
      <c r="K1425" s="57" t="s">
        <v>1814</v>
      </c>
      <c r="L1425" s="184">
        <v>0</v>
      </c>
      <c r="M1425" s="185">
        <v>58</v>
      </c>
      <c r="N1425" s="186">
        <v>57</v>
      </c>
      <c r="O1425" s="187">
        <f t="shared" si="191"/>
        <v>-1</v>
      </c>
      <c r="P1425" s="59">
        <f t="shared" si="188"/>
        <v>98.275862068965509</v>
      </c>
    </row>
    <row r="1426" spans="1:16" s="2" customFormat="1" ht="14.25" customHeight="1" outlineLevel="2" x14ac:dyDescent="0.2">
      <c r="A1426" s="217">
        <f t="shared" si="190"/>
        <v>1423</v>
      </c>
      <c r="B1426" s="64" t="s">
        <v>8469</v>
      </c>
      <c r="C1426" s="58" t="s">
        <v>1809</v>
      </c>
      <c r="D1426" s="58" t="s">
        <v>684</v>
      </c>
      <c r="E1426" s="58" t="s">
        <v>25</v>
      </c>
      <c r="F1426" s="58" t="s">
        <v>263</v>
      </c>
      <c r="G1426" s="58" t="s">
        <v>809</v>
      </c>
      <c r="H1426" s="58"/>
      <c r="I1426" s="58" t="s">
        <v>687</v>
      </c>
      <c r="J1426" s="58" t="s">
        <v>615</v>
      </c>
      <c r="K1426" s="57" t="s">
        <v>1810</v>
      </c>
      <c r="L1426" s="184">
        <v>0</v>
      </c>
      <c r="M1426" s="185">
        <v>2</v>
      </c>
      <c r="N1426" s="186">
        <v>2</v>
      </c>
      <c r="O1426" s="187">
        <f t="shared" si="191"/>
        <v>0</v>
      </c>
      <c r="P1426" s="59">
        <f t="shared" si="188"/>
        <v>100</v>
      </c>
    </row>
    <row r="1427" spans="1:16" s="2" customFormat="1" ht="14.25" customHeight="1" outlineLevel="2" x14ac:dyDescent="0.2">
      <c r="A1427" s="217">
        <f t="shared" si="190"/>
        <v>1424</v>
      </c>
      <c r="B1427" s="64" t="s">
        <v>8470</v>
      </c>
      <c r="C1427" s="58" t="s">
        <v>1809</v>
      </c>
      <c r="D1427" s="58" t="s">
        <v>684</v>
      </c>
      <c r="E1427" s="58" t="s">
        <v>25</v>
      </c>
      <c r="F1427" s="58" t="s">
        <v>263</v>
      </c>
      <c r="G1427" s="58" t="s">
        <v>809</v>
      </c>
      <c r="H1427" s="58" t="s">
        <v>690</v>
      </c>
      <c r="I1427" s="58" t="s">
        <v>687</v>
      </c>
      <c r="J1427" s="58" t="s">
        <v>615</v>
      </c>
      <c r="K1427" s="57" t="s">
        <v>1812</v>
      </c>
      <c r="L1427" s="184">
        <v>0</v>
      </c>
      <c r="M1427" s="185">
        <v>5</v>
      </c>
      <c r="N1427" s="186">
        <v>5</v>
      </c>
      <c r="O1427" s="187">
        <f t="shared" si="191"/>
        <v>0</v>
      </c>
      <c r="P1427" s="59">
        <f t="shared" si="188"/>
        <v>100</v>
      </c>
    </row>
    <row r="1428" spans="1:16" s="2" customFormat="1" ht="14.25" customHeight="1" outlineLevel="2" x14ac:dyDescent="0.2">
      <c r="A1428" s="217">
        <f t="shared" si="190"/>
        <v>1425</v>
      </c>
      <c r="B1428" s="64" t="s">
        <v>8471</v>
      </c>
      <c r="C1428" s="58" t="s">
        <v>1809</v>
      </c>
      <c r="D1428" s="58" t="s">
        <v>684</v>
      </c>
      <c r="E1428" s="58" t="s">
        <v>25</v>
      </c>
      <c r="F1428" s="58" t="s">
        <v>263</v>
      </c>
      <c r="G1428" s="58" t="s">
        <v>809</v>
      </c>
      <c r="H1428" s="58" t="s">
        <v>690</v>
      </c>
      <c r="I1428" s="58" t="s">
        <v>687</v>
      </c>
      <c r="J1428" s="58" t="s">
        <v>621</v>
      </c>
      <c r="K1428" s="57" t="s">
        <v>1814</v>
      </c>
      <c r="L1428" s="184">
        <v>0</v>
      </c>
      <c r="M1428" s="185">
        <v>38</v>
      </c>
      <c r="N1428" s="186">
        <v>38</v>
      </c>
      <c r="O1428" s="187">
        <f t="shared" si="191"/>
        <v>0</v>
      </c>
      <c r="P1428" s="59">
        <f t="shared" si="188"/>
        <v>100</v>
      </c>
    </row>
    <row r="1429" spans="1:16" s="2" customFormat="1" ht="28.5" outlineLevel="2" x14ac:dyDescent="0.2">
      <c r="A1429" s="217">
        <f t="shared" si="190"/>
        <v>1426</v>
      </c>
      <c r="B1429" s="64" t="s">
        <v>1818</v>
      </c>
      <c r="C1429" s="58" t="s">
        <v>1809</v>
      </c>
      <c r="D1429" s="58" t="s">
        <v>684</v>
      </c>
      <c r="E1429" s="58" t="s">
        <v>1115</v>
      </c>
      <c r="F1429" s="58" t="s">
        <v>263</v>
      </c>
      <c r="G1429" s="58" t="s">
        <v>89</v>
      </c>
      <c r="H1429" s="58"/>
      <c r="I1429" s="58" t="s">
        <v>687</v>
      </c>
      <c r="J1429" s="58" t="s">
        <v>615</v>
      </c>
      <c r="K1429" s="57" t="s">
        <v>1810</v>
      </c>
      <c r="L1429" s="184">
        <v>0</v>
      </c>
      <c r="M1429" s="185">
        <v>29</v>
      </c>
      <c r="N1429" s="186">
        <v>29</v>
      </c>
      <c r="O1429" s="187">
        <f t="shared" si="191"/>
        <v>0</v>
      </c>
      <c r="P1429" s="59">
        <f t="shared" si="188"/>
        <v>100</v>
      </c>
    </row>
    <row r="1430" spans="1:16" s="2" customFormat="1" ht="28.5" outlineLevel="2" x14ac:dyDescent="0.2">
      <c r="A1430" s="217">
        <f t="shared" si="190"/>
        <v>1427</v>
      </c>
      <c r="B1430" s="64" t="s">
        <v>1819</v>
      </c>
      <c r="C1430" s="58" t="s">
        <v>1809</v>
      </c>
      <c r="D1430" s="58" t="s">
        <v>684</v>
      </c>
      <c r="E1430" s="58" t="s">
        <v>1115</v>
      </c>
      <c r="F1430" s="58" t="s">
        <v>263</v>
      </c>
      <c r="G1430" s="58" t="s">
        <v>89</v>
      </c>
      <c r="H1430" s="58" t="s">
        <v>690</v>
      </c>
      <c r="I1430" s="58" t="s">
        <v>687</v>
      </c>
      <c r="J1430" s="58" t="s">
        <v>615</v>
      </c>
      <c r="K1430" s="57" t="s">
        <v>1812</v>
      </c>
      <c r="L1430" s="184">
        <v>0</v>
      </c>
      <c r="M1430" s="185">
        <v>58</v>
      </c>
      <c r="N1430" s="186">
        <v>58</v>
      </c>
      <c r="O1430" s="187">
        <f t="shared" si="191"/>
        <v>0</v>
      </c>
      <c r="P1430" s="59">
        <f t="shared" si="188"/>
        <v>100</v>
      </c>
    </row>
    <row r="1431" spans="1:16" s="2" customFormat="1" ht="28.5" outlineLevel="2" x14ac:dyDescent="0.2">
      <c r="A1431" s="217">
        <f t="shared" si="190"/>
        <v>1428</v>
      </c>
      <c r="B1431" s="64" t="s">
        <v>1820</v>
      </c>
      <c r="C1431" s="58" t="s">
        <v>1809</v>
      </c>
      <c r="D1431" s="58" t="s">
        <v>684</v>
      </c>
      <c r="E1431" s="58" t="s">
        <v>1115</v>
      </c>
      <c r="F1431" s="58" t="s">
        <v>263</v>
      </c>
      <c r="G1431" s="58" t="s">
        <v>89</v>
      </c>
      <c r="H1431" s="58" t="s">
        <v>690</v>
      </c>
      <c r="I1431" s="58" t="s">
        <v>687</v>
      </c>
      <c r="J1431" s="58" t="s">
        <v>621</v>
      </c>
      <c r="K1431" s="57" t="s">
        <v>1814</v>
      </c>
      <c r="L1431" s="184">
        <v>0</v>
      </c>
      <c r="M1431" s="185">
        <v>496</v>
      </c>
      <c r="N1431" s="186">
        <v>496</v>
      </c>
      <c r="O1431" s="187">
        <f t="shared" si="191"/>
        <v>0</v>
      </c>
      <c r="P1431" s="59">
        <f t="shared" si="188"/>
        <v>100</v>
      </c>
    </row>
    <row r="1432" spans="1:16" s="2" customFormat="1" ht="28.5" outlineLevel="2" x14ac:dyDescent="0.2">
      <c r="A1432" s="217">
        <f t="shared" si="190"/>
        <v>1429</v>
      </c>
      <c r="B1432" s="64" t="s">
        <v>1821</v>
      </c>
      <c r="C1432" s="58" t="s">
        <v>1809</v>
      </c>
      <c r="D1432" s="58" t="s">
        <v>684</v>
      </c>
      <c r="E1432" s="58" t="s">
        <v>25</v>
      </c>
      <c r="F1432" s="58" t="s">
        <v>263</v>
      </c>
      <c r="G1432" s="58" t="s">
        <v>89</v>
      </c>
      <c r="H1432" s="58"/>
      <c r="I1432" s="58" t="s">
        <v>687</v>
      </c>
      <c r="J1432" s="58" t="s">
        <v>615</v>
      </c>
      <c r="K1432" s="57" t="s">
        <v>1810</v>
      </c>
      <c r="L1432" s="184">
        <v>0</v>
      </c>
      <c r="M1432" s="185">
        <v>3</v>
      </c>
      <c r="N1432" s="186">
        <v>3</v>
      </c>
      <c r="O1432" s="187">
        <f t="shared" si="191"/>
        <v>0</v>
      </c>
      <c r="P1432" s="59">
        <f t="shared" si="188"/>
        <v>100</v>
      </c>
    </row>
    <row r="1433" spans="1:16" s="2" customFormat="1" ht="28.5" outlineLevel="2" x14ac:dyDescent="0.2">
      <c r="A1433" s="217">
        <f t="shared" si="190"/>
        <v>1430</v>
      </c>
      <c r="B1433" s="64" t="s">
        <v>1822</v>
      </c>
      <c r="C1433" s="58" t="s">
        <v>1809</v>
      </c>
      <c r="D1433" s="58" t="s">
        <v>684</v>
      </c>
      <c r="E1433" s="58" t="s">
        <v>25</v>
      </c>
      <c r="F1433" s="58" t="s">
        <v>263</v>
      </c>
      <c r="G1433" s="58" t="s">
        <v>89</v>
      </c>
      <c r="H1433" s="58" t="s">
        <v>690</v>
      </c>
      <c r="I1433" s="58" t="s">
        <v>687</v>
      </c>
      <c r="J1433" s="58" t="s">
        <v>615</v>
      </c>
      <c r="K1433" s="57" t="s">
        <v>1812</v>
      </c>
      <c r="L1433" s="184">
        <v>0</v>
      </c>
      <c r="M1433" s="185">
        <v>7</v>
      </c>
      <c r="N1433" s="186">
        <v>7</v>
      </c>
      <c r="O1433" s="187">
        <f t="shared" si="191"/>
        <v>0</v>
      </c>
      <c r="P1433" s="59">
        <f t="shared" si="188"/>
        <v>100</v>
      </c>
    </row>
    <row r="1434" spans="1:16" s="2" customFormat="1" ht="28.5" outlineLevel="2" x14ac:dyDescent="0.2">
      <c r="A1434" s="217">
        <f t="shared" si="190"/>
        <v>1431</v>
      </c>
      <c r="B1434" s="64" t="s">
        <v>1823</v>
      </c>
      <c r="C1434" s="58" t="s">
        <v>1809</v>
      </c>
      <c r="D1434" s="58" t="s">
        <v>684</v>
      </c>
      <c r="E1434" s="58" t="s">
        <v>25</v>
      </c>
      <c r="F1434" s="58" t="s">
        <v>263</v>
      </c>
      <c r="G1434" s="58" t="s">
        <v>89</v>
      </c>
      <c r="H1434" s="58" t="s">
        <v>690</v>
      </c>
      <c r="I1434" s="58" t="s">
        <v>687</v>
      </c>
      <c r="J1434" s="58" t="s">
        <v>621</v>
      </c>
      <c r="K1434" s="57" t="s">
        <v>1814</v>
      </c>
      <c r="L1434" s="184">
        <v>0</v>
      </c>
      <c r="M1434" s="185">
        <v>58</v>
      </c>
      <c r="N1434" s="186">
        <v>58</v>
      </c>
      <c r="O1434" s="187">
        <f t="shared" si="191"/>
        <v>0</v>
      </c>
      <c r="P1434" s="59">
        <f t="shared" si="188"/>
        <v>100</v>
      </c>
    </row>
    <row r="1435" spans="1:16" s="2" customFormat="1" ht="28.5" outlineLevel="2" x14ac:dyDescent="0.2">
      <c r="A1435" s="217">
        <f t="shared" si="190"/>
        <v>1432</v>
      </c>
      <c r="B1435" s="64" t="s">
        <v>1824</v>
      </c>
      <c r="C1435" s="58" t="s">
        <v>1809</v>
      </c>
      <c r="D1435" s="58" t="s">
        <v>684</v>
      </c>
      <c r="E1435" s="58" t="s">
        <v>25</v>
      </c>
      <c r="F1435" s="58" t="s">
        <v>263</v>
      </c>
      <c r="G1435" s="58" t="s">
        <v>89</v>
      </c>
      <c r="H1435" s="58"/>
      <c r="I1435" s="58" t="s">
        <v>687</v>
      </c>
      <c r="J1435" s="58" t="s">
        <v>615</v>
      </c>
      <c r="K1435" s="57" t="s">
        <v>1810</v>
      </c>
      <c r="L1435" s="184">
        <v>0</v>
      </c>
      <c r="M1435" s="185">
        <v>20</v>
      </c>
      <c r="N1435" s="186">
        <v>20</v>
      </c>
      <c r="O1435" s="187">
        <f t="shared" si="191"/>
        <v>0</v>
      </c>
      <c r="P1435" s="59">
        <f t="shared" si="188"/>
        <v>100</v>
      </c>
    </row>
    <row r="1436" spans="1:16" s="2" customFormat="1" ht="28.5" outlineLevel="2" x14ac:dyDescent="0.2">
      <c r="A1436" s="217">
        <f t="shared" si="190"/>
        <v>1433</v>
      </c>
      <c r="B1436" s="64" t="s">
        <v>1825</v>
      </c>
      <c r="C1436" s="58" t="s">
        <v>1809</v>
      </c>
      <c r="D1436" s="58" t="s">
        <v>684</v>
      </c>
      <c r="E1436" s="58" t="s">
        <v>25</v>
      </c>
      <c r="F1436" s="58" t="s">
        <v>263</v>
      </c>
      <c r="G1436" s="58" t="s">
        <v>89</v>
      </c>
      <c r="H1436" s="58" t="s">
        <v>690</v>
      </c>
      <c r="I1436" s="58" t="s">
        <v>687</v>
      </c>
      <c r="J1436" s="58" t="s">
        <v>615</v>
      </c>
      <c r="K1436" s="57" t="s">
        <v>1812</v>
      </c>
      <c r="L1436" s="184">
        <v>0</v>
      </c>
      <c r="M1436" s="185">
        <v>41</v>
      </c>
      <c r="N1436" s="186">
        <v>40</v>
      </c>
      <c r="O1436" s="187">
        <f t="shared" si="191"/>
        <v>-1</v>
      </c>
      <c r="P1436" s="59">
        <f t="shared" si="188"/>
        <v>97.560975609756099</v>
      </c>
    </row>
    <row r="1437" spans="1:16" s="2" customFormat="1" ht="28.5" outlineLevel="2" x14ac:dyDescent="0.2">
      <c r="A1437" s="217">
        <f t="shared" si="190"/>
        <v>1434</v>
      </c>
      <c r="B1437" s="64" t="s">
        <v>1826</v>
      </c>
      <c r="C1437" s="58" t="s">
        <v>1809</v>
      </c>
      <c r="D1437" s="58" t="s">
        <v>684</v>
      </c>
      <c r="E1437" s="58" t="s">
        <v>25</v>
      </c>
      <c r="F1437" s="58" t="s">
        <v>263</v>
      </c>
      <c r="G1437" s="58" t="s">
        <v>89</v>
      </c>
      <c r="H1437" s="58" t="s">
        <v>690</v>
      </c>
      <c r="I1437" s="58" t="s">
        <v>687</v>
      </c>
      <c r="J1437" s="58" t="s">
        <v>621</v>
      </c>
      <c r="K1437" s="57" t="s">
        <v>1814</v>
      </c>
      <c r="L1437" s="184">
        <v>0</v>
      </c>
      <c r="M1437" s="185">
        <v>346</v>
      </c>
      <c r="N1437" s="186">
        <v>343</v>
      </c>
      <c r="O1437" s="187">
        <f t="shared" si="191"/>
        <v>-3</v>
      </c>
      <c r="P1437" s="59">
        <f t="shared" si="188"/>
        <v>99.132947976878611</v>
      </c>
    </row>
    <row r="1438" spans="1:16" s="2" customFormat="1" ht="28.5" outlineLevel="2" x14ac:dyDescent="0.2">
      <c r="A1438" s="217">
        <f t="shared" si="190"/>
        <v>1435</v>
      </c>
      <c r="B1438" s="64" t="s">
        <v>1827</v>
      </c>
      <c r="C1438" s="58" t="s">
        <v>1809</v>
      </c>
      <c r="D1438" s="58" t="s">
        <v>684</v>
      </c>
      <c r="E1438" s="58" t="s">
        <v>25</v>
      </c>
      <c r="F1438" s="58" t="s">
        <v>263</v>
      </c>
      <c r="G1438" s="58" t="s">
        <v>89</v>
      </c>
      <c r="H1438" s="58"/>
      <c r="I1438" s="58" t="s">
        <v>687</v>
      </c>
      <c r="J1438" s="58" t="s">
        <v>615</v>
      </c>
      <c r="K1438" s="57" t="s">
        <v>1810</v>
      </c>
      <c r="L1438" s="184">
        <v>0</v>
      </c>
      <c r="M1438" s="185">
        <v>7</v>
      </c>
      <c r="N1438" s="186">
        <v>7</v>
      </c>
      <c r="O1438" s="187">
        <f t="shared" si="191"/>
        <v>0</v>
      </c>
      <c r="P1438" s="59">
        <f t="shared" si="188"/>
        <v>100</v>
      </c>
    </row>
    <row r="1439" spans="1:16" s="2" customFormat="1" ht="28.5" outlineLevel="2" x14ac:dyDescent="0.2">
      <c r="A1439" s="217">
        <f t="shared" si="190"/>
        <v>1436</v>
      </c>
      <c r="B1439" s="64" t="s">
        <v>1828</v>
      </c>
      <c r="C1439" s="58" t="s">
        <v>1809</v>
      </c>
      <c r="D1439" s="58" t="s">
        <v>684</v>
      </c>
      <c r="E1439" s="58" t="s">
        <v>25</v>
      </c>
      <c r="F1439" s="58" t="s">
        <v>263</v>
      </c>
      <c r="G1439" s="58" t="s">
        <v>89</v>
      </c>
      <c r="H1439" s="58" t="s">
        <v>690</v>
      </c>
      <c r="I1439" s="58" t="s">
        <v>687</v>
      </c>
      <c r="J1439" s="58" t="s">
        <v>615</v>
      </c>
      <c r="K1439" s="57" t="s">
        <v>1812</v>
      </c>
      <c r="L1439" s="184">
        <v>0</v>
      </c>
      <c r="M1439" s="185">
        <v>14</v>
      </c>
      <c r="N1439" s="186">
        <v>14</v>
      </c>
      <c r="O1439" s="187">
        <f t="shared" si="191"/>
        <v>0</v>
      </c>
      <c r="P1439" s="59">
        <f t="shared" si="188"/>
        <v>100</v>
      </c>
    </row>
    <row r="1440" spans="1:16" s="2" customFormat="1" ht="28.5" outlineLevel="2" x14ac:dyDescent="0.2">
      <c r="A1440" s="217">
        <f t="shared" si="190"/>
        <v>1437</v>
      </c>
      <c r="B1440" s="64" t="s">
        <v>1829</v>
      </c>
      <c r="C1440" s="58" t="s">
        <v>1809</v>
      </c>
      <c r="D1440" s="58" t="s">
        <v>684</v>
      </c>
      <c r="E1440" s="58" t="s">
        <v>25</v>
      </c>
      <c r="F1440" s="58" t="s">
        <v>263</v>
      </c>
      <c r="G1440" s="58" t="s">
        <v>89</v>
      </c>
      <c r="H1440" s="58" t="s">
        <v>690</v>
      </c>
      <c r="I1440" s="58" t="s">
        <v>687</v>
      </c>
      <c r="J1440" s="58" t="s">
        <v>621</v>
      </c>
      <c r="K1440" s="57" t="s">
        <v>1814</v>
      </c>
      <c r="L1440" s="184">
        <v>0</v>
      </c>
      <c r="M1440" s="185">
        <v>115</v>
      </c>
      <c r="N1440" s="186">
        <v>115</v>
      </c>
      <c r="O1440" s="187">
        <f t="shared" si="191"/>
        <v>0</v>
      </c>
      <c r="P1440" s="59">
        <f t="shared" si="188"/>
        <v>100</v>
      </c>
    </row>
    <row r="1441" spans="1:16" s="2" customFormat="1" ht="28.5" outlineLevel="2" x14ac:dyDescent="0.2">
      <c r="A1441" s="217">
        <f t="shared" si="190"/>
        <v>1438</v>
      </c>
      <c r="B1441" s="64" t="s">
        <v>1830</v>
      </c>
      <c r="C1441" s="58" t="s">
        <v>1809</v>
      </c>
      <c r="D1441" s="58" t="s">
        <v>684</v>
      </c>
      <c r="E1441" s="58" t="s">
        <v>25</v>
      </c>
      <c r="F1441" s="58" t="s">
        <v>263</v>
      </c>
      <c r="G1441" s="58" t="s">
        <v>89</v>
      </c>
      <c r="H1441" s="58"/>
      <c r="I1441" s="58" t="s">
        <v>687</v>
      </c>
      <c r="J1441" s="58" t="s">
        <v>615</v>
      </c>
      <c r="K1441" s="57" t="s">
        <v>1810</v>
      </c>
      <c r="L1441" s="184">
        <v>0</v>
      </c>
      <c r="M1441" s="185">
        <v>2</v>
      </c>
      <c r="N1441" s="186">
        <v>2</v>
      </c>
      <c r="O1441" s="187">
        <f t="shared" si="191"/>
        <v>0</v>
      </c>
      <c r="P1441" s="59">
        <f t="shared" si="188"/>
        <v>100</v>
      </c>
    </row>
    <row r="1442" spans="1:16" s="2" customFormat="1" ht="28.5" outlineLevel="2" x14ac:dyDescent="0.2">
      <c r="A1442" s="217">
        <f t="shared" si="190"/>
        <v>1439</v>
      </c>
      <c r="B1442" s="64" t="s">
        <v>1831</v>
      </c>
      <c r="C1442" s="58" t="s">
        <v>1809</v>
      </c>
      <c r="D1442" s="58" t="s">
        <v>684</v>
      </c>
      <c r="E1442" s="58" t="s">
        <v>25</v>
      </c>
      <c r="F1442" s="58" t="s">
        <v>263</v>
      </c>
      <c r="G1442" s="58" t="s">
        <v>89</v>
      </c>
      <c r="H1442" s="58" t="s">
        <v>690</v>
      </c>
      <c r="I1442" s="58" t="s">
        <v>687</v>
      </c>
      <c r="J1442" s="58" t="s">
        <v>615</v>
      </c>
      <c r="K1442" s="57" t="s">
        <v>1812</v>
      </c>
      <c r="L1442" s="184">
        <v>0</v>
      </c>
      <c r="M1442" s="185">
        <v>5</v>
      </c>
      <c r="N1442" s="186">
        <v>5</v>
      </c>
      <c r="O1442" s="187">
        <f t="shared" si="191"/>
        <v>0</v>
      </c>
      <c r="P1442" s="59">
        <f t="shared" si="188"/>
        <v>100</v>
      </c>
    </row>
    <row r="1443" spans="1:16" s="2" customFormat="1" ht="28.5" outlineLevel="2" x14ac:dyDescent="0.2">
      <c r="A1443" s="217">
        <f t="shared" si="190"/>
        <v>1440</v>
      </c>
      <c r="B1443" s="64" t="s">
        <v>1832</v>
      </c>
      <c r="C1443" s="58" t="s">
        <v>1809</v>
      </c>
      <c r="D1443" s="58" t="s">
        <v>684</v>
      </c>
      <c r="E1443" s="58" t="s">
        <v>25</v>
      </c>
      <c r="F1443" s="58" t="s">
        <v>263</v>
      </c>
      <c r="G1443" s="58" t="s">
        <v>89</v>
      </c>
      <c r="H1443" s="58" t="s">
        <v>690</v>
      </c>
      <c r="I1443" s="58" t="s">
        <v>687</v>
      </c>
      <c r="J1443" s="58" t="s">
        <v>621</v>
      </c>
      <c r="K1443" s="57" t="s">
        <v>1814</v>
      </c>
      <c r="L1443" s="184">
        <v>0</v>
      </c>
      <c r="M1443" s="185">
        <v>38</v>
      </c>
      <c r="N1443" s="186">
        <v>38</v>
      </c>
      <c r="O1443" s="187">
        <f t="shared" si="191"/>
        <v>0</v>
      </c>
      <c r="P1443" s="59">
        <f t="shared" si="188"/>
        <v>100</v>
      </c>
    </row>
    <row r="1444" spans="1:16" s="2" customFormat="1" ht="28.5" outlineLevel="2" x14ac:dyDescent="0.2">
      <c r="A1444" s="217">
        <f t="shared" si="190"/>
        <v>1441</v>
      </c>
      <c r="B1444" s="64" t="s">
        <v>1833</v>
      </c>
      <c r="C1444" s="58" t="s">
        <v>1809</v>
      </c>
      <c r="D1444" s="58" t="s">
        <v>684</v>
      </c>
      <c r="E1444" s="58" t="s">
        <v>25</v>
      </c>
      <c r="F1444" s="58" t="s">
        <v>263</v>
      </c>
      <c r="G1444" s="58" t="s">
        <v>89</v>
      </c>
      <c r="H1444" s="58"/>
      <c r="I1444" s="58" t="s">
        <v>687</v>
      </c>
      <c r="J1444" s="58" t="s">
        <v>615</v>
      </c>
      <c r="K1444" s="57" t="s">
        <v>1810</v>
      </c>
      <c r="L1444" s="184">
        <v>0</v>
      </c>
      <c r="M1444" s="185">
        <v>6</v>
      </c>
      <c r="N1444" s="186">
        <v>6</v>
      </c>
      <c r="O1444" s="187">
        <f t="shared" si="191"/>
        <v>0</v>
      </c>
      <c r="P1444" s="59">
        <f t="shared" si="188"/>
        <v>100</v>
      </c>
    </row>
    <row r="1445" spans="1:16" s="2" customFormat="1" ht="28.5" outlineLevel="2" x14ac:dyDescent="0.2">
      <c r="A1445" s="217">
        <f t="shared" si="190"/>
        <v>1442</v>
      </c>
      <c r="B1445" s="64" t="s">
        <v>1834</v>
      </c>
      <c r="C1445" s="58" t="s">
        <v>1809</v>
      </c>
      <c r="D1445" s="58" t="s">
        <v>684</v>
      </c>
      <c r="E1445" s="58" t="s">
        <v>25</v>
      </c>
      <c r="F1445" s="58" t="s">
        <v>263</v>
      </c>
      <c r="G1445" s="58" t="s">
        <v>89</v>
      </c>
      <c r="H1445" s="58" t="s">
        <v>690</v>
      </c>
      <c r="I1445" s="58" t="s">
        <v>687</v>
      </c>
      <c r="J1445" s="58" t="s">
        <v>615</v>
      </c>
      <c r="K1445" s="57" t="s">
        <v>1812</v>
      </c>
      <c r="L1445" s="184">
        <v>0</v>
      </c>
      <c r="M1445" s="185">
        <v>11</v>
      </c>
      <c r="N1445" s="186">
        <v>11</v>
      </c>
      <c r="O1445" s="187">
        <f t="shared" si="191"/>
        <v>0</v>
      </c>
      <c r="P1445" s="59">
        <f t="shared" si="188"/>
        <v>100</v>
      </c>
    </row>
    <row r="1446" spans="1:16" s="2" customFormat="1" ht="28.5" outlineLevel="2" x14ac:dyDescent="0.2">
      <c r="A1446" s="217">
        <f t="shared" si="190"/>
        <v>1443</v>
      </c>
      <c r="B1446" s="64" t="s">
        <v>1835</v>
      </c>
      <c r="C1446" s="58" t="s">
        <v>1809</v>
      </c>
      <c r="D1446" s="58" t="s">
        <v>684</v>
      </c>
      <c r="E1446" s="58" t="s">
        <v>25</v>
      </c>
      <c r="F1446" s="58" t="s">
        <v>263</v>
      </c>
      <c r="G1446" s="58" t="s">
        <v>89</v>
      </c>
      <c r="H1446" s="58" t="s">
        <v>690</v>
      </c>
      <c r="I1446" s="58" t="s">
        <v>687</v>
      </c>
      <c r="J1446" s="58" t="s">
        <v>621</v>
      </c>
      <c r="K1446" s="57" t="s">
        <v>1814</v>
      </c>
      <c r="L1446" s="184">
        <v>0</v>
      </c>
      <c r="M1446" s="185">
        <v>96</v>
      </c>
      <c r="N1446" s="186">
        <v>96</v>
      </c>
      <c r="O1446" s="187">
        <f t="shared" si="191"/>
        <v>0</v>
      </c>
      <c r="P1446" s="59">
        <f t="shared" si="188"/>
        <v>100</v>
      </c>
    </row>
    <row r="1447" spans="1:16" s="2" customFormat="1" ht="28.5" outlineLevel="2" x14ac:dyDescent="0.2">
      <c r="A1447" s="217">
        <f t="shared" si="190"/>
        <v>1444</v>
      </c>
      <c r="B1447" s="64" t="s">
        <v>1836</v>
      </c>
      <c r="C1447" s="58" t="s">
        <v>1809</v>
      </c>
      <c r="D1447" s="58" t="s">
        <v>684</v>
      </c>
      <c r="E1447" s="58" t="s">
        <v>25</v>
      </c>
      <c r="F1447" s="58" t="s">
        <v>263</v>
      </c>
      <c r="G1447" s="58" t="s">
        <v>89</v>
      </c>
      <c r="H1447" s="58"/>
      <c r="I1447" s="58" t="s">
        <v>687</v>
      </c>
      <c r="J1447" s="58" t="s">
        <v>615</v>
      </c>
      <c r="K1447" s="57" t="s">
        <v>1810</v>
      </c>
      <c r="L1447" s="184">
        <v>0</v>
      </c>
      <c r="M1447" s="185">
        <v>6</v>
      </c>
      <c r="N1447" s="186">
        <v>6</v>
      </c>
      <c r="O1447" s="187">
        <f t="shared" si="191"/>
        <v>0</v>
      </c>
      <c r="P1447" s="59">
        <f t="shared" si="188"/>
        <v>100</v>
      </c>
    </row>
    <row r="1448" spans="1:16" s="2" customFormat="1" ht="28.5" outlineLevel="2" x14ac:dyDescent="0.2">
      <c r="A1448" s="217">
        <f t="shared" si="190"/>
        <v>1445</v>
      </c>
      <c r="B1448" s="64" t="s">
        <v>1837</v>
      </c>
      <c r="C1448" s="58" t="s">
        <v>1809</v>
      </c>
      <c r="D1448" s="58" t="s">
        <v>684</v>
      </c>
      <c r="E1448" s="58" t="s">
        <v>25</v>
      </c>
      <c r="F1448" s="58" t="s">
        <v>263</v>
      </c>
      <c r="G1448" s="58" t="s">
        <v>89</v>
      </c>
      <c r="H1448" s="58" t="s">
        <v>690</v>
      </c>
      <c r="I1448" s="58" t="s">
        <v>687</v>
      </c>
      <c r="J1448" s="58" t="s">
        <v>615</v>
      </c>
      <c r="K1448" s="57" t="s">
        <v>1812</v>
      </c>
      <c r="L1448" s="184">
        <v>0</v>
      </c>
      <c r="M1448" s="185">
        <v>11</v>
      </c>
      <c r="N1448" s="186">
        <v>11</v>
      </c>
      <c r="O1448" s="187">
        <f t="shared" si="191"/>
        <v>0</v>
      </c>
      <c r="P1448" s="59">
        <f t="shared" si="188"/>
        <v>100</v>
      </c>
    </row>
    <row r="1449" spans="1:16" s="2" customFormat="1" ht="28.5" outlineLevel="2" x14ac:dyDescent="0.2">
      <c r="A1449" s="217">
        <f t="shared" si="190"/>
        <v>1446</v>
      </c>
      <c r="B1449" s="64" t="s">
        <v>1838</v>
      </c>
      <c r="C1449" s="58" t="s">
        <v>1809</v>
      </c>
      <c r="D1449" s="58" t="s">
        <v>684</v>
      </c>
      <c r="E1449" s="58" t="s">
        <v>25</v>
      </c>
      <c r="F1449" s="58" t="s">
        <v>263</v>
      </c>
      <c r="G1449" s="58" t="s">
        <v>89</v>
      </c>
      <c r="H1449" s="58" t="s">
        <v>690</v>
      </c>
      <c r="I1449" s="58" t="s">
        <v>687</v>
      </c>
      <c r="J1449" s="58" t="s">
        <v>621</v>
      </c>
      <c r="K1449" s="57" t="s">
        <v>1814</v>
      </c>
      <c r="L1449" s="184">
        <v>0</v>
      </c>
      <c r="M1449" s="185">
        <v>96</v>
      </c>
      <c r="N1449" s="186">
        <v>94</v>
      </c>
      <c r="O1449" s="187">
        <f t="shared" si="191"/>
        <v>-2</v>
      </c>
      <c r="P1449" s="59">
        <f t="shared" si="188"/>
        <v>97.916666666666657</v>
      </c>
    </row>
    <row r="1450" spans="1:16" s="2" customFormat="1" ht="28.5" outlineLevel="2" x14ac:dyDescent="0.2">
      <c r="A1450" s="217">
        <f t="shared" si="190"/>
        <v>1447</v>
      </c>
      <c r="B1450" s="64" t="s">
        <v>1839</v>
      </c>
      <c r="C1450" s="58" t="s">
        <v>1809</v>
      </c>
      <c r="D1450" s="58" t="s">
        <v>684</v>
      </c>
      <c r="E1450" s="58" t="s">
        <v>1115</v>
      </c>
      <c r="F1450" s="58" t="s">
        <v>263</v>
      </c>
      <c r="G1450" s="58" t="s">
        <v>89</v>
      </c>
      <c r="H1450" s="58"/>
      <c r="I1450" s="58" t="s">
        <v>687</v>
      </c>
      <c r="J1450" s="58" t="s">
        <v>615</v>
      </c>
      <c r="K1450" s="57" t="s">
        <v>1810</v>
      </c>
      <c r="L1450" s="184">
        <v>0</v>
      </c>
      <c r="M1450" s="185">
        <v>1</v>
      </c>
      <c r="N1450" s="186">
        <v>1</v>
      </c>
      <c r="O1450" s="187">
        <f t="shared" si="191"/>
        <v>0</v>
      </c>
      <c r="P1450" s="59">
        <f t="shared" si="188"/>
        <v>100</v>
      </c>
    </row>
    <row r="1451" spans="1:16" s="2" customFormat="1" ht="28.5" outlineLevel="2" x14ac:dyDescent="0.2">
      <c r="A1451" s="217">
        <f t="shared" si="190"/>
        <v>1448</v>
      </c>
      <c r="B1451" s="64" t="s">
        <v>1840</v>
      </c>
      <c r="C1451" s="58" t="s">
        <v>1809</v>
      </c>
      <c r="D1451" s="58" t="s">
        <v>684</v>
      </c>
      <c r="E1451" s="58" t="s">
        <v>1115</v>
      </c>
      <c r="F1451" s="58" t="s">
        <v>263</v>
      </c>
      <c r="G1451" s="58" t="s">
        <v>89</v>
      </c>
      <c r="H1451" s="58" t="s">
        <v>690</v>
      </c>
      <c r="I1451" s="58" t="s">
        <v>687</v>
      </c>
      <c r="J1451" s="58" t="s">
        <v>615</v>
      </c>
      <c r="K1451" s="57" t="s">
        <v>1812</v>
      </c>
      <c r="L1451" s="184">
        <v>0</v>
      </c>
      <c r="M1451" s="185">
        <v>2</v>
      </c>
      <c r="N1451" s="186">
        <v>2</v>
      </c>
      <c r="O1451" s="187">
        <f t="shared" si="191"/>
        <v>0</v>
      </c>
      <c r="P1451" s="59">
        <f t="shared" si="188"/>
        <v>100</v>
      </c>
    </row>
    <row r="1452" spans="1:16" s="2" customFormat="1" ht="28.5" outlineLevel="2" x14ac:dyDescent="0.2">
      <c r="A1452" s="217">
        <f t="shared" si="190"/>
        <v>1449</v>
      </c>
      <c r="B1452" s="64" t="s">
        <v>1841</v>
      </c>
      <c r="C1452" s="58" t="s">
        <v>1809</v>
      </c>
      <c r="D1452" s="58" t="s">
        <v>684</v>
      </c>
      <c r="E1452" s="58" t="s">
        <v>1115</v>
      </c>
      <c r="F1452" s="58" t="s">
        <v>263</v>
      </c>
      <c r="G1452" s="58" t="s">
        <v>89</v>
      </c>
      <c r="H1452" s="58" t="s">
        <v>690</v>
      </c>
      <c r="I1452" s="58" t="s">
        <v>687</v>
      </c>
      <c r="J1452" s="58" t="s">
        <v>621</v>
      </c>
      <c r="K1452" s="57" t="s">
        <v>1814</v>
      </c>
      <c r="L1452" s="184">
        <v>0</v>
      </c>
      <c r="M1452" s="185">
        <v>19</v>
      </c>
      <c r="N1452" s="186">
        <v>18</v>
      </c>
      <c r="O1452" s="187">
        <f t="shared" si="191"/>
        <v>-1</v>
      </c>
      <c r="P1452" s="59">
        <f t="shared" si="188"/>
        <v>94.73684210526315</v>
      </c>
    </row>
    <row r="1453" spans="1:16" s="2" customFormat="1" ht="28.5" outlineLevel="2" x14ac:dyDescent="0.2">
      <c r="A1453" s="217">
        <f t="shared" si="190"/>
        <v>1450</v>
      </c>
      <c r="B1453" s="64" t="s">
        <v>1842</v>
      </c>
      <c r="C1453" s="58" t="s">
        <v>1809</v>
      </c>
      <c r="D1453" s="58" t="s">
        <v>684</v>
      </c>
      <c r="E1453" s="58" t="s">
        <v>1712</v>
      </c>
      <c r="F1453" s="58" t="s">
        <v>263</v>
      </c>
      <c r="G1453" s="58" t="s">
        <v>159</v>
      </c>
      <c r="H1453" s="58"/>
      <c r="I1453" s="58" t="s">
        <v>687</v>
      </c>
      <c r="J1453" s="58" t="s">
        <v>615</v>
      </c>
      <c r="K1453" s="57" t="s">
        <v>1810</v>
      </c>
      <c r="L1453" s="184">
        <v>0</v>
      </c>
      <c r="M1453" s="185">
        <v>10</v>
      </c>
      <c r="N1453" s="186">
        <v>9</v>
      </c>
      <c r="O1453" s="187">
        <f t="shared" si="191"/>
        <v>-1</v>
      </c>
      <c r="P1453" s="59">
        <f t="shared" si="188"/>
        <v>90</v>
      </c>
    </row>
    <row r="1454" spans="1:16" s="2" customFormat="1" ht="28.5" outlineLevel="2" x14ac:dyDescent="0.2">
      <c r="A1454" s="217">
        <f t="shared" si="190"/>
        <v>1451</v>
      </c>
      <c r="B1454" s="64" t="s">
        <v>1843</v>
      </c>
      <c r="C1454" s="58" t="s">
        <v>1809</v>
      </c>
      <c r="D1454" s="58" t="s">
        <v>684</v>
      </c>
      <c r="E1454" s="58" t="s">
        <v>1712</v>
      </c>
      <c r="F1454" s="58" t="s">
        <v>263</v>
      </c>
      <c r="G1454" s="58" t="s">
        <v>159</v>
      </c>
      <c r="H1454" s="58" t="s">
        <v>690</v>
      </c>
      <c r="I1454" s="58" t="s">
        <v>687</v>
      </c>
      <c r="J1454" s="58" t="s">
        <v>615</v>
      </c>
      <c r="K1454" s="57" t="s">
        <v>1812</v>
      </c>
      <c r="L1454" s="184">
        <v>0</v>
      </c>
      <c r="M1454" s="185">
        <v>19</v>
      </c>
      <c r="N1454" s="186">
        <v>18</v>
      </c>
      <c r="O1454" s="187">
        <f t="shared" si="191"/>
        <v>-1</v>
      </c>
      <c r="P1454" s="59">
        <f t="shared" si="188"/>
        <v>94.73684210526315</v>
      </c>
    </row>
    <row r="1455" spans="1:16" s="2" customFormat="1" ht="28.5" outlineLevel="2" x14ac:dyDescent="0.2">
      <c r="A1455" s="217">
        <f t="shared" si="190"/>
        <v>1452</v>
      </c>
      <c r="B1455" s="64" t="s">
        <v>1844</v>
      </c>
      <c r="C1455" s="58" t="s">
        <v>1809</v>
      </c>
      <c r="D1455" s="58" t="s">
        <v>684</v>
      </c>
      <c r="E1455" s="58" t="s">
        <v>1712</v>
      </c>
      <c r="F1455" s="58" t="s">
        <v>263</v>
      </c>
      <c r="G1455" s="58" t="s">
        <v>159</v>
      </c>
      <c r="H1455" s="58" t="s">
        <v>690</v>
      </c>
      <c r="I1455" s="58" t="s">
        <v>687</v>
      </c>
      <c r="J1455" s="58" t="s">
        <v>621</v>
      </c>
      <c r="K1455" s="57" t="s">
        <v>1814</v>
      </c>
      <c r="L1455" s="184">
        <v>0</v>
      </c>
      <c r="M1455" s="185">
        <v>162</v>
      </c>
      <c r="N1455" s="186">
        <v>154</v>
      </c>
      <c r="O1455" s="187">
        <f t="shared" si="191"/>
        <v>-8</v>
      </c>
      <c r="P1455" s="59">
        <f t="shared" si="188"/>
        <v>95.061728395061735</v>
      </c>
    </row>
    <row r="1456" spans="1:16" s="2" customFormat="1" ht="28.5" outlineLevel="2" x14ac:dyDescent="0.2">
      <c r="A1456" s="217">
        <f t="shared" si="190"/>
        <v>1453</v>
      </c>
      <c r="B1456" s="64" t="s">
        <v>1845</v>
      </c>
      <c r="C1456" s="58" t="s">
        <v>1809</v>
      </c>
      <c r="D1456" s="58" t="s">
        <v>684</v>
      </c>
      <c r="E1456" s="58" t="s">
        <v>1712</v>
      </c>
      <c r="F1456" s="58" t="s">
        <v>263</v>
      </c>
      <c r="G1456" s="58" t="s">
        <v>159</v>
      </c>
      <c r="H1456" s="58"/>
      <c r="I1456" s="58" t="s">
        <v>687</v>
      </c>
      <c r="J1456" s="58" t="s">
        <v>615</v>
      </c>
      <c r="K1456" s="57" t="s">
        <v>1810</v>
      </c>
      <c r="L1456" s="184">
        <v>0</v>
      </c>
      <c r="M1456" s="185">
        <v>1</v>
      </c>
      <c r="N1456" s="186">
        <v>1</v>
      </c>
      <c r="O1456" s="187">
        <f t="shared" si="191"/>
        <v>0</v>
      </c>
      <c r="P1456" s="59">
        <f t="shared" si="188"/>
        <v>100</v>
      </c>
    </row>
    <row r="1457" spans="1:16" s="2" customFormat="1" ht="28.5" outlineLevel="2" x14ac:dyDescent="0.2">
      <c r="A1457" s="217">
        <f t="shared" si="190"/>
        <v>1454</v>
      </c>
      <c r="B1457" s="64" t="s">
        <v>1846</v>
      </c>
      <c r="C1457" s="58" t="s">
        <v>1809</v>
      </c>
      <c r="D1457" s="58" t="s">
        <v>684</v>
      </c>
      <c r="E1457" s="58" t="s">
        <v>1712</v>
      </c>
      <c r="F1457" s="58" t="s">
        <v>263</v>
      </c>
      <c r="G1457" s="58" t="s">
        <v>159</v>
      </c>
      <c r="H1457" s="58" t="s">
        <v>690</v>
      </c>
      <c r="I1457" s="58" t="s">
        <v>687</v>
      </c>
      <c r="J1457" s="58" t="s">
        <v>615</v>
      </c>
      <c r="K1457" s="57" t="s">
        <v>1812</v>
      </c>
      <c r="L1457" s="184">
        <v>0</v>
      </c>
      <c r="M1457" s="185">
        <v>1</v>
      </c>
      <c r="N1457" s="186">
        <v>1</v>
      </c>
      <c r="O1457" s="187">
        <f t="shared" si="191"/>
        <v>0</v>
      </c>
      <c r="P1457" s="59">
        <f t="shared" si="188"/>
        <v>100</v>
      </c>
    </row>
    <row r="1458" spans="1:16" s="2" customFormat="1" ht="28.5" outlineLevel="2" x14ac:dyDescent="0.2">
      <c r="A1458" s="217">
        <f t="shared" si="190"/>
        <v>1455</v>
      </c>
      <c r="B1458" s="64" t="s">
        <v>1847</v>
      </c>
      <c r="C1458" s="58" t="s">
        <v>1809</v>
      </c>
      <c r="D1458" s="58" t="s">
        <v>684</v>
      </c>
      <c r="E1458" s="58" t="s">
        <v>1712</v>
      </c>
      <c r="F1458" s="58" t="s">
        <v>263</v>
      </c>
      <c r="G1458" s="58" t="s">
        <v>159</v>
      </c>
      <c r="H1458" s="58" t="s">
        <v>690</v>
      </c>
      <c r="I1458" s="58" t="s">
        <v>687</v>
      </c>
      <c r="J1458" s="58" t="s">
        <v>621</v>
      </c>
      <c r="K1458" s="57" t="s">
        <v>1814</v>
      </c>
      <c r="L1458" s="184">
        <v>0</v>
      </c>
      <c r="M1458" s="185">
        <v>10</v>
      </c>
      <c r="N1458" s="186">
        <v>10</v>
      </c>
      <c r="O1458" s="187">
        <f t="shared" si="191"/>
        <v>0</v>
      </c>
      <c r="P1458" s="59">
        <f t="shared" si="188"/>
        <v>100</v>
      </c>
    </row>
    <row r="1459" spans="1:16" s="2" customFormat="1" ht="28.5" outlineLevel="2" x14ac:dyDescent="0.2">
      <c r="A1459" s="217">
        <f t="shared" si="190"/>
        <v>1456</v>
      </c>
      <c r="B1459" s="64" t="s">
        <v>1848</v>
      </c>
      <c r="C1459" s="58" t="s">
        <v>1809</v>
      </c>
      <c r="D1459" s="58" t="s">
        <v>684</v>
      </c>
      <c r="E1459" s="58" t="s">
        <v>25</v>
      </c>
      <c r="F1459" s="58" t="s">
        <v>263</v>
      </c>
      <c r="G1459" s="58" t="s">
        <v>86</v>
      </c>
      <c r="H1459" s="58"/>
      <c r="I1459" s="58" t="s">
        <v>687</v>
      </c>
      <c r="J1459" s="58" t="s">
        <v>615</v>
      </c>
      <c r="K1459" s="57" t="s">
        <v>1810</v>
      </c>
      <c r="L1459" s="184">
        <v>0</v>
      </c>
      <c r="M1459" s="185">
        <v>6</v>
      </c>
      <c r="N1459" s="186">
        <v>5</v>
      </c>
      <c r="O1459" s="187">
        <f t="shared" si="191"/>
        <v>-1</v>
      </c>
      <c r="P1459" s="59">
        <f t="shared" si="188"/>
        <v>83.333333333333343</v>
      </c>
    </row>
    <row r="1460" spans="1:16" s="2" customFormat="1" ht="28.5" outlineLevel="2" x14ac:dyDescent="0.2">
      <c r="A1460" s="217">
        <f t="shared" si="190"/>
        <v>1457</v>
      </c>
      <c r="B1460" s="64" t="s">
        <v>1849</v>
      </c>
      <c r="C1460" s="58" t="s">
        <v>1809</v>
      </c>
      <c r="D1460" s="58" t="s">
        <v>684</v>
      </c>
      <c r="E1460" s="58" t="s">
        <v>25</v>
      </c>
      <c r="F1460" s="58" t="s">
        <v>263</v>
      </c>
      <c r="G1460" s="58" t="s">
        <v>86</v>
      </c>
      <c r="H1460" s="58" t="s">
        <v>690</v>
      </c>
      <c r="I1460" s="58" t="s">
        <v>687</v>
      </c>
      <c r="J1460" s="58" t="s">
        <v>615</v>
      </c>
      <c r="K1460" s="57" t="s">
        <v>1812</v>
      </c>
      <c r="L1460" s="184">
        <v>0</v>
      </c>
      <c r="M1460" s="185">
        <v>11</v>
      </c>
      <c r="N1460" s="186">
        <v>11</v>
      </c>
      <c r="O1460" s="187">
        <f t="shared" si="191"/>
        <v>0</v>
      </c>
      <c r="P1460" s="59">
        <f t="shared" si="188"/>
        <v>100</v>
      </c>
    </row>
    <row r="1461" spans="1:16" s="2" customFormat="1" ht="28.5" outlineLevel="2" x14ac:dyDescent="0.2">
      <c r="A1461" s="217">
        <f t="shared" si="190"/>
        <v>1458</v>
      </c>
      <c r="B1461" s="64" t="s">
        <v>1850</v>
      </c>
      <c r="C1461" s="58" t="s">
        <v>1809</v>
      </c>
      <c r="D1461" s="58" t="s">
        <v>684</v>
      </c>
      <c r="E1461" s="58" t="s">
        <v>25</v>
      </c>
      <c r="F1461" s="58" t="s">
        <v>263</v>
      </c>
      <c r="G1461" s="58" t="s">
        <v>86</v>
      </c>
      <c r="H1461" s="58" t="s">
        <v>690</v>
      </c>
      <c r="I1461" s="58" t="s">
        <v>687</v>
      </c>
      <c r="J1461" s="58" t="s">
        <v>621</v>
      </c>
      <c r="K1461" s="57" t="s">
        <v>1814</v>
      </c>
      <c r="L1461" s="184">
        <v>0</v>
      </c>
      <c r="M1461" s="185">
        <v>96</v>
      </c>
      <c r="N1461" s="186">
        <v>92</v>
      </c>
      <c r="O1461" s="187">
        <f t="shared" si="191"/>
        <v>-4</v>
      </c>
      <c r="P1461" s="59">
        <f t="shared" si="188"/>
        <v>95.833333333333343</v>
      </c>
    </row>
    <row r="1462" spans="1:16" s="2" customFormat="1" ht="28.5" outlineLevel="2" x14ac:dyDescent="0.2">
      <c r="A1462" s="217">
        <f t="shared" si="190"/>
        <v>1459</v>
      </c>
      <c r="B1462" s="64" t="s">
        <v>1851</v>
      </c>
      <c r="C1462" s="58" t="s">
        <v>1809</v>
      </c>
      <c r="D1462" s="58" t="s">
        <v>684</v>
      </c>
      <c r="E1462" s="58" t="s">
        <v>648</v>
      </c>
      <c r="F1462" s="58" t="s">
        <v>263</v>
      </c>
      <c r="G1462" s="58" t="s">
        <v>998</v>
      </c>
      <c r="H1462" s="58"/>
      <c r="I1462" s="58" t="s">
        <v>687</v>
      </c>
      <c r="J1462" s="58" t="s">
        <v>615</v>
      </c>
      <c r="K1462" s="57" t="s">
        <v>1810</v>
      </c>
      <c r="L1462" s="184">
        <v>0</v>
      </c>
      <c r="M1462" s="185">
        <v>12</v>
      </c>
      <c r="N1462" s="186">
        <v>12</v>
      </c>
      <c r="O1462" s="187">
        <f t="shared" si="191"/>
        <v>0</v>
      </c>
      <c r="P1462" s="59">
        <f t="shared" si="188"/>
        <v>100</v>
      </c>
    </row>
    <row r="1463" spans="1:16" s="2" customFormat="1" ht="28.5" outlineLevel="2" x14ac:dyDescent="0.2">
      <c r="A1463" s="217">
        <f t="shared" si="190"/>
        <v>1460</v>
      </c>
      <c r="B1463" s="64" t="s">
        <v>1852</v>
      </c>
      <c r="C1463" s="58" t="s">
        <v>1809</v>
      </c>
      <c r="D1463" s="58" t="s">
        <v>684</v>
      </c>
      <c r="E1463" s="58" t="s">
        <v>648</v>
      </c>
      <c r="F1463" s="58" t="s">
        <v>263</v>
      </c>
      <c r="G1463" s="58" t="s">
        <v>998</v>
      </c>
      <c r="H1463" s="58" t="s">
        <v>690</v>
      </c>
      <c r="I1463" s="58" t="s">
        <v>687</v>
      </c>
      <c r="J1463" s="58" t="s">
        <v>615</v>
      </c>
      <c r="K1463" s="57" t="s">
        <v>1812</v>
      </c>
      <c r="L1463" s="184">
        <v>0</v>
      </c>
      <c r="M1463" s="185">
        <v>24</v>
      </c>
      <c r="N1463" s="186">
        <v>23</v>
      </c>
      <c r="O1463" s="187">
        <f t="shared" si="191"/>
        <v>-1</v>
      </c>
      <c r="P1463" s="59">
        <f t="shared" si="188"/>
        <v>95.833333333333343</v>
      </c>
    </row>
    <row r="1464" spans="1:16" s="2" customFormat="1" ht="14.25" customHeight="1" outlineLevel="2" x14ac:dyDescent="0.2">
      <c r="A1464" s="217">
        <f t="shared" si="190"/>
        <v>1461</v>
      </c>
      <c r="B1464" s="64" t="s">
        <v>1853</v>
      </c>
      <c r="C1464" s="58" t="s">
        <v>1809</v>
      </c>
      <c r="D1464" s="58" t="s">
        <v>684</v>
      </c>
      <c r="E1464" s="58" t="s">
        <v>648</v>
      </c>
      <c r="F1464" s="58" t="s">
        <v>263</v>
      </c>
      <c r="G1464" s="58" t="s">
        <v>998</v>
      </c>
      <c r="H1464" s="58" t="s">
        <v>690</v>
      </c>
      <c r="I1464" s="58" t="s">
        <v>687</v>
      </c>
      <c r="J1464" s="58" t="s">
        <v>621</v>
      </c>
      <c r="K1464" s="57" t="s">
        <v>1814</v>
      </c>
      <c r="L1464" s="184">
        <v>0</v>
      </c>
      <c r="M1464" s="185">
        <v>204</v>
      </c>
      <c r="N1464" s="186">
        <v>199</v>
      </c>
      <c r="O1464" s="187">
        <f t="shared" si="191"/>
        <v>-5</v>
      </c>
      <c r="P1464" s="59">
        <f t="shared" si="188"/>
        <v>97.549019607843135</v>
      </c>
    </row>
    <row r="1465" spans="1:16" s="2" customFormat="1" ht="28.5" outlineLevel="2" x14ac:dyDescent="0.2">
      <c r="A1465" s="217">
        <f t="shared" si="190"/>
        <v>1462</v>
      </c>
      <c r="B1465" s="64" t="s">
        <v>1854</v>
      </c>
      <c r="C1465" s="58" t="s">
        <v>1809</v>
      </c>
      <c r="D1465" s="58" t="s">
        <v>684</v>
      </c>
      <c r="E1465" s="58" t="s">
        <v>648</v>
      </c>
      <c r="F1465" s="58" t="s">
        <v>263</v>
      </c>
      <c r="G1465" s="58" t="s">
        <v>998</v>
      </c>
      <c r="H1465" s="58"/>
      <c r="I1465" s="58" t="s">
        <v>687</v>
      </c>
      <c r="J1465" s="58" t="s">
        <v>615</v>
      </c>
      <c r="K1465" s="57" t="s">
        <v>1810</v>
      </c>
      <c r="L1465" s="184">
        <v>0</v>
      </c>
      <c r="M1465" s="185">
        <v>1</v>
      </c>
      <c r="N1465" s="186">
        <v>1</v>
      </c>
      <c r="O1465" s="187">
        <f t="shared" si="191"/>
        <v>0</v>
      </c>
      <c r="P1465" s="59">
        <f t="shared" si="188"/>
        <v>100</v>
      </c>
    </row>
    <row r="1466" spans="1:16" s="2" customFormat="1" ht="28.5" outlineLevel="2" x14ac:dyDescent="0.2">
      <c r="A1466" s="217">
        <f t="shared" si="190"/>
        <v>1463</v>
      </c>
      <c r="B1466" s="64" t="s">
        <v>1855</v>
      </c>
      <c r="C1466" s="58" t="s">
        <v>1809</v>
      </c>
      <c r="D1466" s="58" t="s">
        <v>684</v>
      </c>
      <c r="E1466" s="58" t="s">
        <v>648</v>
      </c>
      <c r="F1466" s="58" t="s">
        <v>263</v>
      </c>
      <c r="G1466" s="58" t="s">
        <v>998</v>
      </c>
      <c r="H1466" s="58" t="s">
        <v>690</v>
      </c>
      <c r="I1466" s="58" t="s">
        <v>687</v>
      </c>
      <c r="J1466" s="58" t="s">
        <v>615</v>
      </c>
      <c r="K1466" s="57" t="s">
        <v>1812</v>
      </c>
      <c r="L1466" s="184">
        <v>0</v>
      </c>
      <c r="M1466" s="185">
        <v>1</v>
      </c>
      <c r="N1466" s="186">
        <v>1</v>
      </c>
      <c r="O1466" s="187">
        <f t="shared" si="191"/>
        <v>0</v>
      </c>
      <c r="P1466" s="59">
        <f t="shared" si="188"/>
        <v>100</v>
      </c>
    </row>
    <row r="1467" spans="1:16" s="2" customFormat="1" ht="28.5" outlineLevel="2" x14ac:dyDescent="0.2">
      <c r="A1467" s="217">
        <f t="shared" si="190"/>
        <v>1464</v>
      </c>
      <c r="B1467" s="64" t="s">
        <v>1856</v>
      </c>
      <c r="C1467" s="58" t="s">
        <v>1809</v>
      </c>
      <c r="D1467" s="58" t="s">
        <v>684</v>
      </c>
      <c r="E1467" s="58" t="s">
        <v>648</v>
      </c>
      <c r="F1467" s="58" t="s">
        <v>263</v>
      </c>
      <c r="G1467" s="58" t="s">
        <v>998</v>
      </c>
      <c r="H1467" s="58" t="s">
        <v>690</v>
      </c>
      <c r="I1467" s="58" t="s">
        <v>687</v>
      </c>
      <c r="J1467" s="58" t="s">
        <v>621</v>
      </c>
      <c r="K1467" s="57" t="s">
        <v>1814</v>
      </c>
      <c r="L1467" s="184">
        <v>0</v>
      </c>
      <c r="M1467" s="185">
        <v>10</v>
      </c>
      <c r="N1467" s="186">
        <v>10</v>
      </c>
      <c r="O1467" s="187">
        <f t="shared" si="191"/>
        <v>0</v>
      </c>
      <c r="P1467" s="59">
        <f t="shared" si="188"/>
        <v>100</v>
      </c>
    </row>
    <row r="1468" spans="1:16" s="2" customFormat="1" outlineLevel="1" x14ac:dyDescent="0.2">
      <c r="A1468" s="227">
        <f t="shared" si="190"/>
        <v>1465</v>
      </c>
      <c r="B1468" s="84" t="s">
        <v>1857</v>
      </c>
      <c r="C1468" s="61">
        <v>236331</v>
      </c>
      <c r="D1468" s="61" t="s">
        <v>551</v>
      </c>
      <c r="E1468" s="61"/>
      <c r="F1468" s="61"/>
      <c r="G1468" s="61"/>
      <c r="H1468" s="61"/>
      <c r="I1468" s="61"/>
      <c r="J1468" s="61"/>
      <c r="K1468" s="63"/>
      <c r="L1468" s="65">
        <f>SUM(L1469:L1470)</f>
        <v>0</v>
      </c>
      <c r="M1468" s="65">
        <f>SUM(M1469:M1470)</f>
        <v>5</v>
      </c>
      <c r="N1468" s="65">
        <f>SUM(N1469:N1470)</f>
        <v>5</v>
      </c>
      <c r="O1468" s="66">
        <f>SUM(O1469:O1470)</f>
        <v>0</v>
      </c>
      <c r="P1468" s="18">
        <f t="shared" si="188"/>
        <v>100</v>
      </c>
    </row>
    <row r="1469" spans="1:16" s="2" customFormat="1" ht="14.25" customHeight="1" outlineLevel="2" x14ac:dyDescent="0.2">
      <c r="A1469" s="217">
        <f t="shared" si="190"/>
        <v>1466</v>
      </c>
      <c r="B1469" s="64" t="s">
        <v>1859</v>
      </c>
      <c r="C1469" s="58" t="s">
        <v>1858</v>
      </c>
      <c r="D1469" s="58" t="s">
        <v>551</v>
      </c>
      <c r="E1469" s="58" t="s">
        <v>25</v>
      </c>
      <c r="F1469" s="58" t="s">
        <v>507</v>
      </c>
      <c r="G1469" s="58" t="s">
        <v>27</v>
      </c>
      <c r="H1469" s="58" t="s">
        <v>1733</v>
      </c>
      <c r="I1469" s="58" t="s">
        <v>614</v>
      </c>
      <c r="J1469" s="58" t="s">
        <v>621</v>
      </c>
      <c r="K1469" s="57" t="s">
        <v>1860</v>
      </c>
      <c r="L1469" s="184">
        <v>0</v>
      </c>
      <c r="M1469" s="185">
        <v>4</v>
      </c>
      <c r="N1469" s="186">
        <v>4</v>
      </c>
      <c r="O1469" s="187">
        <f t="shared" ref="O1469:O1470" si="192">N1469-M1469</f>
        <v>0</v>
      </c>
      <c r="P1469" s="59">
        <f t="shared" ref="P1469:P1474" si="193">N1469/M1469*100</f>
        <v>100</v>
      </c>
    </row>
    <row r="1470" spans="1:16" s="2" customFormat="1" ht="28.5" outlineLevel="2" x14ac:dyDescent="0.2">
      <c r="A1470" s="217">
        <f t="shared" si="190"/>
        <v>1467</v>
      </c>
      <c r="B1470" s="64" t="s">
        <v>1861</v>
      </c>
      <c r="C1470" s="58" t="s">
        <v>1858</v>
      </c>
      <c r="D1470" s="58" t="s">
        <v>551</v>
      </c>
      <c r="E1470" s="58" t="s">
        <v>25</v>
      </c>
      <c r="F1470" s="58" t="s">
        <v>507</v>
      </c>
      <c r="G1470" s="58" t="s">
        <v>29</v>
      </c>
      <c r="H1470" s="58" t="s">
        <v>1733</v>
      </c>
      <c r="I1470" s="58" t="s">
        <v>614</v>
      </c>
      <c r="J1470" s="58" t="s">
        <v>621</v>
      </c>
      <c r="K1470" s="57" t="s">
        <v>1860</v>
      </c>
      <c r="L1470" s="184">
        <v>0</v>
      </c>
      <c r="M1470" s="185">
        <v>1</v>
      </c>
      <c r="N1470" s="186">
        <v>1</v>
      </c>
      <c r="O1470" s="187">
        <f t="shared" si="192"/>
        <v>0</v>
      </c>
      <c r="P1470" s="59">
        <f t="shared" si="193"/>
        <v>100</v>
      </c>
    </row>
    <row r="1471" spans="1:16" s="2" customFormat="1" outlineLevel="1" x14ac:dyDescent="0.2">
      <c r="A1471" s="218">
        <f t="shared" si="190"/>
        <v>1468</v>
      </c>
      <c r="B1471" s="60" t="s">
        <v>1862</v>
      </c>
      <c r="C1471" s="61">
        <v>236334</v>
      </c>
      <c r="D1471" s="61" t="s">
        <v>551</v>
      </c>
      <c r="E1471" s="61"/>
      <c r="F1471" s="61"/>
      <c r="G1471" s="61"/>
      <c r="H1471" s="62"/>
      <c r="I1471" s="61"/>
      <c r="J1471" s="61"/>
      <c r="K1471" s="63"/>
      <c r="L1471" s="65">
        <f>SUM(L1472:L1473)</f>
        <v>0</v>
      </c>
      <c r="M1471" s="65">
        <f>SUM(M1472:M1473)</f>
        <v>5</v>
      </c>
      <c r="N1471" s="65">
        <f>SUM(N1472:N1473)</f>
        <v>5</v>
      </c>
      <c r="O1471" s="66">
        <f>SUM(O1472:O1473)</f>
        <v>0</v>
      </c>
      <c r="P1471" s="18">
        <f t="shared" si="193"/>
        <v>100</v>
      </c>
    </row>
    <row r="1472" spans="1:16" s="2" customFormat="1" ht="14.25" customHeight="1" outlineLevel="2" x14ac:dyDescent="0.2">
      <c r="A1472" s="217">
        <f t="shared" si="190"/>
        <v>1469</v>
      </c>
      <c r="B1472" s="64" t="s">
        <v>1864</v>
      </c>
      <c r="C1472" s="58" t="s">
        <v>1863</v>
      </c>
      <c r="D1472" s="58" t="s">
        <v>551</v>
      </c>
      <c r="E1472" s="58" t="s">
        <v>25</v>
      </c>
      <c r="F1472" s="58" t="s">
        <v>507</v>
      </c>
      <c r="G1472" s="58" t="s">
        <v>27</v>
      </c>
      <c r="H1472" s="58" t="s">
        <v>1733</v>
      </c>
      <c r="I1472" s="58" t="s">
        <v>614</v>
      </c>
      <c r="J1472" s="58" t="s">
        <v>621</v>
      </c>
      <c r="K1472" s="57" t="s">
        <v>1865</v>
      </c>
      <c r="L1472" s="184">
        <v>0</v>
      </c>
      <c r="M1472" s="185">
        <v>4</v>
      </c>
      <c r="N1472" s="186">
        <v>4</v>
      </c>
      <c r="O1472" s="187">
        <f t="shared" ref="O1472:O1473" si="194">N1472-M1472</f>
        <v>0</v>
      </c>
      <c r="P1472" s="59">
        <f t="shared" si="193"/>
        <v>100</v>
      </c>
    </row>
    <row r="1473" spans="1:16" s="2" customFormat="1" ht="28.5" outlineLevel="2" x14ac:dyDescent="0.2">
      <c r="A1473" s="217">
        <f t="shared" si="190"/>
        <v>1470</v>
      </c>
      <c r="B1473" s="64" t="s">
        <v>1866</v>
      </c>
      <c r="C1473" s="58" t="s">
        <v>1863</v>
      </c>
      <c r="D1473" s="58" t="s">
        <v>551</v>
      </c>
      <c r="E1473" s="58" t="s">
        <v>25</v>
      </c>
      <c r="F1473" s="58" t="s">
        <v>507</v>
      </c>
      <c r="G1473" s="58" t="s">
        <v>29</v>
      </c>
      <c r="H1473" s="58" t="s">
        <v>1733</v>
      </c>
      <c r="I1473" s="58" t="s">
        <v>614</v>
      </c>
      <c r="J1473" s="58" t="s">
        <v>621</v>
      </c>
      <c r="K1473" s="57" t="s">
        <v>1865</v>
      </c>
      <c r="L1473" s="184">
        <v>0</v>
      </c>
      <c r="M1473" s="185">
        <v>1</v>
      </c>
      <c r="N1473" s="186">
        <v>1</v>
      </c>
      <c r="O1473" s="187">
        <f t="shared" si="194"/>
        <v>0</v>
      </c>
      <c r="P1473" s="59">
        <f t="shared" si="193"/>
        <v>100</v>
      </c>
    </row>
    <row r="1474" spans="1:16" s="2" customFormat="1" outlineLevel="1" x14ac:dyDescent="0.2">
      <c r="A1474" s="218">
        <f t="shared" si="190"/>
        <v>1471</v>
      </c>
      <c r="B1474" s="60" t="s">
        <v>1867</v>
      </c>
      <c r="C1474" s="61">
        <v>236336</v>
      </c>
      <c r="D1474" s="61" t="s">
        <v>1868</v>
      </c>
      <c r="E1474" s="61"/>
      <c r="F1474" s="61"/>
      <c r="G1474" s="61"/>
      <c r="H1474" s="62"/>
      <c r="I1474" s="61"/>
      <c r="J1474" s="61"/>
      <c r="K1474" s="63"/>
      <c r="L1474" s="65">
        <f>SUM(L1475:L1476)</f>
        <v>3000</v>
      </c>
      <c r="M1474" s="65">
        <f>SUM(M1475:M1476)</f>
        <v>6860</v>
      </c>
      <c r="N1474" s="65">
        <f>SUM(N1475:N1476)</f>
        <v>6860</v>
      </c>
      <c r="O1474" s="66">
        <f>SUM(O1475:O1476)</f>
        <v>0</v>
      </c>
      <c r="P1474" s="18">
        <f t="shared" si="193"/>
        <v>100</v>
      </c>
    </row>
    <row r="1475" spans="1:16" s="2" customFormat="1" ht="14.25" customHeight="1" outlineLevel="2" x14ac:dyDescent="0.2">
      <c r="A1475" s="217">
        <f t="shared" si="190"/>
        <v>1472</v>
      </c>
      <c r="B1475" s="64" t="s">
        <v>1869</v>
      </c>
      <c r="C1475" s="58" t="s">
        <v>1870</v>
      </c>
      <c r="D1475" s="58" t="s">
        <v>1868</v>
      </c>
      <c r="E1475" s="58" t="s">
        <v>25</v>
      </c>
      <c r="F1475" s="58" t="s">
        <v>1871</v>
      </c>
      <c r="G1475" s="58" t="s">
        <v>31</v>
      </c>
      <c r="H1475" s="58"/>
      <c r="I1475" s="58" t="s">
        <v>25</v>
      </c>
      <c r="J1475" s="58" t="s">
        <v>25</v>
      </c>
      <c r="K1475" s="57" t="s">
        <v>1872</v>
      </c>
      <c r="L1475" s="184">
        <v>600</v>
      </c>
      <c r="M1475" s="185">
        <v>1372</v>
      </c>
      <c r="N1475" s="186">
        <v>1372</v>
      </c>
      <c r="O1475" s="187">
        <f>N1475-M1475</f>
        <v>0</v>
      </c>
      <c r="P1475" s="59">
        <f>N1475/M1475*100</f>
        <v>100</v>
      </c>
    </row>
    <row r="1476" spans="1:16" s="2" customFormat="1" ht="14.25" customHeight="1" outlineLevel="2" x14ac:dyDescent="0.2">
      <c r="A1476" s="217">
        <f t="shared" si="190"/>
        <v>1473</v>
      </c>
      <c r="B1476" s="64" t="s">
        <v>1873</v>
      </c>
      <c r="C1476" s="58" t="s">
        <v>1870</v>
      </c>
      <c r="D1476" s="58" t="s">
        <v>1868</v>
      </c>
      <c r="E1476" s="58" t="s">
        <v>25</v>
      </c>
      <c r="F1476" s="58" t="s">
        <v>1871</v>
      </c>
      <c r="G1476" s="58" t="s">
        <v>31</v>
      </c>
      <c r="H1476" s="58" t="s">
        <v>1874</v>
      </c>
      <c r="I1476" s="58" t="s">
        <v>25</v>
      </c>
      <c r="J1476" s="58" t="s">
        <v>25</v>
      </c>
      <c r="K1476" s="57" t="s">
        <v>1875</v>
      </c>
      <c r="L1476" s="184">
        <v>2400</v>
      </c>
      <c r="M1476" s="185">
        <v>5488</v>
      </c>
      <c r="N1476" s="186">
        <v>5488</v>
      </c>
      <c r="O1476" s="187">
        <f>N1476-M1476</f>
        <v>0</v>
      </c>
      <c r="P1476" s="59">
        <f>N1476/M1476*100</f>
        <v>100</v>
      </c>
    </row>
    <row r="1477" spans="1:16" s="2" customFormat="1" outlineLevel="1" x14ac:dyDescent="0.2">
      <c r="A1477" s="218">
        <f t="shared" si="190"/>
        <v>1474</v>
      </c>
      <c r="B1477" s="60" t="s">
        <v>1876</v>
      </c>
      <c r="C1477" s="61">
        <v>236336</v>
      </c>
      <c r="D1477" s="61" t="s">
        <v>1868</v>
      </c>
      <c r="E1477" s="61"/>
      <c r="F1477" s="61"/>
      <c r="G1477" s="61"/>
      <c r="H1477" s="62"/>
      <c r="I1477" s="61"/>
      <c r="J1477" s="61"/>
      <c r="K1477" s="63"/>
      <c r="L1477" s="65">
        <f>SUM(L1478:L1482)</f>
        <v>2600</v>
      </c>
      <c r="M1477" s="65">
        <f>SUM(M1478:M1482)</f>
        <v>2600</v>
      </c>
      <c r="N1477" s="65">
        <f>SUM(N1478:N1482)</f>
        <v>795</v>
      </c>
      <c r="O1477" s="66">
        <f>SUM(O1478:O1482)</f>
        <v>-1805</v>
      </c>
      <c r="P1477" s="18">
        <f t="shared" ref="P1477:P1483" si="195">N1477/M1477*100</f>
        <v>30.57692307692308</v>
      </c>
    </row>
    <row r="1478" spans="1:16" s="2" customFormat="1" ht="14.25" customHeight="1" outlineLevel="2" x14ac:dyDescent="0.2">
      <c r="A1478" s="217">
        <f t="shared" ref="A1478:A1541" si="196">A1477+1</f>
        <v>1475</v>
      </c>
      <c r="B1478" s="64" t="s">
        <v>1877</v>
      </c>
      <c r="C1478" s="58" t="s">
        <v>1870</v>
      </c>
      <c r="D1478" s="58" t="s">
        <v>1868</v>
      </c>
      <c r="E1478" s="58" t="s">
        <v>25</v>
      </c>
      <c r="F1478" s="58" t="s">
        <v>1561</v>
      </c>
      <c r="G1478" s="58" t="s">
        <v>31</v>
      </c>
      <c r="H1478" s="58"/>
      <c r="I1478" s="58" t="s">
        <v>1009</v>
      </c>
      <c r="J1478" s="58" t="s">
        <v>615</v>
      </c>
      <c r="K1478" s="57" t="s">
        <v>1878</v>
      </c>
      <c r="L1478" s="184">
        <v>260</v>
      </c>
      <c r="M1478" s="185">
        <v>259</v>
      </c>
      <c r="N1478" s="186">
        <v>79</v>
      </c>
      <c r="O1478" s="187">
        <f t="shared" ref="O1478:O1482" si="197">N1478-M1478</f>
        <v>-180</v>
      </c>
      <c r="P1478" s="59">
        <f t="shared" si="195"/>
        <v>30.501930501930502</v>
      </c>
    </row>
    <row r="1479" spans="1:16" s="2" customFormat="1" ht="14.25" customHeight="1" outlineLevel="2" x14ac:dyDescent="0.2">
      <c r="A1479" s="217">
        <f t="shared" si="196"/>
        <v>1476</v>
      </c>
      <c r="B1479" s="64" t="s">
        <v>1879</v>
      </c>
      <c r="C1479" s="58" t="s">
        <v>1870</v>
      </c>
      <c r="D1479" s="58" t="s">
        <v>1868</v>
      </c>
      <c r="E1479" s="58" t="s">
        <v>25</v>
      </c>
      <c r="F1479" s="58" t="s">
        <v>1561</v>
      </c>
      <c r="G1479" s="58" t="s">
        <v>31</v>
      </c>
      <c r="H1479" s="58" t="s">
        <v>1012</v>
      </c>
      <c r="I1479" s="58" t="s">
        <v>1009</v>
      </c>
      <c r="J1479" s="58" t="s">
        <v>615</v>
      </c>
      <c r="K1479" s="57" t="s">
        <v>1880</v>
      </c>
      <c r="L1479" s="184">
        <v>130</v>
      </c>
      <c r="M1479" s="185">
        <v>130</v>
      </c>
      <c r="N1479" s="186">
        <v>39</v>
      </c>
      <c r="O1479" s="187">
        <f t="shared" si="197"/>
        <v>-91</v>
      </c>
      <c r="P1479" s="59">
        <f t="shared" si="195"/>
        <v>30</v>
      </c>
    </row>
    <row r="1480" spans="1:16" s="2" customFormat="1" ht="14.25" customHeight="1" outlineLevel="2" x14ac:dyDescent="0.2">
      <c r="A1480" s="217">
        <f t="shared" si="196"/>
        <v>1477</v>
      </c>
      <c r="B1480" s="64" t="s">
        <v>1881</v>
      </c>
      <c r="C1480" s="58" t="s">
        <v>1870</v>
      </c>
      <c r="D1480" s="58" t="s">
        <v>1868</v>
      </c>
      <c r="E1480" s="58" t="s">
        <v>25</v>
      </c>
      <c r="F1480" s="58" t="s">
        <v>1561</v>
      </c>
      <c r="G1480" s="58" t="s">
        <v>31</v>
      </c>
      <c r="H1480" s="58"/>
      <c r="I1480" s="58" t="s">
        <v>1009</v>
      </c>
      <c r="J1480" s="58" t="s">
        <v>621</v>
      </c>
      <c r="K1480" s="57" t="s">
        <v>1882</v>
      </c>
      <c r="L1480" s="184">
        <v>2210</v>
      </c>
      <c r="M1480" s="185">
        <v>2204</v>
      </c>
      <c r="N1480" s="186">
        <v>670</v>
      </c>
      <c r="O1480" s="187">
        <f t="shared" si="197"/>
        <v>-1534</v>
      </c>
      <c r="P1480" s="59">
        <f t="shared" si="195"/>
        <v>30.399274047186932</v>
      </c>
    </row>
    <row r="1481" spans="1:16" s="2" customFormat="1" ht="14.25" customHeight="1" outlineLevel="2" x14ac:dyDescent="0.2">
      <c r="A1481" s="217">
        <f t="shared" si="196"/>
        <v>1478</v>
      </c>
      <c r="B1481" s="64" t="s">
        <v>1883</v>
      </c>
      <c r="C1481" s="58" t="s">
        <v>1870</v>
      </c>
      <c r="D1481" s="58" t="s">
        <v>1868</v>
      </c>
      <c r="E1481" s="58" t="s">
        <v>25</v>
      </c>
      <c r="F1481" s="58" t="s">
        <v>1561</v>
      </c>
      <c r="G1481" s="58" t="s">
        <v>33</v>
      </c>
      <c r="H1481" s="58"/>
      <c r="I1481" s="58" t="s">
        <v>1009</v>
      </c>
      <c r="J1481" s="58" t="s">
        <v>615</v>
      </c>
      <c r="K1481" s="57" t="s">
        <v>1878</v>
      </c>
      <c r="L1481" s="184">
        <v>0</v>
      </c>
      <c r="M1481" s="185">
        <v>1</v>
      </c>
      <c r="N1481" s="186">
        <v>1</v>
      </c>
      <c r="O1481" s="187">
        <f t="shared" si="197"/>
        <v>0</v>
      </c>
      <c r="P1481" s="59">
        <f t="shared" si="195"/>
        <v>100</v>
      </c>
    </row>
    <row r="1482" spans="1:16" s="2" customFormat="1" ht="14.25" customHeight="1" outlineLevel="2" x14ac:dyDescent="0.2">
      <c r="A1482" s="217">
        <f t="shared" si="196"/>
        <v>1479</v>
      </c>
      <c r="B1482" s="64" t="s">
        <v>1884</v>
      </c>
      <c r="C1482" s="58" t="s">
        <v>1870</v>
      </c>
      <c r="D1482" s="58" t="s">
        <v>1868</v>
      </c>
      <c r="E1482" s="58" t="s">
        <v>25</v>
      </c>
      <c r="F1482" s="58" t="s">
        <v>1561</v>
      </c>
      <c r="G1482" s="58" t="s">
        <v>33</v>
      </c>
      <c r="H1482" s="58"/>
      <c r="I1482" s="58" t="s">
        <v>1009</v>
      </c>
      <c r="J1482" s="58" t="s">
        <v>621</v>
      </c>
      <c r="K1482" s="57" t="s">
        <v>1882</v>
      </c>
      <c r="L1482" s="184">
        <v>0</v>
      </c>
      <c r="M1482" s="185">
        <v>6</v>
      </c>
      <c r="N1482" s="186">
        <v>6</v>
      </c>
      <c r="O1482" s="187">
        <f t="shared" si="197"/>
        <v>0</v>
      </c>
      <c r="P1482" s="59">
        <f t="shared" si="195"/>
        <v>100</v>
      </c>
    </row>
    <row r="1483" spans="1:16" s="2" customFormat="1" ht="28.5" outlineLevel="1" x14ac:dyDescent="0.2">
      <c r="A1483" s="218">
        <f t="shared" si="196"/>
        <v>1480</v>
      </c>
      <c r="B1483" s="60" t="s">
        <v>1885</v>
      </c>
      <c r="C1483" s="61">
        <v>236336</v>
      </c>
      <c r="D1483" s="61" t="s">
        <v>1868</v>
      </c>
      <c r="E1483" s="61"/>
      <c r="F1483" s="61"/>
      <c r="G1483" s="61"/>
      <c r="H1483" s="62"/>
      <c r="I1483" s="61"/>
      <c r="J1483" s="61"/>
      <c r="K1483" s="63"/>
      <c r="L1483" s="65">
        <f>SUM(L1484:L1486)</f>
        <v>1400</v>
      </c>
      <c r="M1483" s="65">
        <f>SUM(M1484:M1486)</f>
        <v>1400</v>
      </c>
      <c r="N1483" s="65">
        <f>SUM(N1484:N1486)</f>
        <v>572</v>
      </c>
      <c r="O1483" s="66">
        <f>SUM(O1484:O1486)</f>
        <v>-828</v>
      </c>
      <c r="P1483" s="18">
        <f t="shared" si="195"/>
        <v>40.857142857142861</v>
      </c>
    </row>
    <row r="1484" spans="1:16" s="2" customFormat="1" ht="28.5" outlineLevel="2" x14ac:dyDescent="0.2">
      <c r="A1484" s="217">
        <f t="shared" si="196"/>
        <v>1481</v>
      </c>
      <c r="B1484" s="64" t="s">
        <v>1886</v>
      </c>
      <c r="C1484" s="58" t="s">
        <v>1870</v>
      </c>
      <c r="D1484" s="58" t="s">
        <v>1868</v>
      </c>
      <c r="E1484" s="58" t="s">
        <v>491</v>
      </c>
      <c r="F1484" s="58" t="s">
        <v>1887</v>
      </c>
      <c r="G1484" s="58" t="s">
        <v>31</v>
      </c>
      <c r="H1484" s="58"/>
      <c r="I1484" s="58" t="s">
        <v>1009</v>
      </c>
      <c r="J1484" s="58" t="s">
        <v>615</v>
      </c>
      <c r="K1484" s="57" t="s">
        <v>1888</v>
      </c>
      <c r="L1484" s="184">
        <v>140</v>
      </c>
      <c r="M1484" s="185">
        <v>140</v>
      </c>
      <c r="N1484" s="186">
        <v>57</v>
      </c>
      <c r="O1484" s="187">
        <f>N1484-M1484</f>
        <v>-83</v>
      </c>
      <c r="P1484" s="59">
        <f>N1484/M1484*100</f>
        <v>40.714285714285715</v>
      </c>
    </row>
    <row r="1485" spans="1:16" s="2" customFormat="1" ht="28.5" outlineLevel="2" x14ac:dyDescent="0.2">
      <c r="A1485" s="217">
        <f t="shared" si="196"/>
        <v>1482</v>
      </c>
      <c r="B1485" s="64" t="s">
        <v>1889</v>
      </c>
      <c r="C1485" s="58" t="s">
        <v>1870</v>
      </c>
      <c r="D1485" s="58" t="s">
        <v>1868</v>
      </c>
      <c r="E1485" s="58" t="s">
        <v>491</v>
      </c>
      <c r="F1485" s="58" t="s">
        <v>1887</v>
      </c>
      <c r="G1485" s="58" t="s">
        <v>31</v>
      </c>
      <c r="H1485" s="58" t="s">
        <v>1012</v>
      </c>
      <c r="I1485" s="58" t="s">
        <v>1009</v>
      </c>
      <c r="J1485" s="58" t="s">
        <v>615</v>
      </c>
      <c r="K1485" s="57" t="s">
        <v>1890</v>
      </c>
      <c r="L1485" s="184">
        <v>70</v>
      </c>
      <c r="M1485" s="185">
        <v>70</v>
      </c>
      <c r="N1485" s="186">
        <v>29</v>
      </c>
      <c r="O1485" s="187">
        <f>N1485-M1485</f>
        <v>-41</v>
      </c>
      <c r="P1485" s="59">
        <f>N1485/M1485*100</f>
        <v>41.428571428571431</v>
      </c>
    </row>
    <row r="1486" spans="1:16" s="2" customFormat="1" ht="28.5" outlineLevel="2" x14ac:dyDescent="0.2">
      <c r="A1486" s="217">
        <f t="shared" si="196"/>
        <v>1483</v>
      </c>
      <c r="B1486" s="64" t="s">
        <v>1891</v>
      </c>
      <c r="C1486" s="58" t="s">
        <v>1870</v>
      </c>
      <c r="D1486" s="58" t="s">
        <v>1868</v>
      </c>
      <c r="E1486" s="58" t="s">
        <v>491</v>
      </c>
      <c r="F1486" s="58" t="s">
        <v>1887</v>
      </c>
      <c r="G1486" s="58" t="s">
        <v>31</v>
      </c>
      <c r="H1486" s="58"/>
      <c r="I1486" s="58" t="s">
        <v>1009</v>
      </c>
      <c r="J1486" s="58" t="s">
        <v>621</v>
      </c>
      <c r="K1486" s="57" t="s">
        <v>1892</v>
      </c>
      <c r="L1486" s="184">
        <v>1190</v>
      </c>
      <c r="M1486" s="185">
        <v>1190</v>
      </c>
      <c r="N1486" s="186">
        <v>486</v>
      </c>
      <c r="O1486" s="187">
        <f>N1486-M1486</f>
        <v>-704</v>
      </c>
      <c r="P1486" s="59">
        <f>N1486/M1486*100</f>
        <v>40.840336134453779</v>
      </c>
    </row>
    <row r="1487" spans="1:16" s="2" customFormat="1" outlineLevel="1" x14ac:dyDescent="0.2">
      <c r="A1487" s="218">
        <f t="shared" si="196"/>
        <v>1484</v>
      </c>
      <c r="B1487" s="60" t="s">
        <v>1893</v>
      </c>
      <c r="C1487" s="61">
        <v>236336</v>
      </c>
      <c r="D1487" s="61" t="s">
        <v>1868</v>
      </c>
      <c r="E1487" s="61"/>
      <c r="F1487" s="61"/>
      <c r="G1487" s="61"/>
      <c r="H1487" s="62"/>
      <c r="I1487" s="61"/>
      <c r="J1487" s="61"/>
      <c r="K1487" s="63"/>
      <c r="L1487" s="65">
        <f>SUM(L1488:L1489)</f>
        <v>0</v>
      </c>
      <c r="M1487" s="65">
        <f t="shared" ref="M1487:O1487" si="198">SUM(M1488:M1489)</f>
        <v>3800</v>
      </c>
      <c r="N1487" s="65">
        <f t="shared" si="198"/>
        <v>0</v>
      </c>
      <c r="O1487" s="66">
        <f t="shared" si="198"/>
        <v>-3800</v>
      </c>
      <c r="P1487" s="18">
        <f t="shared" ref="P1487" si="199">N1487/M1487*100</f>
        <v>0</v>
      </c>
    </row>
    <row r="1488" spans="1:16" s="2" customFormat="1" ht="14.25" customHeight="1" outlineLevel="2" x14ac:dyDescent="0.2">
      <c r="A1488" s="217">
        <f t="shared" si="196"/>
        <v>1485</v>
      </c>
      <c r="B1488" s="64" t="s">
        <v>1894</v>
      </c>
      <c r="C1488" s="58" t="s">
        <v>1870</v>
      </c>
      <c r="D1488" s="58" t="s">
        <v>1868</v>
      </c>
      <c r="E1488" s="58" t="s">
        <v>25</v>
      </c>
      <c r="F1488" s="58" t="s">
        <v>1561</v>
      </c>
      <c r="G1488" s="58" t="s">
        <v>31</v>
      </c>
      <c r="H1488" s="58" t="s">
        <v>1566</v>
      </c>
      <c r="I1488" s="58" t="s">
        <v>1895</v>
      </c>
      <c r="J1488" s="58" t="s">
        <v>615</v>
      </c>
      <c r="K1488" s="57" t="s">
        <v>1896</v>
      </c>
      <c r="L1488" s="184">
        <v>0</v>
      </c>
      <c r="M1488" s="185">
        <v>190</v>
      </c>
      <c r="N1488" s="186">
        <v>0</v>
      </c>
      <c r="O1488" s="187">
        <f>N1488-M1488</f>
        <v>-190</v>
      </c>
      <c r="P1488" s="59">
        <f>N1488/M1488*100</f>
        <v>0</v>
      </c>
    </row>
    <row r="1489" spans="1:16" s="2" customFormat="1" ht="14.25" customHeight="1" outlineLevel="2" x14ac:dyDescent="0.2">
      <c r="A1489" s="217">
        <f t="shared" si="196"/>
        <v>1486</v>
      </c>
      <c r="B1489" s="64" t="s">
        <v>1897</v>
      </c>
      <c r="C1489" s="58" t="s">
        <v>1870</v>
      </c>
      <c r="D1489" s="58" t="s">
        <v>1868</v>
      </c>
      <c r="E1489" s="58" t="s">
        <v>25</v>
      </c>
      <c r="F1489" s="58" t="s">
        <v>1561</v>
      </c>
      <c r="G1489" s="58" t="s">
        <v>31</v>
      </c>
      <c r="H1489" s="58"/>
      <c r="I1489" s="58" t="s">
        <v>1895</v>
      </c>
      <c r="J1489" s="58" t="s">
        <v>621</v>
      </c>
      <c r="K1489" s="57" t="s">
        <v>1896</v>
      </c>
      <c r="L1489" s="184">
        <v>0</v>
      </c>
      <c r="M1489" s="185">
        <v>3610</v>
      </c>
      <c r="N1489" s="186">
        <v>0</v>
      </c>
      <c r="O1489" s="187">
        <f>N1489-M1489</f>
        <v>-3610</v>
      </c>
      <c r="P1489" s="59">
        <f>N1489/M1489*100</f>
        <v>0</v>
      </c>
    </row>
    <row r="1490" spans="1:16" s="2" customFormat="1" outlineLevel="1" x14ac:dyDescent="0.2">
      <c r="A1490" s="218">
        <f t="shared" si="196"/>
        <v>1487</v>
      </c>
      <c r="B1490" s="60" t="s">
        <v>1898</v>
      </c>
      <c r="C1490" s="61">
        <v>236337</v>
      </c>
      <c r="D1490" s="61" t="s">
        <v>891</v>
      </c>
      <c r="E1490" s="61"/>
      <c r="F1490" s="61"/>
      <c r="G1490" s="61"/>
      <c r="H1490" s="62"/>
      <c r="I1490" s="61"/>
      <c r="J1490" s="61"/>
      <c r="K1490" s="63"/>
      <c r="L1490" s="65">
        <f>SUM(L1491:L1514)</f>
        <v>1826</v>
      </c>
      <c r="M1490" s="65">
        <f t="shared" ref="M1490:O1490" si="200">SUM(M1491:M1514)</f>
        <v>2814</v>
      </c>
      <c r="N1490" s="65">
        <f t="shared" si="200"/>
        <v>2290</v>
      </c>
      <c r="O1490" s="66">
        <f t="shared" si="200"/>
        <v>-524</v>
      </c>
      <c r="P1490" s="18">
        <f t="shared" ref="P1490:P1553" si="201">N1490/M1490*100</f>
        <v>81.378820184790328</v>
      </c>
    </row>
    <row r="1491" spans="1:16" s="2" customFormat="1" ht="14.25" customHeight="1" outlineLevel="2" x14ac:dyDescent="0.2">
      <c r="A1491" s="217">
        <f t="shared" si="196"/>
        <v>1488</v>
      </c>
      <c r="B1491" s="64" t="s">
        <v>1899</v>
      </c>
      <c r="C1491" s="58" t="s">
        <v>1900</v>
      </c>
      <c r="D1491" s="58" t="s">
        <v>891</v>
      </c>
      <c r="E1491" s="58" t="s">
        <v>25</v>
      </c>
      <c r="F1491" s="58" t="s">
        <v>155</v>
      </c>
      <c r="G1491" s="58" t="s">
        <v>298</v>
      </c>
      <c r="H1491" s="58"/>
      <c r="I1491" s="58" t="s">
        <v>687</v>
      </c>
      <c r="J1491" s="58" t="s">
        <v>615</v>
      </c>
      <c r="K1491" s="57" t="s">
        <v>1901</v>
      </c>
      <c r="L1491" s="184">
        <v>0</v>
      </c>
      <c r="M1491" s="185">
        <v>6</v>
      </c>
      <c r="N1491" s="186">
        <v>6</v>
      </c>
      <c r="O1491" s="187">
        <f t="shared" ref="O1491:O1514" si="202">N1491-M1491</f>
        <v>0</v>
      </c>
      <c r="P1491" s="59">
        <f t="shared" si="201"/>
        <v>100</v>
      </c>
    </row>
    <row r="1492" spans="1:16" s="2" customFormat="1" ht="14.25" customHeight="1" outlineLevel="2" x14ac:dyDescent="0.2">
      <c r="A1492" s="217">
        <f t="shared" si="196"/>
        <v>1489</v>
      </c>
      <c r="B1492" s="64" t="s">
        <v>1902</v>
      </c>
      <c r="C1492" s="58" t="s">
        <v>1900</v>
      </c>
      <c r="D1492" s="58" t="s">
        <v>891</v>
      </c>
      <c r="E1492" s="58" t="s">
        <v>25</v>
      </c>
      <c r="F1492" s="58" t="s">
        <v>155</v>
      </c>
      <c r="G1492" s="58" t="s">
        <v>298</v>
      </c>
      <c r="H1492" s="58" t="s">
        <v>690</v>
      </c>
      <c r="I1492" s="58" t="s">
        <v>687</v>
      </c>
      <c r="J1492" s="58" t="s">
        <v>615</v>
      </c>
      <c r="K1492" s="57" t="s">
        <v>1903</v>
      </c>
      <c r="L1492" s="184">
        <v>0</v>
      </c>
      <c r="M1492" s="185">
        <v>12</v>
      </c>
      <c r="N1492" s="186">
        <v>12</v>
      </c>
      <c r="O1492" s="187">
        <f t="shared" si="202"/>
        <v>0</v>
      </c>
      <c r="P1492" s="59">
        <f t="shared" si="201"/>
        <v>100</v>
      </c>
    </row>
    <row r="1493" spans="1:16" s="2" customFormat="1" ht="14.25" customHeight="1" outlineLevel="2" x14ac:dyDescent="0.2">
      <c r="A1493" s="217">
        <f t="shared" si="196"/>
        <v>1490</v>
      </c>
      <c r="B1493" s="64" t="s">
        <v>1904</v>
      </c>
      <c r="C1493" s="58" t="s">
        <v>1900</v>
      </c>
      <c r="D1493" s="58" t="s">
        <v>891</v>
      </c>
      <c r="E1493" s="58" t="s">
        <v>25</v>
      </c>
      <c r="F1493" s="58" t="s">
        <v>155</v>
      </c>
      <c r="G1493" s="58" t="s">
        <v>298</v>
      </c>
      <c r="H1493" s="58" t="s">
        <v>690</v>
      </c>
      <c r="I1493" s="58" t="s">
        <v>687</v>
      </c>
      <c r="J1493" s="58" t="s">
        <v>621</v>
      </c>
      <c r="K1493" s="57" t="s">
        <v>1905</v>
      </c>
      <c r="L1493" s="184">
        <v>0</v>
      </c>
      <c r="M1493" s="185">
        <v>102</v>
      </c>
      <c r="N1493" s="186">
        <v>102</v>
      </c>
      <c r="O1493" s="187">
        <f t="shared" si="202"/>
        <v>0</v>
      </c>
      <c r="P1493" s="59">
        <f t="shared" si="201"/>
        <v>100</v>
      </c>
    </row>
    <row r="1494" spans="1:16" s="2" customFormat="1" ht="14.25" customHeight="1" outlineLevel="2" x14ac:dyDescent="0.2">
      <c r="A1494" s="217">
        <f t="shared" si="196"/>
        <v>1491</v>
      </c>
      <c r="B1494" s="64" t="s">
        <v>1906</v>
      </c>
      <c r="C1494" s="58" t="s">
        <v>1900</v>
      </c>
      <c r="D1494" s="58" t="s">
        <v>891</v>
      </c>
      <c r="E1494" s="58" t="s">
        <v>25</v>
      </c>
      <c r="F1494" s="58" t="s">
        <v>155</v>
      </c>
      <c r="G1494" s="58" t="s">
        <v>269</v>
      </c>
      <c r="H1494" s="58"/>
      <c r="I1494" s="58" t="s">
        <v>687</v>
      </c>
      <c r="J1494" s="58" t="s">
        <v>615</v>
      </c>
      <c r="K1494" s="57" t="s">
        <v>1901</v>
      </c>
      <c r="L1494" s="184">
        <v>0</v>
      </c>
      <c r="M1494" s="185">
        <v>1</v>
      </c>
      <c r="N1494" s="186">
        <v>1</v>
      </c>
      <c r="O1494" s="187">
        <f t="shared" si="202"/>
        <v>0</v>
      </c>
      <c r="P1494" s="59">
        <f t="shared" si="201"/>
        <v>100</v>
      </c>
    </row>
    <row r="1495" spans="1:16" s="2" customFormat="1" ht="14.25" customHeight="1" outlineLevel="2" x14ac:dyDescent="0.2">
      <c r="A1495" s="217">
        <f t="shared" si="196"/>
        <v>1492</v>
      </c>
      <c r="B1495" s="64" t="s">
        <v>1907</v>
      </c>
      <c r="C1495" s="58" t="s">
        <v>1900</v>
      </c>
      <c r="D1495" s="58" t="s">
        <v>891</v>
      </c>
      <c r="E1495" s="58" t="s">
        <v>25</v>
      </c>
      <c r="F1495" s="58" t="s">
        <v>155</v>
      </c>
      <c r="G1495" s="58" t="s">
        <v>269</v>
      </c>
      <c r="H1495" s="58" t="s">
        <v>690</v>
      </c>
      <c r="I1495" s="58" t="s">
        <v>687</v>
      </c>
      <c r="J1495" s="58" t="s">
        <v>615</v>
      </c>
      <c r="K1495" s="57" t="s">
        <v>1903</v>
      </c>
      <c r="L1495" s="184">
        <v>0</v>
      </c>
      <c r="M1495" s="185">
        <v>3</v>
      </c>
      <c r="N1495" s="186">
        <v>3</v>
      </c>
      <c r="O1495" s="187">
        <f t="shared" si="202"/>
        <v>0</v>
      </c>
      <c r="P1495" s="59">
        <f t="shared" si="201"/>
        <v>100</v>
      </c>
    </row>
    <row r="1496" spans="1:16" s="2" customFormat="1" ht="14.25" customHeight="1" outlineLevel="2" x14ac:dyDescent="0.2">
      <c r="A1496" s="217">
        <f t="shared" si="196"/>
        <v>1493</v>
      </c>
      <c r="B1496" s="64" t="s">
        <v>1908</v>
      </c>
      <c r="C1496" s="58" t="s">
        <v>1900</v>
      </c>
      <c r="D1496" s="58" t="s">
        <v>891</v>
      </c>
      <c r="E1496" s="58" t="s">
        <v>25</v>
      </c>
      <c r="F1496" s="58" t="s">
        <v>155</v>
      </c>
      <c r="G1496" s="58" t="s">
        <v>269</v>
      </c>
      <c r="H1496" s="58" t="s">
        <v>690</v>
      </c>
      <c r="I1496" s="58" t="s">
        <v>687</v>
      </c>
      <c r="J1496" s="58" t="s">
        <v>621</v>
      </c>
      <c r="K1496" s="57" t="s">
        <v>1905</v>
      </c>
      <c r="L1496" s="184">
        <v>0</v>
      </c>
      <c r="M1496" s="185">
        <v>25</v>
      </c>
      <c r="N1496" s="186">
        <v>25</v>
      </c>
      <c r="O1496" s="187">
        <f t="shared" si="202"/>
        <v>0</v>
      </c>
      <c r="P1496" s="59">
        <f t="shared" si="201"/>
        <v>100</v>
      </c>
    </row>
    <row r="1497" spans="1:16" s="2" customFormat="1" ht="28.5" outlineLevel="2" x14ac:dyDescent="0.2">
      <c r="A1497" s="217">
        <f t="shared" si="196"/>
        <v>1494</v>
      </c>
      <c r="B1497" s="64" t="s">
        <v>1909</v>
      </c>
      <c r="C1497" s="58" t="s">
        <v>1900</v>
      </c>
      <c r="D1497" s="58" t="s">
        <v>891</v>
      </c>
      <c r="E1497" s="58" t="s">
        <v>25</v>
      </c>
      <c r="F1497" s="58" t="s">
        <v>155</v>
      </c>
      <c r="G1497" s="58" t="s">
        <v>271</v>
      </c>
      <c r="H1497" s="58"/>
      <c r="I1497" s="58" t="s">
        <v>687</v>
      </c>
      <c r="J1497" s="58" t="s">
        <v>615</v>
      </c>
      <c r="K1497" s="57" t="s">
        <v>1901</v>
      </c>
      <c r="L1497" s="184">
        <v>0</v>
      </c>
      <c r="M1497" s="185">
        <v>1</v>
      </c>
      <c r="N1497" s="186">
        <v>1</v>
      </c>
      <c r="O1497" s="187">
        <f t="shared" si="202"/>
        <v>0</v>
      </c>
      <c r="P1497" s="59">
        <f t="shared" si="201"/>
        <v>100</v>
      </c>
    </row>
    <row r="1498" spans="1:16" s="2" customFormat="1" ht="28.5" outlineLevel="2" x14ac:dyDescent="0.2">
      <c r="A1498" s="217">
        <f t="shared" si="196"/>
        <v>1495</v>
      </c>
      <c r="B1498" s="64" t="s">
        <v>1910</v>
      </c>
      <c r="C1498" s="58" t="s">
        <v>1900</v>
      </c>
      <c r="D1498" s="58" t="s">
        <v>891</v>
      </c>
      <c r="E1498" s="58" t="s">
        <v>25</v>
      </c>
      <c r="F1498" s="58" t="s">
        <v>155</v>
      </c>
      <c r="G1498" s="58" t="s">
        <v>271</v>
      </c>
      <c r="H1498" s="58" t="s">
        <v>690</v>
      </c>
      <c r="I1498" s="58" t="s">
        <v>687</v>
      </c>
      <c r="J1498" s="58" t="s">
        <v>615</v>
      </c>
      <c r="K1498" s="57" t="s">
        <v>1903</v>
      </c>
      <c r="L1498" s="184">
        <v>0</v>
      </c>
      <c r="M1498" s="185">
        <v>1</v>
      </c>
      <c r="N1498" s="186">
        <v>1</v>
      </c>
      <c r="O1498" s="187">
        <f t="shared" si="202"/>
        <v>0</v>
      </c>
      <c r="P1498" s="59">
        <f t="shared" si="201"/>
        <v>100</v>
      </c>
    </row>
    <row r="1499" spans="1:16" s="2" customFormat="1" ht="28.5" outlineLevel="2" x14ac:dyDescent="0.2">
      <c r="A1499" s="217">
        <f t="shared" si="196"/>
        <v>1496</v>
      </c>
      <c r="B1499" s="64" t="s">
        <v>1911</v>
      </c>
      <c r="C1499" s="58" t="s">
        <v>1900</v>
      </c>
      <c r="D1499" s="58" t="s">
        <v>891</v>
      </c>
      <c r="E1499" s="58" t="s">
        <v>25</v>
      </c>
      <c r="F1499" s="58" t="s">
        <v>155</v>
      </c>
      <c r="G1499" s="58" t="s">
        <v>271</v>
      </c>
      <c r="H1499" s="58" t="s">
        <v>690</v>
      </c>
      <c r="I1499" s="58" t="s">
        <v>687</v>
      </c>
      <c r="J1499" s="58" t="s">
        <v>621</v>
      </c>
      <c r="K1499" s="57" t="s">
        <v>1905</v>
      </c>
      <c r="L1499" s="184">
        <v>0</v>
      </c>
      <c r="M1499" s="185">
        <v>9</v>
      </c>
      <c r="N1499" s="186">
        <v>9</v>
      </c>
      <c r="O1499" s="187">
        <f t="shared" si="202"/>
        <v>0</v>
      </c>
      <c r="P1499" s="59">
        <f t="shared" si="201"/>
        <v>100</v>
      </c>
    </row>
    <row r="1500" spans="1:16" s="2" customFormat="1" ht="14.25" customHeight="1" outlineLevel="2" x14ac:dyDescent="0.2">
      <c r="A1500" s="217">
        <f t="shared" si="196"/>
        <v>1497</v>
      </c>
      <c r="B1500" s="64" t="s">
        <v>1912</v>
      </c>
      <c r="C1500" s="58" t="s">
        <v>1900</v>
      </c>
      <c r="D1500" s="58" t="s">
        <v>891</v>
      </c>
      <c r="E1500" s="58" t="s">
        <v>25</v>
      </c>
      <c r="F1500" s="58" t="s">
        <v>155</v>
      </c>
      <c r="G1500" s="58" t="s">
        <v>273</v>
      </c>
      <c r="H1500" s="58"/>
      <c r="I1500" s="58" t="s">
        <v>687</v>
      </c>
      <c r="J1500" s="58" t="s">
        <v>615</v>
      </c>
      <c r="K1500" s="57" t="s">
        <v>1901</v>
      </c>
      <c r="L1500" s="184">
        <v>0</v>
      </c>
      <c r="M1500" s="185">
        <v>2</v>
      </c>
      <c r="N1500" s="186">
        <v>2</v>
      </c>
      <c r="O1500" s="187">
        <f t="shared" si="202"/>
        <v>0</v>
      </c>
      <c r="P1500" s="59">
        <f t="shared" si="201"/>
        <v>100</v>
      </c>
    </row>
    <row r="1501" spans="1:16" s="2" customFormat="1" ht="14.25" customHeight="1" outlineLevel="2" x14ac:dyDescent="0.2">
      <c r="A1501" s="217">
        <f t="shared" si="196"/>
        <v>1498</v>
      </c>
      <c r="B1501" s="64" t="s">
        <v>1913</v>
      </c>
      <c r="C1501" s="58" t="s">
        <v>1900</v>
      </c>
      <c r="D1501" s="58" t="s">
        <v>891</v>
      </c>
      <c r="E1501" s="58" t="s">
        <v>25</v>
      </c>
      <c r="F1501" s="58" t="s">
        <v>155</v>
      </c>
      <c r="G1501" s="58" t="s">
        <v>273</v>
      </c>
      <c r="H1501" s="58" t="s">
        <v>690</v>
      </c>
      <c r="I1501" s="58" t="s">
        <v>687</v>
      </c>
      <c r="J1501" s="58" t="s">
        <v>615</v>
      </c>
      <c r="K1501" s="57" t="s">
        <v>1903</v>
      </c>
      <c r="L1501" s="184">
        <v>0</v>
      </c>
      <c r="M1501" s="185">
        <v>4</v>
      </c>
      <c r="N1501" s="186">
        <v>3</v>
      </c>
      <c r="O1501" s="187">
        <f t="shared" si="202"/>
        <v>-1</v>
      </c>
      <c r="P1501" s="59">
        <f t="shared" si="201"/>
        <v>75</v>
      </c>
    </row>
    <row r="1502" spans="1:16" s="2" customFormat="1" ht="14.25" customHeight="1" outlineLevel="2" x14ac:dyDescent="0.2">
      <c r="A1502" s="217">
        <f t="shared" si="196"/>
        <v>1499</v>
      </c>
      <c r="B1502" s="64" t="s">
        <v>1914</v>
      </c>
      <c r="C1502" s="58" t="s">
        <v>1900</v>
      </c>
      <c r="D1502" s="58" t="s">
        <v>891</v>
      </c>
      <c r="E1502" s="58" t="s">
        <v>25</v>
      </c>
      <c r="F1502" s="58" t="s">
        <v>155</v>
      </c>
      <c r="G1502" s="58" t="s">
        <v>273</v>
      </c>
      <c r="H1502" s="58" t="s">
        <v>690</v>
      </c>
      <c r="I1502" s="58" t="s">
        <v>687</v>
      </c>
      <c r="J1502" s="58" t="s">
        <v>621</v>
      </c>
      <c r="K1502" s="57" t="s">
        <v>1905</v>
      </c>
      <c r="L1502" s="184">
        <v>0</v>
      </c>
      <c r="M1502" s="185">
        <v>30</v>
      </c>
      <c r="N1502" s="186">
        <v>27</v>
      </c>
      <c r="O1502" s="187">
        <f t="shared" si="202"/>
        <v>-3</v>
      </c>
      <c r="P1502" s="59">
        <f t="shared" si="201"/>
        <v>90</v>
      </c>
    </row>
    <row r="1503" spans="1:16" s="2" customFormat="1" ht="14.25" customHeight="1" outlineLevel="2" x14ac:dyDescent="0.2">
      <c r="A1503" s="217">
        <f t="shared" si="196"/>
        <v>1500</v>
      </c>
      <c r="B1503" s="64" t="s">
        <v>1915</v>
      </c>
      <c r="C1503" s="58" t="s">
        <v>1900</v>
      </c>
      <c r="D1503" s="58" t="s">
        <v>891</v>
      </c>
      <c r="E1503" s="58" t="s">
        <v>25</v>
      </c>
      <c r="F1503" s="58" t="s">
        <v>155</v>
      </c>
      <c r="G1503" s="58" t="s">
        <v>29</v>
      </c>
      <c r="H1503" s="58"/>
      <c r="I1503" s="58" t="s">
        <v>687</v>
      </c>
      <c r="J1503" s="58" t="s">
        <v>615</v>
      </c>
      <c r="K1503" s="57" t="s">
        <v>1901</v>
      </c>
      <c r="L1503" s="184">
        <v>2</v>
      </c>
      <c r="M1503" s="185">
        <v>0</v>
      </c>
      <c r="N1503" s="186">
        <v>0</v>
      </c>
      <c r="O1503" s="187">
        <f t="shared" si="202"/>
        <v>0</v>
      </c>
      <c r="P1503" s="59" t="s">
        <v>8417</v>
      </c>
    </row>
    <row r="1504" spans="1:16" s="2" customFormat="1" ht="14.25" customHeight="1" outlineLevel="2" x14ac:dyDescent="0.2">
      <c r="A1504" s="217">
        <f t="shared" si="196"/>
        <v>1501</v>
      </c>
      <c r="B1504" s="64" t="s">
        <v>1916</v>
      </c>
      <c r="C1504" s="58" t="s">
        <v>1900</v>
      </c>
      <c r="D1504" s="58" t="s">
        <v>891</v>
      </c>
      <c r="E1504" s="58" t="s">
        <v>25</v>
      </c>
      <c r="F1504" s="58" t="s">
        <v>155</v>
      </c>
      <c r="G1504" s="58" t="s">
        <v>29</v>
      </c>
      <c r="H1504" s="58" t="s">
        <v>690</v>
      </c>
      <c r="I1504" s="58" t="s">
        <v>687</v>
      </c>
      <c r="J1504" s="58" t="s">
        <v>615</v>
      </c>
      <c r="K1504" s="57" t="s">
        <v>1903</v>
      </c>
      <c r="L1504" s="184">
        <v>4</v>
      </c>
      <c r="M1504" s="185">
        <v>0</v>
      </c>
      <c r="N1504" s="186">
        <v>0</v>
      </c>
      <c r="O1504" s="187">
        <f t="shared" si="202"/>
        <v>0</v>
      </c>
      <c r="P1504" s="59" t="s">
        <v>8417</v>
      </c>
    </row>
    <row r="1505" spans="1:16" s="2" customFormat="1" ht="14.25" customHeight="1" outlineLevel="2" x14ac:dyDescent="0.2">
      <c r="A1505" s="217">
        <f t="shared" si="196"/>
        <v>1502</v>
      </c>
      <c r="B1505" s="64" t="s">
        <v>1917</v>
      </c>
      <c r="C1505" s="58" t="s">
        <v>1900</v>
      </c>
      <c r="D1505" s="58" t="s">
        <v>891</v>
      </c>
      <c r="E1505" s="58" t="s">
        <v>25</v>
      </c>
      <c r="F1505" s="58" t="s">
        <v>155</v>
      </c>
      <c r="G1505" s="58" t="s">
        <v>29</v>
      </c>
      <c r="H1505" s="58" t="s">
        <v>690</v>
      </c>
      <c r="I1505" s="58" t="s">
        <v>687</v>
      </c>
      <c r="J1505" s="58" t="s">
        <v>621</v>
      </c>
      <c r="K1505" s="57" t="s">
        <v>1905</v>
      </c>
      <c r="L1505" s="184">
        <v>29</v>
      </c>
      <c r="M1505" s="185">
        <v>0</v>
      </c>
      <c r="N1505" s="186">
        <v>0</v>
      </c>
      <c r="O1505" s="187">
        <f t="shared" si="202"/>
        <v>0</v>
      </c>
      <c r="P1505" s="59" t="s">
        <v>8417</v>
      </c>
    </row>
    <row r="1506" spans="1:16" s="2" customFormat="1" ht="28.5" outlineLevel="2" x14ac:dyDescent="0.2">
      <c r="A1506" s="217">
        <f t="shared" si="196"/>
        <v>1503</v>
      </c>
      <c r="B1506" s="64" t="s">
        <v>1918</v>
      </c>
      <c r="C1506" s="58" t="s">
        <v>1900</v>
      </c>
      <c r="D1506" s="58" t="s">
        <v>891</v>
      </c>
      <c r="E1506" s="58" t="s">
        <v>25</v>
      </c>
      <c r="F1506" s="58" t="s">
        <v>155</v>
      </c>
      <c r="G1506" s="58" t="s">
        <v>207</v>
      </c>
      <c r="H1506" s="58"/>
      <c r="I1506" s="58" t="s">
        <v>687</v>
      </c>
      <c r="J1506" s="58" t="s">
        <v>615</v>
      </c>
      <c r="K1506" s="57" t="s">
        <v>1901</v>
      </c>
      <c r="L1506" s="184">
        <v>0</v>
      </c>
      <c r="M1506" s="185">
        <v>105</v>
      </c>
      <c r="N1506" s="186">
        <v>78</v>
      </c>
      <c r="O1506" s="187">
        <f t="shared" si="202"/>
        <v>-27</v>
      </c>
      <c r="P1506" s="59">
        <f t="shared" si="201"/>
        <v>74.285714285714292</v>
      </c>
    </row>
    <row r="1507" spans="1:16" s="2" customFormat="1" ht="28.5" outlineLevel="2" x14ac:dyDescent="0.2">
      <c r="A1507" s="217">
        <f t="shared" si="196"/>
        <v>1504</v>
      </c>
      <c r="B1507" s="64" t="s">
        <v>1919</v>
      </c>
      <c r="C1507" s="58" t="s">
        <v>1900</v>
      </c>
      <c r="D1507" s="58" t="s">
        <v>891</v>
      </c>
      <c r="E1507" s="58" t="s">
        <v>25</v>
      </c>
      <c r="F1507" s="58" t="s">
        <v>155</v>
      </c>
      <c r="G1507" s="58" t="s">
        <v>207</v>
      </c>
      <c r="H1507" s="58" t="s">
        <v>690</v>
      </c>
      <c r="I1507" s="58" t="s">
        <v>687</v>
      </c>
      <c r="J1507" s="58" t="s">
        <v>615</v>
      </c>
      <c r="K1507" s="57" t="s">
        <v>1903</v>
      </c>
      <c r="L1507" s="184">
        <v>0</v>
      </c>
      <c r="M1507" s="185">
        <v>210</v>
      </c>
      <c r="N1507" s="186">
        <v>158</v>
      </c>
      <c r="O1507" s="187">
        <f t="shared" si="202"/>
        <v>-52</v>
      </c>
      <c r="P1507" s="59">
        <f t="shared" si="201"/>
        <v>75.238095238095241</v>
      </c>
    </row>
    <row r="1508" spans="1:16" s="2" customFormat="1" ht="28.5" outlineLevel="2" x14ac:dyDescent="0.2">
      <c r="A1508" s="217">
        <f t="shared" si="196"/>
        <v>1505</v>
      </c>
      <c r="B1508" s="64" t="s">
        <v>1920</v>
      </c>
      <c r="C1508" s="58" t="s">
        <v>1900</v>
      </c>
      <c r="D1508" s="58" t="s">
        <v>891</v>
      </c>
      <c r="E1508" s="58" t="s">
        <v>25</v>
      </c>
      <c r="F1508" s="58" t="s">
        <v>155</v>
      </c>
      <c r="G1508" s="58" t="s">
        <v>207</v>
      </c>
      <c r="H1508" s="58" t="s">
        <v>690</v>
      </c>
      <c r="I1508" s="58" t="s">
        <v>687</v>
      </c>
      <c r="J1508" s="58" t="s">
        <v>621</v>
      </c>
      <c r="K1508" s="57" t="s">
        <v>1905</v>
      </c>
      <c r="L1508" s="184">
        <v>0</v>
      </c>
      <c r="M1508" s="185">
        <v>1785</v>
      </c>
      <c r="N1508" s="186">
        <v>1344</v>
      </c>
      <c r="O1508" s="187">
        <f t="shared" si="202"/>
        <v>-441</v>
      </c>
      <c r="P1508" s="59">
        <f t="shared" si="201"/>
        <v>75.294117647058826</v>
      </c>
    </row>
    <row r="1509" spans="1:16" s="2" customFormat="1" ht="14.25" customHeight="1" outlineLevel="2" x14ac:dyDescent="0.2">
      <c r="A1509" s="217">
        <f t="shared" si="196"/>
        <v>1506</v>
      </c>
      <c r="B1509" s="64" t="s">
        <v>1921</v>
      </c>
      <c r="C1509" s="58" t="s">
        <v>1900</v>
      </c>
      <c r="D1509" s="58" t="s">
        <v>891</v>
      </c>
      <c r="E1509" s="58" t="s">
        <v>25</v>
      </c>
      <c r="F1509" s="58" t="s">
        <v>155</v>
      </c>
      <c r="G1509" s="58" t="s">
        <v>31</v>
      </c>
      <c r="H1509" s="58"/>
      <c r="I1509" s="58" t="s">
        <v>687</v>
      </c>
      <c r="J1509" s="58" t="s">
        <v>615</v>
      </c>
      <c r="K1509" s="57" t="s">
        <v>1901</v>
      </c>
      <c r="L1509" s="184">
        <v>90</v>
      </c>
      <c r="M1509" s="185">
        <v>0</v>
      </c>
      <c r="N1509" s="186">
        <v>0</v>
      </c>
      <c r="O1509" s="187">
        <f t="shared" si="202"/>
        <v>0</v>
      </c>
      <c r="P1509" s="59" t="s">
        <v>8417</v>
      </c>
    </row>
    <row r="1510" spans="1:16" s="2" customFormat="1" ht="14.25" customHeight="1" outlineLevel="2" x14ac:dyDescent="0.2">
      <c r="A1510" s="217">
        <f t="shared" si="196"/>
        <v>1507</v>
      </c>
      <c r="B1510" s="64" t="s">
        <v>1922</v>
      </c>
      <c r="C1510" s="58" t="s">
        <v>1900</v>
      </c>
      <c r="D1510" s="58" t="s">
        <v>891</v>
      </c>
      <c r="E1510" s="58" t="s">
        <v>25</v>
      </c>
      <c r="F1510" s="58" t="s">
        <v>155</v>
      </c>
      <c r="G1510" s="58" t="s">
        <v>31</v>
      </c>
      <c r="H1510" s="58" t="s">
        <v>690</v>
      </c>
      <c r="I1510" s="58" t="s">
        <v>687</v>
      </c>
      <c r="J1510" s="58" t="s">
        <v>615</v>
      </c>
      <c r="K1510" s="57" t="s">
        <v>1903</v>
      </c>
      <c r="L1510" s="184">
        <v>179</v>
      </c>
      <c r="M1510" s="185">
        <v>0</v>
      </c>
      <c r="N1510" s="186">
        <v>0</v>
      </c>
      <c r="O1510" s="187">
        <f t="shared" si="202"/>
        <v>0</v>
      </c>
      <c r="P1510" s="59" t="s">
        <v>8417</v>
      </c>
    </row>
    <row r="1511" spans="1:16" s="2" customFormat="1" ht="14.25" customHeight="1" outlineLevel="2" x14ac:dyDescent="0.2">
      <c r="A1511" s="217">
        <f t="shared" si="196"/>
        <v>1508</v>
      </c>
      <c r="B1511" s="64" t="s">
        <v>1923</v>
      </c>
      <c r="C1511" s="58" t="s">
        <v>1900</v>
      </c>
      <c r="D1511" s="58" t="s">
        <v>891</v>
      </c>
      <c r="E1511" s="58" t="s">
        <v>25</v>
      </c>
      <c r="F1511" s="58" t="s">
        <v>155</v>
      </c>
      <c r="G1511" s="58" t="s">
        <v>31</v>
      </c>
      <c r="H1511" s="58" t="s">
        <v>690</v>
      </c>
      <c r="I1511" s="58" t="s">
        <v>687</v>
      </c>
      <c r="J1511" s="58" t="s">
        <v>621</v>
      </c>
      <c r="K1511" s="57" t="s">
        <v>1905</v>
      </c>
      <c r="L1511" s="184">
        <v>1522</v>
      </c>
      <c r="M1511" s="185">
        <v>0</v>
      </c>
      <c r="N1511" s="186">
        <v>0</v>
      </c>
      <c r="O1511" s="187">
        <f t="shared" si="202"/>
        <v>0</v>
      </c>
      <c r="P1511" s="59" t="s">
        <v>8417</v>
      </c>
    </row>
    <row r="1512" spans="1:16" s="2" customFormat="1" ht="28.5" outlineLevel="2" x14ac:dyDescent="0.2">
      <c r="A1512" s="217">
        <f t="shared" si="196"/>
        <v>1509</v>
      </c>
      <c r="B1512" s="64" t="s">
        <v>1924</v>
      </c>
      <c r="C1512" s="58" t="s">
        <v>1900</v>
      </c>
      <c r="D1512" s="58" t="s">
        <v>891</v>
      </c>
      <c r="E1512" s="58" t="s">
        <v>25</v>
      </c>
      <c r="F1512" s="58" t="s">
        <v>155</v>
      </c>
      <c r="G1512" s="58" t="s">
        <v>795</v>
      </c>
      <c r="H1512" s="58"/>
      <c r="I1512" s="58" t="s">
        <v>687</v>
      </c>
      <c r="J1512" s="58" t="s">
        <v>615</v>
      </c>
      <c r="K1512" s="57" t="s">
        <v>1901</v>
      </c>
      <c r="L1512" s="184">
        <v>0</v>
      </c>
      <c r="M1512" s="185">
        <v>26</v>
      </c>
      <c r="N1512" s="186">
        <v>26</v>
      </c>
      <c r="O1512" s="187">
        <f t="shared" si="202"/>
        <v>0</v>
      </c>
      <c r="P1512" s="59">
        <f t="shared" si="201"/>
        <v>100</v>
      </c>
    </row>
    <row r="1513" spans="1:16" s="2" customFormat="1" ht="28.5" outlineLevel="2" x14ac:dyDescent="0.2">
      <c r="A1513" s="217">
        <f t="shared" si="196"/>
        <v>1510</v>
      </c>
      <c r="B1513" s="64" t="s">
        <v>1925</v>
      </c>
      <c r="C1513" s="58" t="s">
        <v>1900</v>
      </c>
      <c r="D1513" s="58" t="s">
        <v>891</v>
      </c>
      <c r="E1513" s="58" t="s">
        <v>25</v>
      </c>
      <c r="F1513" s="58" t="s">
        <v>155</v>
      </c>
      <c r="G1513" s="58" t="s">
        <v>795</v>
      </c>
      <c r="H1513" s="58" t="s">
        <v>690</v>
      </c>
      <c r="I1513" s="58" t="s">
        <v>687</v>
      </c>
      <c r="J1513" s="58" t="s">
        <v>615</v>
      </c>
      <c r="K1513" s="57" t="s">
        <v>1903</v>
      </c>
      <c r="L1513" s="184">
        <v>0</v>
      </c>
      <c r="M1513" s="185">
        <v>52</v>
      </c>
      <c r="N1513" s="186">
        <v>52</v>
      </c>
      <c r="O1513" s="187">
        <f t="shared" si="202"/>
        <v>0</v>
      </c>
      <c r="P1513" s="59">
        <f t="shared" si="201"/>
        <v>100</v>
      </c>
    </row>
    <row r="1514" spans="1:16" s="2" customFormat="1" ht="28.5" outlineLevel="2" x14ac:dyDescent="0.2">
      <c r="A1514" s="217">
        <f t="shared" si="196"/>
        <v>1511</v>
      </c>
      <c r="B1514" s="64" t="s">
        <v>1926</v>
      </c>
      <c r="C1514" s="58" t="s">
        <v>1900</v>
      </c>
      <c r="D1514" s="58" t="s">
        <v>891</v>
      </c>
      <c r="E1514" s="58" t="s">
        <v>25</v>
      </c>
      <c r="F1514" s="58" t="s">
        <v>155</v>
      </c>
      <c r="G1514" s="58" t="s">
        <v>795</v>
      </c>
      <c r="H1514" s="58" t="s">
        <v>690</v>
      </c>
      <c r="I1514" s="58" t="s">
        <v>687</v>
      </c>
      <c r="J1514" s="58" t="s">
        <v>621</v>
      </c>
      <c r="K1514" s="57" t="s">
        <v>1905</v>
      </c>
      <c r="L1514" s="184">
        <v>0</v>
      </c>
      <c r="M1514" s="185">
        <v>440</v>
      </c>
      <c r="N1514" s="186">
        <v>440</v>
      </c>
      <c r="O1514" s="187">
        <f t="shared" si="202"/>
        <v>0</v>
      </c>
      <c r="P1514" s="59">
        <f t="shared" si="201"/>
        <v>100</v>
      </c>
    </row>
    <row r="1515" spans="1:16" s="2" customFormat="1" outlineLevel="1" x14ac:dyDescent="0.2">
      <c r="A1515" s="218">
        <f t="shared" si="196"/>
        <v>1512</v>
      </c>
      <c r="B1515" s="60" t="s">
        <v>1927</v>
      </c>
      <c r="C1515" s="61">
        <v>236338</v>
      </c>
      <c r="D1515" s="61" t="s">
        <v>891</v>
      </c>
      <c r="E1515" s="61"/>
      <c r="F1515" s="61"/>
      <c r="G1515" s="61"/>
      <c r="H1515" s="62"/>
      <c r="I1515" s="61"/>
      <c r="J1515" s="61"/>
      <c r="K1515" s="63"/>
      <c r="L1515" s="65">
        <f>SUM(L1516:L1599)</f>
        <v>58516</v>
      </c>
      <c r="M1515" s="65">
        <f t="shared" ref="M1515:O1515" si="203">SUM(M1516:M1599)</f>
        <v>61095</v>
      </c>
      <c r="N1515" s="65">
        <f t="shared" si="203"/>
        <v>17555</v>
      </c>
      <c r="O1515" s="66">
        <f t="shared" si="203"/>
        <v>-43540</v>
      </c>
      <c r="P1515" s="18">
        <f t="shared" si="201"/>
        <v>28.733938947540715</v>
      </c>
    </row>
    <row r="1516" spans="1:16" s="2" customFormat="1" ht="14.25" customHeight="1" outlineLevel="2" x14ac:dyDescent="0.2">
      <c r="A1516" s="217">
        <f t="shared" si="196"/>
        <v>1513</v>
      </c>
      <c r="B1516" s="64" t="s">
        <v>1928</v>
      </c>
      <c r="C1516" s="58" t="s">
        <v>1929</v>
      </c>
      <c r="D1516" s="58" t="s">
        <v>891</v>
      </c>
      <c r="E1516" s="58" t="s">
        <v>25</v>
      </c>
      <c r="F1516" s="58" t="s">
        <v>43</v>
      </c>
      <c r="G1516" s="58" t="s">
        <v>298</v>
      </c>
      <c r="H1516" s="58"/>
      <c r="I1516" s="58" t="s">
        <v>1042</v>
      </c>
      <c r="J1516" s="58" t="s">
        <v>615</v>
      </c>
      <c r="K1516" s="57" t="s">
        <v>1930</v>
      </c>
      <c r="L1516" s="184">
        <v>0</v>
      </c>
      <c r="M1516" s="185">
        <v>12</v>
      </c>
      <c r="N1516" s="186">
        <v>12</v>
      </c>
      <c r="O1516" s="187">
        <f t="shared" ref="O1516:O1578" si="204">N1516-M1516</f>
        <v>0</v>
      </c>
      <c r="P1516" s="59">
        <f t="shared" si="201"/>
        <v>100</v>
      </c>
    </row>
    <row r="1517" spans="1:16" s="2" customFormat="1" ht="14.25" customHeight="1" outlineLevel="2" x14ac:dyDescent="0.2">
      <c r="A1517" s="217">
        <f t="shared" si="196"/>
        <v>1514</v>
      </c>
      <c r="B1517" s="64" t="s">
        <v>1931</v>
      </c>
      <c r="C1517" s="58" t="s">
        <v>1929</v>
      </c>
      <c r="D1517" s="58" t="s">
        <v>891</v>
      </c>
      <c r="E1517" s="58" t="s">
        <v>25</v>
      </c>
      <c r="F1517" s="58" t="s">
        <v>43</v>
      </c>
      <c r="G1517" s="58" t="s">
        <v>298</v>
      </c>
      <c r="H1517" s="58" t="s">
        <v>1045</v>
      </c>
      <c r="I1517" s="58" t="s">
        <v>1042</v>
      </c>
      <c r="J1517" s="58" t="s">
        <v>615</v>
      </c>
      <c r="K1517" s="57" t="s">
        <v>1932</v>
      </c>
      <c r="L1517" s="184">
        <v>0</v>
      </c>
      <c r="M1517" s="185">
        <v>23</v>
      </c>
      <c r="N1517" s="186">
        <v>23</v>
      </c>
      <c r="O1517" s="187">
        <f t="shared" si="204"/>
        <v>0</v>
      </c>
      <c r="P1517" s="59">
        <f t="shared" si="201"/>
        <v>100</v>
      </c>
    </row>
    <row r="1518" spans="1:16" s="2" customFormat="1" ht="14.25" customHeight="1" outlineLevel="2" x14ac:dyDescent="0.2">
      <c r="A1518" s="217">
        <f t="shared" si="196"/>
        <v>1515</v>
      </c>
      <c r="B1518" s="64" t="s">
        <v>1933</v>
      </c>
      <c r="C1518" s="58" t="s">
        <v>1929</v>
      </c>
      <c r="D1518" s="58" t="s">
        <v>891</v>
      </c>
      <c r="E1518" s="58" t="s">
        <v>25</v>
      </c>
      <c r="F1518" s="58" t="s">
        <v>43</v>
      </c>
      <c r="G1518" s="58" t="s">
        <v>298</v>
      </c>
      <c r="H1518" s="58" t="s">
        <v>1045</v>
      </c>
      <c r="I1518" s="58" t="s">
        <v>1042</v>
      </c>
      <c r="J1518" s="58" t="s">
        <v>621</v>
      </c>
      <c r="K1518" s="57" t="s">
        <v>1934</v>
      </c>
      <c r="L1518" s="184">
        <v>0</v>
      </c>
      <c r="M1518" s="185">
        <v>196</v>
      </c>
      <c r="N1518" s="186">
        <v>196</v>
      </c>
      <c r="O1518" s="187">
        <f t="shared" si="204"/>
        <v>0</v>
      </c>
      <c r="P1518" s="59">
        <f t="shared" si="201"/>
        <v>100</v>
      </c>
    </row>
    <row r="1519" spans="1:16" s="2" customFormat="1" ht="14.25" customHeight="1" outlineLevel="2" x14ac:dyDescent="0.2">
      <c r="A1519" s="217">
        <f t="shared" si="196"/>
        <v>1516</v>
      </c>
      <c r="B1519" s="64" t="s">
        <v>1935</v>
      </c>
      <c r="C1519" s="58" t="s">
        <v>1929</v>
      </c>
      <c r="D1519" s="58" t="s">
        <v>891</v>
      </c>
      <c r="E1519" s="58" t="s">
        <v>25</v>
      </c>
      <c r="F1519" s="58" t="s">
        <v>43</v>
      </c>
      <c r="G1519" s="58" t="s">
        <v>298</v>
      </c>
      <c r="H1519" s="58"/>
      <c r="I1519" s="58" t="s">
        <v>1042</v>
      </c>
      <c r="J1519" s="58" t="s">
        <v>615</v>
      </c>
      <c r="K1519" s="57" t="s">
        <v>1936</v>
      </c>
      <c r="L1519" s="184">
        <v>0</v>
      </c>
      <c r="M1519" s="185">
        <v>15</v>
      </c>
      <c r="N1519" s="186">
        <v>15</v>
      </c>
      <c r="O1519" s="187">
        <f t="shared" si="204"/>
        <v>0</v>
      </c>
      <c r="P1519" s="59">
        <f t="shared" si="201"/>
        <v>100</v>
      </c>
    </row>
    <row r="1520" spans="1:16" s="2" customFormat="1" ht="14.25" customHeight="1" outlineLevel="2" x14ac:dyDescent="0.2">
      <c r="A1520" s="217">
        <f t="shared" si="196"/>
        <v>1517</v>
      </c>
      <c r="B1520" s="64" t="s">
        <v>1937</v>
      </c>
      <c r="C1520" s="58" t="s">
        <v>1929</v>
      </c>
      <c r="D1520" s="58" t="s">
        <v>891</v>
      </c>
      <c r="E1520" s="58" t="s">
        <v>25</v>
      </c>
      <c r="F1520" s="58" t="s">
        <v>43</v>
      </c>
      <c r="G1520" s="58" t="s">
        <v>298</v>
      </c>
      <c r="H1520" s="58" t="s">
        <v>1045</v>
      </c>
      <c r="I1520" s="58" t="s">
        <v>1042</v>
      </c>
      <c r="J1520" s="58" t="s">
        <v>615</v>
      </c>
      <c r="K1520" s="57" t="s">
        <v>1938</v>
      </c>
      <c r="L1520" s="184">
        <v>0</v>
      </c>
      <c r="M1520" s="185">
        <v>30</v>
      </c>
      <c r="N1520" s="186">
        <v>30</v>
      </c>
      <c r="O1520" s="187">
        <f t="shared" si="204"/>
        <v>0</v>
      </c>
      <c r="P1520" s="59">
        <f t="shared" si="201"/>
        <v>100</v>
      </c>
    </row>
    <row r="1521" spans="1:16" s="2" customFormat="1" ht="14.25" customHeight="1" outlineLevel="2" x14ac:dyDescent="0.2">
      <c r="A1521" s="217">
        <f t="shared" si="196"/>
        <v>1518</v>
      </c>
      <c r="B1521" s="64" t="s">
        <v>1939</v>
      </c>
      <c r="C1521" s="58" t="s">
        <v>1929</v>
      </c>
      <c r="D1521" s="58" t="s">
        <v>891</v>
      </c>
      <c r="E1521" s="58" t="s">
        <v>25</v>
      </c>
      <c r="F1521" s="58" t="s">
        <v>43</v>
      </c>
      <c r="G1521" s="58" t="s">
        <v>298</v>
      </c>
      <c r="H1521" s="58" t="s">
        <v>1045</v>
      </c>
      <c r="I1521" s="58" t="s">
        <v>1042</v>
      </c>
      <c r="J1521" s="58" t="s">
        <v>621</v>
      </c>
      <c r="K1521" s="57" t="s">
        <v>1940</v>
      </c>
      <c r="L1521" s="184">
        <v>0</v>
      </c>
      <c r="M1521" s="185">
        <v>252</v>
      </c>
      <c r="N1521" s="186">
        <v>252</v>
      </c>
      <c r="O1521" s="187">
        <f t="shared" si="204"/>
        <v>0</v>
      </c>
      <c r="P1521" s="59">
        <f t="shared" si="201"/>
        <v>100</v>
      </c>
    </row>
    <row r="1522" spans="1:16" s="2" customFormat="1" ht="14.25" customHeight="1" outlineLevel="2" x14ac:dyDescent="0.2">
      <c r="A1522" s="217">
        <f t="shared" si="196"/>
        <v>1519</v>
      </c>
      <c r="B1522" s="64" t="s">
        <v>1941</v>
      </c>
      <c r="C1522" s="58" t="s">
        <v>1929</v>
      </c>
      <c r="D1522" s="58" t="s">
        <v>891</v>
      </c>
      <c r="E1522" s="58" t="s">
        <v>25</v>
      </c>
      <c r="F1522" s="58" t="s">
        <v>43</v>
      </c>
      <c r="G1522" s="58" t="s">
        <v>125</v>
      </c>
      <c r="H1522" s="58"/>
      <c r="I1522" s="58" t="s">
        <v>1042</v>
      </c>
      <c r="J1522" s="58" t="s">
        <v>615</v>
      </c>
      <c r="K1522" s="57" t="s">
        <v>1930</v>
      </c>
      <c r="L1522" s="184">
        <v>0</v>
      </c>
      <c r="M1522" s="185">
        <v>301</v>
      </c>
      <c r="N1522" s="186">
        <v>301</v>
      </c>
      <c r="O1522" s="187">
        <f t="shared" si="204"/>
        <v>0</v>
      </c>
      <c r="P1522" s="59">
        <f t="shared" si="201"/>
        <v>100</v>
      </c>
    </row>
    <row r="1523" spans="1:16" s="2" customFormat="1" ht="14.25" customHeight="1" outlineLevel="2" x14ac:dyDescent="0.2">
      <c r="A1523" s="217">
        <f t="shared" si="196"/>
        <v>1520</v>
      </c>
      <c r="B1523" s="64" t="s">
        <v>1942</v>
      </c>
      <c r="C1523" s="58" t="s">
        <v>1929</v>
      </c>
      <c r="D1523" s="58" t="s">
        <v>891</v>
      </c>
      <c r="E1523" s="58" t="s">
        <v>25</v>
      </c>
      <c r="F1523" s="58" t="s">
        <v>43</v>
      </c>
      <c r="G1523" s="58" t="s">
        <v>125</v>
      </c>
      <c r="H1523" s="58" t="s">
        <v>1045</v>
      </c>
      <c r="I1523" s="58" t="s">
        <v>1042</v>
      </c>
      <c r="J1523" s="58" t="s">
        <v>615</v>
      </c>
      <c r="K1523" s="57" t="s">
        <v>1932</v>
      </c>
      <c r="L1523" s="184">
        <v>0</v>
      </c>
      <c r="M1523" s="185">
        <v>603</v>
      </c>
      <c r="N1523" s="186">
        <v>603</v>
      </c>
      <c r="O1523" s="187">
        <f t="shared" si="204"/>
        <v>0</v>
      </c>
      <c r="P1523" s="59">
        <f t="shared" si="201"/>
        <v>100</v>
      </c>
    </row>
    <row r="1524" spans="1:16" s="2" customFormat="1" ht="14.25" customHeight="1" outlineLevel="2" x14ac:dyDescent="0.2">
      <c r="A1524" s="217">
        <f t="shared" si="196"/>
        <v>1521</v>
      </c>
      <c r="B1524" s="64" t="s">
        <v>1943</v>
      </c>
      <c r="C1524" s="58" t="s">
        <v>1929</v>
      </c>
      <c r="D1524" s="58" t="s">
        <v>891</v>
      </c>
      <c r="E1524" s="58" t="s">
        <v>25</v>
      </c>
      <c r="F1524" s="58" t="s">
        <v>43</v>
      </c>
      <c r="G1524" s="58" t="s">
        <v>125</v>
      </c>
      <c r="H1524" s="58" t="s">
        <v>1045</v>
      </c>
      <c r="I1524" s="58" t="s">
        <v>1042</v>
      </c>
      <c r="J1524" s="58" t="s">
        <v>621</v>
      </c>
      <c r="K1524" s="57" t="s">
        <v>1934</v>
      </c>
      <c r="L1524" s="184">
        <v>0</v>
      </c>
      <c r="M1524" s="185">
        <v>5122</v>
      </c>
      <c r="N1524" s="186">
        <v>5122</v>
      </c>
      <c r="O1524" s="187">
        <f t="shared" si="204"/>
        <v>0</v>
      </c>
      <c r="P1524" s="59">
        <f t="shared" si="201"/>
        <v>100</v>
      </c>
    </row>
    <row r="1525" spans="1:16" s="2" customFormat="1" ht="14.25" customHeight="1" outlineLevel="2" x14ac:dyDescent="0.2">
      <c r="A1525" s="217">
        <f t="shared" si="196"/>
        <v>1522</v>
      </c>
      <c r="B1525" s="64" t="s">
        <v>1944</v>
      </c>
      <c r="C1525" s="58" t="s">
        <v>1929</v>
      </c>
      <c r="D1525" s="58" t="s">
        <v>891</v>
      </c>
      <c r="E1525" s="58" t="s">
        <v>25</v>
      </c>
      <c r="F1525" s="58" t="s">
        <v>43</v>
      </c>
      <c r="G1525" s="58" t="s">
        <v>125</v>
      </c>
      <c r="H1525" s="58"/>
      <c r="I1525" s="58" t="s">
        <v>1042</v>
      </c>
      <c r="J1525" s="58" t="s">
        <v>615</v>
      </c>
      <c r="K1525" s="57" t="s">
        <v>1936</v>
      </c>
      <c r="L1525" s="184">
        <v>0</v>
      </c>
      <c r="M1525" s="185">
        <v>14</v>
      </c>
      <c r="N1525" s="186">
        <v>14</v>
      </c>
      <c r="O1525" s="187">
        <f t="shared" si="204"/>
        <v>0</v>
      </c>
      <c r="P1525" s="59">
        <f t="shared" si="201"/>
        <v>100</v>
      </c>
    </row>
    <row r="1526" spans="1:16" s="2" customFormat="1" ht="14.25" customHeight="1" outlineLevel="2" x14ac:dyDescent="0.2">
      <c r="A1526" s="217">
        <f t="shared" si="196"/>
        <v>1523</v>
      </c>
      <c r="B1526" s="64" t="s">
        <v>1945</v>
      </c>
      <c r="C1526" s="58" t="s">
        <v>1929</v>
      </c>
      <c r="D1526" s="58" t="s">
        <v>891</v>
      </c>
      <c r="E1526" s="58" t="s">
        <v>25</v>
      </c>
      <c r="F1526" s="58" t="s">
        <v>43</v>
      </c>
      <c r="G1526" s="58" t="s">
        <v>125</v>
      </c>
      <c r="H1526" s="58" t="s">
        <v>1045</v>
      </c>
      <c r="I1526" s="58" t="s">
        <v>1042</v>
      </c>
      <c r="J1526" s="58" t="s">
        <v>615</v>
      </c>
      <c r="K1526" s="57" t="s">
        <v>1938</v>
      </c>
      <c r="L1526" s="184">
        <v>0</v>
      </c>
      <c r="M1526" s="185">
        <v>28</v>
      </c>
      <c r="N1526" s="186">
        <v>28</v>
      </c>
      <c r="O1526" s="187">
        <f t="shared" si="204"/>
        <v>0</v>
      </c>
      <c r="P1526" s="59">
        <f t="shared" si="201"/>
        <v>100</v>
      </c>
    </row>
    <row r="1527" spans="1:16" s="2" customFormat="1" ht="14.25" customHeight="1" outlineLevel="2" x14ac:dyDescent="0.2">
      <c r="A1527" s="217">
        <f t="shared" si="196"/>
        <v>1524</v>
      </c>
      <c r="B1527" s="64" t="s">
        <v>1946</v>
      </c>
      <c r="C1527" s="58" t="s">
        <v>1929</v>
      </c>
      <c r="D1527" s="58" t="s">
        <v>891</v>
      </c>
      <c r="E1527" s="58" t="s">
        <v>25</v>
      </c>
      <c r="F1527" s="58" t="s">
        <v>43</v>
      </c>
      <c r="G1527" s="58" t="s">
        <v>125</v>
      </c>
      <c r="H1527" s="58" t="s">
        <v>1045</v>
      </c>
      <c r="I1527" s="58" t="s">
        <v>1042</v>
      </c>
      <c r="J1527" s="58" t="s">
        <v>621</v>
      </c>
      <c r="K1527" s="57" t="s">
        <v>1940</v>
      </c>
      <c r="L1527" s="184">
        <v>0</v>
      </c>
      <c r="M1527" s="185">
        <v>244</v>
      </c>
      <c r="N1527" s="186">
        <v>244</v>
      </c>
      <c r="O1527" s="187">
        <f t="shared" si="204"/>
        <v>0</v>
      </c>
      <c r="P1527" s="59">
        <f t="shared" si="201"/>
        <v>100</v>
      </c>
    </row>
    <row r="1528" spans="1:16" s="2" customFormat="1" ht="14.25" customHeight="1" outlineLevel="2" x14ac:dyDescent="0.2">
      <c r="A1528" s="217">
        <f t="shared" si="196"/>
        <v>1525</v>
      </c>
      <c r="B1528" s="64" t="s">
        <v>1947</v>
      </c>
      <c r="C1528" s="58" t="s">
        <v>1929</v>
      </c>
      <c r="D1528" s="58" t="s">
        <v>891</v>
      </c>
      <c r="E1528" s="58" t="s">
        <v>25</v>
      </c>
      <c r="F1528" s="58" t="s">
        <v>43</v>
      </c>
      <c r="G1528" s="58" t="s">
        <v>269</v>
      </c>
      <c r="H1528" s="58"/>
      <c r="I1528" s="58" t="s">
        <v>1042</v>
      </c>
      <c r="J1528" s="58" t="s">
        <v>615</v>
      </c>
      <c r="K1528" s="57" t="s">
        <v>1930</v>
      </c>
      <c r="L1528" s="184">
        <v>0</v>
      </c>
      <c r="M1528" s="185">
        <v>46</v>
      </c>
      <c r="N1528" s="186">
        <v>46</v>
      </c>
      <c r="O1528" s="187">
        <f t="shared" si="204"/>
        <v>0</v>
      </c>
      <c r="P1528" s="59">
        <f t="shared" si="201"/>
        <v>100</v>
      </c>
    </row>
    <row r="1529" spans="1:16" s="2" customFormat="1" ht="14.25" customHeight="1" outlineLevel="2" x14ac:dyDescent="0.2">
      <c r="A1529" s="217">
        <f t="shared" si="196"/>
        <v>1526</v>
      </c>
      <c r="B1529" s="64" t="s">
        <v>1948</v>
      </c>
      <c r="C1529" s="58" t="s">
        <v>1929</v>
      </c>
      <c r="D1529" s="58" t="s">
        <v>891</v>
      </c>
      <c r="E1529" s="58" t="s">
        <v>25</v>
      </c>
      <c r="F1529" s="58" t="s">
        <v>43</v>
      </c>
      <c r="G1529" s="58" t="s">
        <v>269</v>
      </c>
      <c r="H1529" s="58" t="s">
        <v>1045</v>
      </c>
      <c r="I1529" s="58" t="s">
        <v>1042</v>
      </c>
      <c r="J1529" s="58" t="s">
        <v>615</v>
      </c>
      <c r="K1529" s="57" t="s">
        <v>1932</v>
      </c>
      <c r="L1529" s="184">
        <v>0</v>
      </c>
      <c r="M1529" s="185">
        <v>92</v>
      </c>
      <c r="N1529" s="186">
        <v>92</v>
      </c>
      <c r="O1529" s="187">
        <f t="shared" si="204"/>
        <v>0</v>
      </c>
      <c r="P1529" s="59">
        <f t="shared" si="201"/>
        <v>100</v>
      </c>
    </row>
    <row r="1530" spans="1:16" s="2" customFormat="1" ht="14.25" customHeight="1" outlineLevel="2" x14ac:dyDescent="0.2">
      <c r="A1530" s="217">
        <f t="shared" si="196"/>
        <v>1527</v>
      </c>
      <c r="B1530" s="64" t="s">
        <v>1949</v>
      </c>
      <c r="C1530" s="58" t="s">
        <v>1929</v>
      </c>
      <c r="D1530" s="58" t="s">
        <v>891</v>
      </c>
      <c r="E1530" s="58" t="s">
        <v>25</v>
      </c>
      <c r="F1530" s="58" t="s">
        <v>43</v>
      </c>
      <c r="G1530" s="58" t="s">
        <v>269</v>
      </c>
      <c r="H1530" s="58" t="s">
        <v>1045</v>
      </c>
      <c r="I1530" s="58" t="s">
        <v>1042</v>
      </c>
      <c r="J1530" s="58" t="s">
        <v>621</v>
      </c>
      <c r="K1530" s="57" t="s">
        <v>1934</v>
      </c>
      <c r="L1530" s="184">
        <v>0</v>
      </c>
      <c r="M1530" s="185">
        <v>784</v>
      </c>
      <c r="N1530" s="186">
        <v>784</v>
      </c>
      <c r="O1530" s="187">
        <f t="shared" si="204"/>
        <v>0</v>
      </c>
      <c r="P1530" s="59">
        <f t="shared" si="201"/>
        <v>100</v>
      </c>
    </row>
    <row r="1531" spans="1:16" s="2" customFormat="1" ht="14.25" customHeight="1" outlineLevel="2" x14ac:dyDescent="0.2">
      <c r="A1531" s="217">
        <f t="shared" si="196"/>
        <v>1528</v>
      </c>
      <c r="B1531" s="64" t="s">
        <v>1950</v>
      </c>
      <c r="C1531" s="58" t="s">
        <v>1929</v>
      </c>
      <c r="D1531" s="58" t="s">
        <v>891</v>
      </c>
      <c r="E1531" s="58" t="s">
        <v>25</v>
      </c>
      <c r="F1531" s="58" t="s">
        <v>43</v>
      </c>
      <c r="G1531" s="58" t="s">
        <v>269</v>
      </c>
      <c r="H1531" s="58"/>
      <c r="I1531" s="58" t="s">
        <v>1042</v>
      </c>
      <c r="J1531" s="58" t="s">
        <v>615</v>
      </c>
      <c r="K1531" s="57" t="s">
        <v>1936</v>
      </c>
      <c r="L1531" s="184">
        <v>0</v>
      </c>
      <c r="M1531" s="185">
        <v>7</v>
      </c>
      <c r="N1531" s="186">
        <v>7</v>
      </c>
      <c r="O1531" s="187">
        <f t="shared" si="204"/>
        <v>0</v>
      </c>
      <c r="P1531" s="59">
        <f t="shared" si="201"/>
        <v>100</v>
      </c>
    </row>
    <row r="1532" spans="1:16" s="2" customFormat="1" ht="14.25" customHeight="1" outlineLevel="2" x14ac:dyDescent="0.2">
      <c r="A1532" s="217">
        <f t="shared" si="196"/>
        <v>1529</v>
      </c>
      <c r="B1532" s="64" t="s">
        <v>1951</v>
      </c>
      <c r="C1532" s="58" t="s">
        <v>1929</v>
      </c>
      <c r="D1532" s="58" t="s">
        <v>891</v>
      </c>
      <c r="E1532" s="58" t="s">
        <v>25</v>
      </c>
      <c r="F1532" s="58" t="s">
        <v>43</v>
      </c>
      <c r="G1532" s="58" t="s">
        <v>269</v>
      </c>
      <c r="H1532" s="58" t="s">
        <v>1045</v>
      </c>
      <c r="I1532" s="58" t="s">
        <v>1042</v>
      </c>
      <c r="J1532" s="58" t="s">
        <v>615</v>
      </c>
      <c r="K1532" s="57" t="s">
        <v>1938</v>
      </c>
      <c r="L1532" s="184">
        <v>0</v>
      </c>
      <c r="M1532" s="185">
        <v>13</v>
      </c>
      <c r="N1532" s="186">
        <v>13</v>
      </c>
      <c r="O1532" s="187">
        <f t="shared" si="204"/>
        <v>0</v>
      </c>
      <c r="P1532" s="59">
        <f t="shared" si="201"/>
        <v>100</v>
      </c>
    </row>
    <row r="1533" spans="1:16" s="2" customFormat="1" ht="14.25" customHeight="1" outlineLevel="2" x14ac:dyDescent="0.2">
      <c r="A1533" s="217">
        <f t="shared" si="196"/>
        <v>1530</v>
      </c>
      <c r="B1533" s="64" t="s">
        <v>1952</v>
      </c>
      <c r="C1533" s="58" t="s">
        <v>1929</v>
      </c>
      <c r="D1533" s="58" t="s">
        <v>891</v>
      </c>
      <c r="E1533" s="58" t="s">
        <v>25</v>
      </c>
      <c r="F1533" s="58" t="s">
        <v>43</v>
      </c>
      <c r="G1533" s="58" t="s">
        <v>269</v>
      </c>
      <c r="H1533" s="58" t="s">
        <v>1045</v>
      </c>
      <c r="I1533" s="58" t="s">
        <v>1042</v>
      </c>
      <c r="J1533" s="58" t="s">
        <v>621</v>
      </c>
      <c r="K1533" s="57" t="s">
        <v>1940</v>
      </c>
      <c r="L1533" s="184">
        <v>0</v>
      </c>
      <c r="M1533" s="185">
        <v>111</v>
      </c>
      <c r="N1533" s="186">
        <v>111</v>
      </c>
      <c r="O1533" s="187">
        <f t="shared" si="204"/>
        <v>0</v>
      </c>
      <c r="P1533" s="59">
        <f t="shared" si="201"/>
        <v>100</v>
      </c>
    </row>
    <row r="1534" spans="1:16" s="2" customFormat="1" ht="14.25" customHeight="1" outlineLevel="2" x14ac:dyDescent="0.2">
      <c r="A1534" s="217">
        <f t="shared" si="196"/>
        <v>1531</v>
      </c>
      <c r="B1534" s="64" t="s">
        <v>1953</v>
      </c>
      <c r="C1534" s="58" t="s">
        <v>1929</v>
      </c>
      <c r="D1534" s="58" t="s">
        <v>891</v>
      </c>
      <c r="E1534" s="58" t="s">
        <v>25</v>
      </c>
      <c r="F1534" s="58" t="s">
        <v>43</v>
      </c>
      <c r="G1534" s="58" t="s">
        <v>271</v>
      </c>
      <c r="H1534" s="58"/>
      <c r="I1534" s="58" t="s">
        <v>1042</v>
      </c>
      <c r="J1534" s="58" t="s">
        <v>615</v>
      </c>
      <c r="K1534" s="57" t="s">
        <v>1930</v>
      </c>
      <c r="L1534" s="184">
        <v>0</v>
      </c>
      <c r="M1534" s="185">
        <v>17</v>
      </c>
      <c r="N1534" s="186">
        <v>17</v>
      </c>
      <c r="O1534" s="187">
        <f t="shared" si="204"/>
        <v>0</v>
      </c>
      <c r="P1534" s="59">
        <f t="shared" si="201"/>
        <v>100</v>
      </c>
    </row>
    <row r="1535" spans="1:16" s="2" customFormat="1" ht="14.25" customHeight="1" outlineLevel="2" x14ac:dyDescent="0.2">
      <c r="A1535" s="217">
        <f t="shared" si="196"/>
        <v>1532</v>
      </c>
      <c r="B1535" s="64" t="s">
        <v>1954</v>
      </c>
      <c r="C1535" s="58" t="s">
        <v>1929</v>
      </c>
      <c r="D1535" s="58" t="s">
        <v>891</v>
      </c>
      <c r="E1535" s="58" t="s">
        <v>25</v>
      </c>
      <c r="F1535" s="58" t="s">
        <v>43</v>
      </c>
      <c r="G1535" s="58" t="s">
        <v>271</v>
      </c>
      <c r="H1535" s="58" t="s">
        <v>1045</v>
      </c>
      <c r="I1535" s="58" t="s">
        <v>1042</v>
      </c>
      <c r="J1535" s="58" t="s">
        <v>615</v>
      </c>
      <c r="K1535" s="57" t="s">
        <v>1932</v>
      </c>
      <c r="L1535" s="184">
        <v>0</v>
      </c>
      <c r="M1535" s="185">
        <v>33</v>
      </c>
      <c r="N1535" s="186">
        <v>33</v>
      </c>
      <c r="O1535" s="187">
        <f t="shared" si="204"/>
        <v>0</v>
      </c>
      <c r="P1535" s="59">
        <f t="shared" si="201"/>
        <v>100</v>
      </c>
    </row>
    <row r="1536" spans="1:16" s="2" customFormat="1" ht="14.25" customHeight="1" outlineLevel="2" x14ac:dyDescent="0.2">
      <c r="A1536" s="217">
        <f t="shared" si="196"/>
        <v>1533</v>
      </c>
      <c r="B1536" s="64" t="s">
        <v>1955</v>
      </c>
      <c r="C1536" s="58" t="s">
        <v>1929</v>
      </c>
      <c r="D1536" s="58" t="s">
        <v>891</v>
      </c>
      <c r="E1536" s="58" t="s">
        <v>25</v>
      </c>
      <c r="F1536" s="58" t="s">
        <v>43</v>
      </c>
      <c r="G1536" s="58" t="s">
        <v>271</v>
      </c>
      <c r="H1536" s="58" t="s">
        <v>1045</v>
      </c>
      <c r="I1536" s="58" t="s">
        <v>1042</v>
      </c>
      <c r="J1536" s="58" t="s">
        <v>621</v>
      </c>
      <c r="K1536" s="57" t="s">
        <v>1934</v>
      </c>
      <c r="L1536" s="184">
        <v>0</v>
      </c>
      <c r="M1536" s="185">
        <v>283</v>
      </c>
      <c r="N1536" s="186">
        <v>283</v>
      </c>
      <c r="O1536" s="187">
        <f t="shared" si="204"/>
        <v>0</v>
      </c>
      <c r="P1536" s="59">
        <f t="shared" si="201"/>
        <v>100</v>
      </c>
    </row>
    <row r="1537" spans="1:16" s="2" customFormat="1" ht="14.25" customHeight="1" outlineLevel="2" x14ac:dyDescent="0.2">
      <c r="A1537" s="217">
        <f t="shared" si="196"/>
        <v>1534</v>
      </c>
      <c r="B1537" s="64" t="s">
        <v>1956</v>
      </c>
      <c r="C1537" s="58" t="s">
        <v>1929</v>
      </c>
      <c r="D1537" s="58" t="s">
        <v>891</v>
      </c>
      <c r="E1537" s="58" t="s">
        <v>25</v>
      </c>
      <c r="F1537" s="58" t="s">
        <v>43</v>
      </c>
      <c r="G1537" s="58" t="s">
        <v>271</v>
      </c>
      <c r="H1537" s="58"/>
      <c r="I1537" s="58" t="s">
        <v>1042</v>
      </c>
      <c r="J1537" s="58" t="s">
        <v>615</v>
      </c>
      <c r="K1537" s="57" t="s">
        <v>1936</v>
      </c>
      <c r="L1537" s="184">
        <v>0</v>
      </c>
      <c r="M1537" s="185">
        <v>2</v>
      </c>
      <c r="N1537" s="186">
        <v>2</v>
      </c>
      <c r="O1537" s="187">
        <f t="shared" si="204"/>
        <v>0</v>
      </c>
      <c r="P1537" s="59">
        <f t="shared" si="201"/>
        <v>100</v>
      </c>
    </row>
    <row r="1538" spans="1:16" s="2" customFormat="1" ht="14.25" customHeight="1" outlineLevel="2" x14ac:dyDescent="0.2">
      <c r="A1538" s="217">
        <f t="shared" si="196"/>
        <v>1535</v>
      </c>
      <c r="B1538" s="64" t="s">
        <v>1957</v>
      </c>
      <c r="C1538" s="58" t="s">
        <v>1929</v>
      </c>
      <c r="D1538" s="58" t="s">
        <v>891</v>
      </c>
      <c r="E1538" s="58" t="s">
        <v>25</v>
      </c>
      <c r="F1538" s="58" t="s">
        <v>43</v>
      </c>
      <c r="G1538" s="58" t="s">
        <v>271</v>
      </c>
      <c r="H1538" s="58" t="s">
        <v>1045</v>
      </c>
      <c r="I1538" s="58" t="s">
        <v>1042</v>
      </c>
      <c r="J1538" s="58" t="s">
        <v>615</v>
      </c>
      <c r="K1538" s="57" t="s">
        <v>1938</v>
      </c>
      <c r="L1538" s="184">
        <v>0</v>
      </c>
      <c r="M1538" s="185">
        <v>5</v>
      </c>
      <c r="N1538" s="186">
        <v>5</v>
      </c>
      <c r="O1538" s="187">
        <f t="shared" si="204"/>
        <v>0</v>
      </c>
      <c r="P1538" s="59">
        <f t="shared" si="201"/>
        <v>100</v>
      </c>
    </row>
    <row r="1539" spans="1:16" s="2" customFormat="1" ht="14.25" customHeight="1" outlineLevel="2" x14ac:dyDescent="0.2">
      <c r="A1539" s="217">
        <f t="shared" si="196"/>
        <v>1536</v>
      </c>
      <c r="B1539" s="64" t="s">
        <v>1958</v>
      </c>
      <c r="C1539" s="58" t="s">
        <v>1929</v>
      </c>
      <c r="D1539" s="58" t="s">
        <v>891</v>
      </c>
      <c r="E1539" s="58" t="s">
        <v>25</v>
      </c>
      <c r="F1539" s="58" t="s">
        <v>43</v>
      </c>
      <c r="G1539" s="58" t="s">
        <v>271</v>
      </c>
      <c r="H1539" s="58" t="s">
        <v>1045</v>
      </c>
      <c r="I1539" s="58" t="s">
        <v>1042</v>
      </c>
      <c r="J1539" s="58" t="s">
        <v>621</v>
      </c>
      <c r="K1539" s="57" t="s">
        <v>1940</v>
      </c>
      <c r="L1539" s="184">
        <v>0</v>
      </c>
      <c r="M1539" s="185">
        <v>40</v>
      </c>
      <c r="N1539" s="186">
        <v>40</v>
      </c>
      <c r="O1539" s="187">
        <f t="shared" si="204"/>
        <v>0</v>
      </c>
      <c r="P1539" s="59">
        <f t="shared" si="201"/>
        <v>100</v>
      </c>
    </row>
    <row r="1540" spans="1:16" s="2" customFormat="1" ht="14.25" customHeight="1" outlineLevel="2" x14ac:dyDescent="0.2">
      <c r="A1540" s="217">
        <f t="shared" si="196"/>
        <v>1537</v>
      </c>
      <c r="B1540" s="64" t="s">
        <v>1959</v>
      </c>
      <c r="C1540" s="58" t="s">
        <v>1929</v>
      </c>
      <c r="D1540" s="58" t="s">
        <v>891</v>
      </c>
      <c r="E1540" s="58" t="s">
        <v>25</v>
      </c>
      <c r="F1540" s="58" t="s">
        <v>43</v>
      </c>
      <c r="G1540" s="58" t="s">
        <v>553</v>
      </c>
      <c r="H1540" s="58"/>
      <c r="I1540" s="58" t="s">
        <v>1042</v>
      </c>
      <c r="J1540" s="58" t="s">
        <v>615</v>
      </c>
      <c r="K1540" s="57" t="s">
        <v>1930</v>
      </c>
      <c r="L1540" s="184">
        <v>0</v>
      </c>
      <c r="M1540" s="185">
        <v>45</v>
      </c>
      <c r="N1540" s="186">
        <v>45</v>
      </c>
      <c r="O1540" s="187">
        <f t="shared" si="204"/>
        <v>0</v>
      </c>
      <c r="P1540" s="59">
        <f t="shared" si="201"/>
        <v>100</v>
      </c>
    </row>
    <row r="1541" spans="1:16" s="2" customFormat="1" ht="14.25" customHeight="1" outlineLevel="2" x14ac:dyDescent="0.2">
      <c r="A1541" s="217">
        <f t="shared" si="196"/>
        <v>1538</v>
      </c>
      <c r="B1541" s="64" t="s">
        <v>1960</v>
      </c>
      <c r="C1541" s="58" t="s">
        <v>1929</v>
      </c>
      <c r="D1541" s="58" t="s">
        <v>891</v>
      </c>
      <c r="E1541" s="58" t="s">
        <v>25</v>
      </c>
      <c r="F1541" s="58" t="s">
        <v>43</v>
      </c>
      <c r="G1541" s="58" t="s">
        <v>553</v>
      </c>
      <c r="H1541" s="58" t="s">
        <v>1045</v>
      </c>
      <c r="I1541" s="58" t="s">
        <v>1042</v>
      </c>
      <c r="J1541" s="58" t="s">
        <v>615</v>
      </c>
      <c r="K1541" s="57" t="s">
        <v>1932</v>
      </c>
      <c r="L1541" s="184">
        <v>0</v>
      </c>
      <c r="M1541" s="185">
        <v>89</v>
      </c>
      <c r="N1541" s="186">
        <v>89</v>
      </c>
      <c r="O1541" s="187">
        <f t="shared" si="204"/>
        <v>0</v>
      </c>
      <c r="P1541" s="59">
        <f t="shared" si="201"/>
        <v>100</v>
      </c>
    </row>
    <row r="1542" spans="1:16" s="2" customFormat="1" ht="14.25" customHeight="1" outlineLevel="2" x14ac:dyDescent="0.2">
      <c r="A1542" s="217">
        <f t="shared" ref="A1542:A1605" si="205">A1541+1</f>
        <v>1539</v>
      </c>
      <c r="B1542" s="64" t="s">
        <v>1961</v>
      </c>
      <c r="C1542" s="58" t="s">
        <v>1929</v>
      </c>
      <c r="D1542" s="58" t="s">
        <v>891</v>
      </c>
      <c r="E1542" s="58" t="s">
        <v>25</v>
      </c>
      <c r="F1542" s="58" t="s">
        <v>43</v>
      </c>
      <c r="G1542" s="58" t="s">
        <v>553</v>
      </c>
      <c r="H1542" s="58" t="s">
        <v>1045</v>
      </c>
      <c r="I1542" s="58" t="s">
        <v>1042</v>
      </c>
      <c r="J1542" s="58" t="s">
        <v>621</v>
      </c>
      <c r="K1542" s="57" t="s">
        <v>1934</v>
      </c>
      <c r="L1542" s="184">
        <v>0</v>
      </c>
      <c r="M1542" s="185">
        <v>759</v>
      </c>
      <c r="N1542" s="186">
        <v>759</v>
      </c>
      <c r="O1542" s="187">
        <f t="shared" si="204"/>
        <v>0</v>
      </c>
      <c r="P1542" s="59">
        <f t="shared" si="201"/>
        <v>100</v>
      </c>
    </row>
    <row r="1543" spans="1:16" s="2" customFormat="1" ht="14.25" customHeight="1" outlineLevel="2" x14ac:dyDescent="0.2">
      <c r="A1543" s="217">
        <f t="shared" si="205"/>
        <v>1540</v>
      </c>
      <c r="B1543" s="64" t="s">
        <v>1962</v>
      </c>
      <c r="C1543" s="58" t="s">
        <v>1929</v>
      </c>
      <c r="D1543" s="58" t="s">
        <v>891</v>
      </c>
      <c r="E1543" s="58" t="s">
        <v>25</v>
      </c>
      <c r="F1543" s="58" t="s">
        <v>43</v>
      </c>
      <c r="G1543" s="58" t="s">
        <v>27</v>
      </c>
      <c r="H1543" s="58"/>
      <c r="I1543" s="58" t="s">
        <v>1042</v>
      </c>
      <c r="J1543" s="58" t="s">
        <v>615</v>
      </c>
      <c r="K1543" s="57" t="s">
        <v>1930</v>
      </c>
      <c r="L1543" s="184">
        <v>750</v>
      </c>
      <c r="M1543" s="185">
        <v>752</v>
      </c>
      <c r="N1543" s="186">
        <v>14</v>
      </c>
      <c r="O1543" s="187">
        <f t="shared" si="204"/>
        <v>-738</v>
      </c>
      <c r="P1543" s="59">
        <f t="shared" si="201"/>
        <v>1.8617021276595744</v>
      </c>
    </row>
    <row r="1544" spans="1:16" s="2" customFormat="1" ht="14.25" customHeight="1" outlineLevel="2" x14ac:dyDescent="0.2">
      <c r="A1544" s="217">
        <f t="shared" si="205"/>
        <v>1541</v>
      </c>
      <c r="B1544" s="64" t="s">
        <v>1963</v>
      </c>
      <c r="C1544" s="58" t="s">
        <v>1929</v>
      </c>
      <c r="D1544" s="58" t="s">
        <v>891</v>
      </c>
      <c r="E1544" s="58" t="s">
        <v>25</v>
      </c>
      <c r="F1544" s="58" t="s">
        <v>43</v>
      </c>
      <c r="G1544" s="58" t="s">
        <v>27</v>
      </c>
      <c r="H1544" s="58" t="s">
        <v>1045</v>
      </c>
      <c r="I1544" s="58" t="s">
        <v>1042</v>
      </c>
      <c r="J1544" s="58" t="s">
        <v>615</v>
      </c>
      <c r="K1544" s="57" t="s">
        <v>1932</v>
      </c>
      <c r="L1544" s="184">
        <v>1500</v>
      </c>
      <c r="M1544" s="185">
        <v>1504</v>
      </c>
      <c r="N1544" s="186">
        <v>29</v>
      </c>
      <c r="O1544" s="187">
        <f t="shared" si="204"/>
        <v>-1475</v>
      </c>
      <c r="P1544" s="59">
        <f t="shared" si="201"/>
        <v>1.928191489361702</v>
      </c>
    </row>
    <row r="1545" spans="1:16" s="2" customFormat="1" ht="14.25" customHeight="1" outlineLevel="2" x14ac:dyDescent="0.2">
      <c r="A1545" s="217">
        <f t="shared" si="205"/>
        <v>1542</v>
      </c>
      <c r="B1545" s="64" t="s">
        <v>1964</v>
      </c>
      <c r="C1545" s="58" t="s">
        <v>1929</v>
      </c>
      <c r="D1545" s="58" t="s">
        <v>891</v>
      </c>
      <c r="E1545" s="58" t="s">
        <v>25</v>
      </c>
      <c r="F1545" s="58" t="s">
        <v>43</v>
      </c>
      <c r="G1545" s="58" t="s">
        <v>27</v>
      </c>
      <c r="H1545" s="58" t="s">
        <v>1045</v>
      </c>
      <c r="I1545" s="58" t="s">
        <v>1042</v>
      </c>
      <c r="J1545" s="58" t="s">
        <v>621</v>
      </c>
      <c r="K1545" s="57" t="s">
        <v>1934</v>
      </c>
      <c r="L1545" s="184">
        <v>12750</v>
      </c>
      <c r="M1545" s="185">
        <v>12788</v>
      </c>
      <c r="N1545" s="186">
        <v>245</v>
      </c>
      <c r="O1545" s="187">
        <f t="shared" si="204"/>
        <v>-12543</v>
      </c>
      <c r="P1545" s="59">
        <f t="shared" si="201"/>
        <v>1.9158586174538628</v>
      </c>
    </row>
    <row r="1546" spans="1:16" s="2" customFormat="1" ht="14.25" customHeight="1" outlineLevel="2" x14ac:dyDescent="0.2">
      <c r="A1546" s="217">
        <f t="shared" si="205"/>
        <v>1543</v>
      </c>
      <c r="B1546" s="64" t="s">
        <v>1965</v>
      </c>
      <c r="C1546" s="58" t="s">
        <v>1929</v>
      </c>
      <c r="D1546" s="58" t="s">
        <v>891</v>
      </c>
      <c r="E1546" s="58" t="s">
        <v>25</v>
      </c>
      <c r="F1546" s="58" t="s">
        <v>43</v>
      </c>
      <c r="G1546" s="58" t="s">
        <v>29</v>
      </c>
      <c r="H1546" s="58"/>
      <c r="I1546" s="58" t="s">
        <v>1042</v>
      </c>
      <c r="J1546" s="58" t="s">
        <v>615</v>
      </c>
      <c r="K1546" s="57" t="s">
        <v>1930</v>
      </c>
      <c r="L1546" s="184">
        <v>150</v>
      </c>
      <c r="M1546" s="185">
        <v>149</v>
      </c>
      <c r="N1546" s="186">
        <v>33</v>
      </c>
      <c r="O1546" s="187">
        <f t="shared" si="204"/>
        <v>-116</v>
      </c>
      <c r="P1546" s="59">
        <f t="shared" si="201"/>
        <v>22.14765100671141</v>
      </c>
    </row>
    <row r="1547" spans="1:16" s="2" customFormat="1" ht="14.25" customHeight="1" outlineLevel="2" x14ac:dyDescent="0.2">
      <c r="A1547" s="217">
        <f t="shared" si="205"/>
        <v>1544</v>
      </c>
      <c r="B1547" s="64" t="s">
        <v>1966</v>
      </c>
      <c r="C1547" s="58" t="s">
        <v>1929</v>
      </c>
      <c r="D1547" s="58" t="s">
        <v>891</v>
      </c>
      <c r="E1547" s="58" t="s">
        <v>25</v>
      </c>
      <c r="F1547" s="58" t="s">
        <v>43</v>
      </c>
      <c r="G1547" s="58" t="s">
        <v>29</v>
      </c>
      <c r="H1547" s="58" t="s">
        <v>1045</v>
      </c>
      <c r="I1547" s="58" t="s">
        <v>1042</v>
      </c>
      <c r="J1547" s="58" t="s">
        <v>615</v>
      </c>
      <c r="K1547" s="57" t="s">
        <v>1932</v>
      </c>
      <c r="L1547" s="184">
        <v>300</v>
      </c>
      <c r="M1547" s="185">
        <v>298</v>
      </c>
      <c r="N1547" s="186">
        <v>66</v>
      </c>
      <c r="O1547" s="187">
        <f t="shared" si="204"/>
        <v>-232</v>
      </c>
      <c r="P1547" s="59">
        <f t="shared" si="201"/>
        <v>22.14765100671141</v>
      </c>
    </row>
    <row r="1548" spans="1:16" s="2" customFormat="1" ht="14.25" customHeight="1" outlineLevel="2" x14ac:dyDescent="0.2">
      <c r="A1548" s="217">
        <f t="shared" si="205"/>
        <v>1545</v>
      </c>
      <c r="B1548" s="64" t="s">
        <v>1967</v>
      </c>
      <c r="C1548" s="58" t="s">
        <v>1929</v>
      </c>
      <c r="D1548" s="58" t="s">
        <v>891</v>
      </c>
      <c r="E1548" s="58" t="s">
        <v>25</v>
      </c>
      <c r="F1548" s="58" t="s">
        <v>43</v>
      </c>
      <c r="G1548" s="58" t="s">
        <v>29</v>
      </c>
      <c r="H1548" s="58" t="s">
        <v>1045</v>
      </c>
      <c r="I1548" s="58" t="s">
        <v>1042</v>
      </c>
      <c r="J1548" s="58" t="s">
        <v>621</v>
      </c>
      <c r="K1548" s="57" t="s">
        <v>1934</v>
      </c>
      <c r="L1548" s="184">
        <v>2550</v>
      </c>
      <c r="M1548" s="185">
        <v>2533</v>
      </c>
      <c r="N1548" s="186">
        <v>565</v>
      </c>
      <c r="O1548" s="187">
        <f t="shared" si="204"/>
        <v>-1968</v>
      </c>
      <c r="P1548" s="59">
        <f t="shared" si="201"/>
        <v>22.305566521910777</v>
      </c>
    </row>
    <row r="1549" spans="1:16" s="2" customFormat="1" ht="14.25" customHeight="1" outlineLevel="2" x14ac:dyDescent="0.2">
      <c r="A1549" s="217">
        <f t="shared" si="205"/>
        <v>1546</v>
      </c>
      <c r="B1549" s="64" t="s">
        <v>1968</v>
      </c>
      <c r="C1549" s="58" t="s">
        <v>1929</v>
      </c>
      <c r="D1549" s="58" t="s">
        <v>891</v>
      </c>
      <c r="E1549" s="58" t="s">
        <v>25</v>
      </c>
      <c r="F1549" s="58" t="s">
        <v>43</v>
      </c>
      <c r="G1549" s="58" t="s">
        <v>29</v>
      </c>
      <c r="H1549" s="58"/>
      <c r="I1549" s="58" t="s">
        <v>1042</v>
      </c>
      <c r="J1549" s="58" t="s">
        <v>615</v>
      </c>
      <c r="K1549" s="57" t="s">
        <v>1936</v>
      </c>
      <c r="L1549" s="184">
        <v>0</v>
      </c>
      <c r="M1549" s="185">
        <v>8</v>
      </c>
      <c r="N1549" s="186">
        <v>4</v>
      </c>
      <c r="O1549" s="187">
        <f t="shared" si="204"/>
        <v>-4</v>
      </c>
      <c r="P1549" s="59">
        <f t="shared" si="201"/>
        <v>50</v>
      </c>
    </row>
    <row r="1550" spans="1:16" s="2" customFormat="1" ht="14.25" customHeight="1" outlineLevel="2" x14ac:dyDescent="0.2">
      <c r="A1550" s="217">
        <f t="shared" si="205"/>
        <v>1547</v>
      </c>
      <c r="B1550" s="64" t="s">
        <v>1969</v>
      </c>
      <c r="C1550" s="58" t="s">
        <v>1929</v>
      </c>
      <c r="D1550" s="58" t="s">
        <v>891</v>
      </c>
      <c r="E1550" s="58" t="s">
        <v>25</v>
      </c>
      <c r="F1550" s="58" t="s">
        <v>43</v>
      </c>
      <c r="G1550" s="58" t="s">
        <v>29</v>
      </c>
      <c r="H1550" s="58" t="s">
        <v>1045</v>
      </c>
      <c r="I1550" s="58" t="s">
        <v>1042</v>
      </c>
      <c r="J1550" s="58" t="s">
        <v>615</v>
      </c>
      <c r="K1550" s="57" t="s">
        <v>1938</v>
      </c>
      <c r="L1550" s="184">
        <v>0</v>
      </c>
      <c r="M1550" s="185">
        <v>17</v>
      </c>
      <c r="N1550" s="186">
        <v>8</v>
      </c>
      <c r="O1550" s="187">
        <f t="shared" si="204"/>
        <v>-9</v>
      </c>
      <c r="P1550" s="59">
        <f t="shared" si="201"/>
        <v>47.058823529411761</v>
      </c>
    </row>
    <row r="1551" spans="1:16" s="2" customFormat="1" ht="14.25" customHeight="1" outlineLevel="2" x14ac:dyDescent="0.2">
      <c r="A1551" s="217">
        <f t="shared" si="205"/>
        <v>1548</v>
      </c>
      <c r="B1551" s="64" t="s">
        <v>1970</v>
      </c>
      <c r="C1551" s="58" t="s">
        <v>1929</v>
      </c>
      <c r="D1551" s="58" t="s">
        <v>891</v>
      </c>
      <c r="E1551" s="58" t="s">
        <v>25</v>
      </c>
      <c r="F1551" s="58" t="s">
        <v>43</v>
      </c>
      <c r="G1551" s="58" t="s">
        <v>29</v>
      </c>
      <c r="H1551" s="58" t="s">
        <v>1045</v>
      </c>
      <c r="I1551" s="58" t="s">
        <v>1042</v>
      </c>
      <c r="J1551" s="58" t="s">
        <v>621</v>
      </c>
      <c r="K1551" s="57" t="s">
        <v>1940</v>
      </c>
      <c r="L1551" s="184">
        <v>0</v>
      </c>
      <c r="M1551" s="185">
        <v>142</v>
      </c>
      <c r="N1551" s="186">
        <v>67</v>
      </c>
      <c r="O1551" s="187">
        <f t="shared" si="204"/>
        <v>-75</v>
      </c>
      <c r="P1551" s="59">
        <f t="shared" si="201"/>
        <v>47.183098591549296</v>
      </c>
    </row>
    <row r="1552" spans="1:16" s="2" customFormat="1" ht="14.25" customHeight="1" outlineLevel="2" x14ac:dyDescent="0.2">
      <c r="A1552" s="217">
        <f t="shared" si="205"/>
        <v>1549</v>
      </c>
      <c r="B1552" s="64" t="s">
        <v>1971</v>
      </c>
      <c r="C1552" s="58" t="s">
        <v>1929</v>
      </c>
      <c r="D1552" s="58" t="s">
        <v>891</v>
      </c>
      <c r="E1552" s="58" t="s">
        <v>25</v>
      </c>
      <c r="F1552" s="58" t="s">
        <v>43</v>
      </c>
      <c r="G1552" s="58" t="s">
        <v>471</v>
      </c>
      <c r="H1552" s="58"/>
      <c r="I1552" s="58" t="s">
        <v>1042</v>
      </c>
      <c r="J1552" s="58" t="s">
        <v>615</v>
      </c>
      <c r="K1552" s="57" t="s">
        <v>1936</v>
      </c>
      <c r="L1552" s="184">
        <v>0</v>
      </c>
      <c r="M1552" s="185">
        <v>3</v>
      </c>
      <c r="N1552" s="186">
        <v>1</v>
      </c>
      <c r="O1552" s="187">
        <f t="shared" si="204"/>
        <v>-2</v>
      </c>
      <c r="P1552" s="59">
        <f t="shared" si="201"/>
        <v>33.333333333333329</v>
      </c>
    </row>
    <row r="1553" spans="1:16" s="2" customFormat="1" ht="14.25" customHeight="1" outlineLevel="2" x14ac:dyDescent="0.2">
      <c r="A1553" s="217">
        <f t="shared" si="205"/>
        <v>1550</v>
      </c>
      <c r="B1553" s="64" t="s">
        <v>1972</v>
      </c>
      <c r="C1553" s="58" t="s">
        <v>1929</v>
      </c>
      <c r="D1553" s="58" t="s">
        <v>891</v>
      </c>
      <c r="E1553" s="58" t="s">
        <v>25</v>
      </c>
      <c r="F1553" s="58" t="s">
        <v>43</v>
      </c>
      <c r="G1553" s="58" t="s">
        <v>471</v>
      </c>
      <c r="H1553" s="58" t="s">
        <v>1045</v>
      </c>
      <c r="I1553" s="58" t="s">
        <v>1042</v>
      </c>
      <c r="J1553" s="58" t="s">
        <v>615</v>
      </c>
      <c r="K1553" s="57" t="s">
        <v>1938</v>
      </c>
      <c r="L1553" s="184">
        <v>0</v>
      </c>
      <c r="M1553" s="185">
        <v>5</v>
      </c>
      <c r="N1553" s="186">
        <v>3</v>
      </c>
      <c r="O1553" s="187">
        <f t="shared" si="204"/>
        <v>-2</v>
      </c>
      <c r="P1553" s="59">
        <f t="shared" si="201"/>
        <v>60</v>
      </c>
    </row>
    <row r="1554" spans="1:16" s="2" customFormat="1" ht="14.25" customHeight="1" outlineLevel="2" x14ac:dyDescent="0.2">
      <c r="A1554" s="217">
        <f t="shared" si="205"/>
        <v>1551</v>
      </c>
      <c r="B1554" s="64" t="s">
        <v>1973</v>
      </c>
      <c r="C1554" s="58" t="s">
        <v>1929</v>
      </c>
      <c r="D1554" s="58" t="s">
        <v>891</v>
      </c>
      <c r="E1554" s="58" t="s">
        <v>25</v>
      </c>
      <c r="F1554" s="58" t="s">
        <v>43</v>
      </c>
      <c r="G1554" s="58" t="s">
        <v>471</v>
      </c>
      <c r="H1554" s="58" t="s">
        <v>1045</v>
      </c>
      <c r="I1554" s="58" t="s">
        <v>1042</v>
      </c>
      <c r="J1554" s="58" t="s">
        <v>621</v>
      </c>
      <c r="K1554" s="57" t="s">
        <v>1940</v>
      </c>
      <c r="L1554" s="184">
        <v>0</v>
      </c>
      <c r="M1554" s="185">
        <v>43</v>
      </c>
      <c r="N1554" s="186">
        <v>24</v>
      </c>
      <c r="O1554" s="187">
        <f t="shared" si="204"/>
        <v>-19</v>
      </c>
      <c r="P1554" s="59">
        <f t="shared" ref="P1554:P1578" si="206">N1554/M1554*100</f>
        <v>55.813953488372093</v>
      </c>
    </row>
    <row r="1555" spans="1:16" s="2" customFormat="1" ht="14.25" customHeight="1" outlineLevel="2" x14ac:dyDescent="0.2">
      <c r="A1555" s="217">
        <f t="shared" si="205"/>
        <v>1552</v>
      </c>
      <c r="B1555" s="64" t="s">
        <v>1974</v>
      </c>
      <c r="C1555" s="58" t="s">
        <v>1929</v>
      </c>
      <c r="D1555" s="58" t="s">
        <v>891</v>
      </c>
      <c r="E1555" s="58" t="s">
        <v>25</v>
      </c>
      <c r="F1555" s="58" t="s">
        <v>43</v>
      </c>
      <c r="G1555" s="58" t="s">
        <v>45</v>
      </c>
      <c r="H1555" s="58"/>
      <c r="I1555" s="58" t="s">
        <v>1042</v>
      </c>
      <c r="J1555" s="58" t="s">
        <v>615</v>
      </c>
      <c r="K1555" s="57" t="s">
        <v>1930</v>
      </c>
      <c r="L1555" s="184">
        <v>0</v>
      </c>
      <c r="M1555" s="185">
        <v>36</v>
      </c>
      <c r="N1555" s="186">
        <v>7</v>
      </c>
      <c r="O1555" s="187">
        <f t="shared" si="204"/>
        <v>-29</v>
      </c>
      <c r="P1555" s="59">
        <f t="shared" si="206"/>
        <v>19.444444444444446</v>
      </c>
    </row>
    <row r="1556" spans="1:16" s="2" customFormat="1" ht="14.25" customHeight="1" outlineLevel="2" x14ac:dyDescent="0.2">
      <c r="A1556" s="217">
        <f t="shared" si="205"/>
        <v>1553</v>
      </c>
      <c r="B1556" s="64" t="s">
        <v>1975</v>
      </c>
      <c r="C1556" s="58" t="s">
        <v>1929</v>
      </c>
      <c r="D1556" s="58" t="s">
        <v>891</v>
      </c>
      <c r="E1556" s="58" t="s">
        <v>25</v>
      </c>
      <c r="F1556" s="58" t="s">
        <v>43</v>
      </c>
      <c r="G1556" s="58" t="s">
        <v>45</v>
      </c>
      <c r="H1556" s="58" t="s">
        <v>1045</v>
      </c>
      <c r="I1556" s="58" t="s">
        <v>1042</v>
      </c>
      <c r="J1556" s="58" t="s">
        <v>615</v>
      </c>
      <c r="K1556" s="57" t="s">
        <v>1932</v>
      </c>
      <c r="L1556" s="184">
        <v>0</v>
      </c>
      <c r="M1556" s="185">
        <v>73</v>
      </c>
      <c r="N1556" s="186">
        <v>14</v>
      </c>
      <c r="O1556" s="187">
        <f t="shared" si="204"/>
        <v>-59</v>
      </c>
      <c r="P1556" s="59">
        <f t="shared" si="206"/>
        <v>19.17808219178082</v>
      </c>
    </row>
    <row r="1557" spans="1:16" s="2" customFormat="1" ht="14.25" customHeight="1" outlineLevel="2" x14ac:dyDescent="0.2">
      <c r="A1557" s="217">
        <f t="shared" si="205"/>
        <v>1554</v>
      </c>
      <c r="B1557" s="64" t="s">
        <v>1976</v>
      </c>
      <c r="C1557" s="58" t="s">
        <v>1929</v>
      </c>
      <c r="D1557" s="58" t="s">
        <v>891</v>
      </c>
      <c r="E1557" s="58" t="s">
        <v>25</v>
      </c>
      <c r="F1557" s="58" t="s">
        <v>43</v>
      </c>
      <c r="G1557" s="58" t="s">
        <v>45</v>
      </c>
      <c r="H1557" s="58" t="s">
        <v>1045</v>
      </c>
      <c r="I1557" s="58" t="s">
        <v>1042</v>
      </c>
      <c r="J1557" s="58" t="s">
        <v>621</v>
      </c>
      <c r="K1557" s="57" t="s">
        <v>1934</v>
      </c>
      <c r="L1557" s="184">
        <v>0</v>
      </c>
      <c r="M1557" s="185">
        <v>620</v>
      </c>
      <c r="N1557" s="186">
        <v>119</v>
      </c>
      <c r="O1557" s="187">
        <f t="shared" si="204"/>
        <v>-501</v>
      </c>
      <c r="P1557" s="59">
        <f t="shared" si="206"/>
        <v>19.193548387096772</v>
      </c>
    </row>
    <row r="1558" spans="1:16" s="2" customFormat="1" ht="14.25" customHeight="1" outlineLevel="2" x14ac:dyDescent="0.2">
      <c r="A1558" s="217">
        <f t="shared" si="205"/>
        <v>1555</v>
      </c>
      <c r="B1558" s="64" t="s">
        <v>1977</v>
      </c>
      <c r="C1558" s="58" t="s">
        <v>1929</v>
      </c>
      <c r="D1558" s="58" t="s">
        <v>891</v>
      </c>
      <c r="E1558" s="58" t="s">
        <v>25</v>
      </c>
      <c r="F1558" s="58" t="s">
        <v>43</v>
      </c>
      <c r="G1558" s="58" t="s">
        <v>45</v>
      </c>
      <c r="H1558" s="58"/>
      <c r="I1558" s="58" t="s">
        <v>1042</v>
      </c>
      <c r="J1558" s="58" t="s">
        <v>615</v>
      </c>
      <c r="K1558" s="57" t="s">
        <v>1936</v>
      </c>
      <c r="L1558" s="184">
        <v>0</v>
      </c>
      <c r="M1558" s="185">
        <v>2</v>
      </c>
      <c r="N1558" s="186">
        <v>1</v>
      </c>
      <c r="O1558" s="187">
        <f t="shared" si="204"/>
        <v>-1</v>
      </c>
      <c r="P1558" s="59">
        <f t="shared" si="206"/>
        <v>50</v>
      </c>
    </row>
    <row r="1559" spans="1:16" s="2" customFormat="1" ht="14.25" customHeight="1" outlineLevel="2" x14ac:dyDescent="0.2">
      <c r="A1559" s="217">
        <f t="shared" si="205"/>
        <v>1556</v>
      </c>
      <c r="B1559" s="64" t="s">
        <v>1978</v>
      </c>
      <c r="C1559" s="58" t="s">
        <v>1929</v>
      </c>
      <c r="D1559" s="58" t="s">
        <v>891</v>
      </c>
      <c r="E1559" s="58" t="s">
        <v>25</v>
      </c>
      <c r="F1559" s="58" t="s">
        <v>43</v>
      </c>
      <c r="G1559" s="58" t="s">
        <v>45</v>
      </c>
      <c r="H1559" s="58" t="s">
        <v>1045</v>
      </c>
      <c r="I1559" s="58" t="s">
        <v>1042</v>
      </c>
      <c r="J1559" s="58" t="s">
        <v>615</v>
      </c>
      <c r="K1559" s="57" t="s">
        <v>1938</v>
      </c>
      <c r="L1559" s="184">
        <v>0</v>
      </c>
      <c r="M1559" s="185">
        <v>3</v>
      </c>
      <c r="N1559" s="186">
        <v>2</v>
      </c>
      <c r="O1559" s="187">
        <f t="shared" si="204"/>
        <v>-1</v>
      </c>
      <c r="P1559" s="59">
        <f t="shared" si="206"/>
        <v>66.666666666666657</v>
      </c>
    </row>
    <row r="1560" spans="1:16" s="2" customFormat="1" ht="14.25" customHeight="1" outlineLevel="2" x14ac:dyDescent="0.2">
      <c r="A1560" s="217">
        <f t="shared" si="205"/>
        <v>1557</v>
      </c>
      <c r="B1560" s="64" t="s">
        <v>1979</v>
      </c>
      <c r="C1560" s="58" t="s">
        <v>1929</v>
      </c>
      <c r="D1560" s="58" t="s">
        <v>891</v>
      </c>
      <c r="E1560" s="58" t="s">
        <v>25</v>
      </c>
      <c r="F1560" s="58" t="s">
        <v>43</v>
      </c>
      <c r="G1560" s="58" t="s">
        <v>45</v>
      </c>
      <c r="H1560" s="58" t="s">
        <v>1045</v>
      </c>
      <c r="I1560" s="58" t="s">
        <v>1042</v>
      </c>
      <c r="J1560" s="58" t="s">
        <v>621</v>
      </c>
      <c r="K1560" s="57" t="s">
        <v>1940</v>
      </c>
      <c r="L1560" s="184">
        <v>0</v>
      </c>
      <c r="M1560" s="185">
        <v>26</v>
      </c>
      <c r="N1560" s="186">
        <v>17</v>
      </c>
      <c r="O1560" s="187">
        <f t="shared" si="204"/>
        <v>-9</v>
      </c>
      <c r="P1560" s="59">
        <f t="shared" si="206"/>
        <v>65.384615384615387</v>
      </c>
    </row>
    <row r="1561" spans="1:16" s="2" customFormat="1" ht="14.25" customHeight="1" outlineLevel="2" x14ac:dyDescent="0.2">
      <c r="A1561" s="217">
        <f t="shared" si="205"/>
        <v>1558</v>
      </c>
      <c r="B1561" s="64" t="s">
        <v>1980</v>
      </c>
      <c r="C1561" s="58" t="s">
        <v>1929</v>
      </c>
      <c r="D1561" s="58" t="s">
        <v>891</v>
      </c>
      <c r="E1561" s="58" t="s">
        <v>25</v>
      </c>
      <c r="F1561" s="58" t="s">
        <v>43</v>
      </c>
      <c r="G1561" s="58" t="s">
        <v>49</v>
      </c>
      <c r="H1561" s="58"/>
      <c r="I1561" s="58" t="s">
        <v>1042</v>
      </c>
      <c r="J1561" s="58" t="s">
        <v>615</v>
      </c>
      <c r="K1561" s="57" t="s">
        <v>1930</v>
      </c>
      <c r="L1561" s="184">
        <v>0</v>
      </c>
      <c r="M1561" s="185">
        <v>39</v>
      </c>
      <c r="N1561" s="186">
        <v>24</v>
      </c>
      <c r="O1561" s="187">
        <f t="shared" si="204"/>
        <v>-15</v>
      </c>
      <c r="P1561" s="59">
        <f t="shared" si="206"/>
        <v>61.53846153846154</v>
      </c>
    </row>
    <row r="1562" spans="1:16" s="2" customFormat="1" ht="14.25" customHeight="1" outlineLevel="2" x14ac:dyDescent="0.2">
      <c r="A1562" s="217">
        <f t="shared" si="205"/>
        <v>1559</v>
      </c>
      <c r="B1562" s="64" t="s">
        <v>1981</v>
      </c>
      <c r="C1562" s="58" t="s">
        <v>1929</v>
      </c>
      <c r="D1562" s="58" t="s">
        <v>891</v>
      </c>
      <c r="E1562" s="58" t="s">
        <v>25</v>
      </c>
      <c r="F1562" s="58" t="s">
        <v>43</v>
      </c>
      <c r="G1562" s="58" t="s">
        <v>49</v>
      </c>
      <c r="H1562" s="58" t="s">
        <v>1045</v>
      </c>
      <c r="I1562" s="58" t="s">
        <v>1042</v>
      </c>
      <c r="J1562" s="58" t="s">
        <v>615</v>
      </c>
      <c r="K1562" s="57" t="s">
        <v>1932</v>
      </c>
      <c r="L1562" s="184">
        <v>0</v>
      </c>
      <c r="M1562" s="185">
        <v>78</v>
      </c>
      <c r="N1562" s="186">
        <v>48</v>
      </c>
      <c r="O1562" s="187">
        <f t="shared" si="204"/>
        <v>-30</v>
      </c>
      <c r="P1562" s="59">
        <f t="shared" si="206"/>
        <v>61.53846153846154</v>
      </c>
    </row>
    <row r="1563" spans="1:16" s="2" customFormat="1" ht="14.25" customHeight="1" outlineLevel="2" x14ac:dyDescent="0.2">
      <c r="A1563" s="217">
        <f t="shared" si="205"/>
        <v>1560</v>
      </c>
      <c r="B1563" s="64" t="s">
        <v>1982</v>
      </c>
      <c r="C1563" s="58" t="s">
        <v>1929</v>
      </c>
      <c r="D1563" s="58" t="s">
        <v>891</v>
      </c>
      <c r="E1563" s="58" t="s">
        <v>25</v>
      </c>
      <c r="F1563" s="58" t="s">
        <v>43</v>
      </c>
      <c r="G1563" s="58" t="s">
        <v>49</v>
      </c>
      <c r="H1563" s="58" t="s">
        <v>1045</v>
      </c>
      <c r="I1563" s="58" t="s">
        <v>1042</v>
      </c>
      <c r="J1563" s="58" t="s">
        <v>621</v>
      </c>
      <c r="K1563" s="57" t="s">
        <v>1934</v>
      </c>
      <c r="L1563" s="184">
        <v>0</v>
      </c>
      <c r="M1563" s="185">
        <v>660</v>
      </c>
      <c r="N1563" s="186">
        <v>405</v>
      </c>
      <c r="O1563" s="187">
        <f t="shared" si="204"/>
        <v>-255</v>
      </c>
      <c r="P1563" s="59">
        <f t="shared" si="206"/>
        <v>61.363636363636367</v>
      </c>
    </row>
    <row r="1564" spans="1:16" s="2" customFormat="1" ht="14.25" customHeight="1" outlineLevel="2" x14ac:dyDescent="0.2">
      <c r="A1564" s="217">
        <f t="shared" si="205"/>
        <v>1561</v>
      </c>
      <c r="B1564" s="64" t="s">
        <v>1983</v>
      </c>
      <c r="C1564" s="58" t="s">
        <v>1929</v>
      </c>
      <c r="D1564" s="58" t="s">
        <v>891</v>
      </c>
      <c r="E1564" s="58" t="s">
        <v>25</v>
      </c>
      <c r="F1564" s="58" t="s">
        <v>43</v>
      </c>
      <c r="G1564" s="58" t="s">
        <v>31</v>
      </c>
      <c r="H1564" s="58"/>
      <c r="I1564" s="58" t="s">
        <v>1042</v>
      </c>
      <c r="J1564" s="58" t="s">
        <v>615</v>
      </c>
      <c r="K1564" s="57" t="s">
        <v>1930</v>
      </c>
      <c r="L1564" s="184">
        <v>0</v>
      </c>
      <c r="M1564" s="185">
        <v>18</v>
      </c>
      <c r="N1564" s="186">
        <v>16</v>
      </c>
      <c r="O1564" s="187">
        <f t="shared" si="204"/>
        <v>-2</v>
      </c>
      <c r="P1564" s="59">
        <f t="shared" si="206"/>
        <v>88.888888888888886</v>
      </c>
    </row>
    <row r="1565" spans="1:16" s="2" customFormat="1" ht="14.25" customHeight="1" outlineLevel="2" x14ac:dyDescent="0.2">
      <c r="A1565" s="217">
        <f t="shared" si="205"/>
        <v>1562</v>
      </c>
      <c r="B1565" s="64" t="s">
        <v>1984</v>
      </c>
      <c r="C1565" s="58" t="s">
        <v>1929</v>
      </c>
      <c r="D1565" s="58" t="s">
        <v>891</v>
      </c>
      <c r="E1565" s="58" t="s">
        <v>25</v>
      </c>
      <c r="F1565" s="58" t="s">
        <v>43</v>
      </c>
      <c r="G1565" s="58" t="s">
        <v>31</v>
      </c>
      <c r="H1565" s="58" t="s">
        <v>1045</v>
      </c>
      <c r="I1565" s="58" t="s">
        <v>1042</v>
      </c>
      <c r="J1565" s="58" t="s">
        <v>615</v>
      </c>
      <c r="K1565" s="57" t="s">
        <v>1932</v>
      </c>
      <c r="L1565" s="184">
        <v>0</v>
      </c>
      <c r="M1565" s="185">
        <v>37</v>
      </c>
      <c r="N1565" s="186">
        <v>32</v>
      </c>
      <c r="O1565" s="187">
        <f t="shared" si="204"/>
        <v>-5</v>
      </c>
      <c r="P1565" s="59">
        <f t="shared" si="206"/>
        <v>86.486486486486484</v>
      </c>
    </row>
    <row r="1566" spans="1:16" s="2" customFormat="1" ht="14.25" customHeight="1" outlineLevel="2" x14ac:dyDescent="0.2">
      <c r="A1566" s="217">
        <f t="shared" si="205"/>
        <v>1563</v>
      </c>
      <c r="B1566" s="64" t="s">
        <v>1985</v>
      </c>
      <c r="C1566" s="58" t="s">
        <v>1929</v>
      </c>
      <c r="D1566" s="58" t="s">
        <v>891</v>
      </c>
      <c r="E1566" s="58" t="s">
        <v>25</v>
      </c>
      <c r="F1566" s="58" t="s">
        <v>43</v>
      </c>
      <c r="G1566" s="58" t="s">
        <v>31</v>
      </c>
      <c r="H1566" s="58" t="s">
        <v>1045</v>
      </c>
      <c r="I1566" s="58" t="s">
        <v>1042</v>
      </c>
      <c r="J1566" s="58" t="s">
        <v>621</v>
      </c>
      <c r="K1566" s="57" t="s">
        <v>1934</v>
      </c>
      <c r="L1566" s="184">
        <v>0</v>
      </c>
      <c r="M1566" s="185">
        <v>312</v>
      </c>
      <c r="N1566" s="186">
        <v>269</v>
      </c>
      <c r="O1566" s="187">
        <f t="shared" si="204"/>
        <v>-43</v>
      </c>
      <c r="P1566" s="59">
        <f t="shared" si="206"/>
        <v>86.21794871794873</v>
      </c>
    </row>
    <row r="1567" spans="1:16" s="2" customFormat="1" ht="14.25" customHeight="1" outlineLevel="2" x14ac:dyDescent="0.2">
      <c r="A1567" s="217">
        <f t="shared" si="205"/>
        <v>1564</v>
      </c>
      <c r="B1567" s="64" t="s">
        <v>1986</v>
      </c>
      <c r="C1567" s="58" t="s">
        <v>1929</v>
      </c>
      <c r="D1567" s="58" t="s">
        <v>891</v>
      </c>
      <c r="E1567" s="58" t="s">
        <v>25</v>
      </c>
      <c r="F1567" s="58" t="s">
        <v>43</v>
      </c>
      <c r="G1567" s="58" t="s">
        <v>31</v>
      </c>
      <c r="H1567" s="58"/>
      <c r="I1567" s="58" t="s">
        <v>1042</v>
      </c>
      <c r="J1567" s="58" t="s">
        <v>615</v>
      </c>
      <c r="K1567" s="57" t="s">
        <v>1930</v>
      </c>
      <c r="L1567" s="184">
        <v>2032</v>
      </c>
      <c r="M1567" s="185">
        <v>1327</v>
      </c>
      <c r="N1567" s="186">
        <v>76</v>
      </c>
      <c r="O1567" s="187">
        <f t="shared" si="204"/>
        <v>-1251</v>
      </c>
      <c r="P1567" s="59">
        <f t="shared" si="206"/>
        <v>5.7272042200452153</v>
      </c>
    </row>
    <row r="1568" spans="1:16" s="2" customFormat="1" ht="14.25" customHeight="1" outlineLevel="2" x14ac:dyDescent="0.2">
      <c r="A1568" s="217">
        <f t="shared" si="205"/>
        <v>1565</v>
      </c>
      <c r="B1568" s="64" t="s">
        <v>1987</v>
      </c>
      <c r="C1568" s="58" t="s">
        <v>1929</v>
      </c>
      <c r="D1568" s="58" t="s">
        <v>891</v>
      </c>
      <c r="E1568" s="58" t="s">
        <v>25</v>
      </c>
      <c r="F1568" s="58" t="s">
        <v>43</v>
      </c>
      <c r="G1568" s="58" t="s">
        <v>31</v>
      </c>
      <c r="H1568" s="58" t="s">
        <v>1045</v>
      </c>
      <c r="I1568" s="58" t="s">
        <v>1042</v>
      </c>
      <c r="J1568" s="58" t="s">
        <v>615</v>
      </c>
      <c r="K1568" s="57" t="s">
        <v>1932</v>
      </c>
      <c r="L1568" s="184">
        <v>4052</v>
      </c>
      <c r="M1568" s="185">
        <v>2643</v>
      </c>
      <c r="N1568" s="186">
        <v>152</v>
      </c>
      <c r="O1568" s="187">
        <f t="shared" si="204"/>
        <v>-2491</v>
      </c>
      <c r="P1568" s="59">
        <f t="shared" si="206"/>
        <v>5.7510404842981462</v>
      </c>
    </row>
    <row r="1569" spans="1:16" s="2" customFormat="1" ht="14.25" customHeight="1" outlineLevel="2" x14ac:dyDescent="0.2">
      <c r="A1569" s="217">
        <f t="shared" si="205"/>
        <v>1566</v>
      </c>
      <c r="B1569" s="64" t="s">
        <v>1988</v>
      </c>
      <c r="C1569" s="58" t="s">
        <v>1929</v>
      </c>
      <c r="D1569" s="58" t="s">
        <v>891</v>
      </c>
      <c r="E1569" s="58" t="s">
        <v>25</v>
      </c>
      <c r="F1569" s="58" t="s">
        <v>43</v>
      </c>
      <c r="G1569" s="58" t="s">
        <v>31</v>
      </c>
      <c r="H1569" s="58" t="s">
        <v>1045</v>
      </c>
      <c r="I1569" s="58" t="s">
        <v>1042</v>
      </c>
      <c r="J1569" s="58" t="s">
        <v>621</v>
      </c>
      <c r="K1569" s="57" t="s">
        <v>1934</v>
      </c>
      <c r="L1569" s="184">
        <v>34432</v>
      </c>
      <c r="M1569" s="185">
        <v>22455</v>
      </c>
      <c r="N1569" s="186">
        <v>1294</v>
      </c>
      <c r="O1569" s="187">
        <f t="shared" si="204"/>
        <v>-21161</v>
      </c>
      <c r="P1569" s="59">
        <f t="shared" si="206"/>
        <v>5.7626363838788688</v>
      </c>
    </row>
    <row r="1570" spans="1:16" s="2" customFormat="1" ht="14.25" customHeight="1" outlineLevel="2" x14ac:dyDescent="0.2">
      <c r="A1570" s="217">
        <f t="shared" si="205"/>
        <v>1567</v>
      </c>
      <c r="B1570" s="64" t="s">
        <v>1989</v>
      </c>
      <c r="C1570" s="58" t="s">
        <v>1929</v>
      </c>
      <c r="D1570" s="58" t="s">
        <v>891</v>
      </c>
      <c r="E1570" s="58" t="s">
        <v>25</v>
      </c>
      <c r="F1570" s="58" t="s">
        <v>43</v>
      </c>
      <c r="G1570" s="58" t="s">
        <v>31</v>
      </c>
      <c r="H1570" s="58"/>
      <c r="I1570" s="58" t="s">
        <v>1042</v>
      </c>
      <c r="J1570" s="58" t="s">
        <v>615</v>
      </c>
      <c r="K1570" s="57" t="s">
        <v>1936</v>
      </c>
      <c r="L1570" s="184">
        <v>0</v>
      </c>
      <c r="M1570" s="185">
        <v>11</v>
      </c>
      <c r="N1570" s="186">
        <v>9</v>
      </c>
      <c r="O1570" s="187">
        <f t="shared" si="204"/>
        <v>-2</v>
      </c>
      <c r="P1570" s="59">
        <f t="shared" si="206"/>
        <v>81.818181818181827</v>
      </c>
    </row>
    <row r="1571" spans="1:16" s="2" customFormat="1" ht="14.25" customHeight="1" outlineLevel="2" x14ac:dyDescent="0.2">
      <c r="A1571" s="217">
        <f t="shared" si="205"/>
        <v>1568</v>
      </c>
      <c r="B1571" s="64" t="s">
        <v>1990</v>
      </c>
      <c r="C1571" s="58" t="s">
        <v>1929</v>
      </c>
      <c r="D1571" s="58" t="s">
        <v>891</v>
      </c>
      <c r="E1571" s="58" t="s">
        <v>25</v>
      </c>
      <c r="F1571" s="58" t="s">
        <v>43</v>
      </c>
      <c r="G1571" s="58" t="s">
        <v>31</v>
      </c>
      <c r="H1571" s="58" t="s">
        <v>1045</v>
      </c>
      <c r="I1571" s="58" t="s">
        <v>1042</v>
      </c>
      <c r="J1571" s="58" t="s">
        <v>615</v>
      </c>
      <c r="K1571" s="57" t="s">
        <v>1938</v>
      </c>
      <c r="L1571" s="184">
        <v>0</v>
      </c>
      <c r="M1571" s="185">
        <v>22</v>
      </c>
      <c r="N1571" s="186">
        <v>18</v>
      </c>
      <c r="O1571" s="187">
        <f t="shared" si="204"/>
        <v>-4</v>
      </c>
      <c r="P1571" s="59">
        <f t="shared" si="206"/>
        <v>81.818181818181827</v>
      </c>
    </row>
    <row r="1572" spans="1:16" s="2" customFormat="1" ht="14.25" customHeight="1" outlineLevel="2" x14ac:dyDescent="0.2">
      <c r="A1572" s="217">
        <f t="shared" si="205"/>
        <v>1569</v>
      </c>
      <c r="B1572" s="64" t="s">
        <v>1991</v>
      </c>
      <c r="C1572" s="58" t="s">
        <v>1929</v>
      </c>
      <c r="D1572" s="58" t="s">
        <v>891</v>
      </c>
      <c r="E1572" s="58" t="s">
        <v>25</v>
      </c>
      <c r="F1572" s="58" t="s">
        <v>43</v>
      </c>
      <c r="G1572" s="58" t="s">
        <v>31</v>
      </c>
      <c r="H1572" s="58" t="s">
        <v>1045</v>
      </c>
      <c r="I1572" s="58" t="s">
        <v>1042</v>
      </c>
      <c r="J1572" s="58" t="s">
        <v>621</v>
      </c>
      <c r="K1572" s="57" t="s">
        <v>1940</v>
      </c>
      <c r="L1572" s="184">
        <v>0</v>
      </c>
      <c r="M1572" s="185">
        <v>191</v>
      </c>
      <c r="N1572" s="186">
        <v>153</v>
      </c>
      <c r="O1572" s="187">
        <f t="shared" si="204"/>
        <v>-38</v>
      </c>
      <c r="P1572" s="59">
        <f t="shared" si="206"/>
        <v>80.104712041884824</v>
      </c>
    </row>
    <row r="1573" spans="1:16" s="2" customFormat="1" ht="14.25" customHeight="1" outlineLevel="2" x14ac:dyDescent="0.2">
      <c r="A1573" s="217">
        <f t="shared" si="205"/>
        <v>1570</v>
      </c>
      <c r="B1573" s="64" t="s">
        <v>1992</v>
      </c>
      <c r="C1573" s="58" t="s">
        <v>1929</v>
      </c>
      <c r="D1573" s="58" t="s">
        <v>891</v>
      </c>
      <c r="E1573" s="58" t="s">
        <v>25</v>
      </c>
      <c r="F1573" s="58" t="s">
        <v>43</v>
      </c>
      <c r="G1573" s="58" t="s">
        <v>67</v>
      </c>
      <c r="H1573" s="58"/>
      <c r="I1573" s="58" t="s">
        <v>1042</v>
      </c>
      <c r="J1573" s="58" t="s">
        <v>615</v>
      </c>
      <c r="K1573" s="57" t="s">
        <v>1930</v>
      </c>
      <c r="L1573" s="184">
        <v>0</v>
      </c>
      <c r="M1573" s="185">
        <v>2</v>
      </c>
      <c r="N1573" s="186">
        <v>1</v>
      </c>
      <c r="O1573" s="187">
        <f t="shared" si="204"/>
        <v>-1</v>
      </c>
      <c r="P1573" s="59">
        <f t="shared" si="206"/>
        <v>50</v>
      </c>
    </row>
    <row r="1574" spans="1:16" s="2" customFormat="1" ht="14.25" customHeight="1" outlineLevel="2" x14ac:dyDescent="0.2">
      <c r="A1574" s="217">
        <f t="shared" si="205"/>
        <v>1571</v>
      </c>
      <c r="B1574" s="64" t="s">
        <v>1993</v>
      </c>
      <c r="C1574" s="58" t="s">
        <v>1929</v>
      </c>
      <c r="D1574" s="58" t="s">
        <v>891</v>
      </c>
      <c r="E1574" s="58" t="s">
        <v>25</v>
      </c>
      <c r="F1574" s="58" t="s">
        <v>43</v>
      </c>
      <c r="G1574" s="58" t="s">
        <v>67</v>
      </c>
      <c r="H1574" s="58" t="s">
        <v>1045</v>
      </c>
      <c r="I1574" s="58" t="s">
        <v>1042</v>
      </c>
      <c r="J1574" s="58" t="s">
        <v>615</v>
      </c>
      <c r="K1574" s="57" t="s">
        <v>1932</v>
      </c>
      <c r="L1574" s="184">
        <v>0</v>
      </c>
      <c r="M1574" s="185">
        <v>3</v>
      </c>
      <c r="N1574" s="186">
        <v>1</v>
      </c>
      <c r="O1574" s="187">
        <f t="shared" si="204"/>
        <v>-2</v>
      </c>
      <c r="P1574" s="59">
        <f t="shared" si="206"/>
        <v>33.333333333333329</v>
      </c>
    </row>
    <row r="1575" spans="1:16" s="2" customFormat="1" ht="14.25" customHeight="1" outlineLevel="2" x14ac:dyDescent="0.2">
      <c r="A1575" s="217">
        <f t="shared" si="205"/>
        <v>1572</v>
      </c>
      <c r="B1575" s="64" t="s">
        <v>1994</v>
      </c>
      <c r="C1575" s="58" t="s">
        <v>1929</v>
      </c>
      <c r="D1575" s="58" t="s">
        <v>891</v>
      </c>
      <c r="E1575" s="58" t="s">
        <v>25</v>
      </c>
      <c r="F1575" s="58" t="s">
        <v>43</v>
      </c>
      <c r="G1575" s="58" t="s">
        <v>67</v>
      </c>
      <c r="H1575" s="58" t="s">
        <v>1045</v>
      </c>
      <c r="I1575" s="58" t="s">
        <v>1042</v>
      </c>
      <c r="J1575" s="58" t="s">
        <v>621</v>
      </c>
      <c r="K1575" s="57" t="s">
        <v>1934</v>
      </c>
      <c r="L1575" s="184">
        <v>0</v>
      </c>
      <c r="M1575" s="185">
        <v>25</v>
      </c>
      <c r="N1575" s="186">
        <v>11</v>
      </c>
      <c r="O1575" s="187">
        <f t="shared" si="204"/>
        <v>-14</v>
      </c>
      <c r="P1575" s="59">
        <f t="shared" si="206"/>
        <v>44</v>
      </c>
    </row>
    <row r="1576" spans="1:16" s="2" customFormat="1" ht="14.25" customHeight="1" outlineLevel="2" x14ac:dyDescent="0.2">
      <c r="A1576" s="217">
        <f t="shared" si="205"/>
        <v>1573</v>
      </c>
      <c r="B1576" s="64" t="s">
        <v>1995</v>
      </c>
      <c r="C1576" s="58" t="s">
        <v>1929</v>
      </c>
      <c r="D1576" s="58" t="s">
        <v>891</v>
      </c>
      <c r="E1576" s="58" t="s">
        <v>25</v>
      </c>
      <c r="F1576" s="58" t="s">
        <v>43</v>
      </c>
      <c r="G1576" s="58" t="s">
        <v>67</v>
      </c>
      <c r="H1576" s="58"/>
      <c r="I1576" s="58" t="s">
        <v>1042</v>
      </c>
      <c r="J1576" s="58" t="s">
        <v>615</v>
      </c>
      <c r="K1576" s="57" t="s">
        <v>1936</v>
      </c>
      <c r="L1576" s="184">
        <v>0</v>
      </c>
      <c r="M1576" s="185">
        <v>22</v>
      </c>
      <c r="N1576" s="186">
        <v>13</v>
      </c>
      <c r="O1576" s="187">
        <f t="shared" si="204"/>
        <v>-9</v>
      </c>
      <c r="P1576" s="59">
        <f t="shared" si="206"/>
        <v>59.090909090909093</v>
      </c>
    </row>
    <row r="1577" spans="1:16" s="2" customFormat="1" ht="14.25" customHeight="1" outlineLevel="2" x14ac:dyDescent="0.2">
      <c r="A1577" s="217">
        <f t="shared" si="205"/>
        <v>1574</v>
      </c>
      <c r="B1577" s="64" t="s">
        <v>1996</v>
      </c>
      <c r="C1577" s="58" t="s">
        <v>1929</v>
      </c>
      <c r="D1577" s="58" t="s">
        <v>891</v>
      </c>
      <c r="E1577" s="58" t="s">
        <v>25</v>
      </c>
      <c r="F1577" s="58" t="s">
        <v>43</v>
      </c>
      <c r="G1577" s="58" t="s">
        <v>67</v>
      </c>
      <c r="H1577" s="58" t="s">
        <v>1045</v>
      </c>
      <c r="I1577" s="58" t="s">
        <v>1042</v>
      </c>
      <c r="J1577" s="58" t="s">
        <v>615</v>
      </c>
      <c r="K1577" s="57" t="s">
        <v>1938</v>
      </c>
      <c r="L1577" s="184">
        <v>0</v>
      </c>
      <c r="M1577" s="185">
        <v>43</v>
      </c>
      <c r="N1577" s="186">
        <v>26</v>
      </c>
      <c r="O1577" s="187">
        <f t="shared" si="204"/>
        <v>-17</v>
      </c>
      <c r="P1577" s="59">
        <f t="shared" si="206"/>
        <v>60.465116279069761</v>
      </c>
    </row>
    <row r="1578" spans="1:16" s="2" customFormat="1" ht="14.25" customHeight="1" outlineLevel="2" x14ac:dyDescent="0.2">
      <c r="A1578" s="217">
        <f t="shared" si="205"/>
        <v>1575</v>
      </c>
      <c r="B1578" s="64" t="s">
        <v>1997</v>
      </c>
      <c r="C1578" s="58" t="s">
        <v>1929</v>
      </c>
      <c r="D1578" s="58" t="s">
        <v>891</v>
      </c>
      <c r="E1578" s="58" t="s">
        <v>25</v>
      </c>
      <c r="F1578" s="58" t="s">
        <v>43</v>
      </c>
      <c r="G1578" s="58" t="s">
        <v>67</v>
      </c>
      <c r="H1578" s="58" t="s">
        <v>1045</v>
      </c>
      <c r="I1578" s="58" t="s">
        <v>1042</v>
      </c>
      <c r="J1578" s="58" t="s">
        <v>621</v>
      </c>
      <c r="K1578" s="57" t="s">
        <v>1940</v>
      </c>
      <c r="L1578" s="184">
        <v>0</v>
      </c>
      <c r="M1578" s="185">
        <v>366</v>
      </c>
      <c r="N1578" s="186">
        <v>220</v>
      </c>
      <c r="O1578" s="187">
        <f t="shared" si="204"/>
        <v>-146</v>
      </c>
      <c r="P1578" s="59">
        <f t="shared" si="206"/>
        <v>60.10928961748634</v>
      </c>
    </row>
    <row r="1579" spans="1:16" s="2" customFormat="1" ht="14.25" customHeight="1" outlineLevel="2" x14ac:dyDescent="0.2">
      <c r="A1579" s="217">
        <f t="shared" si="205"/>
        <v>1576</v>
      </c>
      <c r="B1579" s="64" t="s">
        <v>1998</v>
      </c>
      <c r="C1579" s="58" t="s">
        <v>1929</v>
      </c>
      <c r="D1579" s="58" t="s">
        <v>891</v>
      </c>
      <c r="E1579" s="58" t="s">
        <v>25</v>
      </c>
      <c r="F1579" s="58" t="s">
        <v>43</v>
      </c>
      <c r="G1579" s="58" t="s">
        <v>33</v>
      </c>
      <c r="H1579" s="58"/>
      <c r="I1579" s="58" t="s">
        <v>1042</v>
      </c>
      <c r="J1579" s="58" t="s">
        <v>615</v>
      </c>
      <c r="K1579" s="57" t="s">
        <v>1930</v>
      </c>
      <c r="L1579" s="184">
        <v>0</v>
      </c>
      <c r="M1579" s="185">
        <v>12</v>
      </c>
      <c r="N1579" s="186">
        <v>12</v>
      </c>
      <c r="O1579" s="187">
        <f>N1579-M1579</f>
        <v>0</v>
      </c>
      <c r="P1579" s="59">
        <f>N1579/M1579*100</f>
        <v>100</v>
      </c>
    </row>
    <row r="1580" spans="1:16" s="2" customFormat="1" ht="14.25" customHeight="1" outlineLevel="2" x14ac:dyDescent="0.2">
      <c r="A1580" s="217">
        <f t="shared" si="205"/>
        <v>1577</v>
      </c>
      <c r="B1580" s="64" t="s">
        <v>1999</v>
      </c>
      <c r="C1580" s="58" t="s">
        <v>1929</v>
      </c>
      <c r="D1580" s="58" t="s">
        <v>891</v>
      </c>
      <c r="E1580" s="58" t="s">
        <v>25</v>
      </c>
      <c r="F1580" s="58" t="s">
        <v>43</v>
      </c>
      <c r="G1580" s="58" t="s">
        <v>33</v>
      </c>
      <c r="H1580" s="58" t="s">
        <v>1045</v>
      </c>
      <c r="I1580" s="58" t="s">
        <v>1042</v>
      </c>
      <c r="J1580" s="58" t="s">
        <v>615</v>
      </c>
      <c r="K1580" s="57" t="s">
        <v>1932</v>
      </c>
      <c r="L1580" s="184">
        <v>0</v>
      </c>
      <c r="M1580" s="185">
        <v>25</v>
      </c>
      <c r="N1580" s="186">
        <v>25</v>
      </c>
      <c r="O1580" s="187">
        <f>N1580-M1580</f>
        <v>0</v>
      </c>
      <c r="P1580" s="59">
        <f>N1580/M1580*100</f>
        <v>100</v>
      </c>
    </row>
    <row r="1581" spans="1:16" s="2" customFormat="1" ht="14.25" customHeight="1" outlineLevel="2" x14ac:dyDescent="0.2">
      <c r="A1581" s="217">
        <f t="shared" si="205"/>
        <v>1578</v>
      </c>
      <c r="B1581" s="64" t="s">
        <v>2000</v>
      </c>
      <c r="C1581" s="58" t="s">
        <v>1929</v>
      </c>
      <c r="D1581" s="58" t="s">
        <v>891</v>
      </c>
      <c r="E1581" s="58" t="s">
        <v>25</v>
      </c>
      <c r="F1581" s="58" t="s">
        <v>43</v>
      </c>
      <c r="G1581" s="58" t="s">
        <v>33</v>
      </c>
      <c r="H1581" s="58" t="s">
        <v>1045</v>
      </c>
      <c r="I1581" s="58" t="s">
        <v>1042</v>
      </c>
      <c r="J1581" s="58" t="s">
        <v>621</v>
      </c>
      <c r="K1581" s="57" t="s">
        <v>1934</v>
      </c>
      <c r="L1581" s="184">
        <v>0</v>
      </c>
      <c r="M1581" s="185">
        <v>213</v>
      </c>
      <c r="N1581" s="186">
        <v>210</v>
      </c>
      <c r="O1581" s="187">
        <f>N1581-M1581</f>
        <v>-3</v>
      </c>
      <c r="P1581" s="59">
        <f>N1581/M1581*100</f>
        <v>98.591549295774655</v>
      </c>
    </row>
    <row r="1582" spans="1:16" s="2" customFormat="1" ht="14.25" customHeight="1" outlineLevel="2" x14ac:dyDescent="0.2">
      <c r="A1582" s="217">
        <f t="shared" si="205"/>
        <v>1579</v>
      </c>
      <c r="B1582" s="64" t="s">
        <v>2001</v>
      </c>
      <c r="C1582" s="58" t="s">
        <v>1929</v>
      </c>
      <c r="D1582" s="58" t="s">
        <v>891</v>
      </c>
      <c r="E1582" s="58" t="s">
        <v>25</v>
      </c>
      <c r="F1582" s="58" t="s">
        <v>43</v>
      </c>
      <c r="G1582" s="58" t="s">
        <v>33</v>
      </c>
      <c r="H1582" s="58"/>
      <c r="I1582" s="58" t="s">
        <v>1042</v>
      </c>
      <c r="J1582" s="58" t="s">
        <v>615</v>
      </c>
      <c r="K1582" s="57" t="s">
        <v>1936</v>
      </c>
      <c r="L1582" s="184">
        <v>0</v>
      </c>
      <c r="M1582" s="185">
        <v>3</v>
      </c>
      <c r="N1582" s="186">
        <v>3</v>
      </c>
      <c r="O1582" s="187">
        <f t="shared" ref="O1582:O1587" si="207">N1582-M1582</f>
        <v>0</v>
      </c>
      <c r="P1582" s="59">
        <f t="shared" ref="P1582:P1587" si="208">N1582/M1582*100</f>
        <v>100</v>
      </c>
    </row>
    <row r="1583" spans="1:16" s="2" customFormat="1" ht="14.25" customHeight="1" outlineLevel="2" x14ac:dyDescent="0.2">
      <c r="A1583" s="217">
        <f t="shared" si="205"/>
        <v>1580</v>
      </c>
      <c r="B1583" s="64" t="s">
        <v>2002</v>
      </c>
      <c r="C1583" s="58" t="s">
        <v>1929</v>
      </c>
      <c r="D1583" s="58" t="s">
        <v>891</v>
      </c>
      <c r="E1583" s="58" t="s">
        <v>25</v>
      </c>
      <c r="F1583" s="58" t="s">
        <v>43</v>
      </c>
      <c r="G1583" s="58" t="s">
        <v>33</v>
      </c>
      <c r="H1583" s="58" t="s">
        <v>1045</v>
      </c>
      <c r="I1583" s="58" t="s">
        <v>1042</v>
      </c>
      <c r="J1583" s="58" t="s">
        <v>615</v>
      </c>
      <c r="K1583" s="57" t="s">
        <v>1938</v>
      </c>
      <c r="L1583" s="184">
        <v>0</v>
      </c>
      <c r="M1583" s="185">
        <v>6</v>
      </c>
      <c r="N1583" s="186">
        <v>5</v>
      </c>
      <c r="O1583" s="187">
        <f t="shared" si="207"/>
        <v>-1</v>
      </c>
      <c r="P1583" s="59">
        <f t="shared" si="208"/>
        <v>83.333333333333343</v>
      </c>
    </row>
    <row r="1584" spans="1:16" s="2" customFormat="1" ht="14.25" customHeight="1" outlineLevel="2" x14ac:dyDescent="0.2">
      <c r="A1584" s="217">
        <f t="shared" si="205"/>
        <v>1581</v>
      </c>
      <c r="B1584" s="64" t="s">
        <v>2003</v>
      </c>
      <c r="C1584" s="58" t="s">
        <v>1929</v>
      </c>
      <c r="D1584" s="58" t="s">
        <v>891</v>
      </c>
      <c r="E1584" s="58" t="s">
        <v>25</v>
      </c>
      <c r="F1584" s="58" t="s">
        <v>43</v>
      </c>
      <c r="G1584" s="58" t="s">
        <v>33</v>
      </c>
      <c r="H1584" s="58" t="s">
        <v>1045</v>
      </c>
      <c r="I1584" s="58" t="s">
        <v>1042</v>
      </c>
      <c r="J1584" s="58" t="s">
        <v>621</v>
      </c>
      <c r="K1584" s="57" t="s">
        <v>1940</v>
      </c>
      <c r="L1584" s="184">
        <v>0</v>
      </c>
      <c r="M1584" s="185">
        <v>51</v>
      </c>
      <c r="N1584" s="186">
        <v>44</v>
      </c>
      <c r="O1584" s="187">
        <f t="shared" si="207"/>
        <v>-7</v>
      </c>
      <c r="P1584" s="59">
        <f t="shared" si="208"/>
        <v>86.274509803921575</v>
      </c>
    </row>
    <row r="1585" spans="1:16" s="2" customFormat="1" ht="28.5" outlineLevel="2" x14ac:dyDescent="0.2">
      <c r="A1585" s="217">
        <f t="shared" si="205"/>
        <v>1582</v>
      </c>
      <c r="B1585" s="64" t="s">
        <v>2004</v>
      </c>
      <c r="C1585" s="58" t="s">
        <v>1929</v>
      </c>
      <c r="D1585" s="58" t="s">
        <v>891</v>
      </c>
      <c r="E1585" s="58" t="s">
        <v>2005</v>
      </c>
      <c r="F1585" s="58" t="s">
        <v>43</v>
      </c>
      <c r="G1585" s="58" t="s">
        <v>135</v>
      </c>
      <c r="H1585" s="58"/>
      <c r="I1585" s="58" t="s">
        <v>1042</v>
      </c>
      <c r="J1585" s="58" t="s">
        <v>615</v>
      </c>
      <c r="K1585" s="57" t="s">
        <v>1930</v>
      </c>
      <c r="L1585" s="184">
        <v>0</v>
      </c>
      <c r="M1585" s="185">
        <v>142</v>
      </c>
      <c r="N1585" s="186">
        <v>142</v>
      </c>
      <c r="O1585" s="187">
        <f t="shared" si="207"/>
        <v>0</v>
      </c>
      <c r="P1585" s="59">
        <f t="shared" si="208"/>
        <v>100</v>
      </c>
    </row>
    <row r="1586" spans="1:16" s="2" customFormat="1" ht="28.5" outlineLevel="2" x14ac:dyDescent="0.2">
      <c r="A1586" s="217">
        <f t="shared" si="205"/>
        <v>1583</v>
      </c>
      <c r="B1586" s="64" t="s">
        <v>2006</v>
      </c>
      <c r="C1586" s="58" t="s">
        <v>1929</v>
      </c>
      <c r="D1586" s="58" t="s">
        <v>891</v>
      </c>
      <c r="E1586" s="58" t="s">
        <v>2005</v>
      </c>
      <c r="F1586" s="58" t="s">
        <v>43</v>
      </c>
      <c r="G1586" s="58" t="s">
        <v>998</v>
      </c>
      <c r="H1586" s="58" t="s">
        <v>1045</v>
      </c>
      <c r="I1586" s="58" t="s">
        <v>1042</v>
      </c>
      <c r="J1586" s="58" t="s">
        <v>615</v>
      </c>
      <c r="K1586" s="57" t="s">
        <v>1932</v>
      </c>
      <c r="L1586" s="184">
        <v>0</v>
      </c>
      <c r="M1586" s="185">
        <v>283</v>
      </c>
      <c r="N1586" s="186">
        <v>283</v>
      </c>
      <c r="O1586" s="187">
        <f t="shared" si="207"/>
        <v>0</v>
      </c>
      <c r="P1586" s="59">
        <f t="shared" si="208"/>
        <v>100</v>
      </c>
    </row>
    <row r="1587" spans="1:16" s="2" customFormat="1" ht="28.5" outlineLevel="2" x14ac:dyDescent="0.2">
      <c r="A1587" s="217">
        <f t="shared" si="205"/>
        <v>1584</v>
      </c>
      <c r="B1587" s="64" t="s">
        <v>2007</v>
      </c>
      <c r="C1587" s="58" t="s">
        <v>1929</v>
      </c>
      <c r="D1587" s="58" t="s">
        <v>891</v>
      </c>
      <c r="E1587" s="58" t="s">
        <v>2005</v>
      </c>
      <c r="F1587" s="58" t="s">
        <v>43</v>
      </c>
      <c r="G1587" s="58" t="s">
        <v>998</v>
      </c>
      <c r="H1587" s="58" t="s">
        <v>1045</v>
      </c>
      <c r="I1587" s="58" t="s">
        <v>1042</v>
      </c>
      <c r="J1587" s="58" t="s">
        <v>621</v>
      </c>
      <c r="K1587" s="57" t="s">
        <v>1934</v>
      </c>
      <c r="L1587" s="184">
        <v>0</v>
      </c>
      <c r="M1587" s="185">
        <v>2410</v>
      </c>
      <c r="N1587" s="186">
        <v>2410</v>
      </c>
      <c r="O1587" s="187">
        <f t="shared" si="207"/>
        <v>0</v>
      </c>
      <c r="P1587" s="59">
        <f t="shared" si="208"/>
        <v>100</v>
      </c>
    </row>
    <row r="1588" spans="1:16" s="2" customFormat="1" ht="28.5" outlineLevel="2" x14ac:dyDescent="0.2">
      <c r="A1588" s="217">
        <f t="shared" si="205"/>
        <v>1585</v>
      </c>
      <c r="B1588" s="64" t="s">
        <v>2008</v>
      </c>
      <c r="C1588" s="58" t="s">
        <v>1929</v>
      </c>
      <c r="D1588" s="58" t="s">
        <v>891</v>
      </c>
      <c r="E1588" s="58" t="s">
        <v>2005</v>
      </c>
      <c r="F1588" s="58" t="s">
        <v>43</v>
      </c>
      <c r="G1588" s="58" t="s">
        <v>135</v>
      </c>
      <c r="H1588" s="58"/>
      <c r="I1588" s="58" t="s">
        <v>1042</v>
      </c>
      <c r="J1588" s="58" t="s">
        <v>615</v>
      </c>
      <c r="K1588" s="57" t="s">
        <v>1936</v>
      </c>
      <c r="L1588" s="184">
        <v>0</v>
      </c>
      <c r="M1588" s="185">
        <v>16</v>
      </c>
      <c r="N1588" s="186">
        <v>16</v>
      </c>
      <c r="O1588" s="187">
        <f>N1588-M1588</f>
        <v>0</v>
      </c>
      <c r="P1588" s="59">
        <f>N1588/M1588*100</f>
        <v>100</v>
      </c>
    </row>
    <row r="1589" spans="1:16" s="2" customFormat="1" ht="28.5" outlineLevel="2" x14ac:dyDescent="0.2">
      <c r="A1589" s="217">
        <f t="shared" si="205"/>
        <v>1586</v>
      </c>
      <c r="B1589" s="64" t="s">
        <v>2009</v>
      </c>
      <c r="C1589" s="58" t="s">
        <v>1929</v>
      </c>
      <c r="D1589" s="58" t="s">
        <v>891</v>
      </c>
      <c r="E1589" s="58" t="s">
        <v>2005</v>
      </c>
      <c r="F1589" s="58" t="s">
        <v>43</v>
      </c>
      <c r="G1589" s="58" t="s">
        <v>998</v>
      </c>
      <c r="H1589" s="58" t="s">
        <v>1045</v>
      </c>
      <c r="I1589" s="58" t="s">
        <v>1042</v>
      </c>
      <c r="J1589" s="58" t="s">
        <v>615</v>
      </c>
      <c r="K1589" s="57" t="s">
        <v>1938</v>
      </c>
      <c r="L1589" s="184">
        <v>0</v>
      </c>
      <c r="M1589" s="185">
        <v>32</v>
      </c>
      <c r="N1589" s="186">
        <v>32</v>
      </c>
      <c r="O1589" s="187">
        <f t="shared" ref="O1589:O1595" si="209">N1589-M1589</f>
        <v>0</v>
      </c>
      <c r="P1589" s="59">
        <f t="shared" ref="P1589:P1595" si="210">N1589/M1589*100</f>
        <v>100</v>
      </c>
    </row>
    <row r="1590" spans="1:16" s="2" customFormat="1" ht="28.5" outlineLevel="2" x14ac:dyDescent="0.2">
      <c r="A1590" s="217">
        <f t="shared" si="205"/>
        <v>1587</v>
      </c>
      <c r="B1590" s="64" t="s">
        <v>2010</v>
      </c>
      <c r="C1590" s="58" t="s">
        <v>1929</v>
      </c>
      <c r="D1590" s="58" t="s">
        <v>891</v>
      </c>
      <c r="E1590" s="58" t="s">
        <v>2005</v>
      </c>
      <c r="F1590" s="58" t="s">
        <v>43</v>
      </c>
      <c r="G1590" s="58" t="s">
        <v>998</v>
      </c>
      <c r="H1590" s="58" t="s">
        <v>1045</v>
      </c>
      <c r="I1590" s="58" t="s">
        <v>1042</v>
      </c>
      <c r="J1590" s="58" t="s">
        <v>621</v>
      </c>
      <c r="K1590" s="57" t="s">
        <v>1940</v>
      </c>
      <c r="L1590" s="184">
        <v>0</v>
      </c>
      <c r="M1590" s="185">
        <v>274</v>
      </c>
      <c r="N1590" s="186">
        <v>274</v>
      </c>
      <c r="O1590" s="187">
        <f t="shared" si="209"/>
        <v>0</v>
      </c>
      <c r="P1590" s="59">
        <f t="shared" si="210"/>
        <v>100</v>
      </c>
    </row>
    <row r="1591" spans="1:16" s="2" customFormat="1" ht="14.25" customHeight="1" outlineLevel="2" x14ac:dyDescent="0.2">
      <c r="A1591" s="217">
        <f t="shared" si="205"/>
        <v>1588</v>
      </c>
      <c r="B1591" s="64" t="s">
        <v>2011</v>
      </c>
      <c r="C1591" s="58" t="s">
        <v>1929</v>
      </c>
      <c r="D1591" s="58" t="s">
        <v>891</v>
      </c>
      <c r="E1591" s="58" t="s">
        <v>25</v>
      </c>
      <c r="F1591" s="58" t="s">
        <v>43</v>
      </c>
      <c r="G1591" s="58" t="s">
        <v>221</v>
      </c>
      <c r="H1591" s="58" t="s">
        <v>1045</v>
      </c>
      <c r="I1591" s="58" t="s">
        <v>1042</v>
      </c>
      <c r="J1591" s="58" t="s">
        <v>615</v>
      </c>
      <c r="K1591" s="57" t="s">
        <v>1932</v>
      </c>
      <c r="L1591" s="184">
        <v>0</v>
      </c>
      <c r="M1591" s="185">
        <v>49</v>
      </c>
      <c r="N1591" s="186">
        <v>0</v>
      </c>
      <c r="O1591" s="187">
        <f t="shared" si="209"/>
        <v>-49</v>
      </c>
      <c r="P1591" s="59">
        <f t="shared" si="210"/>
        <v>0</v>
      </c>
    </row>
    <row r="1592" spans="1:16" s="2" customFormat="1" ht="14.25" customHeight="1" outlineLevel="2" x14ac:dyDescent="0.2">
      <c r="A1592" s="217">
        <f t="shared" si="205"/>
        <v>1589</v>
      </c>
      <c r="B1592" s="64" t="s">
        <v>2012</v>
      </c>
      <c r="C1592" s="58" t="s">
        <v>1929</v>
      </c>
      <c r="D1592" s="58" t="s">
        <v>891</v>
      </c>
      <c r="E1592" s="58" t="s">
        <v>25</v>
      </c>
      <c r="F1592" s="58" t="s">
        <v>43</v>
      </c>
      <c r="G1592" s="58" t="s">
        <v>221</v>
      </c>
      <c r="H1592" s="58" t="s">
        <v>1045</v>
      </c>
      <c r="I1592" s="58" t="s">
        <v>1042</v>
      </c>
      <c r="J1592" s="58" t="s">
        <v>621</v>
      </c>
      <c r="K1592" s="57" t="s">
        <v>1934</v>
      </c>
      <c r="L1592" s="184">
        <v>0</v>
      </c>
      <c r="M1592" s="185">
        <v>48</v>
      </c>
      <c r="N1592" s="186">
        <v>0</v>
      </c>
      <c r="O1592" s="187">
        <f t="shared" si="209"/>
        <v>-48</v>
      </c>
      <c r="P1592" s="59">
        <f t="shared" si="210"/>
        <v>0</v>
      </c>
    </row>
    <row r="1593" spans="1:16" s="2" customFormat="1" ht="14.25" customHeight="1" outlineLevel="2" x14ac:dyDescent="0.2">
      <c r="A1593" s="217">
        <f t="shared" si="205"/>
        <v>1590</v>
      </c>
      <c r="B1593" s="64" t="s">
        <v>2013</v>
      </c>
      <c r="C1593" s="58" t="s">
        <v>1929</v>
      </c>
      <c r="D1593" s="58" t="s">
        <v>891</v>
      </c>
      <c r="E1593" s="58" t="s">
        <v>25</v>
      </c>
      <c r="F1593" s="58" t="s">
        <v>43</v>
      </c>
      <c r="G1593" s="58" t="s">
        <v>221</v>
      </c>
      <c r="H1593" s="58"/>
      <c r="I1593" s="58" t="s">
        <v>1042</v>
      </c>
      <c r="J1593" s="58" t="s">
        <v>615</v>
      </c>
      <c r="K1593" s="57" t="s">
        <v>1930</v>
      </c>
      <c r="L1593" s="184">
        <v>0</v>
      </c>
      <c r="M1593" s="185">
        <v>148</v>
      </c>
      <c r="N1593" s="186">
        <v>0</v>
      </c>
      <c r="O1593" s="187">
        <f t="shared" si="209"/>
        <v>-148</v>
      </c>
      <c r="P1593" s="59">
        <f t="shared" si="210"/>
        <v>0</v>
      </c>
    </row>
    <row r="1594" spans="1:16" s="2" customFormat="1" ht="14.25" customHeight="1" outlineLevel="2" x14ac:dyDescent="0.2">
      <c r="A1594" s="217">
        <f t="shared" si="205"/>
        <v>1591</v>
      </c>
      <c r="B1594" s="64" t="s">
        <v>2014</v>
      </c>
      <c r="C1594" s="58" t="s">
        <v>1929</v>
      </c>
      <c r="D1594" s="58" t="s">
        <v>891</v>
      </c>
      <c r="E1594" s="58" t="s">
        <v>25</v>
      </c>
      <c r="F1594" s="58" t="s">
        <v>43</v>
      </c>
      <c r="G1594" s="58" t="s">
        <v>795</v>
      </c>
      <c r="H1594" s="58"/>
      <c r="I1594" s="58" t="s">
        <v>1042</v>
      </c>
      <c r="J1594" s="58" t="s">
        <v>615</v>
      </c>
      <c r="K1594" s="57" t="s">
        <v>1936</v>
      </c>
      <c r="L1594" s="184">
        <v>0</v>
      </c>
      <c r="M1594" s="185">
        <v>13</v>
      </c>
      <c r="N1594" s="186">
        <v>13</v>
      </c>
      <c r="O1594" s="187">
        <f t="shared" si="209"/>
        <v>0</v>
      </c>
      <c r="P1594" s="59">
        <f t="shared" si="210"/>
        <v>100</v>
      </c>
    </row>
    <row r="1595" spans="1:16" s="2" customFormat="1" ht="14.25" customHeight="1" outlineLevel="2" x14ac:dyDescent="0.2">
      <c r="A1595" s="217">
        <f t="shared" si="205"/>
        <v>1592</v>
      </c>
      <c r="B1595" s="64" t="s">
        <v>2015</v>
      </c>
      <c r="C1595" s="58" t="s">
        <v>1929</v>
      </c>
      <c r="D1595" s="58" t="s">
        <v>891</v>
      </c>
      <c r="E1595" s="58" t="s">
        <v>25</v>
      </c>
      <c r="F1595" s="58" t="s">
        <v>43</v>
      </c>
      <c r="G1595" s="58" t="s">
        <v>795</v>
      </c>
      <c r="H1595" s="58" t="s">
        <v>1045</v>
      </c>
      <c r="I1595" s="58" t="s">
        <v>1042</v>
      </c>
      <c r="J1595" s="58" t="s">
        <v>615</v>
      </c>
      <c r="K1595" s="57" t="s">
        <v>1938</v>
      </c>
      <c r="L1595" s="184">
        <v>0</v>
      </c>
      <c r="M1595" s="185">
        <v>27</v>
      </c>
      <c r="N1595" s="186">
        <v>25</v>
      </c>
      <c r="O1595" s="187">
        <f t="shared" si="209"/>
        <v>-2</v>
      </c>
      <c r="P1595" s="59">
        <f t="shared" si="210"/>
        <v>92.592592592592595</v>
      </c>
    </row>
    <row r="1596" spans="1:16" s="2" customFormat="1" ht="14.25" customHeight="1" outlineLevel="2" x14ac:dyDescent="0.2">
      <c r="A1596" s="217">
        <f t="shared" si="205"/>
        <v>1593</v>
      </c>
      <c r="B1596" s="64" t="s">
        <v>2016</v>
      </c>
      <c r="C1596" s="58" t="s">
        <v>1929</v>
      </c>
      <c r="D1596" s="58" t="s">
        <v>891</v>
      </c>
      <c r="E1596" s="58" t="s">
        <v>25</v>
      </c>
      <c r="F1596" s="58" t="s">
        <v>43</v>
      </c>
      <c r="G1596" s="58" t="s">
        <v>795</v>
      </c>
      <c r="H1596" s="58" t="s">
        <v>1045</v>
      </c>
      <c r="I1596" s="58" t="s">
        <v>1042</v>
      </c>
      <c r="J1596" s="58" t="s">
        <v>621</v>
      </c>
      <c r="K1596" s="57" t="s">
        <v>1940</v>
      </c>
      <c r="L1596" s="184">
        <v>0</v>
      </c>
      <c r="M1596" s="185">
        <v>229</v>
      </c>
      <c r="N1596" s="186">
        <v>216</v>
      </c>
      <c r="O1596" s="187">
        <f>N1596-M1596</f>
        <v>-13</v>
      </c>
      <c r="P1596" s="59">
        <f>N1596/M1596*100</f>
        <v>94.32314410480349</v>
      </c>
    </row>
    <row r="1597" spans="1:16" s="2" customFormat="1" ht="14.25" customHeight="1" outlineLevel="2" x14ac:dyDescent="0.2">
      <c r="A1597" s="217">
        <f t="shared" si="205"/>
        <v>1594</v>
      </c>
      <c r="B1597" s="64" t="s">
        <v>2017</v>
      </c>
      <c r="C1597" s="58" t="s">
        <v>1929</v>
      </c>
      <c r="D1597" s="58" t="s">
        <v>891</v>
      </c>
      <c r="E1597" s="58" t="s">
        <v>25</v>
      </c>
      <c r="F1597" s="58" t="s">
        <v>43</v>
      </c>
      <c r="G1597" s="58" t="s">
        <v>795</v>
      </c>
      <c r="H1597" s="58"/>
      <c r="I1597" s="58" t="s">
        <v>1042</v>
      </c>
      <c r="J1597" s="58" t="s">
        <v>615</v>
      </c>
      <c r="K1597" s="57" t="s">
        <v>1930</v>
      </c>
      <c r="L1597" s="184">
        <v>0</v>
      </c>
      <c r="M1597" s="185">
        <v>35</v>
      </c>
      <c r="N1597" s="186">
        <v>35</v>
      </c>
      <c r="O1597" s="187">
        <f t="shared" ref="O1597:O1599" si="211">N1597-M1597</f>
        <v>0</v>
      </c>
      <c r="P1597" s="59">
        <f t="shared" ref="P1597:P1660" si="212">N1597/M1597*100</f>
        <v>100</v>
      </c>
    </row>
    <row r="1598" spans="1:16" s="2" customFormat="1" ht="14.25" customHeight="1" outlineLevel="2" x14ac:dyDescent="0.2">
      <c r="A1598" s="217">
        <f t="shared" si="205"/>
        <v>1595</v>
      </c>
      <c r="B1598" s="64" t="s">
        <v>2018</v>
      </c>
      <c r="C1598" s="58" t="s">
        <v>1929</v>
      </c>
      <c r="D1598" s="58" t="s">
        <v>891</v>
      </c>
      <c r="E1598" s="58" t="s">
        <v>25</v>
      </c>
      <c r="F1598" s="58" t="s">
        <v>43</v>
      </c>
      <c r="G1598" s="58" t="s">
        <v>795</v>
      </c>
      <c r="H1598" s="58" t="s">
        <v>1045</v>
      </c>
      <c r="I1598" s="58" t="s">
        <v>1042</v>
      </c>
      <c r="J1598" s="58" t="s">
        <v>615</v>
      </c>
      <c r="K1598" s="57" t="s">
        <v>1932</v>
      </c>
      <c r="L1598" s="184">
        <v>0</v>
      </c>
      <c r="M1598" s="185">
        <v>69</v>
      </c>
      <c r="N1598" s="186">
        <v>69</v>
      </c>
      <c r="O1598" s="187">
        <f t="shared" si="211"/>
        <v>0</v>
      </c>
      <c r="P1598" s="59">
        <f t="shared" si="212"/>
        <v>100</v>
      </c>
    </row>
    <row r="1599" spans="1:16" s="2" customFormat="1" ht="14.25" customHeight="1" outlineLevel="2" x14ac:dyDescent="0.2">
      <c r="A1599" s="217">
        <f t="shared" si="205"/>
        <v>1596</v>
      </c>
      <c r="B1599" s="64" t="s">
        <v>2019</v>
      </c>
      <c r="C1599" s="58" t="s">
        <v>1929</v>
      </c>
      <c r="D1599" s="58" t="s">
        <v>891</v>
      </c>
      <c r="E1599" s="58" t="s">
        <v>25</v>
      </c>
      <c r="F1599" s="58" t="s">
        <v>43</v>
      </c>
      <c r="G1599" s="58" t="s">
        <v>795</v>
      </c>
      <c r="H1599" s="58" t="s">
        <v>1045</v>
      </c>
      <c r="I1599" s="58" t="s">
        <v>1042</v>
      </c>
      <c r="J1599" s="58" t="s">
        <v>621</v>
      </c>
      <c r="K1599" s="57" t="s">
        <v>1934</v>
      </c>
      <c r="L1599" s="184">
        <v>0</v>
      </c>
      <c r="M1599" s="185">
        <v>588</v>
      </c>
      <c r="N1599" s="186">
        <v>588</v>
      </c>
      <c r="O1599" s="187">
        <f t="shared" si="211"/>
        <v>0</v>
      </c>
      <c r="P1599" s="59">
        <f t="shared" si="212"/>
        <v>100</v>
      </c>
    </row>
    <row r="1600" spans="1:16" s="2" customFormat="1" outlineLevel="1" x14ac:dyDescent="0.2">
      <c r="A1600" s="218">
        <f t="shared" si="205"/>
        <v>1597</v>
      </c>
      <c r="B1600" s="60" t="s">
        <v>2020</v>
      </c>
      <c r="C1600" s="61">
        <v>236342</v>
      </c>
      <c r="D1600" s="61" t="s">
        <v>891</v>
      </c>
      <c r="E1600" s="61"/>
      <c r="F1600" s="61"/>
      <c r="G1600" s="61"/>
      <c r="H1600" s="62"/>
      <c r="I1600" s="61"/>
      <c r="J1600" s="61"/>
      <c r="K1600" s="63"/>
      <c r="L1600" s="65">
        <f>SUM(L1601:L1729)</f>
        <v>0</v>
      </c>
      <c r="M1600" s="65">
        <f>SUM(M1601:M1729)</f>
        <v>50422</v>
      </c>
      <c r="N1600" s="65">
        <f>SUM(N1601:N1729)</f>
        <v>45973</v>
      </c>
      <c r="O1600" s="66">
        <f>SUM(O1601:O1729)</f>
        <v>-4449</v>
      </c>
      <c r="P1600" s="18">
        <f t="shared" si="212"/>
        <v>91.17647058823529</v>
      </c>
    </row>
    <row r="1601" spans="1:16" s="2" customFormat="1" ht="14.25" customHeight="1" outlineLevel="2" x14ac:dyDescent="0.2">
      <c r="A1601" s="217">
        <f t="shared" si="205"/>
        <v>1598</v>
      </c>
      <c r="B1601" s="64" t="s">
        <v>2021</v>
      </c>
      <c r="C1601" s="58" t="s">
        <v>2022</v>
      </c>
      <c r="D1601" s="58" t="s">
        <v>891</v>
      </c>
      <c r="E1601" s="58" t="s">
        <v>25</v>
      </c>
      <c r="F1601" s="58" t="s">
        <v>43</v>
      </c>
      <c r="G1601" s="58" t="s">
        <v>298</v>
      </c>
      <c r="H1601" s="58"/>
      <c r="I1601" s="58" t="s">
        <v>1042</v>
      </c>
      <c r="J1601" s="58" t="s">
        <v>615</v>
      </c>
      <c r="K1601" s="57" t="s">
        <v>2023</v>
      </c>
      <c r="L1601" s="184">
        <v>0</v>
      </c>
      <c r="M1601" s="185">
        <v>21</v>
      </c>
      <c r="N1601" s="186">
        <v>21</v>
      </c>
      <c r="O1601" s="187">
        <f t="shared" ref="O1601:O1664" si="213">N1601-M1601</f>
        <v>0</v>
      </c>
      <c r="P1601" s="59">
        <f t="shared" si="212"/>
        <v>100</v>
      </c>
    </row>
    <row r="1602" spans="1:16" s="2" customFormat="1" ht="14.25" customHeight="1" outlineLevel="2" x14ac:dyDescent="0.2">
      <c r="A1602" s="217">
        <f t="shared" si="205"/>
        <v>1599</v>
      </c>
      <c r="B1602" s="64" t="s">
        <v>2024</v>
      </c>
      <c r="C1602" s="58" t="s">
        <v>2022</v>
      </c>
      <c r="D1602" s="58" t="s">
        <v>891</v>
      </c>
      <c r="E1602" s="58" t="s">
        <v>25</v>
      </c>
      <c r="F1602" s="58" t="s">
        <v>43</v>
      </c>
      <c r="G1602" s="58" t="s">
        <v>298</v>
      </c>
      <c r="H1602" s="58" t="s">
        <v>1045</v>
      </c>
      <c r="I1602" s="58" t="s">
        <v>1042</v>
      </c>
      <c r="J1602" s="58" t="s">
        <v>615</v>
      </c>
      <c r="K1602" s="57" t="s">
        <v>2025</v>
      </c>
      <c r="L1602" s="184">
        <v>0</v>
      </c>
      <c r="M1602" s="185">
        <v>43</v>
      </c>
      <c r="N1602" s="186">
        <v>43</v>
      </c>
      <c r="O1602" s="187">
        <f t="shared" si="213"/>
        <v>0</v>
      </c>
      <c r="P1602" s="59">
        <f t="shared" si="212"/>
        <v>100</v>
      </c>
    </row>
    <row r="1603" spans="1:16" s="2" customFormat="1" ht="14.25" customHeight="1" outlineLevel="2" x14ac:dyDescent="0.2">
      <c r="A1603" s="217">
        <f t="shared" si="205"/>
        <v>1600</v>
      </c>
      <c r="B1603" s="64" t="s">
        <v>2026</v>
      </c>
      <c r="C1603" s="58" t="s">
        <v>2022</v>
      </c>
      <c r="D1603" s="58" t="s">
        <v>891</v>
      </c>
      <c r="E1603" s="58" t="s">
        <v>25</v>
      </c>
      <c r="F1603" s="58" t="s">
        <v>43</v>
      </c>
      <c r="G1603" s="58" t="s">
        <v>298</v>
      </c>
      <c r="H1603" s="58" t="s">
        <v>1045</v>
      </c>
      <c r="I1603" s="58" t="s">
        <v>1042</v>
      </c>
      <c r="J1603" s="58" t="s">
        <v>621</v>
      </c>
      <c r="K1603" s="57" t="s">
        <v>2027</v>
      </c>
      <c r="L1603" s="184">
        <v>0</v>
      </c>
      <c r="M1603" s="185">
        <v>363</v>
      </c>
      <c r="N1603" s="186">
        <v>363</v>
      </c>
      <c r="O1603" s="187">
        <f t="shared" si="213"/>
        <v>0</v>
      </c>
      <c r="P1603" s="59">
        <f t="shared" si="212"/>
        <v>100</v>
      </c>
    </row>
    <row r="1604" spans="1:16" s="2" customFormat="1" ht="14.25" customHeight="1" outlineLevel="2" x14ac:dyDescent="0.2">
      <c r="A1604" s="217">
        <f t="shared" si="205"/>
        <v>1601</v>
      </c>
      <c r="B1604" s="64" t="s">
        <v>2028</v>
      </c>
      <c r="C1604" s="58" t="s">
        <v>2022</v>
      </c>
      <c r="D1604" s="58" t="s">
        <v>891</v>
      </c>
      <c r="E1604" s="58" t="s">
        <v>25</v>
      </c>
      <c r="F1604" s="58" t="s">
        <v>43</v>
      </c>
      <c r="G1604" s="58" t="s">
        <v>298</v>
      </c>
      <c r="H1604" s="58"/>
      <c r="I1604" s="58" t="s">
        <v>1042</v>
      </c>
      <c r="J1604" s="58" t="s">
        <v>615</v>
      </c>
      <c r="K1604" s="57" t="s">
        <v>2029</v>
      </c>
      <c r="L1604" s="184">
        <v>0</v>
      </c>
      <c r="M1604" s="185">
        <v>66</v>
      </c>
      <c r="N1604" s="186">
        <v>66</v>
      </c>
      <c r="O1604" s="187">
        <f t="shared" si="213"/>
        <v>0</v>
      </c>
      <c r="P1604" s="59">
        <f t="shared" si="212"/>
        <v>100</v>
      </c>
    </row>
    <row r="1605" spans="1:16" s="2" customFormat="1" ht="14.25" customHeight="1" outlineLevel="2" x14ac:dyDescent="0.2">
      <c r="A1605" s="217">
        <f t="shared" si="205"/>
        <v>1602</v>
      </c>
      <c r="B1605" s="64" t="s">
        <v>2030</v>
      </c>
      <c r="C1605" s="58" t="s">
        <v>2022</v>
      </c>
      <c r="D1605" s="58" t="s">
        <v>891</v>
      </c>
      <c r="E1605" s="58" t="s">
        <v>25</v>
      </c>
      <c r="F1605" s="58" t="s">
        <v>43</v>
      </c>
      <c r="G1605" s="58" t="s">
        <v>298</v>
      </c>
      <c r="H1605" s="58" t="s">
        <v>1045</v>
      </c>
      <c r="I1605" s="58" t="s">
        <v>1042</v>
      </c>
      <c r="J1605" s="58" t="s">
        <v>615</v>
      </c>
      <c r="K1605" s="57" t="s">
        <v>2031</v>
      </c>
      <c r="L1605" s="184">
        <v>0</v>
      </c>
      <c r="M1605" s="185">
        <v>132</v>
      </c>
      <c r="N1605" s="186">
        <v>132</v>
      </c>
      <c r="O1605" s="187">
        <f t="shared" si="213"/>
        <v>0</v>
      </c>
      <c r="P1605" s="59">
        <f t="shared" si="212"/>
        <v>100</v>
      </c>
    </row>
    <row r="1606" spans="1:16" s="2" customFormat="1" ht="14.25" customHeight="1" outlineLevel="2" x14ac:dyDescent="0.2">
      <c r="A1606" s="217">
        <f t="shared" ref="A1606:A1669" si="214">A1605+1</f>
        <v>1603</v>
      </c>
      <c r="B1606" s="64" t="s">
        <v>2032</v>
      </c>
      <c r="C1606" s="58" t="s">
        <v>2022</v>
      </c>
      <c r="D1606" s="58" t="s">
        <v>891</v>
      </c>
      <c r="E1606" s="58" t="s">
        <v>25</v>
      </c>
      <c r="F1606" s="58" t="s">
        <v>43</v>
      </c>
      <c r="G1606" s="58" t="s">
        <v>298</v>
      </c>
      <c r="H1606" s="58" t="s">
        <v>1045</v>
      </c>
      <c r="I1606" s="58" t="s">
        <v>1042</v>
      </c>
      <c r="J1606" s="58" t="s">
        <v>621</v>
      </c>
      <c r="K1606" s="57" t="s">
        <v>2033</v>
      </c>
      <c r="L1606" s="184">
        <v>0</v>
      </c>
      <c r="M1606" s="185">
        <v>1124</v>
      </c>
      <c r="N1606" s="186">
        <v>1124</v>
      </c>
      <c r="O1606" s="187">
        <f t="shared" si="213"/>
        <v>0</v>
      </c>
      <c r="P1606" s="59">
        <f t="shared" si="212"/>
        <v>100</v>
      </c>
    </row>
    <row r="1607" spans="1:16" s="2" customFormat="1" ht="14.25" customHeight="1" outlineLevel="2" x14ac:dyDescent="0.2">
      <c r="A1607" s="217">
        <f t="shared" si="214"/>
        <v>1604</v>
      </c>
      <c r="B1607" s="64" t="s">
        <v>2034</v>
      </c>
      <c r="C1607" s="58" t="s">
        <v>2022</v>
      </c>
      <c r="D1607" s="58" t="s">
        <v>891</v>
      </c>
      <c r="E1607" s="58" t="s">
        <v>25</v>
      </c>
      <c r="F1607" s="58" t="s">
        <v>43</v>
      </c>
      <c r="G1607" s="58" t="s">
        <v>125</v>
      </c>
      <c r="H1607" s="58"/>
      <c r="I1607" s="58" t="s">
        <v>1042</v>
      </c>
      <c r="J1607" s="58" t="s">
        <v>615</v>
      </c>
      <c r="K1607" s="57" t="s">
        <v>2023</v>
      </c>
      <c r="L1607" s="184">
        <v>0</v>
      </c>
      <c r="M1607" s="185">
        <v>503</v>
      </c>
      <c r="N1607" s="186">
        <v>503</v>
      </c>
      <c r="O1607" s="187">
        <f t="shared" si="213"/>
        <v>0</v>
      </c>
      <c r="P1607" s="59">
        <f t="shared" si="212"/>
        <v>100</v>
      </c>
    </row>
    <row r="1608" spans="1:16" s="2" customFormat="1" ht="14.25" customHeight="1" outlineLevel="2" x14ac:dyDescent="0.2">
      <c r="A1608" s="217">
        <f t="shared" si="214"/>
        <v>1605</v>
      </c>
      <c r="B1608" s="64" t="s">
        <v>2035</v>
      </c>
      <c r="C1608" s="58" t="s">
        <v>2022</v>
      </c>
      <c r="D1608" s="58" t="s">
        <v>891</v>
      </c>
      <c r="E1608" s="58" t="s">
        <v>25</v>
      </c>
      <c r="F1608" s="58" t="s">
        <v>43</v>
      </c>
      <c r="G1608" s="58" t="s">
        <v>125</v>
      </c>
      <c r="H1608" s="58" t="s">
        <v>1045</v>
      </c>
      <c r="I1608" s="58" t="s">
        <v>1042</v>
      </c>
      <c r="J1608" s="58" t="s">
        <v>615</v>
      </c>
      <c r="K1608" s="57" t="s">
        <v>2025</v>
      </c>
      <c r="L1608" s="184">
        <v>0</v>
      </c>
      <c r="M1608" s="185">
        <v>1006</v>
      </c>
      <c r="N1608" s="186">
        <v>1006</v>
      </c>
      <c r="O1608" s="187">
        <f t="shared" si="213"/>
        <v>0</v>
      </c>
      <c r="P1608" s="59">
        <f t="shared" si="212"/>
        <v>100</v>
      </c>
    </row>
    <row r="1609" spans="1:16" s="2" customFormat="1" ht="14.25" customHeight="1" outlineLevel="2" x14ac:dyDescent="0.2">
      <c r="A1609" s="217">
        <f t="shared" si="214"/>
        <v>1606</v>
      </c>
      <c r="B1609" s="64" t="s">
        <v>2036</v>
      </c>
      <c r="C1609" s="58" t="s">
        <v>2022</v>
      </c>
      <c r="D1609" s="58" t="s">
        <v>891</v>
      </c>
      <c r="E1609" s="58" t="s">
        <v>25</v>
      </c>
      <c r="F1609" s="58" t="s">
        <v>43</v>
      </c>
      <c r="G1609" s="58" t="s">
        <v>125</v>
      </c>
      <c r="H1609" s="58" t="s">
        <v>1045</v>
      </c>
      <c r="I1609" s="58" t="s">
        <v>1042</v>
      </c>
      <c r="J1609" s="58" t="s">
        <v>621</v>
      </c>
      <c r="K1609" s="57" t="s">
        <v>2027</v>
      </c>
      <c r="L1609" s="184">
        <v>0</v>
      </c>
      <c r="M1609" s="185">
        <v>8552</v>
      </c>
      <c r="N1609" s="186">
        <v>8552</v>
      </c>
      <c r="O1609" s="187">
        <f t="shared" si="213"/>
        <v>0</v>
      </c>
      <c r="P1609" s="59">
        <f t="shared" si="212"/>
        <v>100</v>
      </c>
    </row>
    <row r="1610" spans="1:16" s="2" customFormat="1" ht="14.25" customHeight="1" outlineLevel="2" x14ac:dyDescent="0.2">
      <c r="A1610" s="217">
        <f t="shared" si="214"/>
        <v>1607</v>
      </c>
      <c r="B1610" s="64" t="s">
        <v>2037</v>
      </c>
      <c r="C1610" s="58" t="s">
        <v>2022</v>
      </c>
      <c r="D1610" s="58" t="s">
        <v>891</v>
      </c>
      <c r="E1610" s="58" t="s">
        <v>25</v>
      </c>
      <c r="F1610" s="58" t="s">
        <v>43</v>
      </c>
      <c r="G1610" s="58" t="s">
        <v>125</v>
      </c>
      <c r="H1610" s="58"/>
      <c r="I1610" s="58" t="s">
        <v>1042</v>
      </c>
      <c r="J1610" s="58" t="s">
        <v>615</v>
      </c>
      <c r="K1610" s="57" t="s">
        <v>2029</v>
      </c>
      <c r="L1610" s="184">
        <v>0</v>
      </c>
      <c r="M1610" s="185">
        <v>29</v>
      </c>
      <c r="N1610" s="186">
        <v>29</v>
      </c>
      <c r="O1610" s="187">
        <f t="shared" si="213"/>
        <v>0</v>
      </c>
      <c r="P1610" s="59">
        <f t="shared" si="212"/>
        <v>100</v>
      </c>
    </row>
    <row r="1611" spans="1:16" s="2" customFormat="1" ht="14.25" customHeight="1" outlineLevel="2" x14ac:dyDescent="0.2">
      <c r="A1611" s="217">
        <f t="shared" si="214"/>
        <v>1608</v>
      </c>
      <c r="B1611" s="64" t="s">
        <v>2038</v>
      </c>
      <c r="C1611" s="58" t="s">
        <v>2022</v>
      </c>
      <c r="D1611" s="58" t="s">
        <v>891</v>
      </c>
      <c r="E1611" s="58" t="s">
        <v>25</v>
      </c>
      <c r="F1611" s="58" t="s">
        <v>43</v>
      </c>
      <c r="G1611" s="58" t="s">
        <v>125</v>
      </c>
      <c r="H1611" s="58" t="s">
        <v>1045</v>
      </c>
      <c r="I1611" s="58" t="s">
        <v>1042</v>
      </c>
      <c r="J1611" s="58" t="s">
        <v>615</v>
      </c>
      <c r="K1611" s="57" t="s">
        <v>2031</v>
      </c>
      <c r="L1611" s="184">
        <v>0</v>
      </c>
      <c r="M1611" s="185">
        <v>58</v>
      </c>
      <c r="N1611" s="186">
        <v>58</v>
      </c>
      <c r="O1611" s="187">
        <f t="shared" si="213"/>
        <v>0</v>
      </c>
      <c r="P1611" s="59">
        <f t="shared" si="212"/>
        <v>100</v>
      </c>
    </row>
    <row r="1612" spans="1:16" s="2" customFormat="1" ht="14.25" customHeight="1" outlineLevel="2" x14ac:dyDescent="0.2">
      <c r="A1612" s="217">
        <f t="shared" si="214"/>
        <v>1609</v>
      </c>
      <c r="B1612" s="64" t="s">
        <v>2039</v>
      </c>
      <c r="C1612" s="58" t="s">
        <v>2022</v>
      </c>
      <c r="D1612" s="58" t="s">
        <v>891</v>
      </c>
      <c r="E1612" s="58" t="s">
        <v>25</v>
      </c>
      <c r="F1612" s="58" t="s">
        <v>43</v>
      </c>
      <c r="G1612" s="58" t="s">
        <v>125</v>
      </c>
      <c r="H1612" s="58" t="s">
        <v>1045</v>
      </c>
      <c r="I1612" s="58" t="s">
        <v>1042</v>
      </c>
      <c r="J1612" s="58" t="s">
        <v>621</v>
      </c>
      <c r="K1612" s="57" t="s">
        <v>2033</v>
      </c>
      <c r="L1612" s="184">
        <v>0</v>
      </c>
      <c r="M1612" s="185">
        <v>492</v>
      </c>
      <c r="N1612" s="186">
        <v>492</v>
      </c>
      <c r="O1612" s="187">
        <f t="shared" si="213"/>
        <v>0</v>
      </c>
      <c r="P1612" s="59">
        <f t="shared" si="212"/>
        <v>100</v>
      </c>
    </row>
    <row r="1613" spans="1:16" s="2" customFormat="1" ht="14.25" customHeight="1" outlineLevel="2" x14ac:dyDescent="0.2">
      <c r="A1613" s="217">
        <f t="shared" si="214"/>
        <v>1610</v>
      </c>
      <c r="B1613" s="64" t="s">
        <v>2040</v>
      </c>
      <c r="C1613" s="58" t="s">
        <v>2022</v>
      </c>
      <c r="D1613" s="58" t="s">
        <v>891</v>
      </c>
      <c r="E1613" s="58" t="s">
        <v>25</v>
      </c>
      <c r="F1613" s="58" t="s">
        <v>43</v>
      </c>
      <c r="G1613" s="58" t="s">
        <v>269</v>
      </c>
      <c r="H1613" s="58"/>
      <c r="I1613" s="58" t="s">
        <v>1042</v>
      </c>
      <c r="J1613" s="58" t="s">
        <v>615</v>
      </c>
      <c r="K1613" s="57" t="s">
        <v>2023</v>
      </c>
      <c r="L1613" s="184">
        <v>0</v>
      </c>
      <c r="M1613" s="185">
        <v>19</v>
      </c>
      <c r="N1613" s="186">
        <v>19</v>
      </c>
      <c r="O1613" s="187">
        <f t="shared" si="213"/>
        <v>0</v>
      </c>
      <c r="P1613" s="59">
        <f t="shared" si="212"/>
        <v>100</v>
      </c>
    </row>
    <row r="1614" spans="1:16" s="2" customFormat="1" ht="14.25" customHeight="1" outlineLevel="2" x14ac:dyDescent="0.2">
      <c r="A1614" s="217">
        <f t="shared" si="214"/>
        <v>1611</v>
      </c>
      <c r="B1614" s="64" t="s">
        <v>2041</v>
      </c>
      <c r="C1614" s="58" t="s">
        <v>2022</v>
      </c>
      <c r="D1614" s="58" t="s">
        <v>891</v>
      </c>
      <c r="E1614" s="58" t="s">
        <v>25</v>
      </c>
      <c r="F1614" s="58" t="s">
        <v>43</v>
      </c>
      <c r="G1614" s="58" t="s">
        <v>269</v>
      </c>
      <c r="H1614" s="58" t="s">
        <v>1045</v>
      </c>
      <c r="I1614" s="58" t="s">
        <v>1042</v>
      </c>
      <c r="J1614" s="58" t="s">
        <v>615</v>
      </c>
      <c r="K1614" s="57" t="s">
        <v>2025</v>
      </c>
      <c r="L1614" s="184">
        <v>0</v>
      </c>
      <c r="M1614" s="185">
        <v>38</v>
      </c>
      <c r="N1614" s="186">
        <v>38</v>
      </c>
      <c r="O1614" s="187">
        <f t="shared" si="213"/>
        <v>0</v>
      </c>
      <c r="P1614" s="59">
        <f t="shared" si="212"/>
        <v>100</v>
      </c>
    </row>
    <row r="1615" spans="1:16" s="2" customFormat="1" ht="14.25" customHeight="1" outlineLevel="2" x14ac:dyDescent="0.2">
      <c r="A1615" s="217">
        <f t="shared" si="214"/>
        <v>1612</v>
      </c>
      <c r="B1615" s="64" t="s">
        <v>2042</v>
      </c>
      <c r="C1615" s="58" t="s">
        <v>2022</v>
      </c>
      <c r="D1615" s="58" t="s">
        <v>891</v>
      </c>
      <c r="E1615" s="58" t="s">
        <v>25</v>
      </c>
      <c r="F1615" s="58" t="s">
        <v>43</v>
      </c>
      <c r="G1615" s="58" t="s">
        <v>269</v>
      </c>
      <c r="H1615" s="58" t="s">
        <v>1045</v>
      </c>
      <c r="I1615" s="58" t="s">
        <v>1042</v>
      </c>
      <c r="J1615" s="58" t="s">
        <v>621</v>
      </c>
      <c r="K1615" s="57" t="s">
        <v>2027</v>
      </c>
      <c r="L1615" s="184">
        <v>0</v>
      </c>
      <c r="M1615" s="185">
        <v>324</v>
      </c>
      <c r="N1615" s="186">
        <v>324</v>
      </c>
      <c r="O1615" s="187">
        <f t="shared" si="213"/>
        <v>0</v>
      </c>
      <c r="P1615" s="59">
        <f t="shared" si="212"/>
        <v>100</v>
      </c>
    </row>
    <row r="1616" spans="1:16" s="2" customFormat="1" ht="14.25" customHeight="1" outlineLevel="2" x14ac:dyDescent="0.2">
      <c r="A1616" s="217">
        <f t="shared" si="214"/>
        <v>1613</v>
      </c>
      <c r="B1616" s="64" t="s">
        <v>2043</v>
      </c>
      <c r="C1616" s="58" t="s">
        <v>2022</v>
      </c>
      <c r="D1616" s="58" t="s">
        <v>891</v>
      </c>
      <c r="E1616" s="58" t="s">
        <v>25</v>
      </c>
      <c r="F1616" s="58" t="s">
        <v>43</v>
      </c>
      <c r="G1616" s="58" t="s">
        <v>269</v>
      </c>
      <c r="H1616" s="58"/>
      <c r="I1616" s="58" t="s">
        <v>1042</v>
      </c>
      <c r="J1616" s="58" t="s">
        <v>615</v>
      </c>
      <c r="K1616" s="57" t="s">
        <v>2029</v>
      </c>
      <c r="L1616" s="184">
        <v>0</v>
      </c>
      <c r="M1616" s="185">
        <v>19</v>
      </c>
      <c r="N1616" s="186">
        <v>19</v>
      </c>
      <c r="O1616" s="187">
        <f t="shared" si="213"/>
        <v>0</v>
      </c>
      <c r="P1616" s="59">
        <f t="shared" si="212"/>
        <v>100</v>
      </c>
    </row>
    <row r="1617" spans="1:16" s="2" customFormat="1" ht="14.25" customHeight="1" outlineLevel="2" x14ac:dyDescent="0.2">
      <c r="A1617" s="217">
        <f t="shared" si="214"/>
        <v>1614</v>
      </c>
      <c r="B1617" s="64" t="s">
        <v>2044</v>
      </c>
      <c r="C1617" s="58" t="s">
        <v>2022</v>
      </c>
      <c r="D1617" s="58" t="s">
        <v>891</v>
      </c>
      <c r="E1617" s="58" t="s">
        <v>25</v>
      </c>
      <c r="F1617" s="58" t="s">
        <v>43</v>
      </c>
      <c r="G1617" s="58" t="s">
        <v>269</v>
      </c>
      <c r="H1617" s="58" t="s">
        <v>1045</v>
      </c>
      <c r="I1617" s="58" t="s">
        <v>1042</v>
      </c>
      <c r="J1617" s="58" t="s">
        <v>615</v>
      </c>
      <c r="K1617" s="57" t="s">
        <v>2031</v>
      </c>
      <c r="L1617" s="184">
        <v>0</v>
      </c>
      <c r="M1617" s="185">
        <v>39</v>
      </c>
      <c r="N1617" s="186">
        <v>39</v>
      </c>
      <c r="O1617" s="187">
        <f t="shared" si="213"/>
        <v>0</v>
      </c>
      <c r="P1617" s="59">
        <f t="shared" si="212"/>
        <v>100</v>
      </c>
    </row>
    <row r="1618" spans="1:16" s="2" customFormat="1" ht="14.25" customHeight="1" outlineLevel="2" x14ac:dyDescent="0.2">
      <c r="A1618" s="217">
        <f t="shared" si="214"/>
        <v>1615</v>
      </c>
      <c r="B1618" s="64" t="s">
        <v>2045</v>
      </c>
      <c r="C1618" s="58" t="s">
        <v>2022</v>
      </c>
      <c r="D1618" s="58" t="s">
        <v>891</v>
      </c>
      <c r="E1618" s="58" t="s">
        <v>25</v>
      </c>
      <c r="F1618" s="58" t="s">
        <v>43</v>
      </c>
      <c r="G1618" s="58" t="s">
        <v>269</v>
      </c>
      <c r="H1618" s="58" t="s">
        <v>1045</v>
      </c>
      <c r="I1618" s="58" t="s">
        <v>1042</v>
      </c>
      <c r="J1618" s="58" t="s">
        <v>621</v>
      </c>
      <c r="K1618" s="57" t="s">
        <v>2033</v>
      </c>
      <c r="L1618" s="184">
        <v>0</v>
      </c>
      <c r="M1618" s="185">
        <v>331</v>
      </c>
      <c r="N1618" s="186">
        <v>331</v>
      </c>
      <c r="O1618" s="187">
        <f t="shared" si="213"/>
        <v>0</v>
      </c>
      <c r="P1618" s="59">
        <f t="shared" si="212"/>
        <v>100</v>
      </c>
    </row>
    <row r="1619" spans="1:16" s="2" customFormat="1" ht="14.25" customHeight="1" outlineLevel="2" x14ac:dyDescent="0.2">
      <c r="A1619" s="217">
        <f t="shared" si="214"/>
        <v>1616</v>
      </c>
      <c r="B1619" s="64" t="s">
        <v>2046</v>
      </c>
      <c r="C1619" s="58" t="s">
        <v>2022</v>
      </c>
      <c r="D1619" s="58" t="s">
        <v>891</v>
      </c>
      <c r="E1619" s="58" t="s">
        <v>25</v>
      </c>
      <c r="F1619" s="58" t="s">
        <v>43</v>
      </c>
      <c r="G1619" s="58" t="s">
        <v>271</v>
      </c>
      <c r="H1619" s="58"/>
      <c r="I1619" s="58" t="s">
        <v>1042</v>
      </c>
      <c r="J1619" s="58" t="s">
        <v>615</v>
      </c>
      <c r="K1619" s="57" t="s">
        <v>2023</v>
      </c>
      <c r="L1619" s="184">
        <v>0</v>
      </c>
      <c r="M1619" s="185">
        <v>7</v>
      </c>
      <c r="N1619" s="186">
        <v>7</v>
      </c>
      <c r="O1619" s="187">
        <f t="shared" si="213"/>
        <v>0</v>
      </c>
      <c r="P1619" s="59">
        <f t="shared" si="212"/>
        <v>100</v>
      </c>
    </row>
    <row r="1620" spans="1:16" s="2" customFormat="1" ht="14.25" customHeight="1" outlineLevel="2" x14ac:dyDescent="0.2">
      <c r="A1620" s="217">
        <f t="shared" si="214"/>
        <v>1617</v>
      </c>
      <c r="B1620" s="64" t="s">
        <v>2047</v>
      </c>
      <c r="C1620" s="58" t="s">
        <v>2022</v>
      </c>
      <c r="D1620" s="58" t="s">
        <v>891</v>
      </c>
      <c r="E1620" s="58" t="s">
        <v>25</v>
      </c>
      <c r="F1620" s="58" t="s">
        <v>43</v>
      </c>
      <c r="G1620" s="58" t="s">
        <v>271</v>
      </c>
      <c r="H1620" s="58" t="s">
        <v>1045</v>
      </c>
      <c r="I1620" s="58" t="s">
        <v>1042</v>
      </c>
      <c r="J1620" s="58" t="s">
        <v>615</v>
      </c>
      <c r="K1620" s="57" t="s">
        <v>2025</v>
      </c>
      <c r="L1620" s="184">
        <v>0</v>
      </c>
      <c r="M1620" s="185">
        <v>14</v>
      </c>
      <c r="N1620" s="186">
        <v>14</v>
      </c>
      <c r="O1620" s="187">
        <f t="shared" si="213"/>
        <v>0</v>
      </c>
      <c r="P1620" s="59">
        <f t="shared" si="212"/>
        <v>100</v>
      </c>
    </row>
    <row r="1621" spans="1:16" s="2" customFormat="1" ht="14.25" customHeight="1" outlineLevel="2" x14ac:dyDescent="0.2">
      <c r="A1621" s="217">
        <f t="shared" si="214"/>
        <v>1618</v>
      </c>
      <c r="B1621" s="64" t="s">
        <v>2048</v>
      </c>
      <c r="C1621" s="58" t="s">
        <v>2022</v>
      </c>
      <c r="D1621" s="58" t="s">
        <v>891</v>
      </c>
      <c r="E1621" s="58" t="s">
        <v>25</v>
      </c>
      <c r="F1621" s="58" t="s">
        <v>43</v>
      </c>
      <c r="G1621" s="58" t="s">
        <v>271</v>
      </c>
      <c r="H1621" s="58" t="s">
        <v>1045</v>
      </c>
      <c r="I1621" s="58" t="s">
        <v>1042</v>
      </c>
      <c r="J1621" s="58" t="s">
        <v>621</v>
      </c>
      <c r="K1621" s="57" t="s">
        <v>2027</v>
      </c>
      <c r="L1621" s="184">
        <v>0</v>
      </c>
      <c r="M1621" s="185">
        <v>117</v>
      </c>
      <c r="N1621" s="186">
        <v>117</v>
      </c>
      <c r="O1621" s="187">
        <f t="shared" si="213"/>
        <v>0</v>
      </c>
      <c r="P1621" s="59">
        <f t="shared" si="212"/>
        <v>100</v>
      </c>
    </row>
    <row r="1622" spans="1:16" s="2" customFormat="1" ht="14.25" customHeight="1" outlineLevel="2" x14ac:dyDescent="0.2">
      <c r="A1622" s="217">
        <f t="shared" si="214"/>
        <v>1619</v>
      </c>
      <c r="B1622" s="64" t="s">
        <v>2049</v>
      </c>
      <c r="C1622" s="58" t="s">
        <v>2022</v>
      </c>
      <c r="D1622" s="58" t="s">
        <v>891</v>
      </c>
      <c r="E1622" s="58" t="s">
        <v>25</v>
      </c>
      <c r="F1622" s="58" t="s">
        <v>43</v>
      </c>
      <c r="G1622" s="58" t="s">
        <v>271</v>
      </c>
      <c r="H1622" s="58"/>
      <c r="I1622" s="58" t="s">
        <v>1042</v>
      </c>
      <c r="J1622" s="58" t="s">
        <v>615</v>
      </c>
      <c r="K1622" s="57" t="s">
        <v>2029</v>
      </c>
      <c r="L1622" s="184">
        <v>0</v>
      </c>
      <c r="M1622" s="185">
        <v>7</v>
      </c>
      <c r="N1622" s="186">
        <v>7</v>
      </c>
      <c r="O1622" s="187">
        <f t="shared" si="213"/>
        <v>0</v>
      </c>
      <c r="P1622" s="59">
        <f t="shared" si="212"/>
        <v>100</v>
      </c>
    </row>
    <row r="1623" spans="1:16" s="2" customFormat="1" ht="14.25" customHeight="1" outlineLevel="2" x14ac:dyDescent="0.2">
      <c r="A1623" s="217">
        <f t="shared" si="214"/>
        <v>1620</v>
      </c>
      <c r="B1623" s="64" t="s">
        <v>2050</v>
      </c>
      <c r="C1623" s="58" t="s">
        <v>2022</v>
      </c>
      <c r="D1623" s="58" t="s">
        <v>891</v>
      </c>
      <c r="E1623" s="58" t="s">
        <v>25</v>
      </c>
      <c r="F1623" s="58" t="s">
        <v>43</v>
      </c>
      <c r="G1623" s="58" t="s">
        <v>271</v>
      </c>
      <c r="H1623" s="58" t="s">
        <v>1045</v>
      </c>
      <c r="I1623" s="58" t="s">
        <v>1042</v>
      </c>
      <c r="J1623" s="58" t="s">
        <v>615</v>
      </c>
      <c r="K1623" s="57" t="s">
        <v>2031</v>
      </c>
      <c r="L1623" s="184">
        <v>0</v>
      </c>
      <c r="M1623" s="185">
        <v>14</v>
      </c>
      <c r="N1623" s="186">
        <v>14</v>
      </c>
      <c r="O1623" s="187">
        <f t="shared" si="213"/>
        <v>0</v>
      </c>
      <c r="P1623" s="59">
        <f t="shared" si="212"/>
        <v>100</v>
      </c>
    </row>
    <row r="1624" spans="1:16" s="2" customFormat="1" ht="14.25" customHeight="1" outlineLevel="2" x14ac:dyDescent="0.2">
      <c r="A1624" s="217">
        <f t="shared" si="214"/>
        <v>1621</v>
      </c>
      <c r="B1624" s="64" t="s">
        <v>2051</v>
      </c>
      <c r="C1624" s="58" t="s">
        <v>2022</v>
      </c>
      <c r="D1624" s="58" t="s">
        <v>891</v>
      </c>
      <c r="E1624" s="58" t="s">
        <v>25</v>
      </c>
      <c r="F1624" s="58" t="s">
        <v>43</v>
      </c>
      <c r="G1624" s="58" t="s">
        <v>271</v>
      </c>
      <c r="H1624" s="58" t="s">
        <v>1045</v>
      </c>
      <c r="I1624" s="58" t="s">
        <v>1042</v>
      </c>
      <c r="J1624" s="58" t="s">
        <v>621</v>
      </c>
      <c r="K1624" s="57" t="s">
        <v>2033</v>
      </c>
      <c r="L1624" s="184">
        <v>0</v>
      </c>
      <c r="M1624" s="185">
        <v>120</v>
      </c>
      <c r="N1624" s="186">
        <v>120</v>
      </c>
      <c r="O1624" s="187">
        <f t="shared" si="213"/>
        <v>0</v>
      </c>
      <c r="P1624" s="59">
        <f t="shared" si="212"/>
        <v>100</v>
      </c>
    </row>
    <row r="1625" spans="1:16" s="2" customFormat="1" ht="14.25" customHeight="1" outlineLevel="2" x14ac:dyDescent="0.2">
      <c r="A1625" s="217">
        <f t="shared" si="214"/>
        <v>1622</v>
      </c>
      <c r="B1625" s="64" t="s">
        <v>2052</v>
      </c>
      <c r="C1625" s="58" t="s">
        <v>2022</v>
      </c>
      <c r="D1625" s="58" t="s">
        <v>891</v>
      </c>
      <c r="E1625" s="58" t="s">
        <v>25</v>
      </c>
      <c r="F1625" s="58" t="s">
        <v>43</v>
      </c>
      <c r="G1625" s="58" t="s">
        <v>553</v>
      </c>
      <c r="H1625" s="58"/>
      <c r="I1625" s="58" t="s">
        <v>1042</v>
      </c>
      <c r="J1625" s="58" t="s">
        <v>615</v>
      </c>
      <c r="K1625" s="57" t="s">
        <v>2023</v>
      </c>
      <c r="L1625" s="184">
        <v>0</v>
      </c>
      <c r="M1625" s="185">
        <v>30</v>
      </c>
      <c r="N1625" s="186">
        <v>0</v>
      </c>
      <c r="O1625" s="187">
        <f t="shared" si="213"/>
        <v>-30</v>
      </c>
      <c r="P1625" s="59">
        <f t="shared" si="212"/>
        <v>0</v>
      </c>
    </row>
    <row r="1626" spans="1:16" s="2" customFormat="1" ht="14.25" customHeight="1" outlineLevel="2" x14ac:dyDescent="0.2">
      <c r="A1626" s="217">
        <f t="shared" si="214"/>
        <v>1623</v>
      </c>
      <c r="B1626" s="64" t="s">
        <v>2053</v>
      </c>
      <c r="C1626" s="58" t="s">
        <v>2022</v>
      </c>
      <c r="D1626" s="58" t="s">
        <v>891</v>
      </c>
      <c r="E1626" s="58" t="s">
        <v>25</v>
      </c>
      <c r="F1626" s="58" t="s">
        <v>43</v>
      </c>
      <c r="G1626" s="58" t="s">
        <v>553</v>
      </c>
      <c r="H1626" s="58" t="s">
        <v>1045</v>
      </c>
      <c r="I1626" s="58" t="s">
        <v>1042</v>
      </c>
      <c r="J1626" s="58" t="s">
        <v>615</v>
      </c>
      <c r="K1626" s="57" t="s">
        <v>2025</v>
      </c>
      <c r="L1626" s="184">
        <v>0</v>
      </c>
      <c r="M1626" s="185">
        <v>62</v>
      </c>
      <c r="N1626" s="186">
        <v>0</v>
      </c>
      <c r="O1626" s="187">
        <f t="shared" si="213"/>
        <v>-62</v>
      </c>
      <c r="P1626" s="59">
        <f t="shared" si="212"/>
        <v>0</v>
      </c>
    </row>
    <row r="1627" spans="1:16" s="2" customFormat="1" ht="14.25" customHeight="1" outlineLevel="2" x14ac:dyDescent="0.2">
      <c r="A1627" s="217">
        <f t="shared" si="214"/>
        <v>1624</v>
      </c>
      <c r="B1627" s="64" t="s">
        <v>2054</v>
      </c>
      <c r="C1627" s="58" t="s">
        <v>2022</v>
      </c>
      <c r="D1627" s="58" t="s">
        <v>891</v>
      </c>
      <c r="E1627" s="58" t="s">
        <v>25</v>
      </c>
      <c r="F1627" s="58" t="s">
        <v>43</v>
      </c>
      <c r="G1627" s="58" t="s">
        <v>553</v>
      </c>
      <c r="H1627" s="58" t="s">
        <v>1045</v>
      </c>
      <c r="I1627" s="58" t="s">
        <v>1042</v>
      </c>
      <c r="J1627" s="58" t="s">
        <v>621</v>
      </c>
      <c r="K1627" s="57" t="s">
        <v>2027</v>
      </c>
      <c r="L1627" s="184">
        <v>0</v>
      </c>
      <c r="M1627" s="185">
        <v>524</v>
      </c>
      <c r="N1627" s="186">
        <v>0</v>
      </c>
      <c r="O1627" s="187">
        <f t="shared" si="213"/>
        <v>-524</v>
      </c>
      <c r="P1627" s="59">
        <f t="shared" si="212"/>
        <v>0</v>
      </c>
    </row>
    <row r="1628" spans="1:16" s="2" customFormat="1" ht="14.25" customHeight="1" outlineLevel="2" x14ac:dyDescent="0.2">
      <c r="A1628" s="217">
        <f t="shared" si="214"/>
        <v>1625</v>
      </c>
      <c r="B1628" s="64" t="s">
        <v>2055</v>
      </c>
      <c r="C1628" s="58" t="s">
        <v>2022</v>
      </c>
      <c r="D1628" s="58" t="s">
        <v>891</v>
      </c>
      <c r="E1628" s="58" t="s">
        <v>25</v>
      </c>
      <c r="F1628" s="58" t="s">
        <v>43</v>
      </c>
      <c r="G1628" s="58" t="s">
        <v>273</v>
      </c>
      <c r="H1628" s="58"/>
      <c r="I1628" s="58" t="s">
        <v>1042</v>
      </c>
      <c r="J1628" s="58" t="s">
        <v>615</v>
      </c>
      <c r="K1628" s="57" t="s">
        <v>2023</v>
      </c>
      <c r="L1628" s="184">
        <v>0</v>
      </c>
      <c r="M1628" s="185">
        <v>2</v>
      </c>
      <c r="N1628" s="186">
        <v>2</v>
      </c>
      <c r="O1628" s="187">
        <f t="shared" si="213"/>
        <v>0</v>
      </c>
      <c r="P1628" s="59">
        <f t="shared" si="212"/>
        <v>100</v>
      </c>
    </row>
    <row r="1629" spans="1:16" s="2" customFormat="1" ht="14.25" customHeight="1" outlineLevel="2" x14ac:dyDescent="0.2">
      <c r="A1629" s="217">
        <f t="shared" si="214"/>
        <v>1626</v>
      </c>
      <c r="B1629" s="64" t="s">
        <v>2056</v>
      </c>
      <c r="C1629" s="58" t="s">
        <v>2022</v>
      </c>
      <c r="D1629" s="58" t="s">
        <v>891</v>
      </c>
      <c r="E1629" s="58" t="s">
        <v>25</v>
      </c>
      <c r="F1629" s="58" t="s">
        <v>43</v>
      </c>
      <c r="G1629" s="58" t="s">
        <v>273</v>
      </c>
      <c r="H1629" s="58" t="s">
        <v>1045</v>
      </c>
      <c r="I1629" s="58" t="s">
        <v>1042</v>
      </c>
      <c r="J1629" s="58" t="s">
        <v>615</v>
      </c>
      <c r="K1629" s="57" t="s">
        <v>2025</v>
      </c>
      <c r="L1629" s="184">
        <v>0</v>
      </c>
      <c r="M1629" s="185">
        <v>5</v>
      </c>
      <c r="N1629" s="186">
        <v>5</v>
      </c>
      <c r="O1629" s="187">
        <f t="shared" si="213"/>
        <v>0</v>
      </c>
      <c r="P1629" s="59">
        <f t="shared" si="212"/>
        <v>100</v>
      </c>
    </row>
    <row r="1630" spans="1:16" s="2" customFormat="1" ht="14.25" customHeight="1" outlineLevel="2" x14ac:dyDescent="0.2">
      <c r="A1630" s="217">
        <f t="shared" si="214"/>
        <v>1627</v>
      </c>
      <c r="B1630" s="64" t="s">
        <v>2057</v>
      </c>
      <c r="C1630" s="58" t="s">
        <v>2022</v>
      </c>
      <c r="D1630" s="58" t="s">
        <v>891</v>
      </c>
      <c r="E1630" s="58" t="s">
        <v>25</v>
      </c>
      <c r="F1630" s="58" t="s">
        <v>43</v>
      </c>
      <c r="G1630" s="58" t="s">
        <v>273</v>
      </c>
      <c r="H1630" s="58" t="s">
        <v>1045</v>
      </c>
      <c r="I1630" s="58" t="s">
        <v>1042</v>
      </c>
      <c r="J1630" s="58" t="s">
        <v>621</v>
      </c>
      <c r="K1630" s="57" t="s">
        <v>2027</v>
      </c>
      <c r="L1630" s="184">
        <v>0</v>
      </c>
      <c r="M1630" s="185">
        <v>41</v>
      </c>
      <c r="N1630" s="186">
        <v>41</v>
      </c>
      <c r="O1630" s="187">
        <f t="shared" si="213"/>
        <v>0</v>
      </c>
      <c r="P1630" s="59">
        <f t="shared" si="212"/>
        <v>100</v>
      </c>
    </row>
    <row r="1631" spans="1:16" s="2" customFormat="1" ht="14.25" customHeight="1" outlineLevel="2" x14ac:dyDescent="0.2">
      <c r="A1631" s="217">
        <f t="shared" si="214"/>
        <v>1628</v>
      </c>
      <c r="B1631" s="64" t="s">
        <v>2058</v>
      </c>
      <c r="C1631" s="58" t="s">
        <v>2022</v>
      </c>
      <c r="D1631" s="58" t="s">
        <v>891</v>
      </c>
      <c r="E1631" s="58" t="s">
        <v>25</v>
      </c>
      <c r="F1631" s="58" t="s">
        <v>43</v>
      </c>
      <c r="G1631" s="58" t="s">
        <v>27</v>
      </c>
      <c r="H1631" s="58"/>
      <c r="I1631" s="58" t="s">
        <v>1042</v>
      </c>
      <c r="J1631" s="58" t="s">
        <v>615</v>
      </c>
      <c r="K1631" s="57" t="s">
        <v>2023</v>
      </c>
      <c r="L1631" s="184">
        <v>0</v>
      </c>
      <c r="M1631" s="185">
        <v>723</v>
      </c>
      <c r="N1631" s="186">
        <v>584</v>
      </c>
      <c r="O1631" s="187">
        <f t="shared" si="213"/>
        <v>-139</v>
      </c>
      <c r="P1631" s="59">
        <f t="shared" si="212"/>
        <v>80.77455048409405</v>
      </c>
    </row>
    <row r="1632" spans="1:16" s="2" customFormat="1" ht="14.25" customHeight="1" outlineLevel="2" x14ac:dyDescent="0.2">
      <c r="A1632" s="217">
        <f t="shared" si="214"/>
        <v>1629</v>
      </c>
      <c r="B1632" s="64" t="s">
        <v>2059</v>
      </c>
      <c r="C1632" s="58" t="s">
        <v>2022</v>
      </c>
      <c r="D1632" s="58" t="s">
        <v>891</v>
      </c>
      <c r="E1632" s="58" t="s">
        <v>25</v>
      </c>
      <c r="F1632" s="58" t="s">
        <v>43</v>
      </c>
      <c r="G1632" s="58" t="s">
        <v>27</v>
      </c>
      <c r="H1632" s="58" t="s">
        <v>1045</v>
      </c>
      <c r="I1632" s="58" t="s">
        <v>1042</v>
      </c>
      <c r="J1632" s="58" t="s">
        <v>615</v>
      </c>
      <c r="K1632" s="57" t="s">
        <v>2025</v>
      </c>
      <c r="L1632" s="184">
        <v>0</v>
      </c>
      <c r="M1632" s="185">
        <v>1447</v>
      </c>
      <c r="N1632" s="186">
        <v>1168</v>
      </c>
      <c r="O1632" s="187">
        <f t="shared" si="213"/>
        <v>-279</v>
      </c>
      <c r="P1632" s="59">
        <f t="shared" si="212"/>
        <v>80.718728403593644</v>
      </c>
    </row>
    <row r="1633" spans="1:16" s="2" customFormat="1" ht="14.25" customHeight="1" outlineLevel="2" x14ac:dyDescent="0.2">
      <c r="A1633" s="217">
        <f t="shared" si="214"/>
        <v>1630</v>
      </c>
      <c r="B1633" s="64" t="s">
        <v>2060</v>
      </c>
      <c r="C1633" s="58" t="s">
        <v>2022</v>
      </c>
      <c r="D1633" s="58" t="s">
        <v>891</v>
      </c>
      <c r="E1633" s="58" t="s">
        <v>25</v>
      </c>
      <c r="F1633" s="58" t="s">
        <v>43</v>
      </c>
      <c r="G1633" s="58" t="s">
        <v>27</v>
      </c>
      <c r="H1633" s="58" t="s">
        <v>1045</v>
      </c>
      <c r="I1633" s="58" t="s">
        <v>1042</v>
      </c>
      <c r="J1633" s="58" t="s">
        <v>621</v>
      </c>
      <c r="K1633" s="57" t="s">
        <v>2027</v>
      </c>
      <c r="L1633" s="184">
        <v>0</v>
      </c>
      <c r="M1633" s="185">
        <v>11907</v>
      </c>
      <c r="N1633" s="186">
        <v>9926</v>
      </c>
      <c r="O1633" s="187">
        <f t="shared" si="213"/>
        <v>-1981</v>
      </c>
      <c r="P1633" s="59">
        <f t="shared" si="212"/>
        <v>83.362727807172249</v>
      </c>
    </row>
    <row r="1634" spans="1:16" s="2" customFormat="1" ht="14.25" customHeight="1" outlineLevel="2" x14ac:dyDescent="0.2">
      <c r="A1634" s="217">
        <f t="shared" si="214"/>
        <v>1631</v>
      </c>
      <c r="B1634" s="64" t="s">
        <v>2061</v>
      </c>
      <c r="C1634" s="58" t="s">
        <v>2022</v>
      </c>
      <c r="D1634" s="58" t="s">
        <v>891</v>
      </c>
      <c r="E1634" s="58" t="s">
        <v>25</v>
      </c>
      <c r="F1634" s="58" t="s">
        <v>43</v>
      </c>
      <c r="G1634" s="58" t="s">
        <v>27</v>
      </c>
      <c r="H1634" s="58"/>
      <c r="I1634" s="58" t="s">
        <v>1042</v>
      </c>
      <c r="J1634" s="58" t="s">
        <v>615</v>
      </c>
      <c r="K1634" s="57" t="s">
        <v>2029</v>
      </c>
      <c r="L1634" s="184">
        <v>0</v>
      </c>
      <c r="M1634" s="185">
        <v>21</v>
      </c>
      <c r="N1634" s="186">
        <v>21</v>
      </c>
      <c r="O1634" s="187">
        <f t="shared" si="213"/>
        <v>0</v>
      </c>
      <c r="P1634" s="59">
        <f t="shared" si="212"/>
        <v>100</v>
      </c>
    </row>
    <row r="1635" spans="1:16" s="2" customFormat="1" ht="14.25" customHeight="1" outlineLevel="2" x14ac:dyDescent="0.2">
      <c r="A1635" s="217">
        <f t="shared" si="214"/>
        <v>1632</v>
      </c>
      <c r="B1635" s="64" t="s">
        <v>2062</v>
      </c>
      <c r="C1635" s="58" t="s">
        <v>2022</v>
      </c>
      <c r="D1635" s="58" t="s">
        <v>891</v>
      </c>
      <c r="E1635" s="58" t="s">
        <v>25</v>
      </c>
      <c r="F1635" s="58" t="s">
        <v>43</v>
      </c>
      <c r="G1635" s="58" t="s">
        <v>27</v>
      </c>
      <c r="H1635" s="58" t="s">
        <v>1045</v>
      </c>
      <c r="I1635" s="58" t="s">
        <v>1042</v>
      </c>
      <c r="J1635" s="58" t="s">
        <v>615</v>
      </c>
      <c r="K1635" s="57" t="s">
        <v>2031</v>
      </c>
      <c r="L1635" s="184">
        <v>0</v>
      </c>
      <c r="M1635" s="185">
        <v>43</v>
      </c>
      <c r="N1635" s="186">
        <v>43</v>
      </c>
      <c r="O1635" s="187">
        <f t="shared" si="213"/>
        <v>0</v>
      </c>
      <c r="P1635" s="59">
        <f t="shared" si="212"/>
        <v>100</v>
      </c>
    </row>
    <row r="1636" spans="1:16" s="2" customFormat="1" ht="14.25" customHeight="1" outlineLevel="2" x14ac:dyDescent="0.2">
      <c r="A1636" s="217">
        <f t="shared" si="214"/>
        <v>1633</v>
      </c>
      <c r="B1636" s="64" t="s">
        <v>2063</v>
      </c>
      <c r="C1636" s="58" t="s">
        <v>2022</v>
      </c>
      <c r="D1636" s="58" t="s">
        <v>891</v>
      </c>
      <c r="E1636" s="58" t="s">
        <v>25</v>
      </c>
      <c r="F1636" s="58" t="s">
        <v>43</v>
      </c>
      <c r="G1636" s="58" t="s">
        <v>27</v>
      </c>
      <c r="H1636" s="58" t="s">
        <v>1045</v>
      </c>
      <c r="I1636" s="58" t="s">
        <v>1042</v>
      </c>
      <c r="J1636" s="58" t="s">
        <v>621</v>
      </c>
      <c r="K1636" s="57" t="s">
        <v>2033</v>
      </c>
      <c r="L1636" s="184">
        <v>0</v>
      </c>
      <c r="M1636" s="185">
        <v>365</v>
      </c>
      <c r="N1636" s="186">
        <v>363</v>
      </c>
      <c r="O1636" s="187">
        <f t="shared" si="213"/>
        <v>-2</v>
      </c>
      <c r="P1636" s="59">
        <f t="shared" si="212"/>
        <v>99.452054794520549</v>
      </c>
    </row>
    <row r="1637" spans="1:16" s="2" customFormat="1" ht="14.25" customHeight="1" outlineLevel="2" x14ac:dyDescent="0.2">
      <c r="A1637" s="217">
        <f t="shared" si="214"/>
        <v>1634</v>
      </c>
      <c r="B1637" s="64" t="s">
        <v>2064</v>
      </c>
      <c r="C1637" s="58" t="s">
        <v>2022</v>
      </c>
      <c r="D1637" s="58" t="s">
        <v>891</v>
      </c>
      <c r="E1637" s="58" t="s">
        <v>25</v>
      </c>
      <c r="F1637" s="58" t="s">
        <v>43</v>
      </c>
      <c r="G1637" s="58" t="s">
        <v>29</v>
      </c>
      <c r="H1637" s="58"/>
      <c r="I1637" s="58" t="s">
        <v>1042</v>
      </c>
      <c r="J1637" s="58" t="s">
        <v>615</v>
      </c>
      <c r="K1637" s="57" t="s">
        <v>2023</v>
      </c>
      <c r="L1637" s="184">
        <v>0</v>
      </c>
      <c r="M1637" s="185">
        <v>95</v>
      </c>
      <c r="N1637" s="186">
        <v>62</v>
      </c>
      <c r="O1637" s="187">
        <f t="shared" si="213"/>
        <v>-33</v>
      </c>
      <c r="P1637" s="59">
        <f t="shared" si="212"/>
        <v>65.26315789473685</v>
      </c>
    </row>
    <row r="1638" spans="1:16" s="2" customFormat="1" ht="14.25" customHeight="1" outlineLevel="2" x14ac:dyDescent="0.2">
      <c r="A1638" s="217">
        <f t="shared" si="214"/>
        <v>1635</v>
      </c>
      <c r="B1638" s="64" t="s">
        <v>2065</v>
      </c>
      <c r="C1638" s="58" t="s">
        <v>2022</v>
      </c>
      <c r="D1638" s="58" t="s">
        <v>891</v>
      </c>
      <c r="E1638" s="58" t="s">
        <v>25</v>
      </c>
      <c r="F1638" s="58" t="s">
        <v>43</v>
      </c>
      <c r="G1638" s="58" t="s">
        <v>29</v>
      </c>
      <c r="H1638" s="58" t="s">
        <v>1045</v>
      </c>
      <c r="I1638" s="58" t="s">
        <v>1042</v>
      </c>
      <c r="J1638" s="58" t="s">
        <v>615</v>
      </c>
      <c r="K1638" s="57" t="s">
        <v>2025</v>
      </c>
      <c r="L1638" s="184">
        <v>0</v>
      </c>
      <c r="M1638" s="185">
        <v>190</v>
      </c>
      <c r="N1638" s="186">
        <v>125</v>
      </c>
      <c r="O1638" s="187">
        <f t="shared" si="213"/>
        <v>-65</v>
      </c>
      <c r="P1638" s="59">
        <f t="shared" si="212"/>
        <v>65.789473684210535</v>
      </c>
    </row>
    <row r="1639" spans="1:16" s="2" customFormat="1" ht="14.25" customHeight="1" outlineLevel="2" x14ac:dyDescent="0.2">
      <c r="A1639" s="217">
        <f t="shared" si="214"/>
        <v>1636</v>
      </c>
      <c r="B1639" s="64" t="s">
        <v>2066</v>
      </c>
      <c r="C1639" s="58" t="s">
        <v>2022</v>
      </c>
      <c r="D1639" s="58" t="s">
        <v>891</v>
      </c>
      <c r="E1639" s="58" t="s">
        <v>25</v>
      </c>
      <c r="F1639" s="58" t="s">
        <v>43</v>
      </c>
      <c r="G1639" s="58" t="s">
        <v>29</v>
      </c>
      <c r="H1639" s="58" t="s">
        <v>1045</v>
      </c>
      <c r="I1639" s="58" t="s">
        <v>1042</v>
      </c>
      <c r="J1639" s="58" t="s">
        <v>621</v>
      </c>
      <c r="K1639" s="57" t="s">
        <v>2027</v>
      </c>
      <c r="L1639" s="184">
        <v>0</v>
      </c>
      <c r="M1639" s="185">
        <v>1610</v>
      </c>
      <c r="N1639" s="186">
        <v>1060</v>
      </c>
      <c r="O1639" s="187">
        <f t="shared" si="213"/>
        <v>-550</v>
      </c>
      <c r="P1639" s="59">
        <f t="shared" si="212"/>
        <v>65.838509316770185</v>
      </c>
    </row>
    <row r="1640" spans="1:16" s="2" customFormat="1" ht="14.25" customHeight="1" outlineLevel="2" x14ac:dyDescent="0.2">
      <c r="A1640" s="217">
        <f t="shared" si="214"/>
        <v>1637</v>
      </c>
      <c r="B1640" s="64" t="s">
        <v>2067</v>
      </c>
      <c r="C1640" s="58" t="s">
        <v>2022</v>
      </c>
      <c r="D1640" s="58" t="s">
        <v>891</v>
      </c>
      <c r="E1640" s="58" t="s">
        <v>25</v>
      </c>
      <c r="F1640" s="58" t="s">
        <v>43</v>
      </c>
      <c r="G1640" s="58" t="s">
        <v>29</v>
      </c>
      <c r="H1640" s="58"/>
      <c r="I1640" s="58" t="s">
        <v>1042</v>
      </c>
      <c r="J1640" s="58" t="s">
        <v>615</v>
      </c>
      <c r="K1640" s="57" t="s">
        <v>2029</v>
      </c>
      <c r="L1640" s="184">
        <v>0</v>
      </c>
      <c r="M1640" s="185">
        <v>31</v>
      </c>
      <c r="N1640" s="186">
        <v>31</v>
      </c>
      <c r="O1640" s="187">
        <f t="shared" si="213"/>
        <v>0</v>
      </c>
      <c r="P1640" s="59">
        <f t="shared" si="212"/>
        <v>100</v>
      </c>
    </row>
    <row r="1641" spans="1:16" s="2" customFormat="1" ht="14.25" customHeight="1" outlineLevel="2" x14ac:dyDescent="0.2">
      <c r="A1641" s="217">
        <f t="shared" si="214"/>
        <v>1638</v>
      </c>
      <c r="B1641" s="64" t="s">
        <v>2068</v>
      </c>
      <c r="C1641" s="58" t="s">
        <v>2022</v>
      </c>
      <c r="D1641" s="58" t="s">
        <v>891</v>
      </c>
      <c r="E1641" s="58" t="s">
        <v>25</v>
      </c>
      <c r="F1641" s="58" t="s">
        <v>43</v>
      </c>
      <c r="G1641" s="58" t="s">
        <v>29</v>
      </c>
      <c r="H1641" s="58" t="s">
        <v>1045</v>
      </c>
      <c r="I1641" s="58" t="s">
        <v>1042</v>
      </c>
      <c r="J1641" s="58" t="s">
        <v>615</v>
      </c>
      <c r="K1641" s="57" t="s">
        <v>2031</v>
      </c>
      <c r="L1641" s="184">
        <v>0</v>
      </c>
      <c r="M1641" s="185">
        <v>62</v>
      </c>
      <c r="N1641" s="186">
        <v>60</v>
      </c>
      <c r="O1641" s="187">
        <f t="shared" si="213"/>
        <v>-2</v>
      </c>
      <c r="P1641" s="59">
        <f t="shared" si="212"/>
        <v>96.774193548387103</v>
      </c>
    </row>
    <row r="1642" spans="1:16" s="2" customFormat="1" ht="14.25" customHeight="1" outlineLevel="2" x14ac:dyDescent="0.2">
      <c r="A1642" s="217">
        <f t="shared" si="214"/>
        <v>1639</v>
      </c>
      <c r="B1642" s="64" t="s">
        <v>2069</v>
      </c>
      <c r="C1642" s="58" t="s">
        <v>2022</v>
      </c>
      <c r="D1642" s="58" t="s">
        <v>891</v>
      </c>
      <c r="E1642" s="58" t="s">
        <v>25</v>
      </c>
      <c r="F1642" s="58" t="s">
        <v>43</v>
      </c>
      <c r="G1642" s="58" t="s">
        <v>29</v>
      </c>
      <c r="H1642" s="58" t="s">
        <v>1045</v>
      </c>
      <c r="I1642" s="58" t="s">
        <v>1042</v>
      </c>
      <c r="J1642" s="58" t="s">
        <v>621</v>
      </c>
      <c r="K1642" s="57" t="s">
        <v>2033</v>
      </c>
      <c r="L1642" s="184">
        <v>0</v>
      </c>
      <c r="M1642" s="185">
        <v>526</v>
      </c>
      <c r="N1642" s="186">
        <v>521</v>
      </c>
      <c r="O1642" s="187">
        <f t="shared" si="213"/>
        <v>-5</v>
      </c>
      <c r="P1642" s="59">
        <f t="shared" si="212"/>
        <v>99.049429657794676</v>
      </c>
    </row>
    <row r="1643" spans="1:16" s="2" customFormat="1" ht="14.25" customHeight="1" outlineLevel="2" x14ac:dyDescent="0.2">
      <c r="A1643" s="217">
        <f t="shared" si="214"/>
        <v>1640</v>
      </c>
      <c r="B1643" s="64" t="s">
        <v>2070</v>
      </c>
      <c r="C1643" s="58" t="s">
        <v>2022</v>
      </c>
      <c r="D1643" s="58" t="s">
        <v>891</v>
      </c>
      <c r="E1643" s="58" t="s">
        <v>25</v>
      </c>
      <c r="F1643" s="58" t="s">
        <v>43</v>
      </c>
      <c r="G1643" s="58" t="s">
        <v>471</v>
      </c>
      <c r="H1643" s="58"/>
      <c r="I1643" s="58" t="s">
        <v>1042</v>
      </c>
      <c r="J1643" s="58" t="s">
        <v>615</v>
      </c>
      <c r="K1643" s="57" t="s">
        <v>2029</v>
      </c>
      <c r="L1643" s="184">
        <v>0</v>
      </c>
      <c r="M1643" s="185">
        <v>3</v>
      </c>
      <c r="N1643" s="186">
        <v>1</v>
      </c>
      <c r="O1643" s="187">
        <f t="shared" si="213"/>
        <v>-2</v>
      </c>
      <c r="P1643" s="59">
        <f t="shared" si="212"/>
        <v>33.333333333333329</v>
      </c>
    </row>
    <row r="1644" spans="1:16" s="2" customFormat="1" ht="14.25" customHeight="1" outlineLevel="2" x14ac:dyDescent="0.2">
      <c r="A1644" s="217">
        <f t="shared" si="214"/>
        <v>1641</v>
      </c>
      <c r="B1644" s="64" t="s">
        <v>2071</v>
      </c>
      <c r="C1644" s="58" t="s">
        <v>2022</v>
      </c>
      <c r="D1644" s="58" t="s">
        <v>891</v>
      </c>
      <c r="E1644" s="58" t="s">
        <v>25</v>
      </c>
      <c r="F1644" s="58" t="s">
        <v>43</v>
      </c>
      <c r="G1644" s="58" t="s">
        <v>471</v>
      </c>
      <c r="H1644" s="58" t="s">
        <v>1045</v>
      </c>
      <c r="I1644" s="58" t="s">
        <v>1042</v>
      </c>
      <c r="J1644" s="58" t="s">
        <v>615</v>
      </c>
      <c r="K1644" s="57" t="s">
        <v>2031</v>
      </c>
      <c r="L1644" s="184">
        <v>0</v>
      </c>
      <c r="M1644" s="185">
        <v>5</v>
      </c>
      <c r="N1644" s="186">
        <v>2</v>
      </c>
      <c r="O1644" s="187">
        <f t="shared" si="213"/>
        <v>-3</v>
      </c>
      <c r="P1644" s="59">
        <f t="shared" si="212"/>
        <v>40</v>
      </c>
    </row>
    <row r="1645" spans="1:16" s="2" customFormat="1" ht="14.25" customHeight="1" outlineLevel="2" x14ac:dyDescent="0.2">
      <c r="A1645" s="217">
        <f t="shared" si="214"/>
        <v>1642</v>
      </c>
      <c r="B1645" s="64" t="s">
        <v>2072</v>
      </c>
      <c r="C1645" s="58" t="s">
        <v>2022</v>
      </c>
      <c r="D1645" s="58" t="s">
        <v>891</v>
      </c>
      <c r="E1645" s="58" t="s">
        <v>25</v>
      </c>
      <c r="F1645" s="58" t="s">
        <v>43</v>
      </c>
      <c r="G1645" s="58" t="s">
        <v>471</v>
      </c>
      <c r="H1645" s="58" t="s">
        <v>1045</v>
      </c>
      <c r="I1645" s="58" t="s">
        <v>1042</v>
      </c>
      <c r="J1645" s="58" t="s">
        <v>621</v>
      </c>
      <c r="K1645" s="57" t="s">
        <v>2033</v>
      </c>
      <c r="L1645" s="184">
        <v>0</v>
      </c>
      <c r="M1645" s="185">
        <v>43</v>
      </c>
      <c r="N1645" s="186">
        <v>15</v>
      </c>
      <c r="O1645" s="187">
        <f t="shared" si="213"/>
        <v>-28</v>
      </c>
      <c r="P1645" s="59">
        <f t="shared" si="212"/>
        <v>34.883720930232556</v>
      </c>
    </row>
    <row r="1646" spans="1:16" s="2" customFormat="1" ht="14.25" customHeight="1" outlineLevel="2" x14ac:dyDescent="0.2">
      <c r="A1646" s="217">
        <f t="shared" si="214"/>
        <v>1643</v>
      </c>
      <c r="B1646" s="64" t="s">
        <v>2073</v>
      </c>
      <c r="C1646" s="58" t="s">
        <v>2022</v>
      </c>
      <c r="D1646" s="58" t="s">
        <v>891</v>
      </c>
      <c r="E1646" s="58" t="s">
        <v>25</v>
      </c>
      <c r="F1646" s="58" t="s">
        <v>43</v>
      </c>
      <c r="G1646" s="58" t="s">
        <v>45</v>
      </c>
      <c r="H1646" s="58"/>
      <c r="I1646" s="58" t="s">
        <v>1042</v>
      </c>
      <c r="J1646" s="58" t="s">
        <v>615</v>
      </c>
      <c r="K1646" s="57" t="s">
        <v>2023</v>
      </c>
      <c r="L1646" s="184">
        <v>0</v>
      </c>
      <c r="M1646" s="185">
        <v>26</v>
      </c>
      <c r="N1646" s="186">
        <v>26</v>
      </c>
      <c r="O1646" s="187">
        <f t="shared" si="213"/>
        <v>0</v>
      </c>
      <c r="P1646" s="59">
        <f t="shared" si="212"/>
        <v>100</v>
      </c>
    </row>
    <row r="1647" spans="1:16" s="2" customFormat="1" ht="14.25" customHeight="1" outlineLevel="2" x14ac:dyDescent="0.2">
      <c r="A1647" s="217">
        <f t="shared" si="214"/>
        <v>1644</v>
      </c>
      <c r="B1647" s="64" t="s">
        <v>2074</v>
      </c>
      <c r="C1647" s="58" t="s">
        <v>2022</v>
      </c>
      <c r="D1647" s="58" t="s">
        <v>891</v>
      </c>
      <c r="E1647" s="58" t="s">
        <v>25</v>
      </c>
      <c r="F1647" s="58" t="s">
        <v>43</v>
      </c>
      <c r="G1647" s="58" t="s">
        <v>45</v>
      </c>
      <c r="H1647" s="58" t="s">
        <v>1045</v>
      </c>
      <c r="I1647" s="58" t="s">
        <v>1042</v>
      </c>
      <c r="J1647" s="58" t="s">
        <v>615</v>
      </c>
      <c r="K1647" s="57" t="s">
        <v>2025</v>
      </c>
      <c r="L1647" s="184">
        <v>0</v>
      </c>
      <c r="M1647" s="185">
        <v>53</v>
      </c>
      <c r="N1647" s="186">
        <v>53</v>
      </c>
      <c r="O1647" s="187">
        <f t="shared" si="213"/>
        <v>0</v>
      </c>
      <c r="P1647" s="59">
        <f t="shared" si="212"/>
        <v>100</v>
      </c>
    </row>
    <row r="1648" spans="1:16" s="2" customFormat="1" ht="14.25" customHeight="1" outlineLevel="2" x14ac:dyDescent="0.2">
      <c r="A1648" s="217">
        <f t="shared" si="214"/>
        <v>1645</v>
      </c>
      <c r="B1648" s="64" t="s">
        <v>2075</v>
      </c>
      <c r="C1648" s="58" t="s">
        <v>2022</v>
      </c>
      <c r="D1648" s="58" t="s">
        <v>891</v>
      </c>
      <c r="E1648" s="58" t="s">
        <v>25</v>
      </c>
      <c r="F1648" s="58" t="s">
        <v>43</v>
      </c>
      <c r="G1648" s="58" t="s">
        <v>45</v>
      </c>
      <c r="H1648" s="58" t="s">
        <v>1045</v>
      </c>
      <c r="I1648" s="58" t="s">
        <v>1042</v>
      </c>
      <c r="J1648" s="58" t="s">
        <v>621</v>
      </c>
      <c r="K1648" s="57" t="s">
        <v>2027</v>
      </c>
      <c r="L1648" s="184">
        <v>0</v>
      </c>
      <c r="M1648" s="185">
        <v>459</v>
      </c>
      <c r="N1648" s="186">
        <v>448</v>
      </c>
      <c r="O1648" s="187">
        <f t="shared" si="213"/>
        <v>-11</v>
      </c>
      <c r="P1648" s="59">
        <f t="shared" si="212"/>
        <v>97.60348583877996</v>
      </c>
    </row>
    <row r="1649" spans="1:16" s="2" customFormat="1" ht="14.25" customHeight="1" outlineLevel="2" x14ac:dyDescent="0.2">
      <c r="A1649" s="217">
        <f t="shared" si="214"/>
        <v>1646</v>
      </c>
      <c r="B1649" s="64" t="s">
        <v>2076</v>
      </c>
      <c r="C1649" s="58" t="s">
        <v>2022</v>
      </c>
      <c r="D1649" s="58" t="s">
        <v>891</v>
      </c>
      <c r="E1649" s="58" t="s">
        <v>25</v>
      </c>
      <c r="F1649" s="58" t="s">
        <v>43</v>
      </c>
      <c r="G1649" s="58" t="s">
        <v>45</v>
      </c>
      <c r="H1649" s="58"/>
      <c r="I1649" s="58" t="s">
        <v>1042</v>
      </c>
      <c r="J1649" s="58" t="s">
        <v>615</v>
      </c>
      <c r="K1649" s="57" t="s">
        <v>2023</v>
      </c>
      <c r="L1649" s="184">
        <v>0</v>
      </c>
      <c r="M1649" s="185">
        <v>2</v>
      </c>
      <c r="N1649" s="186">
        <v>1</v>
      </c>
      <c r="O1649" s="187">
        <f t="shared" si="213"/>
        <v>-1</v>
      </c>
      <c r="P1649" s="59">
        <f t="shared" si="212"/>
        <v>50</v>
      </c>
    </row>
    <row r="1650" spans="1:16" s="2" customFormat="1" ht="14.25" customHeight="1" outlineLevel="2" x14ac:dyDescent="0.2">
      <c r="A1650" s="217">
        <f t="shared" si="214"/>
        <v>1647</v>
      </c>
      <c r="B1650" s="64" t="s">
        <v>2077</v>
      </c>
      <c r="C1650" s="58" t="s">
        <v>2022</v>
      </c>
      <c r="D1650" s="58" t="s">
        <v>891</v>
      </c>
      <c r="E1650" s="58" t="s">
        <v>25</v>
      </c>
      <c r="F1650" s="58" t="s">
        <v>43</v>
      </c>
      <c r="G1650" s="58" t="s">
        <v>45</v>
      </c>
      <c r="H1650" s="58" t="s">
        <v>1045</v>
      </c>
      <c r="I1650" s="58" t="s">
        <v>1042</v>
      </c>
      <c r="J1650" s="58" t="s">
        <v>615</v>
      </c>
      <c r="K1650" s="57" t="s">
        <v>2025</v>
      </c>
      <c r="L1650" s="184">
        <v>0</v>
      </c>
      <c r="M1650" s="185">
        <v>4</v>
      </c>
      <c r="N1650" s="186">
        <v>2</v>
      </c>
      <c r="O1650" s="187">
        <f t="shared" si="213"/>
        <v>-2</v>
      </c>
      <c r="P1650" s="59">
        <f t="shared" si="212"/>
        <v>50</v>
      </c>
    </row>
    <row r="1651" spans="1:16" s="2" customFormat="1" ht="14.25" customHeight="1" outlineLevel="2" x14ac:dyDescent="0.2">
      <c r="A1651" s="217">
        <f t="shared" si="214"/>
        <v>1648</v>
      </c>
      <c r="B1651" s="64" t="s">
        <v>2078</v>
      </c>
      <c r="C1651" s="58" t="s">
        <v>2022</v>
      </c>
      <c r="D1651" s="58" t="s">
        <v>891</v>
      </c>
      <c r="E1651" s="58" t="s">
        <v>25</v>
      </c>
      <c r="F1651" s="58" t="s">
        <v>43</v>
      </c>
      <c r="G1651" s="58" t="s">
        <v>45</v>
      </c>
      <c r="H1651" s="58" t="s">
        <v>1045</v>
      </c>
      <c r="I1651" s="58" t="s">
        <v>1042</v>
      </c>
      <c r="J1651" s="58" t="s">
        <v>621</v>
      </c>
      <c r="K1651" s="57" t="s">
        <v>2027</v>
      </c>
      <c r="L1651" s="184">
        <v>0</v>
      </c>
      <c r="M1651" s="185">
        <v>26</v>
      </c>
      <c r="N1651" s="186">
        <v>16</v>
      </c>
      <c r="O1651" s="187">
        <f t="shared" si="213"/>
        <v>-10</v>
      </c>
      <c r="P1651" s="59">
        <f t="shared" si="212"/>
        <v>61.53846153846154</v>
      </c>
    </row>
    <row r="1652" spans="1:16" s="2" customFormat="1" ht="14.25" customHeight="1" outlineLevel="2" x14ac:dyDescent="0.2">
      <c r="A1652" s="217">
        <f t="shared" si="214"/>
        <v>1649</v>
      </c>
      <c r="B1652" s="64" t="s">
        <v>2079</v>
      </c>
      <c r="C1652" s="58" t="s">
        <v>2022</v>
      </c>
      <c r="D1652" s="58" t="s">
        <v>891</v>
      </c>
      <c r="E1652" s="58" t="s">
        <v>25</v>
      </c>
      <c r="F1652" s="58" t="s">
        <v>43</v>
      </c>
      <c r="G1652" s="58" t="s">
        <v>47</v>
      </c>
      <c r="H1652" s="58"/>
      <c r="I1652" s="58" t="s">
        <v>1042</v>
      </c>
      <c r="J1652" s="58" t="s">
        <v>615</v>
      </c>
      <c r="K1652" s="57" t="s">
        <v>2029</v>
      </c>
      <c r="L1652" s="184">
        <v>0</v>
      </c>
      <c r="M1652" s="185">
        <v>11</v>
      </c>
      <c r="N1652" s="186">
        <v>8</v>
      </c>
      <c r="O1652" s="187">
        <f t="shared" si="213"/>
        <v>-3</v>
      </c>
      <c r="P1652" s="59">
        <f t="shared" si="212"/>
        <v>72.727272727272734</v>
      </c>
    </row>
    <row r="1653" spans="1:16" s="2" customFormat="1" ht="14.25" customHeight="1" outlineLevel="2" x14ac:dyDescent="0.2">
      <c r="A1653" s="217">
        <f t="shared" si="214"/>
        <v>1650</v>
      </c>
      <c r="B1653" s="64" t="s">
        <v>2080</v>
      </c>
      <c r="C1653" s="58" t="s">
        <v>2022</v>
      </c>
      <c r="D1653" s="58" t="s">
        <v>891</v>
      </c>
      <c r="E1653" s="58" t="s">
        <v>25</v>
      </c>
      <c r="F1653" s="58" t="s">
        <v>43</v>
      </c>
      <c r="G1653" s="58" t="s">
        <v>47</v>
      </c>
      <c r="H1653" s="58" t="s">
        <v>1045</v>
      </c>
      <c r="I1653" s="58" t="s">
        <v>1042</v>
      </c>
      <c r="J1653" s="58" t="s">
        <v>615</v>
      </c>
      <c r="K1653" s="57" t="s">
        <v>2031</v>
      </c>
      <c r="L1653" s="184">
        <v>0</v>
      </c>
      <c r="M1653" s="185">
        <v>22</v>
      </c>
      <c r="N1653" s="186">
        <v>16</v>
      </c>
      <c r="O1653" s="187">
        <f t="shared" si="213"/>
        <v>-6</v>
      </c>
      <c r="P1653" s="59">
        <f t="shared" si="212"/>
        <v>72.727272727272734</v>
      </c>
    </row>
    <row r="1654" spans="1:16" s="2" customFormat="1" ht="14.25" customHeight="1" outlineLevel="2" x14ac:dyDescent="0.2">
      <c r="A1654" s="217">
        <f t="shared" si="214"/>
        <v>1651</v>
      </c>
      <c r="B1654" s="64" t="s">
        <v>2081</v>
      </c>
      <c r="C1654" s="58" t="s">
        <v>2022</v>
      </c>
      <c r="D1654" s="58" t="s">
        <v>891</v>
      </c>
      <c r="E1654" s="58" t="s">
        <v>25</v>
      </c>
      <c r="F1654" s="58" t="s">
        <v>43</v>
      </c>
      <c r="G1654" s="58" t="s">
        <v>47</v>
      </c>
      <c r="H1654" s="58" t="s">
        <v>1045</v>
      </c>
      <c r="I1654" s="58" t="s">
        <v>1042</v>
      </c>
      <c r="J1654" s="58" t="s">
        <v>621</v>
      </c>
      <c r="K1654" s="57" t="s">
        <v>2033</v>
      </c>
      <c r="L1654" s="184">
        <v>0</v>
      </c>
      <c r="M1654" s="185">
        <v>187</v>
      </c>
      <c r="N1654" s="186">
        <v>136</v>
      </c>
      <c r="O1654" s="187">
        <f t="shared" si="213"/>
        <v>-51</v>
      </c>
      <c r="P1654" s="59">
        <f t="shared" si="212"/>
        <v>72.727272727272734</v>
      </c>
    </row>
    <row r="1655" spans="1:16" s="2" customFormat="1" ht="14.25" customHeight="1" outlineLevel="2" x14ac:dyDescent="0.2">
      <c r="A1655" s="217">
        <f t="shared" si="214"/>
        <v>1652</v>
      </c>
      <c r="B1655" s="64" t="s">
        <v>2082</v>
      </c>
      <c r="C1655" s="58" t="s">
        <v>2022</v>
      </c>
      <c r="D1655" s="58" t="s">
        <v>891</v>
      </c>
      <c r="E1655" s="58" t="s">
        <v>25</v>
      </c>
      <c r="F1655" s="58" t="s">
        <v>43</v>
      </c>
      <c r="G1655" s="58" t="s">
        <v>49</v>
      </c>
      <c r="H1655" s="58"/>
      <c r="I1655" s="58" t="s">
        <v>1042</v>
      </c>
      <c r="J1655" s="58" t="s">
        <v>615</v>
      </c>
      <c r="K1655" s="57" t="s">
        <v>2029</v>
      </c>
      <c r="L1655" s="184">
        <v>0</v>
      </c>
      <c r="M1655" s="185">
        <v>1</v>
      </c>
      <c r="N1655" s="186">
        <v>1</v>
      </c>
      <c r="O1655" s="187">
        <f t="shared" si="213"/>
        <v>0</v>
      </c>
      <c r="P1655" s="59">
        <f t="shared" si="212"/>
        <v>100</v>
      </c>
    </row>
    <row r="1656" spans="1:16" s="2" customFormat="1" ht="14.25" customHeight="1" outlineLevel="2" x14ac:dyDescent="0.2">
      <c r="A1656" s="217">
        <f t="shared" si="214"/>
        <v>1653</v>
      </c>
      <c r="B1656" s="64" t="s">
        <v>2083</v>
      </c>
      <c r="C1656" s="58" t="s">
        <v>2022</v>
      </c>
      <c r="D1656" s="58" t="s">
        <v>891</v>
      </c>
      <c r="E1656" s="58" t="s">
        <v>25</v>
      </c>
      <c r="F1656" s="58" t="s">
        <v>43</v>
      </c>
      <c r="G1656" s="58" t="s">
        <v>49</v>
      </c>
      <c r="H1656" s="58" t="s">
        <v>1045</v>
      </c>
      <c r="I1656" s="58" t="s">
        <v>1042</v>
      </c>
      <c r="J1656" s="58" t="s">
        <v>615</v>
      </c>
      <c r="K1656" s="57" t="s">
        <v>2031</v>
      </c>
      <c r="L1656" s="184">
        <v>0</v>
      </c>
      <c r="M1656" s="185">
        <v>2</v>
      </c>
      <c r="N1656" s="186">
        <v>2</v>
      </c>
      <c r="O1656" s="187">
        <f t="shared" si="213"/>
        <v>0</v>
      </c>
      <c r="P1656" s="59">
        <f t="shared" si="212"/>
        <v>100</v>
      </c>
    </row>
    <row r="1657" spans="1:16" s="2" customFormat="1" ht="14.25" customHeight="1" outlineLevel="2" x14ac:dyDescent="0.2">
      <c r="A1657" s="217">
        <f t="shared" si="214"/>
        <v>1654</v>
      </c>
      <c r="B1657" s="64" t="s">
        <v>2084</v>
      </c>
      <c r="C1657" s="58" t="s">
        <v>2022</v>
      </c>
      <c r="D1657" s="58" t="s">
        <v>891</v>
      </c>
      <c r="E1657" s="58" t="s">
        <v>25</v>
      </c>
      <c r="F1657" s="58" t="s">
        <v>43</v>
      </c>
      <c r="G1657" s="58" t="s">
        <v>49</v>
      </c>
      <c r="H1657" s="58" t="s">
        <v>1045</v>
      </c>
      <c r="I1657" s="58" t="s">
        <v>1042</v>
      </c>
      <c r="J1657" s="58" t="s">
        <v>621</v>
      </c>
      <c r="K1657" s="57" t="s">
        <v>2033</v>
      </c>
      <c r="L1657" s="184">
        <v>0</v>
      </c>
      <c r="M1657" s="185">
        <v>15</v>
      </c>
      <c r="N1657" s="186">
        <v>15</v>
      </c>
      <c r="O1657" s="187">
        <f t="shared" si="213"/>
        <v>0</v>
      </c>
      <c r="P1657" s="59">
        <f t="shared" si="212"/>
        <v>100</v>
      </c>
    </row>
    <row r="1658" spans="1:16" s="2" customFormat="1" ht="14.25" customHeight="1" outlineLevel="2" x14ac:dyDescent="0.2">
      <c r="A1658" s="217">
        <f t="shared" si="214"/>
        <v>1655</v>
      </c>
      <c r="B1658" s="64" t="s">
        <v>2085</v>
      </c>
      <c r="C1658" s="58" t="s">
        <v>2022</v>
      </c>
      <c r="D1658" s="58" t="s">
        <v>891</v>
      </c>
      <c r="E1658" s="58" t="s">
        <v>25</v>
      </c>
      <c r="F1658" s="58" t="s">
        <v>43</v>
      </c>
      <c r="G1658" s="58" t="s">
        <v>31</v>
      </c>
      <c r="H1658" s="58"/>
      <c r="I1658" s="58" t="s">
        <v>1042</v>
      </c>
      <c r="J1658" s="58" t="s">
        <v>615</v>
      </c>
      <c r="K1658" s="57" t="s">
        <v>2023</v>
      </c>
      <c r="L1658" s="184">
        <v>0</v>
      </c>
      <c r="M1658" s="185">
        <v>273</v>
      </c>
      <c r="N1658" s="186">
        <v>259</v>
      </c>
      <c r="O1658" s="187">
        <f t="shared" si="213"/>
        <v>-14</v>
      </c>
      <c r="P1658" s="59">
        <f t="shared" si="212"/>
        <v>94.871794871794862</v>
      </c>
    </row>
    <row r="1659" spans="1:16" s="2" customFormat="1" ht="14.25" customHeight="1" outlineLevel="2" x14ac:dyDescent="0.2">
      <c r="A1659" s="217">
        <f t="shared" si="214"/>
        <v>1656</v>
      </c>
      <c r="B1659" s="64" t="s">
        <v>2086</v>
      </c>
      <c r="C1659" s="58" t="s">
        <v>2022</v>
      </c>
      <c r="D1659" s="58" t="s">
        <v>891</v>
      </c>
      <c r="E1659" s="58" t="s">
        <v>25</v>
      </c>
      <c r="F1659" s="58" t="s">
        <v>43</v>
      </c>
      <c r="G1659" s="58" t="s">
        <v>31</v>
      </c>
      <c r="H1659" s="58" t="s">
        <v>1045</v>
      </c>
      <c r="I1659" s="58" t="s">
        <v>1042</v>
      </c>
      <c r="J1659" s="58" t="s">
        <v>615</v>
      </c>
      <c r="K1659" s="57" t="s">
        <v>2025</v>
      </c>
      <c r="L1659" s="184">
        <v>0</v>
      </c>
      <c r="M1659" s="185">
        <v>546</v>
      </c>
      <c r="N1659" s="186">
        <v>516</v>
      </c>
      <c r="O1659" s="187">
        <f t="shared" si="213"/>
        <v>-30</v>
      </c>
      <c r="P1659" s="59">
        <f t="shared" si="212"/>
        <v>94.505494505494497</v>
      </c>
    </row>
    <row r="1660" spans="1:16" s="2" customFormat="1" ht="14.25" customHeight="1" outlineLevel="2" x14ac:dyDescent="0.2">
      <c r="A1660" s="217">
        <f t="shared" si="214"/>
        <v>1657</v>
      </c>
      <c r="B1660" s="64" t="s">
        <v>2087</v>
      </c>
      <c r="C1660" s="58" t="s">
        <v>2022</v>
      </c>
      <c r="D1660" s="58" t="s">
        <v>891</v>
      </c>
      <c r="E1660" s="58" t="s">
        <v>25</v>
      </c>
      <c r="F1660" s="58" t="s">
        <v>43</v>
      </c>
      <c r="G1660" s="58" t="s">
        <v>31</v>
      </c>
      <c r="H1660" s="58" t="s">
        <v>1045</v>
      </c>
      <c r="I1660" s="58" t="s">
        <v>1042</v>
      </c>
      <c r="J1660" s="58" t="s">
        <v>621</v>
      </c>
      <c r="K1660" s="57" t="s">
        <v>2027</v>
      </c>
      <c r="L1660" s="184">
        <v>0</v>
      </c>
      <c r="M1660" s="185">
        <v>4635</v>
      </c>
      <c r="N1660" s="186">
        <v>4396</v>
      </c>
      <c r="O1660" s="187">
        <f t="shared" si="213"/>
        <v>-239</v>
      </c>
      <c r="P1660" s="59">
        <f t="shared" si="212"/>
        <v>94.843581445523199</v>
      </c>
    </row>
    <row r="1661" spans="1:16" s="2" customFormat="1" ht="14.25" customHeight="1" outlineLevel="2" x14ac:dyDescent="0.2">
      <c r="A1661" s="217">
        <f t="shared" si="214"/>
        <v>1658</v>
      </c>
      <c r="B1661" s="64" t="s">
        <v>2088</v>
      </c>
      <c r="C1661" s="58" t="s">
        <v>2022</v>
      </c>
      <c r="D1661" s="58" t="s">
        <v>891</v>
      </c>
      <c r="E1661" s="58" t="s">
        <v>25</v>
      </c>
      <c r="F1661" s="58" t="s">
        <v>43</v>
      </c>
      <c r="G1661" s="58" t="s">
        <v>31</v>
      </c>
      <c r="H1661" s="58"/>
      <c r="I1661" s="58" t="s">
        <v>1042</v>
      </c>
      <c r="J1661" s="58" t="s">
        <v>615</v>
      </c>
      <c r="K1661" s="57" t="s">
        <v>2023</v>
      </c>
      <c r="L1661" s="184">
        <v>0</v>
      </c>
      <c r="M1661" s="185">
        <v>113</v>
      </c>
      <c r="N1661" s="186">
        <v>106</v>
      </c>
      <c r="O1661" s="187">
        <f t="shared" si="213"/>
        <v>-7</v>
      </c>
      <c r="P1661" s="59">
        <f t="shared" ref="P1661:P1721" si="215">N1661/M1661*100</f>
        <v>93.805309734513273</v>
      </c>
    </row>
    <row r="1662" spans="1:16" s="2" customFormat="1" ht="14.25" customHeight="1" outlineLevel="2" x14ac:dyDescent="0.2">
      <c r="A1662" s="217">
        <f t="shared" si="214"/>
        <v>1659</v>
      </c>
      <c r="B1662" s="64" t="s">
        <v>2089</v>
      </c>
      <c r="C1662" s="58" t="s">
        <v>2022</v>
      </c>
      <c r="D1662" s="58" t="s">
        <v>891</v>
      </c>
      <c r="E1662" s="58" t="s">
        <v>25</v>
      </c>
      <c r="F1662" s="58" t="s">
        <v>43</v>
      </c>
      <c r="G1662" s="58" t="s">
        <v>31</v>
      </c>
      <c r="H1662" s="58" t="s">
        <v>1045</v>
      </c>
      <c r="I1662" s="58" t="s">
        <v>1042</v>
      </c>
      <c r="J1662" s="58" t="s">
        <v>615</v>
      </c>
      <c r="K1662" s="57" t="s">
        <v>2025</v>
      </c>
      <c r="L1662" s="184">
        <v>0</v>
      </c>
      <c r="M1662" s="185">
        <v>275</v>
      </c>
      <c r="N1662" s="186">
        <v>212</v>
      </c>
      <c r="O1662" s="187">
        <f t="shared" si="213"/>
        <v>-63</v>
      </c>
      <c r="P1662" s="59">
        <f t="shared" si="215"/>
        <v>77.090909090909093</v>
      </c>
    </row>
    <row r="1663" spans="1:16" s="2" customFormat="1" ht="14.25" customHeight="1" outlineLevel="2" x14ac:dyDescent="0.2">
      <c r="A1663" s="217">
        <f t="shared" si="214"/>
        <v>1660</v>
      </c>
      <c r="B1663" s="64" t="s">
        <v>2090</v>
      </c>
      <c r="C1663" s="58" t="s">
        <v>2022</v>
      </c>
      <c r="D1663" s="58" t="s">
        <v>891</v>
      </c>
      <c r="E1663" s="58" t="s">
        <v>25</v>
      </c>
      <c r="F1663" s="58" t="s">
        <v>43</v>
      </c>
      <c r="G1663" s="58" t="s">
        <v>31</v>
      </c>
      <c r="H1663" s="58" t="s">
        <v>1045</v>
      </c>
      <c r="I1663" s="58" t="s">
        <v>1042</v>
      </c>
      <c r="J1663" s="58" t="s">
        <v>621</v>
      </c>
      <c r="K1663" s="57" t="s">
        <v>2027</v>
      </c>
      <c r="L1663" s="184">
        <v>0</v>
      </c>
      <c r="M1663" s="185">
        <v>1913</v>
      </c>
      <c r="N1663" s="186">
        <v>1803</v>
      </c>
      <c r="O1663" s="187">
        <f t="shared" si="213"/>
        <v>-110</v>
      </c>
      <c r="P1663" s="59">
        <f t="shared" si="215"/>
        <v>94.249869315211711</v>
      </c>
    </row>
    <row r="1664" spans="1:16" s="2" customFormat="1" ht="14.25" customHeight="1" outlineLevel="2" x14ac:dyDescent="0.2">
      <c r="A1664" s="217">
        <f t="shared" si="214"/>
        <v>1661</v>
      </c>
      <c r="B1664" s="64" t="s">
        <v>2091</v>
      </c>
      <c r="C1664" s="58" t="s">
        <v>2022</v>
      </c>
      <c r="D1664" s="58" t="s">
        <v>891</v>
      </c>
      <c r="E1664" s="58" t="s">
        <v>25</v>
      </c>
      <c r="F1664" s="58" t="s">
        <v>43</v>
      </c>
      <c r="G1664" s="58" t="s">
        <v>31</v>
      </c>
      <c r="H1664" s="58"/>
      <c r="I1664" s="58" t="s">
        <v>1042</v>
      </c>
      <c r="J1664" s="58" t="s">
        <v>615</v>
      </c>
      <c r="K1664" s="57" t="s">
        <v>2029</v>
      </c>
      <c r="L1664" s="184">
        <v>0</v>
      </c>
      <c r="M1664" s="185">
        <v>28</v>
      </c>
      <c r="N1664" s="186">
        <v>27</v>
      </c>
      <c r="O1664" s="187">
        <f t="shared" si="213"/>
        <v>-1</v>
      </c>
      <c r="P1664" s="59">
        <f t="shared" si="215"/>
        <v>96.428571428571431</v>
      </c>
    </row>
    <row r="1665" spans="1:16" s="2" customFormat="1" ht="14.25" customHeight="1" outlineLevel="2" x14ac:dyDescent="0.2">
      <c r="A1665" s="217">
        <f t="shared" si="214"/>
        <v>1662</v>
      </c>
      <c r="B1665" s="64" t="s">
        <v>2092</v>
      </c>
      <c r="C1665" s="58" t="s">
        <v>2022</v>
      </c>
      <c r="D1665" s="58" t="s">
        <v>891</v>
      </c>
      <c r="E1665" s="58" t="s">
        <v>25</v>
      </c>
      <c r="F1665" s="58" t="s">
        <v>43</v>
      </c>
      <c r="G1665" s="58" t="s">
        <v>31</v>
      </c>
      <c r="H1665" s="58" t="s">
        <v>1045</v>
      </c>
      <c r="I1665" s="58" t="s">
        <v>1042</v>
      </c>
      <c r="J1665" s="58" t="s">
        <v>615</v>
      </c>
      <c r="K1665" s="57" t="s">
        <v>2031</v>
      </c>
      <c r="L1665" s="184">
        <v>0</v>
      </c>
      <c r="M1665" s="185">
        <v>56</v>
      </c>
      <c r="N1665" s="186">
        <v>55</v>
      </c>
      <c r="O1665" s="187">
        <f t="shared" ref="O1665:O1725" si="216">N1665-M1665</f>
        <v>-1</v>
      </c>
      <c r="P1665" s="59">
        <f t="shared" si="215"/>
        <v>98.214285714285708</v>
      </c>
    </row>
    <row r="1666" spans="1:16" s="2" customFormat="1" ht="14.25" customHeight="1" outlineLevel="2" x14ac:dyDescent="0.2">
      <c r="A1666" s="217">
        <f t="shared" si="214"/>
        <v>1663</v>
      </c>
      <c r="B1666" s="64" t="s">
        <v>2093</v>
      </c>
      <c r="C1666" s="58" t="s">
        <v>2022</v>
      </c>
      <c r="D1666" s="58" t="s">
        <v>891</v>
      </c>
      <c r="E1666" s="58" t="s">
        <v>25</v>
      </c>
      <c r="F1666" s="58" t="s">
        <v>43</v>
      </c>
      <c r="G1666" s="58" t="s">
        <v>31</v>
      </c>
      <c r="H1666" s="58" t="s">
        <v>1045</v>
      </c>
      <c r="I1666" s="58" t="s">
        <v>1042</v>
      </c>
      <c r="J1666" s="58" t="s">
        <v>621</v>
      </c>
      <c r="K1666" s="57" t="s">
        <v>2033</v>
      </c>
      <c r="L1666" s="184">
        <v>0</v>
      </c>
      <c r="M1666" s="185">
        <v>472</v>
      </c>
      <c r="N1666" s="186">
        <v>465</v>
      </c>
      <c r="O1666" s="187">
        <f t="shared" si="216"/>
        <v>-7</v>
      </c>
      <c r="P1666" s="59">
        <f t="shared" si="215"/>
        <v>98.516949152542381</v>
      </c>
    </row>
    <row r="1667" spans="1:16" s="2" customFormat="1" ht="14.25" customHeight="1" outlineLevel="2" x14ac:dyDescent="0.2">
      <c r="A1667" s="217">
        <f t="shared" si="214"/>
        <v>1664</v>
      </c>
      <c r="B1667" s="64" t="s">
        <v>2094</v>
      </c>
      <c r="C1667" s="58" t="s">
        <v>2022</v>
      </c>
      <c r="D1667" s="58" t="s">
        <v>891</v>
      </c>
      <c r="E1667" s="58" t="s">
        <v>25</v>
      </c>
      <c r="F1667" s="58" t="s">
        <v>43</v>
      </c>
      <c r="G1667" s="58" t="s">
        <v>497</v>
      </c>
      <c r="H1667" s="58"/>
      <c r="I1667" s="58" t="s">
        <v>1042</v>
      </c>
      <c r="J1667" s="58" t="s">
        <v>615</v>
      </c>
      <c r="K1667" s="57" t="s">
        <v>2023</v>
      </c>
      <c r="L1667" s="184">
        <v>0</v>
      </c>
      <c r="M1667" s="185">
        <v>1</v>
      </c>
      <c r="N1667" s="186">
        <v>1</v>
      </c>
      <c r="O1667" s="187">
        <f t="shared" si="216"/>
        <v>0</v>
      </c>
      <c r="P1667" s="59">
        <f t="shared" si="215"/>
        <v>100</v>
      </c>
    </row>
    <row r="1668" spans="1:16" s="2" customFormat="1" ht="14.25" customHeight="1" outlineLevel="2" x14ac:dyDescent="0.2">
      <c r="A1668" s="217">
        <f t="shared" si="214"/>
        <v>1665</v>
      </c>
      <c r="B1668" s="64" t="s">
        <v>2095</v>
      </c>
      <c r="C1668" s="58" t="s">
        <v>2022</v>
      </c>
      <c r="D1668" s="58" t="s">
        <v>891</v>
      </c>
      <c r="E1668" s="58" t="s">
        <v>25</v>
      </c>
      <c r="F1668" s="58" t="s">
        <v>43</v>
      </c>
      <c r="G1668" s="58" t="s">
        <v>497</v>
      </c>
      <c r="H1668" s="58" t="s">
        <v>1045</v>
      </c>
      <c r="I1668" s="58" t="s">
        <v>1042</v>
      </c>
      <c r="J1668" s="58" t="s">
        <v>615</v>
      </c>
      <c r="K1668" s="57" t="s">
        <v>2025</v>
      </c>
      <c r="L1668" s="184">
        <v>0</v>
      </c>
      <c r="M1668" s="185">
        <v>3</v>
      </c>
      <c r="N1668" s="186">
        <v>3</v>
      </c>
      <c r="O1668" s="187">
        <f t="shared" si="216"/>
        <v>0</v>
      </c>
      <c r="P1668" s="59">
        <f t="shared" si="215"/>
        <v>100</v>
      </c>
    </row>
    <row r="1669" spans="1:16" s="2" customFormat="1" ht="14.25" customHeight="1" outlineLevel="2" x14ac:dyDescent="0.2">
      <c r="A1669" s="217">
        <f t="shared" si="214"/>
        <v>1666</v>
      </c>
      <c r="B1669" s="64" t="s">
        <v>2096</v>
      </c>
      <c r="C1669" s="58" t="s">
        <v>2022</v>
      </c>
      <c r="D1669" s="58" t="s">
        <v>891</v>
      </c>
      <c r="E1669" s="58" t="s">
        <v>25</v>
      </c>
      <c r="F1669" s="58" t="s">
        <v>43</v>
      </c>
      <c r="G1669" s="58" t="s">
        <v>497</v>
      </c>
      <c r="H1669" s="58" t="s">
        <v>1045</v>
      </c>
      <c r="I1669" s="58" t="s">
        <v>1042</v>
      </c>
      <c r="J1669" s="58" t="s">
        <v>621</v>
      </c>
      <c r="K1669" s="57" t="s">
        <v>2027</v>
      </c>
      <c r="L1669" s="184">
        <v>0</v>
      </c>
      <c r="M1669" s="185">
        <v>22</v>
      </c>
      <c r="N1669" s="186">
        <v>22</v>
      </c>
      <c r="O1669" s="187">
        <f t="shared" si="216"/>
        <v>0</v>
      </c>
      <c r="P1669" s="59">
        <f t="shared" si="215"/>
        <v>100</v>
      </c>
    </row>
    <row r="1670" spans="1:16" s="2" customFormat="1" ht="14.25" customHeight="1" outlineLevel="2" x14ac:dyDescent="0.2">
      <c r="A1670" s="217">
        <f t="shared" ref="A1670:A1733" si="217">A1669+1</f>
        <v>1667</v>
      </c>
      <c r="B1670" s="64" t="s">
        <v>2097</v>
      </c>
      <c r="C1670" s="58" t="s">
        <v>2022</v>
      </c>
      <c r="D1670" s="58" t="s">
        <v>891</v>
      </c>
      <c r="E1670" s="58" t="s">
        <v>25</v>
      </c>
      <c r="F1670" s="58" t="s">
        <v>43</v>
      </c>
      <c r="G1670" s="58" t="s">
        <v>67</v>
      </c>
      <c r="H1670" s="58"/>
      <c r="I1670" s="58" t="s">
        <v>1042</v>
      </c>
      <c r="J1670" s="58" t="s">
        <v>615</v>
      </c>
      <c r="K1670" s="57" t="s">
        <v>2023</v>
      </c>
      <c r="L1670" s="184">
        <v>0</v>
      </c>
      <c r="M1670" s="185">
        <v>5</v>
      </c>
      <c r="N1670" s="186">
        <v>0</v>
      </c>
      <c r="O1670" s="187">
        <f t="shared" si="216"/>
        <v>-5</v>
      </c>
      <c r="P1670" s="59">
        <f t="shared" si="215"/>
        <v>0</v>
      </c>
    </row>
    <row r="1671" spans="1:16" s="2" customFormat="1" ht="14.25" customHeight="1" outlineLevel="2" x14ac:dyDescent="0.2">
      <c r="A1671" s="217">
        <f t="shared" si="217"/>
        <v>1668</v>
      </c>
      <c r="B1671" s="64" t="s">
        <v>2098</v>
      </c>
      <c r="C1671" s="58" t="s">
        <v>2022</v>
      </c>
      <c r="D1671" s="58" t="s">
        <v>891</v>
      </c>
      <c r="E1671" s="58" t="s">
        <v>25</v>
      </c>
      <c r="F1671" s="58" t="s">
        <v>43</v>
      </c>
      <c r="G1671" s="58" t="s">
        <v>67</v>
      </c>
      <c r="H1671" s="58" t="s">
        <v>1045</v>
      </c>
      <c r="I1671" s="58" t="s">
        <v>1042</v>
      </c>
      <c r="J1671" s="58" t="s">
        <v>615</v>
      </c>
      <c r="K1671" s="57" t="s">
        <v>2025</v>
      </c>
      <c r="L1671" s="184">
        <v>0</v>
      </c>
      <c r="M1671" s="185">
        <v>10</v>
      </c>
      <c r="N1671" s="186">
        <v>0</v>
      </c>
      <c r="O1671" s="187">
        <f t="shared" si="216"/>
        <v>-10</v>
      </c>
      <c r="P1671" s="59">
        <f t="shared" si="215"/>
        <v>0</v>
      </c>
    </row>
    <row r="1672" spans="1:16" s="2" customFormat="1" ht="14.25" customHeight="1" outlineLevel="2" x14ac:dyDescent="0.2">
      <c r="A1672" s="217">
        <f t="shared" si="217"/>
        <v>1669</v>
      </c>
      <c r="B1672" s="64" t="s">
        <v>2099</v>
      </c>
      <c r="C1672" s="58" t="s">
        <v>2022</v>
      </c>
      <c r="D1672" s="58" t="s">
        <v>891</v>
      </c>
      <c r="E1672" s="58" t="s">
        <v>25</v>
      </c>
      <c r="F1672" s="58" t="s">
        <v>43</v>
      </c>
      <c r="G1672" s="58" t="s">
        <v>67</v>
      </c>
      <c r="H1672" s="58" t="s">
        <v>1045</v>
      </c>
      <c r="I1672" s="58" t="s">
        <v>1042</v>
      </c>
      <c r="J1672" s="58" t="s">
        <v>621</v>
      </c>
      <c r="K1672" s="57" t="s">
        <v>2027</v>
      </c>
      <c r="L1672" s="184">
        <v>0</v>
      </c>
      <c r="M1672" s="185">
        <v>85</v>
      </c>
      <c r="N1672" s="186">
        <v>2</v>
      </c>
      <c r="O1672" s="187">
        <f t="shared" si="216"/>
        <v>-83</v>
      </c>
      <c r="P1672" s="59">
        <f t="shared" si="215"/>
        <v>2.3529411764705883</v>
      </c>
    </row>
    <row r="1673" spans="1:16" s="2" customFormat="1" ht="14.25" customHeight="1" outlineLevel="2" x14ac:dyDescent="0.2">
      <c r="A1673" s="217">
        <f t="shared" si="217"/>
        <v>1670</v>
      </c>
      <c r="B1673" s="64" t="s">
        <v>2100</v>
      </c>
      <c r="C1673" s="58" t="s">
        <v>2022</v>
      </c>
      <c r="D1673" s="58" t="s">
        <v>891</v>
      </c>
      <c r="E1673" s="58" t="s">
        <v>25</v>
      </c>
      <c r="F1673" s="58" t="s">
        <v>43</v>
      </c>
      <c r="G1673" s="58" t="s">
        <v>67</v>
      </c>
      <c r="H1673" s="58"/>
      <c r="I1673" s="58" t="s">
        <v>1042</v>
      </c>
      <c r="J1673" s="58" t="s">
        <v>615</v>
      </c>
      <c r="K1673" s="57" t="s">
        <v>2029</v>
      </c>
      <c r="L1673" s="184">
        <v>0</v>
      </c>
      <c r="M1673" s="185">
        <v>7</v>
      </c>
      <c r="N1673" s="186">
        <v>7</v>
      </c>
      <c r="O1673" s="187">
        <f t="shared" si="216"/>
        <v>0</v>
      </c>
      <c r="P1673" s="59">
        <f t="shared" si="215"/>
        <v>100</v>
      </c>
    </row>
    <row r="1674" spans="1:16" s="2" customFormat="1" ht="14.25" customHeight="1" outlineLevel="2" x14ac:dyDescent="0.2">
      <c r="A1674" s="217">
        <f t="shared" si="217"/>
        <v>1671</v>
      </c>
      <c r="B1674" s="64" t="s">
        <v>2101</v>
      </c>
      <c r="C1674" s="58" t="s">
        <v>2022</v>
      </c>
      <c r="D1674" s="58" t="s">
        <v>891</v>
      </c>
      <c r="E1674" s="58" t="s">
        <v>25</v>
      </c>
      <c r="F1674" s="58" t="s">
        <v>43</v>
      </c>
      <c r="G1674" s="58" t="s">
        <v>67</v>
      </c>
      <c r="H1674" s="58" t="s">
        <v>1045</v>
      </c>
      <c r="I1674" s="58" t="s">
        <v>1042</v>
      </c>
      <c r="J1674" s="58" t="s">
        <v>615</v>
      </c>
      <c r="K1674" s="57" t="s">
        <v>2031</v>
      </c>
      <c r="L1674" s="184">
        <v>0</v>
      </c>
      <c r="M1674" s="185">
        <v>15</v>
      </c>
      <c r="N1674" s="186">
        <v>14</v>
      </c>
      <c r="O1674" s="187">
        <f t="shared" si="216"/>
        <v>-1</v>
      </c>
      <c r="P1674" s="59">
        <f t="shared" si="215"/>
        <v>93.333333333333329</v>
      </c>
    </row>
    <row r="1675" spans="1:16" s="2" customFormat="1" ht="14.25" customHeight="1" outlineLevel="2" x14ac:dyDescent="0.2">
      <c r="A1675" s="217">
        <f t="shared" si="217"/>
        <v>1672</v>
      </c>
      <c r="B1675" s="64" t="s">
        <v>2102</v>
      </c>
      <c r="C1675" s="58" t="s">
        <v>2022</v>
      </c>
      <c r="D1675" s="58" t="s">
        <v>891</v>
      </c>
      <c r="E1675" s="58" t="s">
        <v>25</v>
      </c>
      <c r="F1675" s="58" t="s">
        <v>43</v>
      </c>
      <c r="G1675" s="58" t="s">
        <v>67</v>
      </c>
      <c r="H1675" s="58" t="s">
        <v>1045</v>
      </c>
      <c r="I1675" s="58" t="s">
        <v>1042</v>
      </c>
      <c r="J1675" s="58" t="s">
        <v>621</v>
      </c>
      <c r="K1675" s="57" t="s">
        <v>2033</v>
      </c>
      <c r="L1675" s="184">
        <v>0</v>
      </c>
      <c r="M1675" s="185">
        <v>124</v>
      </c>
      <c r="N1675" s="186">
        <v>118</v>
      </c>
      <c r="O1675" s="187">
        <f t="shared" si="216"/>
        <v>-6</v>
      </c>
      <c r="P1675" s="59">
        <f t="shared" si="215"/>
        <v>95.161290322580655</v>
      </c>
    </row>
    <row r="1676" spans="1:16" s="2" customFormat="1" ht="14.25" customHeight="1" outlineLevel="2" x14ac:dyDescent="0.2">
      <c r="A1676" s="217">
        <f t="shared" si="217"/>
        <v>1673</v>
      </c>
      <c r="B1676" s="64" t="s">
        <v>2103</v>
      </c>
      <c r="C1676" s="58" t="s">
        <v>2022</v>
      </c>
      <c r="D1676" s="58" t="s">
        <v>891</v>
      </c>
      <c r="E1676" s="58" t="s">
        <v>25</v>
      </c>
      <c r="F1676" s="58" t="s">
        <v>43</v>
      </c>
      <c r="G1676" s="58" t="s">
        <v>33</v>
      </c>
      <c r="H1676" s="58"/>
      <c r="I1676" s="58" t="s">
        <v>1042</v>
      </c>
      <c r="J1676" s="58" t="s">
        <v>615</v>
      </c>
      <c r="K1676" s="57" t="s">
        <v>2023</v>
      </c>
      <c r="L1676" s="184">
        <v>0</v>
      </c>
      <c r="M1676" s="185">
        <v>32</v>
      </c>
      <c r="N1676" s="186">
        <v>32</v>
      </c>
      <c r="O1676" s="187">
        <f t="shared" si="216"/>
        <v>0</v>
      </c>
      <c r="P1676" s="59">
        <f t="shared" si="215"/>
        <v>100</v>
      </c>
    </row>
    <row r="1677" spans="1:16" s="2" customFormat="1" ht="14.25" customHeight="1" outlineLevel="2" x14ac:dyDescent="0.2">
      <c r="A1677" s="217">
        <f t="shared" si="217"/>
        <v>1674</v>
      </c>
      <c r="B1677" s="64" t="s">
        <v>2104</v>
      </c>
      <c r="C1677" s="58" t="s">
        <v>2022</v>
      </c>
      <c r="D1677" s="58" t="s">
        <v>891</v>
      </c>
      <c r="E1677" s="58" t="s">
        <v>25</v>
      </c>
      <c r="F1677" s="58" t="s">
        <v>43</v>
      </c>
      <c r="G1677" s="58" t="s">
        <v>33</v>
      </c>
      <c r="H1677" s="58" t="s">
        <v>1045</v>
      </c>
      <c r="I1677" s="58" t="s">
        <v>1042</v>
      </c>
      <c r="J1677" s="58" t="s">
        <v>615</v>
      </c>
      <c r="K1677" s="57" t="s">
        <v>2025</v>
      </c>
      <c r="L1677" s="184">
        <v>0</v>
      </c>
      <c r="M1677" s="185">
        <v>66</v>
      </c>
      <c r="N1677" s="186">
        <v>59</v>
      </c>
      <c r="O1677" s="187">
        <f t="shared" si="216"/>
        <v>-7</v>
      </c>
      <c r="P1677" s="59">
        <f t="shared" si="215"/>
        <v>89.393939393939391</v>
      </c>
    </row>
    <row r="1678" spans="1:16" s="2" customFormat="1" ht="14.25" customHeight="1" outlineLevel="2" x14ac:dyDescent="0.2">
      <c r="A1678" s="217">
        <f t="shared" si="217"/>
        <v>1675</v>
      </c>
      <c r="B1678" s="64" t="s">
        <v>2105</v>
      </c>
      <c r="C1678" s="58" t="s">
        <v>2022</v>
      </c>
      <c r="D1678" s="58" t="s">
        <v>891</v>
      </c>
      <c r="E1678" s="58" t="s">
        <v>25</v>
      </c>
      <c r="F1678" s="58" t="s">
        <v>43</v>
      </c>
      <c r="G1678" s="58" t="s">
        <v>33</v>
      </c>
      <c r="H1678" s="58" t="s">
        <v>1045</v>
      </c>
      <c r="I1678" s="58" t="s">
        <v>1042</v>
      </c>
      <c r="J1678" s="58" t="s">
        <v>621</v>
      </c>
      <c r="K1678" s="57" t="s">
        <v>2027</v>
      </c>
      <c r="L1678" s="184">
        <v>0</v>
      </c>
      <c r="M1678" s="185">
        <v>561</v>
      </c>
      <c r="N1678" s="186">
        <v>514</v>
      </c>
      <c r="O1678" s="187">
        <f t="shared" si="216"/>
        <v>-47</v>
      </c>
      <c r="P1678" s="59">
        <f t="shared" si="215"/>
        <v>91.622103386809272</v>
      </c>
    </row>
    <row r="1679" spans="1:16" s="2" customFormat="1" ht="14.25" customHeight="1" outlineLevel="2" x14ac:dyDescent="0.2">
      <c r="A1679" s="217">
        <f t="shared" si="217"/>
        <v>1676</v>
      </c>
      <c r="B1679" s="64" t="s">
        <v>2106</v>
      </c>
      <c r="C1679" s="58" t="s">
        <v>2022</v>
      </c>
      <c r="D1679" s="58" t="s">
        <v>891</v>
      </c>
      <c r="E1679" s="58" t="s">
        <v>25</v>
      </c>
      <c r="F1679" s="58" t="s">
        <v>43</v>
      </c>
      <c r="G1679" s="58" t="s">
        <v>33</v>
      </c>
      <c r="H1679" s="58"/>
      <c r="I1679" s="58" t="s">
        <v>1042</v>
      </c>
      <c r="J1679" s="58" t="s">
        <v>615</v>
      </c>
      <c r="K1679" s="57" t="s">
        <v>2029</v>
      </c>
      <c r="L1679" s="184">
        <v>0</v>
      </c>
      <c r="M1679" s="185">
        <v>3</v>
      </c>
      <c r="N1679" s="186">
        <v>3</v>
      </c>
      <c r="O1679" s="187">
        <f t="shared" si="216"/>
        <v>0</v>
      </c>
      <c r="P1679" s="59">
        <f t="shared" si="215"/>
        <v>100</v>
      </c>
    </row>
    <row r="1680" spans="1:16" s="2" customFormat="1" ht="14.25" customHeight="1" outlineLevel="2" x14ac:dyDescent="0.2">
      <c r="A1680" s="217">
        <f t="shared" si="217"/>
        <v>1677</v>
      </c>
      <c r="B1680" s="64" t="s">
        <v>2107</v>
      </c>
      <c r="C1680" s="58" t="s">
        <v>2022</v>
      </c>
      <c r="D1680" s="58" t="s">
        <v>891</v>
      </c>
      <c r="E1680" s="58" t="s">
        <v>25</v>
      </c>
      <c r="F1680" s="58" t="s">
        <v>43</v>
      </c>
      <c r="G1680" s="58" t="s">
        <v>33</v>
      </c>
      <c r="H1680" s="58" t="s">
        <v>1045</v>
      </c>
      <c r="I1680" s="58" t="s">
        <v>1042</v>
      </c>
      <c r="J1680" s="58" t="s">
        <v>615</v>
      </c>
      <c r="K1680" s="57" t="s">
        <v>2031</v>
      </c>
      <c r="L1680" s="184">
        <v>0</v>
      </c>
      <c r="M1680" s="185">
        <v>8</v>
      </c>
      <c r="N1680" s="186">
        <v>6</v>
      </c>
      <c r="O1680" s="187">
        <f t="shared" si="216"/>
        <v>-2</v>
      </c>
      <c r="P1680" s="59">
        <f t="shared" si="215"/>
        <v>75</v>
      </c>
    </row>
    <row r="1681" spans="1:16" s="2" customFormat="1" ht="14.25" customHeight="1" outlineLevel="2" x14ac:dyDescent="0.2">
      <c r="A1681" s="217">
        <f t="shared" si="217"/>
        <v>1678</v>
      </c>
      <c r="B1681" s="64" t="s">
        <v>2108</v>
      </c>
      <c r="C1681" s="58" t="s">
        <v>2022</v>
      </c>
      <c r="D1681" s="58" t="s">
        <v>891</v>
      </c>
      <c r="E1681" s="58" t="s">
        <v>25</v>
      </c>
      <c r="F1681" s="58" t="s">
        <v>43</v>
      </c>
      <c r="G1681" s="58" t="s">
        <v>33</v>
      </c>
      <c r="H1681" s="58" t="s">
        <v>1045</v>
      </c>
      <c r="I1681" s="58" t="s">
        <v>1042</v>
      </c>
      <c r="J1681" s="58" t="s">
        <v>621</v>
      </c>
      <c r="K1681" s="57" t="s">
        <v>2033</v>
      </c>
      <c r="L1681" s="184">
        <v>0</v>
      </c>
      <c r="M1681" s="185">
        <v>64</v>
      </c>
      <c r="N1681" s="186">
        <v>53</v>
      </c>
      <c r="O1681" s="187">
        <f t="shared" si="216"/>
        <v>-11</v>
      </c>
      <c r="P1681" s="59">
        <f t="shared" si="215"/>
        <v>82.8125</v>
      </c>
    </row>
    <row r="1682" spans="1:16" s="2" customFormat="1" ht="14.25" customHeight="1" outlineLevel="2" x14ac:dyDescent="0.2">
      <c r="A1682" s="217">
        <f t="shared" si="217"/>
        <v>1679</v>
      </c>
      <c r="B1682" s="64" t="s">
        <v>2109</v>
      </c>
      <c r="C1682" s="58" t="s">
        <v>2022</v>
      </c>
      <c r="D1682" s="58" t="s">
        <v>891</v>
      </c>
      <c r="E1682" s="58" t="s">
        <v>514</v>
      </c>
      <c r="F1682" s="58" t="s">
        <v>43</v>
      </c>
      <c r="G1682" s="58" t="s">
        <v>89</v>
      </c>
      <c r="H1682" s="58" t="s">
        <v>1045</v>
      </c>
      <c r="I1682" s="58" t="s">
        <v>1042</v>
      </c>
      <c r="J1682" s="58" t="s">
        <v>621</v>
      </c>
      <c r="K1682" s="57" t="s">
        <v>2027</v>
      </c>
      <c r="L1682" s="184">
        <v>0</v>
      </c>
      <c r="M1682" s="185">
        <v>3</v>
      </c>
      <c r="N1682" s="186">
        <v>3</v>
      </c>
      <c r="O1682" s="187">
        <f t="shared" si="216"/>
        <v>0</v>
      </c>
      <c r="P1682" s="59">
        <f t="shared" si="215"/>
        <v>100</v>
      </c>
    </row>
    <row r="1683" spans="1:16" s="2" customFormat="1" ht="14.25" customHeight="1" outlineLevel="2" x14ac:dyDescent="0.2">
      <c r="A1683" s="217">
        <f t="shared" si="217"/>
        <v>1680</v>
      </c>
      <c r="B1683" s="64" t="s">
        <v>2111</v>
      </c>
      <c r="C1683" s="58" t="s">
        <v>2022</v>
      </c>
      <c r="D1683" s="58" t="s">
        <v>891</v>
      </c>
      <c r="E1683" s="58" t="s">
        <v>2112</v>
      </c>
      <c r="F1683" s="58" t="s">
        <v>43</v>
      </c>
      <c r="G1683" s="58" t="s">
        <v>103</v>
      </c>
      <c r="H1683" s="58" t="s">
        <v>1045</v>
      </c>
      <c r="I1683" s="58" t="s">
        <v>1042</v>
      </c>
      <c r="J1683" s="58" t="s">
        <v>615</v>
      </c>
      <c r="K1683" s="57" t="s">
        <v>2025</v>
      </c>
      <c r="L1683" s="184">
        <v>0</v>
      </c>
      <c r="M1683" s="185">
        <v>294</v>
      </c>
      <c r="N1683" s="186">
        <v>294</v>
      </c>
      <c r="O1683" s="187">
        <f t="shared" si="216"/>
        <v>0</v>
      </c>
      <c r="P1683" s="59">
        <f t="shared" si="215"/>
        <v>100</v>
      </c>
    </row>
    <row r="1684" spans="1:16" s="2" customFormat="1" ht="14.25" customHeight="1" outlineLevel="2" x14ac:dyDescent="0.2">
      <c r="A1684" s="217">
        <f t="shared" si="217"/>
        <v>1681</v>
      </c>
      <c r="B1684" s="64" t="s">
        <v>2113</v>
      </c>
      <c r="C1684" s="58" t="s">
        <v>2022</v>
      </c>
      <c r="D1684" s="58" t="s">
        <v>891</v>
      </c>
      <c r="E1684" s="58" t="s">
        <v>2112</v>
      </c>
      <c r="F1684" s="58" t="s">
        <v>43</v>
      </c>
      <c r="G1684" s="58" t="s">
        <v>103</v>
      </c>
      <c r="H1684" s="58" t="s">
        <v>1045</v>
      </c>
      <c r="I1684" s="58" t="s">
        <v>1042</v>
      </c>
      <c r="J1684" s="58" t="s">
        <v>621</v>
      </c>
      <c r="K1684" s="57" t="s">
        <v>2027</v>
      </c>
      <c r="L1684" s="184">
        <v>0</v>
      </c>
      <c r="M1684" s="185">
        <v>2498</v>
      </c>
      <c r="N1684" s="186">
        <v>2498</v>
      </c>
      <c r="O1684" s="187">
        <f t="shared" si="216"/>
        <v>0</v>
      </c>
      <c r="P1684" s="59">
        <f t="shared" si="215"/>
        <v>100</v>
      </c>
    </row>
    <row r="1685" spans="1:16" s="2" customFormat="1" ht="14.25" customHeight="1" outlineLevel="2" x14ac:dyDescent="0.2">
      <c r="A1685" s="217">
        <f t="shared" si="217"/>
        <v>1682</v>
      </c>
      <c r="B1685" s="64" t="s">
        <v>2114</v>
      </c>
      <c r="C1685" s="58" t="s">
        <v>2022</v>
      </c>
      <c r="D1685" s="58" t="s">
        <v>891</v>
      </c>
      <c r="E1685" s="58" t="s">
        <v>2112</v>
      </c>
      <c r="F1685" s="58" t="s">
        <v>43</v>
      </c>
      <c r="G1685" s="58" t="s">
        <v>103</v>
      </c>
      <c r="H1685" s="58" t="s">
        <v>1045</v>
      </c>
      <c r="I1685" s="58" t="s">
        <v>1042</v>
      </c>
      <c r="J1685" s="58" t="s">
        <v>615</v>
      </c>
      <c r="K1685" s="57" t="s">
        <v>2031</v>
      </c>
      <c r="L1685" s="184">
        <v>0</v>
      </c>
      <c r="M1685" s="185">
        <v>15</v>
      </c>
      <c r="N1685" s="186">
        <v>15</v>
      </c>
      <c r="O1685" s="187">
        <f t="shared" si="216"/>
        <v>0</v>
      </c>
      <c r="P1685" s="59">
        <f t="shared" si="215"/>
        <v>100</v>
      </c>
    </row>
    <row r="1686" spans="1:16" s="2" customFormat="1" ht="14.25" customHeight="1" outlineLevel="2" x14ac:dyDescent="0.2">
      <c r="A1686" s="217">
        <f t="shared" si="217"/>
        <v>1683</v>
      </c>
      <c r="B1686" s="64" t="s">
        <v>2115</v>
      </c>
      <c r="C1686" s="58" t="s">
        <v>2022</v>
      </c>
      <c r="D1686" s="58" t="s">
        <v>891</v>
      </c>
      <c r="E1686" s="58" t="s">
        <v>2112</v>
      </c>
      <c r="F1686" s="58" t="s">
        <v>43</v>
      </c>
      <c r="G1686" s="58" t="s">
        <v>103</v>
      </c>
      <c r="H1686" s="58" t="s">
        <v>1045</v>
      </c>
      <c r="I1686" s="58" t="s">
        <v>1042</v>
      </c>
      <c r="J1686" s="58" t="s">
        <v>621</v>
      </c>
      <c r="K1686" s="57" t="s">
        <v>2033</v>
      </c>
      <c r="L1686" s="184">
        <v>0</v>
      </c>
      <c r="M1686" s="185">
        <v>125</v>
      </c>
      <c r="N1686" s="186">
        <v>125</v>
      </c>
      <c r="O1686" s="187">
        <f t="shared" si="216"/>
        <v>0</v>
      </c>
      <c r="P1686" s="59">
        <f t="shared" si="215"/>
        <v>100</v>
      </c>
    </row>
    <row r="1687" spans="1:16" s="2" customFormat="1" ht="28.5" outlineLevel="2" x14ac:dyDescent="0.2">
      <c r="A1687" s="217">
        <f t="shared" si="217"/>
        <v>1684</v>
      </c>
      <c r="B1687" s="64" t="s">
        <v>2116</v>
      </c>
      <c r="C1687" s="58" t="s">
        <v>2022</v>
      </c>
      <c r="D1687" s="58" t="s">
        <v>891</v>
      </c>
      <c r="E1687" s="58" t="s">
        <v>1504</v>
      </c>
      <c r="F1687" s="58" t="s">
        <v>43</v>
      </c>
      <c r="G1687" s="58" t="s">
        <v>135</v>
      </c>
      <c r="H1687" s="58"/>
      <c r="I1687" s="58" t="s">
        <v>1042</v>
      </c>
      <c r="J1687" s="58" t="s">
        <v>615</v>
      </c>
      <c r="K1687" s="57" t="s">
        <v>2023</v>
      </c>
      <c r="L1687" s="184">
        <v>0</v>
      </c>
      <c r="M1687" s="185">
        <v>26</v>
      </c>
      <c r="N1687" s="186">
        <v>26</v>
      </c>
      <c r="O1687" s="187">
        <f t="shared" si="216"/>
        <v>0</v>
      </c>
      <c r="P1687" s="59">
        <f t="shared" si="215"/>
        <v>100</v>
      </c>
    </row>
    <row r="1688" spans="1:16" s="2" customFormat="1" ht="28.5" outlineLevel="2" x14ac:dyDescent="0.2">
      <c r="A1688" s="217">
        <f t="shared" si="217"/>
        <v>1685</v>
      </c>
      <c r="B1688" s="64" t="s">
        <v>2117</v>
      </c>
      <c r="C1688" s="58" t="s">
        <v>2022</v>
      </c>
      <c r="D1688" s="58" t="s">
        <v>891</v>
      </c>
      <c r="E1688" s="58" t="s">
        <v>1504</v>
      </c>
      <c r="F1688" s="58" t="s">
        <v>43</v>
      </c>
      <c r="G1688" s="58" t="s">
        <v>998</v>
      </c>
      <c r="H1688" s="58" t="s">
        <v>1045</v>
      </c>
      <c r="I1688" s="58" t="s">
        <v>1042</v>
      </c>
      <c r="J1688" s="58" t="s">
        <v>615</v>
      </c>
      <c r="K1688" s="57" t="s">
        <v>2025</v>
      </c>
      <c r="L1688" s="184">
        <v>0</v>
      </c>
      <c r="M1688" s="185">
        <v>52</v>
      </c>
      <c r="N1688" s="186">
        <v>52</v>
      </c>
      <c r="O1688" s="187">
        <f t="shared" si="216"/>
        <v>0</v>
      </c>
      <c r="P1688" s="59">
        <f t="shared" si="215"/>
        <v>100</v>
      </c>
    </row>
    <row r="1689" spans="1:16" s="2" customFormat="1" ht="28.5" outlineLevel="2" x14ac:dyDescent="0.2">
      <c r="A1689" s="217">
        <f t="shared" si="217"/>
        <v>1686</v>
      </c>
      <c r="B1689" s="64" t="s">
        <v>2118</v>
      </c>
      <c r="C1689" s="58" t="s">
        <v>2022</v>
      </c>
      <c r="D1689" s="58" t="s">
        <v>891</v>
      </c>
      <c r="E1689" s="58" t="s">
        <v>1504</v>
      </c>
      <c r="F1689" s="58" t="s">
        <v>43</v>
      </c>
      <c r="G1689" s="58" t="s">
        <v>998</v>
      </c>
      <c r="H1689" s="58" t="s">
        <v>1045</v>
      </c>
      <c r="I1689" s="58" t="s">
        <v>1042</v>
      </c>
      <c r="J1689" s="58" t="s">
        <v>621</v>
      </c>
      <c r="K1689" s="57" t="s">
        <v>2027</v>
      </c>
      <c r="L1689" s="184">
        <v>0</v>
      </c>
      <c r="M1689" s="185">
        <v>443</v>
      </c>
      <c r="N1689" s="186">
        <v>443</v>
      </c>
      <c r="O1689" s="187">
        <f t="shared" si="216"/>
        <v>0</v>
      </c>
      <c r="P1689" s="59">
        <f t="shared" si="215"/>
        <v>100</v>
      </c>
    </row>
    <row r="1690" spans="1:16" s="2" customFormat="1" ht="28.5" outlineLevel="2" x14ac:dyDescent="0.2">
      <c r="A1690" s="217">
        <f t="shared" si="217"/>
        <v>1687</v>
      </c>
      <c r="B1690" s="64" t="s">
        <v>2119</v>
      </c>
      <c r="C1690" s="58" t="s">
        <v>2022</v>
      </c>
      <c r="D1690" s="58" t="s">
        <v>891</v>
      </c>
      <c r="E1690" s="58" t="s">
        <v>1504</v>
      </c>
      <c r="F1690" s="58" t="s">
        <v>43</v>
      </c>
      <c r="G1690" s="58" t="s">
        <v>135</v>
      </c>
      <c r="H1690" s="58"/>
      <c r="I1690" s="58" t="s">
        <v>1042</v>
      </c>
      <c r="J1690" s="58" t="s">
        <v>615</v>
      </c>
      <c r="K1690" s="57" t="s">
        <v>2029</v>
      </c>
      <c r="L1690" s="184">
        <v>0</v>
      </c>
      <c r="M1690" s="185">
        <v>3</v>
      </c>
      <c r="N1690" s="186">
        <v>3</v>
      </c>
      <c r="O1690" s="187">
        <f t="shared" si="216"/>
        <v>0</v>
      </c>
      <c r="P1690" s="59">
        <f t="shared" si="215"/>
        <v>100</v>
      </c>
    </row>
    <row r="1691" spans="1:16" s="2" customFormat="1" ht="28.5" outlineLevel="2" x14ac:dyDescent="0.2">
      <c r="A1691" s="217">
        <f t="shared" si="217"/>
        <v>1688</v>
      </c>
      <c r="B1691" s="64" t="s">
        <v>2120</v>
      </c>
      <c r="C1691" s="58" t="s">
        <v>2022</v>
      </c>
      <c r="D1691" s="58" t="s">
        <v>891</v>
      </c>
      <c r="E1691" s="58" t="s">
        <v>1504</v>
      </c>
      <c r="F1691" s="58" t="s">
        <v>43</v>
      </c>
      <c r="G1691" s="58" t="s">
        <v>998</v>
      </c>
      <c r="H1691" s="58" t="s">
        <v>1045</v>
      </c>
      <c r="I1691" s="58" t="s">
        <v>1042</v>
      </c>
      <c r="J1691" s="58" t="s">
        <v>615</v>
      </c>
      <c r="K1691" s="57" t="s">
        <v>2031</v>
      </c>
      <c r="L1691" s="184">
        <v>0</v>
      </c>
      <c r="M1691" s="185">
        <v>7</v>
      </c>
      <c r="N1691" s="186">
        <v>7</v>
      </c>
      <c r="O1691" s="187">
        <f t="shared" si="216"/>
        <v>0</v>
      </c>
      <c r="P1691" s="59">
        <f t="shared" si="215"/>
        <v>100</v>
      </c>
    </row>
    <row r="1692" spans="1:16" s="2" customFormat="1" ht="28.5" outlineLevel="2" x14ac:dyDescent="0.2">
      <c r="A1692" s="217">
        <f t="shared" si="217"/>
        <v>1689</v>
      </c>
      <c r="B1692" s="64" t="s">
        <v>2121</v>
      </c>
      <c r="C1692" s="58" t="s">
        <v>2022</v>
      </c>
      <c r="D1692" s="58" t="s">
        <v>891</v>
      </c>
      <c r="E1692" s="58" t="s">
        <v>1504</v>
      </c>
      <c r="F1692" s="58" t="s">
        <v>43</v>
      </c>
      <c r="G1692" s="58" t="s">
        <v>998</v>
      </c>
      <c r="H1692" s="58" t="s">
        <v>1045</v>
      </c>
      <c r="I1692" s="58" t="s">
        <v>1042</v>
      </c>
      <c r="J1692" s="58" t="s">
        <v>621</v>
      </c>
      <c r="K1692" s="57" t="s">
        <v>2033</v>
      </c>
      <c r="L1692" s="184">
        <v>0</v>
      </c>
      <c r="M1692" s="185">
        <v>56</v>
      </c>
      <c r="N1692" s="186">
        <v>56</v>
      </c>
      <c r="O1692" s="187">
        <f t="shared" si="216"/>
        <v>0</v>
      </c>
      <c r="P1692" s="59">
        <f t="shared" si="215"/>
        <v>100</v>
      </c>
    </row>
    <row r="1693" spans="1:16" s="2" customFormat="1" ht="28.5" outlineLevel="2" x14ac:dyDescent="0.2">
      <c r="A1693" s="217">
        <f t="shared" si="217"/>
        <v>1690</v>
      </c>
      <c r="B1693" s="64" t="s">
        <v>2122</v>
      </c>
      <c r="C1693" s="58" t="s">
        <v>2022</v>
      </c>
      <c r="D1693" s="58" t="s">
        <v>891</v>
      </c>
      <c r="E1693" s="58" t="s">
        <v>2123</v>
      </c>
      <c r="F1693" s="58" t="s">
        <v>43</v>
      </c>
      <c r="G1693" s="58" t="s">
        <v>135</v>
      </c>
      <c r="H1693" s="58"/>
      <c r="I1693" s="58" t="s">
        <v>1042</v>
      </c>
      <c r="J1693" s="58" t="s">
        <v>615</v>
      </c>
      <c r="K1693" s="57" t="s">
        <v>2023</v>
      </c>
      <c r="L1693" s="184">
        <v>0</v>
      </c>
      <c r="M1693" s="185">
        <v>29</v>
      </c>
      <c r="N1693" s="186">
        <v>29</v>
      </c>
      <c r="O1693" s="187">
        <f t="shared" si="216"/>
        <v>0</v>
      </c>
      <c r="P1693" s="59">
        <f t="shared" si="215"/>
        <v>100</v>
      </c>
    </row>
    <row r="1694" spans="1:16" s="2" customFormat="1" ht="28.5" outlineLevel="2" x14ac:dyDescent="0.2">
      <c r="A1694" s="217">
        <f t="shared" si="217"/>
        <v>1691</v>
      </c>
      <c r="B1694" s="64" t="s">
        <v>2124</v>
      </c>
      <c r="C1694" s="58" t="s">
        <v>2022</v>
      </c>
      <c r="D1694" s="58" t="s">
        <v>891</v>
      </c>
      <c r="E1694" s="58" t="s">
        <v>2123</v>
      </c>
      <c r="F1694" s="58" t="s">
        <v>43</v>
      </c>
      <c r="G1694" s="58" t="s">
        <v>998</v>
      </c>
      <c r="H1694" s="58" t="s">
        <v>1045</v>
      </c>
      <c r="I1694" s="58" t="s">
        <v>1042</v>
      </c>
      <c r="J1694" s="58" t="s">
        <v>615</v>
      </c>
      <c r="K1694" s="57" t="s">
        <v>2025</v>
      </c>
      <c r="L1694" s="184">
        <v>0</v>
      </c>
      <c r="M1694" s="185">
        <v>59</v>
      </c>
      <c r="N1694" s="186">
        <v>59</v>
      </c>
      <c r="O1694" s="187">
        <f t="shared" si="216"/>
        <v>0</v>
      </c>
      <c r="P1694" s="59">
        <f t="shared" si="215"/>
        <v>100</v>
      </c>
    </row>
    <row r="1695" spans="1:16" s="2" customFormat="1" ht="28.5" outlineLevel="2" x14ac:dyDescent="0.2">
      <c r="A1695" s="217">
        <f t="shared" si="217"/>
        <v>1692</v>
      </c>
      <c r="B1695" s="64" t="s">
        <v>2125</v>
      </c>
      <c r="C1695" s="58" t="s">
        <v>2022</v>
      </c>
      <c r="D1695" s="58" t="s">
        <v>891</v>
      </c>
      <c r="E1695" s="58" t="s">
        <v>2123</v>
      </c>
      <c r="F1695" s="58" t="s">
        <v>43</v>
      </c>
      <c r="G1695" s="58" t="s">
        <v>998</v>
      </c>
      <c r="H1695" s="58" t="s">
        <v>1045</v>
      </c>
      <c r="I1695" s="58" t="s">
        <v>1042</v>
      </c>
      <c r="J1695" s="58" t="s">
        <v>621</v>
      </c>
      <c r="K1695" s="57" t="s">
        <v>2027</v>
      </c>
      <c r="L1695" s="184">
        <v>0</v>
      </c>
      <c r="M1695" s="185">
        <v>501</v>
      </c>
      <c r="N1695" s="186">
        <v>501</v>
      </c>
      <c r="O1695" s="187">
        <f t="shared" si="216"/>
        <v>0</v>
      </c>
      <c r="P1695" s="59">
        <f t="shared" si="215"/>
        <v>100</v>
      </c>
    </row>
    <row r="1696" spans="1:16" s="2" customFormat="1" ht="28.5" outlineLevel="2" x14ac:dyDescent="0.2">
      <c r="A1696" s="217">
        <f t="shared" si="217"/>
        <v>1693</v>
      </c>
      <c r="B1696" s="64" t="s">
        <v>2126</v>
      </c>
      <c r="C1696" s="58" t="s">
        <v>2022</v>
      </c>
      <c r="D1696" s="58" t="s">
        <v>891</v>
      </c>
      <c r="E1696" s="58" t="s">
        <v>2123</v>
      </c>
      <c r="F1696" s="58" t="s">
        <v>43</v>
      </c>
      <c r="G1696" s="58" t="s">
        <v>135</v>
      </c>
      <c r="H1696" s="58"/>
      <c r="I1696" s="58" t="s">
        <v>1042</v>
      </c>
      <c r="J1696" s="58" t="s">
        <v>615</v>
      </c>
      <c r="K1696" s="57" t="s">
        <v>2029</v>
      </c>
      <c r="L1696" s="184">
        <v>0</v>
      </c>
      <c r="M1696" s="185">
        <v>3</v>
      </c>
      <c r="N1696" s="186">
        <v>3</v>
      </c>
      <c r="O1696" s="187">
        <f t="shared" si="216"/>
        <v>0</v>
      </c>
      <c r="P1696" s="59">
        <f t="shared" si="215"/>
        <v>100</v>
      </c>
    </row>
    <row r="1697" spans="1:16" s="2" customFormat="1" ht="28.5" outlineLevel="2" x14ac:dyDescent="0.2">
      <c r="A1697" s="217">
        <f t="shared" si="217"/>
        <v>1694</v>
      </c>
      <c r="B1697" s="64" t="s">
        <v>2127</v>
      </c>
      <c r="C1697" s="58" t="s">
        <v>2022</v>
      </c>
      <c r="D1697" s="58" t="s">
        <v>891</v>
      </c>
      <c r="E1697" s="58" t="s">
        <v>2123</v>
      </c>
      <c r="F1697" s="58" t="s">
        <v>43</v>
      </c>
      <c r="G1697" s="58" t="s">
        <v>998</v>
      </c>
      <c r="H1697" s="58" t="s">
        <v>1045</v>
      </c>
      <c r="I1697" s="58" t="s">
        <v>1042</v>
      </c>
      <c r="J1697" s="58" t="s">
        <v>615</v>
      </c>
      <c r="K1697" s="57" t="s">
        <v>2031</v>
      </c>
      <c r="L1697" s="184">
        <v>0</v>
      </c>
      <c r="M1697" s="185">
        <v>7</v>
      </c>
      <c r="N1697" s="186">
        <v>7</v>
      </c>
      <c r="O1697" s="187">
        <f t="shared" si="216"/>
        <v>0</v>
      </c>
      <c r="P1697" s="59">
        <f t="shared" si="215"/>
        <v>100</v>
      </c>
    </row>
    <row r="1698" spans="1:16" s="2" customFormat="1" ht="28.5" outlineLevel="2" x14ac:dyDescent="0.2">
      <c r="A1698" s="217">
        <f t="shared" si="217"/>
        <v>1695</v>
      </c>
      <c r="B1698" s="64" t="s">
        <v>2128</v>
      </c>
      <c r="C1698" s="58" t="s">
        <v>2022</v>
      </c>
      <c r="D1698" s="58" t="s">
        <v>891</v>
      </c>
      <c r="E1698" s="58" t="s">
        <v>2123</v>
      </c>
      <c r="F1698" s="58" t="s">
        <v>43</v>
      </c>
      <c r="G1698" s="58" t="s">
        <v>998</v>
      </c>
      <c r="H1698" s="58" t="s">
        <v>1045</v>
      </c>
      <c r="I1698" s="58" t="s">
        <v>1042</v>
      </c>
      <c r="J1698" s="58" t="s">
        <v>621</v>
      </c>
      <c r="K1698" s="57" t="s">
        <v>2033</v>
      </c>
      <c r="L1698" s="184">
        <v>0</v>
      </c>
      <c r="M1698" s="185">
        <v>56</v>
      </c>
      <c r="N1698" s="186">
        <v>56</v>
      </c>
      <c r="O1698" s="187">
        <f t="shared" si="216"/>
        <v>0</v>
      </c>
      <c r="P1698" s="59">
        <f t="shared" si="215"/>
        <v>100</v>
      </c>
    </row>
    <row r="1699" spans="1:16" s="2" customFormat="1" ht="28.5" outlineLevel="2" x14ac:dyDescent="0.2">
      <c r="A1699" s="217">
        <f t="shared" si="217"/>
        <v>1696</v>
      </c>
      <c r="B1699" s="64" t="s">
        <v>2129</v>
      </c>
      <c r="C1699" s="58" t="s">
        <v>2022</v>
      </c>
      <c r="D1699" s="58" t="s">
        <v>891</v>
      </c>
      <c r="E1699" s="58" t="s">
        <v>1581</v>
      </c>
      <c r="F1699" s="58" t="s">
        <v>43</v>
      </c>
      <c r="G1699" s="58" t="s">
        <v>135</v>
      </c>
      <c r="H1699" s="58"/>
      <c r="I1699" s="58" t="s">
        <v>1042</v>
      </c>
      <c r="J1699" s="58" t="s">
        <v>615</v>
      </c>
      <c r="K1699" s="57" t="s">
        <v>2023</v>
      </c>
      <c r="L1699" s="184">
        <v>0</v>
      </c>
      <c r="M1699" s="185">
        <v>27</v>
      </c>
      <c r="N1699" s="186">
        <v>27</v>
      </c>
      <c r="O1699" s="187">
        <f t="shared" si="216"/>
        <v>0</v>
      </c>
      <c r="P1699" s="59">
        <f t="shared" si="215"/>
        <v>100</v>
      </c>
    </row>
    <row r="1700" spans="1:16" s="2" customFormat="1" ht="28.5" outlineLevel="2" x14ac:dyDescent="0.2">
      <c r="A1700" s="217">
        <f t="shared" si="217"/>
        <v>1697</v>
      </c>
      <c r="B1700" s="64" t="s">
        <v>2130</v>
      </c>
      <c r="C1700" s="58" t="s">
        <v>2022</v>
      </c>
      <c r="D1700" s="58" t="s">
        <v>891</v>
      </c>
      <c r="E1700" s="58" t="s">
        <v>1581</v>
      </c>
      <c r="F1700" s="58" t="s">
        <v>43</v>
      </c>
      <c r="G1700" s="58" t="s">
        <v>998</v>
      </c>
      <c r="H1700" s="58" t="s">
        <v>1045</v>
      </c>
      <c r="I1700" s="58" t="s">
        <v>1042</v>
      </c>
      <c r="J1700" s="58" t="s">
        <v>615</v>
      </c>
      <c r="K1700" s="57" t="s">
        <v>2025</v>
      </c>
      <c r="L1700" s="184">
        <v>0</v>
      </c>
      <c r="M1700" s="185">
        <v>53</v>
      </c>
      <c r="N1700" s="186">
        <v>53</v>
      </c>
      <c r="O1700" s="187">
        <f t="shared" si="216"/>
        <v>0</v>
      </c>
      <c r="P1700" s="59">
        <f t="shared" si="215"/>
        <v>100</v>
      </c>
    </row>
    <row r="1701" spans="1:16" s="2" customFormat="1" ht="28.5" outlineLevel="2" x14ac:dyDescent="0.2">
      <c r="A1701" s="217">
        <f t="shared" si="217"/>
        <v>1698</v>
      </c>
      <c r="B1701" s="64" t="s">
        <v>2131</v>
      </c>
      <c r="C1701" s="58" t="s">
        <v>2022</v>
      </c>
      <c r="D1701" s="58" t="s">
        <v>891</v>
      </c>
      <c r="E1701" s="58" t="s">
        <v>1581</v>
      </c>
      <c r="F1701" s="58" t="s">
        <v>43</v>
      </c>
      <c r="G1701" s="58" t="s">
        <v>998</v>
      </c>
      <c r="H1701" s="58" t="s">
        <v>1045</v>
      </c>
      <c r="I1701" s="58" t="s">
        <v>1042</v>
      </c>
      <c r="J1701" s="58" t="s">
        <v>621</v>
      </c>
      <c r="K1701" s="57" t="s">
        <v>2027</v>
      </c>
      <c r="L1701" s="184">
        <v>0</v>
      </c>
      <c r="M1701" s="185">
        <v>453</v>
      </c>
      <c r="N1701" s="186">
        <v>453</v>
      </c>
      <c r="O1701" s="187">
        <f t="shared" si="216"/>
        <v>0</v>
      </c>
      <c r="P1701" s="59">
        <f t="shared" si="215"/>
        <v>100</v>
      </c>
    </row>
    <row r="1702" spans="1:16" s="2" customFormat="1" ht="28.5" outlineLevel="2" x14ac:dyDescent="0.2">
      <c r="A1702" s="217">
        <f t="shared" si="217"/>
        <v>1699</v>
      </c>
      <c r="B1702" s="64" t="s">
        <v>2132</v>
      </c>
      <c r="C1702" s="58" t="s">
        <v>2022</v>
      </c>
      <c r="D1702" s="58" t="s">
        <v>891</v>
      </c>
      <c r="E1702" s="58" t="s">
        <v>1581</v>
      </c>
      <c r="F1702" s="58" t="s">
        <v>43</v>
      </c>
      <c r="G1702" s="58" t="s">
        <v>135</v>
      </c>
      <c r="H1702" s="58"/>
      <c r="I1702" s="58" t="s">
        <v>1042</v>
      </c>
      <c r="J1702" s="58" t="s">
        <v>615</v>
      </c>
      <c r="K1702" s="57" t="s">
        <v>2029</v>
      </c>
      <c r="L1702" s="184">
        <v>0</v>
      </c>
      <c r="M1702" s="185">
        <v>3</v>
      </c>
      <c r="N1702" s="186">
        <v>3</v>
      </c>
      <c r="O1702" s="187">
        <f t="shared" si="216"/>
        <v>0</v>
      </c>
      <c r="P1702" s="59">
        <f t="shared" si="215"/>
        <v>100</v>
      </c>
    </row>
    <row r="1703" spans="1:16" s="2" customFormat="1" ht="28.5" outlineLevel="2" x14ac:dyDescent="0.2">
      <c r="A1703" s="217">
        <f t="shared" si="217"/>
        <v>1700</v>
      </c>
      <c r="B1703" s="64" t="s">
        <v>2133</v>
      </c>
      <c r="C1703" s="58" t="s">
        <v>2022</v>
      </c>
      <c r="D1703" s="58" t="s">
        <v>891</v>
      </c>
      <c r="E1703" s="58" t="s">
        <v>1581</v>
      </c>
      <c r="F1703" s="58" t="s">
        <v>43</v>
      </c>
      <c r="G1703" s="58" t="s">
        <v>998</v>
      </c>
      <c r="H1703" s="58" t="s">
        <v>1045</v>
      </c>
      <c r="I1703" s="58" t="s">
        <v>1042</v>
      </c>
      <c r="J1703" s="58" t="s">
        <v>615</v>
      </c>
      <c r="K1703" s="57" t="s">
        <v>2031</v>
      </c>
      <c r="L1703" s="184">
        <v>0</v>
      </c>
      <c r="M1703" s="185">
        <v>7</v>
      </c>
      <c r="N1703" s="186">
        <v>7</v>
      </c>
      <c r="O1703" s="187">
        <f t="shared" si="216"/>
        <v>0</v>
      </c>
      <c r="P1703" s="59">
        <f t="shared" si="215"/>
        <v>100</v>
      </c>
    </row>
    <row r="1704" spans="1:16" s="2" customFormat="1" ht="28.5" outlineLevel="2" x14ac:dyDescent="0.2">
      <c r="A1704" s="217">
        <f t="shared" si="217"/>
        <v>1701</v>
      </c>
      <c r="B1704" s="64" t="s">
        <v>2134</v>
      </c>
      <c r="C1704" s="58" t="s">
        <v>2022</v>
      </c>
      <c r="D1704" s="58" t="s">
        <v>891</v>
      </c>
      <c r="E1704" s="58" t="s">
        <v>1581</v>
      </c>
      <c r="F1704" s="58" t="s">
        <v>43</v>
      </c>
      <c r="G1704" s="58" t="s">
        <v>998</v>
      </c>
      <c r="H1704" s="58" t="s">
        <v>1045</v>
      </c>
      <c r="I1704" s="58" t="s">
        <v>1042</v>
      </c>
      <c r="J1704" s="58" t="s">
        <v>621</v>
      </c>
      <c r="K1704" s="57" t="s">
        <v>2033</v>
      </c>
      <c r="L1704" s="184">
        <v>0</v>
      </c>
      <c r="M1704" s="185">
        <v>55</v>
      </c>
      <c r="N1704" s="186">
        <v>55</v>
      </c>
      <c r="O1704" s="187">
        <f t="shared" si="216"/>
        <v>0</v>
      </c>
      <c r="P1704" s="59">
        <f t="shared" si="215"/>
        <v>100</v>
      </c>
    </row>
    <row r="1705" spans="1:16" s="2" customFormat="1" ht="28.5" outlineLevel="2" x14ac:dyDescent="0.2">
      <c r="A1705" s="217">
        <f t="shared" si="217"/>
        <v>1702</v>
      </c>
      <c r="B1705" s="64" t="s">
        <v>2135</v>
      </c>
      <c r="C1705" s="58" t="s">
        <v>2022</v>
      </c>
      <c r="D1705" s="58" t="s">
        <v>891</v>
      </c>
      <c r="E1705" s="58" t="s">
        <v>2136</v>
      </c>
      <c r="F1705" s="58" t="s">
        <v>43</v>
      </c>
      <c r="G1705" s="58" t="s">
        <v>135</v>
      </c>
      <c r="H1705" s="58"/>
      <c r="I1705" s="58" t="s">
        <v>1042</v>
      </c>
      <c r="J1705" s="58" t="s">
        <v>615</v>
      </c>
      <c r="K1705" s="57" t="s">
        <v>2023</v>
      </c>
      <c r="L1705" s="184">
        <v>0</v>
      </c>
      <c r="M1705" s="185">
        <v>29</v>
      </c>
      <c r="N1705" s="186">
        <v>29</v>
      </c>
      <c r="O1705" s="187">
        <f t="shared" si="216"/>
        <v>0</v>
      </c>
      <c r="P1705" s="59">
        <f t="shared" si="215"/>
        <v>100</v>
      </c>
    </row>
    <row r="1706" spans="1:16" s="2" customFormat="1" ht="28.5" outlineLevel="2" x14ac:dyDescent="0.2">
      <c r="A1706" s="217">
        <f t="shared" si="217"/>
        <v>1703</v>
      </c>
      <c r="B1706" s="64" t="s">
        <v>2137</v>
      </c>
      <c r="C1706" s="58" t="s">
        <v>2022</v>
      </c>
      <c r="D1706" s="58" t="s">
        <v>891</v>
      </c>
      <c r="E1706" s="58" t="s">
        <v>2136</v>
      </c>
      <c r="F1706" s="58" t="s">
        <v>43</v>
      </c>
      <c r="G1706" s="58" t="s">
        <v>998</v>
      </c>
      <c r="H1706" s="58" t="s">
        <v>1045</v>
      </c>
      <c r="I1706" s="58" t="s">
        <v>1042</v>
      </c>
      <c r="J1706" s="58" t="s">
        <v>615</v>
      </c>
      <c r="K1706" s="57" t="s">
        <v>2025</v>
      </c>
      <c r="L1706" s="184">
        <v>0</v>
      </c>
      <c r="M1706" s="185">
        <v>59</v>
      </c>
      <c r="N1706" s="186">
        <v>59</v>
      </c>
      <c r="O1706" s="187">
        <f t="shared" si="216"/>
        <v>0</v>
      </c>
      <c r="P1706" s="59">
        <f t="shared" si="215"/>
        <v>100</v>
      </c>
    </row>
    <row r="1707" spans="1:16" s="2" customFormat="1" ht="28.5" outlineLevel="2" x14ac:dyDescent="0.2">
      <c r="A1707" s="217">
        <f t="shared" si="217"/>
        <v>1704</v>
      </c>
      <c r="B1707" s="64" t="s">
        <v>2138</v>
      </c>
      <c r="C1707" s="58" t="s">
        <v>2022</v>
      </c>
      <c r="D1707" s="58" t="s">
        <v>891</v>
      </c>
      <c r="E1707" s="58" t="s">
        <v>2136</v>
      </c>
      <c r="F1707" s="58" t="s">
        <v>43</v>
      </c>
      <c r="G1707" s="58" t="s">
        <v>998</v>
      </c>
      <c r="H1707" s="58" t="s">
        <v>1045</v>
      </c>
      <c r="I1707" s="58" t="s">
        <v>1042</v>
      </c>
      <c r="J1707" s="58" t="s">
        <v>621</v>
      </c>
      <c r="K1707" s="57" t="s">
        <v>2027</v>
      </c>
      <c r="L1707" s="184">
        <v>0</v>
      </c>
      <c r="M1707" s="185">
        <v>499</v>
      </c>
      <c r="N1707" s="186">
        <v>499</v>
      </c>
      <c r="O1707" s="187">
        <f t="shared" si="216"/>
        <v>0</v>
      </c>
      <c r="P1707" s="59">
        <f t="shared" si="215"/>
        <v>100</v>
      </c>
    </row>
    <row r="1708" spans="1:16" s="2" customFormat="1" ht="28.5" outlineLevel="2" x14ac:dyDescent="0.2">
      <c r="A1708" s="217">
        <f t="shared" si="217"/>
        <v>1705</v>
      </c>
      <c r="B1708" s="64" t="s">
        <v>2139</v>
      </c>
      <c r="C1708" s="58" t="s">
        <v>2022</v>
      </c>
      <c r="D1708" s="58" t="s">
        <v>891</v>
      </c>
      <c r="E1708" s="58" t="s">
        <v>2136</v>
      </c>
      <c r="F1708" s="58" t="s">
        <v>43</v>
      </c>
      <c r="G1708" s="58" t="s">
        <v>135</v>
      </c>
      <c r="H1708" s="58"/>
      <c r="I1708" s="58" t="s">
        <v>1042</v>
      </c>
      <c r="J1708" s="58" t="s">
        <v>615</v>
      </c>
      <c r="K1708" s="57" t="s">
        <v>2029</v>
      </c>
      <c r="L1708" s="184">
        <v>0</v>
      </c>
      <c r="M1708" s="185">
        <v>3</v>
      </c>
      <c r="N1708" s="186">
        <v>3</v>
      </c>
      <c r="O1708" s="187">
        <f t="shared" si="216"/>
        <v>0</v>
      </c>
      <c r="P1708" s="59">
        <f t="shared" si="215"/>
        <v>100</v>
      </c>
    </row>
    <row r="1709" spans="1:16" s="2" customFormat="1" ht="28.5" outlineLevel="2" x14ac:dyDescent="0.2">
      <c r="A1709" s="217">
        <f t="shared" si="217"/>
        <v>1706</v>
      </c>
      <c r="B1709" s="64" t="s">
        <v>2140</v>
      </c>
      <c r="C1709" s="58" t="s">
        <v>2022</v>
      </c>
      <c r="D1709" s="58" t="s">
        <v>891</v>
      </c>
      <c r="E1709" s="58" t="s">
        <v>2136</v>
      </c>
      <c r="F1709" s="58" t="s">
        <v>43</v>
      </c>
      <c r="G1709" s="58" t="s">
        <v>998</v>
      </c>
      <c r="H1709" s="58" t="s">
        <v>1045</v>
      </c>
      <c r="I1709" s="58" t="s">
        <v>1042</v>
      </c>
      <c r="J1709" s="58" t="s">
        <v>615</v>
      </c>
      <c r="K1709" s="57" t="s">
        <v>2031</v>
      </c>
      <c r="L1709" s="184">
        <v>0</v>
      </c>
      <c r="M1709" s="185">
        <v>6</v>
      </c>
      <c r="N1709" s="186">
        <v>6</v>
      </c>
      <c r="O1709" s="187">
        <f t="shared" si="216"/>
        <v>0</v>
      </c>
      <c r="P1709" s="59">
        <f t="shared" si="215"/>
        <v>100</v>
      </c>
    </row>
    <row r="1710" spans="1:16" s="2" customFormat="1" ht="28.5" outlineLevel="2" x14ac:dyDescent="0.2">
      <c r="A1710" s="217">
        <f t="shared" si="217"/>
        <v>1707</v>
      </c>
      <c r="B1710" s="64" t="s">
        <v>2141</v>
      </c>
      <c r="C1710" s="58" t="s">
        <v>2022</v>
      </c>
      <c r="D1710" s="58" t="s">
        <v>891</v>
      </c>
      <c r="E1710" s="58" t="s">
        <v>2136</v>
      </c>
      <c r="F1710" s="58" t="s">
        <v>43</v>
      </c>
      <c r="G1710" s="58" t="s">
        <v>998</v>
      </c>
      <c r="H1710" s="58" t="s">
        <v>1045</v>
      </c>
      <c r="I1710" s="58" t="s">
        <v>1042</v>
      </c>
      <c r="J1710" s="58" t="s">
        <v>621</v>
      </c>
      <c r="K1710" s="57" t="s">
        <v>2033</v>
      </c>
      <c r="L1710" s="184">
        <v>0</v>
      </c>
      <c r="M1710" s="185">
        <v>54</v>
      </c>
      <c r="N1710" s="186">
        <v>54</v>
      </c>
      <c r="O1710" s="187">
        <f t="shared" si="216"/>
        <v>0</v>
      </c>
      <c r="P1710" s="59">
        <f t="shared" si="215"/>
        <v>100</v>
      </c>
    </row>
    <row r="1711" spans="1:16" s="2" customFormat="1" ht="28.5" outlineLevel="2" x14ac:dyDescent="0.2">
      <c r="A1711" s="217">
        <f t="shared" si="217"/>
        <v>1708</v>
      </c>
      <c r="B1711" s="64" t="s">
        <v>2142</v>
      </c>
      <c r="C1711" s="58" t="s">
        <v>2022</v>
      </c>
      <c r="D1711" s="58" t="s">
        <v>891</v>
      </c>
      <c r="E1711" s="58" t="s">
        <v>2143</v>
      </c>
      <c r="F1711" s="58" t="s">
        <v>43</v>
      </c>
      <c r="G1711" s="58" t="s">
        <v>135</v>
      </c>
      <c r="H1711" s="58"/>
      <c r="I1711" s="58" t="s">
        <v>1042</v>
      </c>
      <c r="J1711" s="58" t="s">
        <v>615</v>
      </c>
      <c r="K1711" s="57" t="s">
        <v>2023</v>
      </c>
      <c r="L1711" s="184">
        <v>0</v>
      </c>
      <c r="M1711" s="185">
        <v>29</v>
      </c>
      <c r="N1711" s="186">
        <v>29</v>
      </c>
      <c r="O1711" s="187">
        <f t="shared" si="216"/>
        <v>0</v>
      </c>
      <c r="P1711" s="59">
        <f t="shared" si="215"/>
        <v>100</v>
      </c>
    </row>
    <row r="1712" spans="1:16" s="2" customFormat="1" ht="28.5" outlineLevel="2" x14ac:dyDescent="0.2">
      <c r="A1712" s="217">
        <f t="shared" si="217"/>
        <v>1709</v>
      </c>
      <c r="B1712" s="64" t="s">
        <v>2144</v>
      </c>
      <c r="C1712" s="58" t="s">
        <v>2022</v>
      </c>
      <c r="D1712" s="58" t="s">
        <v>891</v>
      </c>
      <c r="E1712" s="58" t="s">
        <v>2143</v>
      </c>
      <c r="F1712" s="58" t="s">
        <v>43</v>
      </c>
      <c r="G1712" s="58" t="s">
        <v>998</v>
      </c>
      <c r="H1712" s="58" t="s">
        <v>1045</v>
      </c>
      <c r="I1712" s="58" t="s">
        <v>1042</v>
      </c>
      <c r="J1712" s="58" t="s">
        <v>615</v>
      </c>
      <c r="K1712" s="57" t="s">
        <v>2025</v>
      </c>
      <c r="L1712" s="184">
        <v>0</v>
      </c>
      <c r="M1712" s="185">
        <v>58</v>
      </c>
      <c r="N1712" s="186">
        <v>58</v>
      </c>
      <c r="O1712" s="187">
        <f t="shared" si="216"/>
        <v>0</v>
      </c>
      <c r="P1712" s="59">
        <f t="shared" si="215"/>
        <v>100</v>
      </c>
    </row>
    <row r="1713" spans="1:16" s="2" customFormat="1" ht="28.5" outlineLevel="2" x14ac:dyDescent="0.2">
      <c r="A1713" s="217">
        <f t="shared" si="217"/>
        <v>1710</v>
      </c>
      <c r="B1713" s="64" t="s">
        <v>2145</v>
      </c>
      <c r="C1713" s="58" t="s">
        <v>2022</v>
      </c>
      <c r="D1713" s="58" t="s">
        <v>891</v>
      </c>
      <c r="E1713" s="58" t="s">
        <v>2143</v>
      </c>
      <c r="F1713" s="58" t="s">
        <v>43</v>
      </c>
      <c r="G1713" s="58" t="s">
        <v>998</v>
      </c>
      <c r="H1713" s="58" t="s">
        <v>1045</v>
      </c>
      <c r="I1713" s="58" t="s">
        <v>1042</v>
      </c>
      <c r="J1713" s="58" t="s">
        <v>621</v>
      </c>
      <c r="K1713" s="57" t="s">
        <v>2027</v>
      </c>
      <c r="L1713" s="184">
        <v>0</v>
      </c>
      <c r="M1713" s="185">
        <v>492</v>
      </c>
      <c r="N1713" s="186">
        <v>492</v>
      </c>
      <c r="O1713" s="187">
        <f t="shared" si="216"/>
        <v>0</v>
      </c>
      <c r="P1713" s="59">
        <f t="shared" si="215"/>
        <v>100</v>
      </c>
    </row>
    <row r="1714" spans="1:16" s="2" customFormat="1" ht="28.5" outlineLevel="2" x14ac:dyDescent="0.2">
      <c r="A1714" s="217">
        <f t="shared" si="217"/>
        <v>1711</v>
      </c>
      <c r="B1714" s="64" t="s">
        <v>2146</v>
      </c>
      <c r="C1714" s="58" t="s">
        <v>2022</v>
      </c>
      <c r="D1714" s="58" t="s">
        <v>891</v>
      </c>
      <c r="E1714" s="58" t="s">
        <v>2143</v>
      </c>
      <c r="F1714" s="58" t="s">
        <v>43</v>
      </c>
      <c r="G1714" s="58" t="s">
        <v>135</v>
      </c>
      <c r="H1714" s="58"/>
      <c r="I1714" s="58" t="s">
        <v>1042</v>
      </c>
      <c r="J1714" s="58" t="s">
        <v>615</v>
      </c>
      <c r="K1714" s="57" t="s">
        <v>2029</v>
      </c>
      <c r="L1714" s="184">
        <v>0</v>
      </c>
      <c r="M1714" s="185">
        <v>3</v>
      </c>
      <c r="N1714" s="186">
        <v>3</v>
      </c>
      <c r="O1714" s="187">
        <f t="shared" si="216"/>
        <v>0</v>
      </c>
      <c r="P1714" s="59">
        <f t="shared" si="215"/>
        <v>100</v>
      </c>
    </row>
    <row r="1715" spans="1:16" s="2" customFormat="1" ht="28.5" outlineLevel="2" x14ac:dyDescent="0.2">
      <c r="A1715" s="217">
        <f t="shared" si="217"/>
        <v>1712</v>
      </c>
      <c r="B1715" s="64" t="s">
        <v>2147</v>
      </c>
      <c r="C1715" s="58" t="s">
        <v>2022</v>
      </c>
      <c r="D1715" s="58" t="s">
        <v>891</v>
      </c>
      <c r="E1715" s="58" t="s">
        <v>2143</v>
      </c>
      <c r="F1715" s="58" t="s">
        <v>43</v>
      </c>
      <c r="G1715" s="58" t="s">
        <v>998</v>
      </c>
      <c r="H1715" s="58" t="s">
        <v>1045</v>
      </c>
      <c r="I1715" s="58" t="s">
        <v>1042</v>
      </c>
      <c r="J1715" s="58" t="s">
        <v>615</v>
      </c>
      <c r="K1715" s="57" t="s">
        <v>2031</v>
      </c>
      <c r="L1715" s="184">
        <v>0</v>
      </c>
      <c r="M1715" s="185">
        <v>7</v>
      </c>
      <c r="N1715" s="186">
        <v>7</v>
      </c>
      <c r="O1715" s="187">
        <f t="shared" si="216"/>
        <v>0</v>
      </c>
      <c r="P1715" s="59">
        <f t="shared" si="215"/>
        <v>100</v>
      </c>
    </row>
    <row r="1716" spans="1:16" s="2" customFormat="1" ht="28.5" outlineLevel="2" x14ac:dyDescent="0.2">
      <c r="A1716" s="217">
        <f t="shared" si="217"/>
        <v>1713</v>
      </c>
      <c r="B1716" s="64" t="s">
        <v>2148</v>
      </c>
      <c r="C1716" s="58" t="s">
        <v>2022</v>
      </c>
      <c r="D1716" s="58" t="s">
        <v>891</v>
      </c>
      <c r="E1716" s="58" t="s">
        <v>2143</v>
      </c>
      <c r="F1716" s="58" t="s">
        <v>43</v>
      </c>
      <c r="G1716" s="58" t="s">
        <v>998</v>
      </c>
      <c r="H1716" s="58" t="s">
        <v>1045</v>
      </c>
      <c r="I1716" s="58" t="s">
        <v>1042</v>
      </c>
      <c r="J1716" s="58" t="s">
        <v>621</v>
      </c>
      <c r="K1716" s="57" t="s">
        <v>2033</v>
      </c>
      <c r="L1716" s="184">
        <v>0</v>
      </c>
      <c r="M1716" s="185">
        <v>56</v>
      </c>
      <c r="N1716" s="186">
        <v>56</v>
      </c>
      <c r="O1716" s="187">
        <f t="shared" si="216"/>
        <v>0</v>
      </c>
      <c r="P1716" s="59">
        <f t="shared" si="215"/>
        <v>100</v>
      </c>
    </row>
    <row r="1717" spans="1:16" s="2" customFormat="1" ht="14.25" customHeight="1" outlineLevel="2" x14ac:dyDescent="0.2">
      <c r="A1717" s="217">
        <f t="shared" si="217"/>
        <v>1714</v>
      </c>
      <c r="B1717" s="64" t="s">
        <v>2149</v>
      </c>
      <c r="C1717" s="58" t="s">
        <v>2022</v>
      </c>
      <c r="D1717" s="58" t="s">
        <v>891</v>
      </c>
      <c r="E1717" s="58" t="s">
        <v>25</v>
      </c>
      <c r="F1717" s="58" t="s">
        <v>43</v>
      </c>
      <c r="G1717" s="58" t="s">
        <v>378</v>
      </c>
      <c r="H1717" s="58"/>
      <c r="I1717" s="58" t="s">
        <v>1042</v>
      </c>
      <c r="J1717" s="58" t="s">
        <v>615</v>
      </c>
      <c r="K1717" s="57" t="s">
        <v>2023</v>
      </c>
      <c r="L1717" s="184">
        <v>0</v>
      </c>
      <c r="M1717" s="185">
        <v>1</v>
      </c>
      <c r="N1717" s="186">
        <v>1</v>
      </c>
      <c r="O1717" s="187">
        <f t="shared" si="216"/>
        <v>0</v>
      </c>
      <c r="P1717" s="59">
        <f t="shared" si="215"/>
        <v>100</v>
      </c>
    </row>
    <row r="1718" spans="1:16" s="2" customFormat="1" ht="14.25" customHeight="1" outlineLevel="2" x14ac:dyDescent="0.2">
      <c r="A1718" s="217">
        <f t="shared" si="217"/>
        <v>1715</v>
      </c>
      <c r="B1718" s="64" t="s">
        <v>2150</v>
      </c>
      <c r="C1718" s="58" t="s">
        <v>2022</v>
      </c>
      <c r="D1718" s="58" t="s">
        <v>891</v>
      </c>
      <c r="E1718" s="58" t="s">
        <v>25</v>
      </c>
      <c r="F1718" s="58" t="s">
        <v>43</v>
      </c>
      <c r="G1718" s="58" t="s">
        <v>378</v>
      </c>
      <c r="H1718" s="58" t="s">
        <v>1045</v>
      </c>
      <c r="I1718" s="58" t="s">
        <v>1042</v>
      </c>
      <c r="J1718" s="58" t="s">
        <v>615</v>
      </c>
      <c r="K1718" s="57" t="s">
        <v>2025</v>
      </c>
      <c r="L1718" s="184">
        <v>0</v>
      </c>
      <c r="M1718" s="185">
        <v>1</v>
      </c>
      <c r="N1718" s="186">
        <v>1</v>
      </c>
      <c r="O1718" s="187">
        <f t="shared" si="216"/>
        <v>0</v>
      </c>
      <c r="P1718" s="59">
        <f t="shared" si="215"/>
        <v>100</v>
      </c>
    </row>
    <row r="1719" spans="1:16" s="2" customFormat="1" ht="14.25" customHeight="1" outlineLevel="2" x14ac:dyDescent="0.2">
      <c r="A1719" s="217">
        <f t="shared" si="217"/>
        <v>1716</v>
      </c>
      <c r="B1719" s="64" t="s">
        <v>2151</v>
      </c>
      <c r="C1719" s="58" t="s">
        <v>2022</v>
      </c>
      <c r="D1719" s="58" t="s">
        <v>891</v>
      </c>
      <c r="E1719" s="58" t="s">
        <v>25</v>
      </c>
      <c r="F1719" s="58" t="s">
        <v>43</v>
      </c>
      <c r="G1719" s="58" t="s">
        <v>378</v>
      </c>
      <c r="H1719" s="58" t="s">
        <v>1045</v>
      </c>
      <c r="I1719" s="58" t="s">
        <v>1042</v>
      </c>
      <c r="J1719" s="58" t="s">
        <v>621</v>
      </c>
      <c r="K1719" s="57" t="s">
        <v>2027</v>
      </c>
      <c r="L1719" s="184">
        <v>0</v>
      </c>
      <c r="M1719" s="185">
        <v>13</v>
      </c>
      <c r="N1719" s="186">
        <v>13</v>
      </c>
      <c r="O1719" s="187">
        <f t="shared" si="216"/>
        <v>0</v>
      </c>
      <c r="P1719" s="59">
        <f t="shared" si="215"/>
        <v>100</v>
      </c>
    </row>
    <row r="1720" spans="1:16" s="2" customFormat="1" ht="14.25" customHeight="1" outlineLevel="2" x14ac:dyDescent="0.2">
      <c r="A1720" s="217">
        <f t="shared" si="217"/>
        <v>1717</v>
      </c>
      <c r="B1720" s="64" t="s">
        <v>2152</v>
      </c>
      <c r="C1720" s="58" t="s">
        <v>2022</v>
      </c>
      <c r="D1720" s="58" t="s">
        <v>891</v>
      </c>
      <c r="E1720" s="58" t="s">
        <v>25</v>
      </c>
      <c r="F1720" s="58" t="s">
        <v>43</v>
      </c>
      <c r="G1720" s="58" t="s">
        <v>378</v>
      </c>
      <c r="H1720" s="58"/>
      <c r="I1720" s="58" t="s">
        <v>1042</v>
      </c>
      <c r="J1720" s="58" t="s">
        <v>615</v>
      </c>
      <c r="K1720" s="57" t="s">
        <v>2029</v>
      </c>
      <c r="L1720" s="184">
        <v>0</v>
      </c>
      <c r="M1720" s="185">
        <v>1</v>
      </c>
      <c r="N1720" s="186">
        <v>1</v>
      </c>
      <c r="O1720" s="187">
        <f t="shared" si="216"/>
        <v>0</v>
      </c>
      <c r="P1720" s="59">
        <f t="shared" si="215"/>
        <v>100</v>
      </c>
    </row>
    <row r="1721" spans="1:16" s="2" customFormat="1" ht="14.25" customHeight="1" outlineLevel="2" x14ac:dyDescent="0.2">
      <c r="A1721" s="217">
        <f t="shared" si="217"/>
        <v>1718</v>
      </c>
      <c r="B1721" s="64" t="s">
        <v>2153</v>
      </c>
      <c r="C1721" s="58" t="s">
        <v>2022</v>
      </c>
      <c r="D1721" s="58" t="s">
        <v>891</v>
      </c>
      <c r="E1721" s="58" t="s">
        <v>25</v>
      </c>
      <c r="F1721" s="58" t="s">
        <v>43</v>
      </c>
      <c r="G1721" s="58" t="s">
        <v>378</v>
      </c>
      <c r="H1721" s="58" t="s">
        <v>1045</v>
      </c>
      <c r="I1721" s="58" t="s">
        <v>1042</v>
      </c>
      <c r="J1721" s="58" t="s">
        <v>615</v>
      </c>
      <c r="K1721" s="57" t="s">
        <v>2031</v>
      </c>
      <c r="L1721" s="184">
        <v>0</v>
      </c>
      <c r="M1721" s="185">
        <v>1</v>
      </c>
      <c r="N1721" s="186">
        <v>1</v>
      </c>
      <c r="O1721" s="187">
        <f t="shared" si="216"/>
        <v>0</v>
      </c>
      <c r="P1721" s="59">
        <f t="shared" si="215"/>
        <v>100</v>
      </c>
    </row>
    <row r="1722" spans="1:16" s="2" customFormat="1" ht="14.25" customHeight="1" outlineLevel="2" x14ac:dyDescent="0.2">
      <c r="A1722" s="217">
        <f t="shared" si="217"/>
        <v>1719</v>
      </c>
      <c r="B1722" s="64" t="s">
        <v>2154</v>
      </c>
      <c r="C1722" s="58" t="s">
        <v>2022</v>
      </c>
      <c r="D1722" s="58" t="s">
        <v>891</v>
      </c>
      <c r="E1722" s="58" t="s">
        <v>25</v>
      </c>
      <c r="F1722" s="58" t="s">
        <v>43</v>
      </c>
      <c r="G1722" s="58" t="s">
        <v>378</v>
      </c>
      <c r="H1722" s="58" t="s">
        <v>1045</v>
      </c>
      <c r="I1722" s="58" t="s">
        <v>1042</v>
      </c>
      <c r="J1722" s="58" t="s">
        <v>621</v>
      </c>
      <c r="K1722" s="57" t="s">
        <v>2033</v>
      </c>
      <c r="L1722" s="184">
        <v>0</v>
      </c>
      <c r="M1722" s="185">
        <v>12</v>
      </c>
      <c r="N1722" s="186">
        <v>12</v>
      </c>
      <c r="O1722" s="187">
        <f t="shared" si="216"/>
        <v>0</v>
      </c>
      <c r="P1722" s="59">
        <f t="shared" ref="P1722:P1782" si="218">N1722/M1722*100</f>
        <v>100</v>
      </c>
    </row>
    <row r="1723" spans="1:16" s="2" customFormat="1" ht="14.25" customHeight="1" outlineLevel="2" x14ac:dyDescent="0.2">
      <c r="A1723" s="217">
        <f t="shared" si="217"/>
        <v>1720</v>
      </c>
      <c r="B1723" s="64" t="s">
        <v>2155</v>
      </c>
      <c r="C1723" s="58" t="s">
        <v>2022</v>
      </c>
      <c r="D1723" s="58" t="s">
        <v>891</v>
      </c>
      <c r="E1723" s="58" t="s">
        <v>25</v>
      </c>
      <c r="F1723" s="58" t="s">
        <v>43</v>
      </c>
      <c r="G1723" s="58" t="s">
        <v>221</v>
      </c>
      <c r="H1723" s="58"/>
      <c r="I1723" s="58" t="s">
        <v>1042</v>
      </c>
      <c r="J1723" s="58" t="s">
        <v>615</v>
      </c>
      <c r="K1723" s="57" t="s">
        <v>2023</v>
      </c>
      <c r="L1723" s="184">
        <v>0</v>
      </c>
      <c r="M1723" s="185">
        <v>6</v>
      </c>
      <c r="N1723" s="186">
        <v>0</v>
      </c>
      <c r="O1723" s="187">
        <f t="shared" si="216"/>
        <v>-6</v>
      </c>
      <c r="P1723" s="59">
        <f t="shared" si="218"/>
        <v>0</v>
      </c>
    </row>
    <row r="1724" spans="1:16" s="2" customFormat="1" ht="14.25" customHeight="1" outlineLevel="2" x14ac:dyDescent="0.2">
      <c r="A1724" s="217">
        <f t="shared" si="217"/>
        <v>1721</v>
      </c>
      <c r="B1724" s="64" t="s">
        <v>2156</v>
      </c>
      <c r="C1724" s="58" t="s">
        <v>2022</v>
      </c>
      <c r="D1724" s="58" t="s">
        <v>891</v>
      </c>
      <c r="E1724" s="58" t="s">
        <v>25</v>
      </c>
      <c r="F1724" s="58" t="s">
        <v>43</v>
      </c>
      <c r="G1724" s="58" t="s">
        <v>795</v>
      </c>
      <c r="H1724" s="58"/>
      <c r="I1724" s="58" t="s">
        <v>1042</v>
      </c>
      <c r="J1724" s="58" t="s">
        <v>615</v>
      </c>
      <c r="K1724" s="57" t="s">
        <v>2023</v>
      </c>
      <c r="L1724" s="184">
        <v>0</v>
      </c>
      <c r="M1724" s="185">
        <v>142</v>
      </c>
      <c r="N1724" s="186">
        <v>142</v>
      </c>
      <c r="O1724" s="187">
        <f t="shared" si="216"/>
        <v>0</v>
      </c>
      <c r="P1724" s="59">
        <f t="shared" si="218"/>
        <v>100</v>
      </c>
    </row>
    <row r="1725" spans="1:16" s="2" customFormat="1" ht="14.25" customHeight="1" outlineLevel="2" x14ac:dyDescent="0.2">
      <c r="A1725" s="217">
        <f t="shared" si="217"/>
        <v>1722</v>
      </c>
      <c r="B1725" s="64" t="s">
        <v>2157</v>
      </c>
      <c r="C1725" s="58" t="s">
        <v>2022</v>
      </c>
      <c r="D1725" s="58" t="s">
        <v>891</v>
      </c>
      <c r="E1725" s="58" t="s">
        <v>25</v>
      </c>
      <c r="F1725" s="58" t="s">
        <v>43</v>
      </c>
      <c r="G1725" s="58" t="s">
        <v>795</v>
      </c>
      <c r="H1725" s="58" t="s">
        <v>1045</v>
      </c>
      <c r="I1725" s="58" t="s">
        <v>1042</v>
      </c>
      <c r="J1725" s="58" t="s">
        <v>615</v>
      </c>
      <c r="K1725" s="57" t="s">
        <v>2025</v>
      </c>
      <c r="L1725" s="184">
        <v>0</v>
      </c>
      <c r="M1725" s="185">
        <v>284</v>
      </c>
      <c r="N1725" s="186">
        <v>284</v>
      </c>
      <c r="O1725" s="187">
        <f t="shared" si="216"/>
        <v>0</v>
      </c>
      <c r="P1725" s="59">
        <f t="shared" si="218"/>
        <v>100</v>
      </c>
    </row>
    <row r="1726" spans="1:16" s="2" customFormat="1" ht="14.25" customHeight="1" outlineLevel="2" x14ac:dyDescent="0.2">
      <c r="A1726" s="217">
        <f t="shared" si="217"/>
        <v>1723</v>
      </c>
      <c r="B1726" s="64" t="s">
        <v>2158</v>
      </c>
      <c r="C1726" s="58" t="s">
        <v>2022</v>
      </c>
      <c r="D1726" s="58" t="s">
        <v>891</v>
      </c>
      <c r="E1726" s="58" t="s">
        <v>25</v>
      </c>
      <c r="F1726" s="58" t="s">
        <v>43</v>
      </c>
      <c r="G1726" s="58" t="s">
        <v>795</v>
      </c>
      <c r="H1726" s="58" t="s">
        <v>1045</v>
      </c>
      <c r="I1726" s="58" t="s">
        <v>1042</v>
      </c>
      <c r="J1726" s="58" t="s">
        <v>621</v>
      </c>
      <c r="K1726" s="57" t="s">
        <v>2027</v>
      </c>
      <c r="L1726" s="184">
        <v>0</v>
      </c>
      <c r="M1726" s="185">
        <v>2414</v>
      </c>
      <c r="N1726" s="186">
        <v>2414</v>
      </c>
      <c r="O1726" s="187">
        <f t="shared" ref="O1726:O1729" si="219">N1726-M1726</f>
        <v>0</v>
      </c>
      <c r="P1726" s="59">
        <f t="shared" si="218"/>
        <v>100</v>
      </c>
    </row>
    <row r="1727" spans="1:16" s="2" customFormat="1" ht="14.25" customHeight="1" outlineLevel="2" x14ac:dyDescent="0.2">
      <c r="A1727" s="217">
        <f t="shared" si="217"/>
        <v>1724</v>
      </c>
      <c r="B1727" s="64" t="s">
        <v>2159</v>
      </c>
      <c r="C1727" s="58" t="s">
        <v>2022</v>
      </c>
      <c r="D1727" s="58" t="s">
        <v>891</v>
      </c>
      <c r="E1727" s="58" t="s">
        <v>25</v>
      </c>
      <c r="F1727" s="58" t="s">
        <v>43</v>
      </c>
      <c r="G1727" s="58" t="s">
        <v>795</v>
      </c>
      <c r="H1727" s="58"/>
      <c r="I1727" s="58" t="s">
        <v>1042</v>
      </c>
      <c r="J1727" s="58" t="s">
        <v>615</v>
      </c>
      <c r="K1727" s="57" t="s">
        <v>2029</v>
      </c>
      <c r="L1727" s="184">
        <v>0</v>
      </c>
      <c r="M1727" s="185">
        <v>9</v>
      </c>
      <c r="N1727" s="186">
        <v>8</v>
      </c>
      <c r="O1727" s="187">
        <f t="shared" si="219"/>
        <v>-1</v>
      </c>
      <c r="P1727" s="59">
        <f t="shared" si="218"/>
        <v>88.888888888888886</v>
      </c>
    </row>
    <row r="1728" spans="1:16" s="2" customFormat="1" ht="14.25" customHeight="1" outlineLevel="2" x14ac:dyDescent="0.2">
      <c r="A1728" s="217">
        <f t="shared" si="217"/>
        <v>1725</v>
      </c>
      <c r="B1728" s="64" t="s">
        <v>2160</v>
      </c>
      <c r="C1728" s="58" t="s">
        <v>2022</v>
      </c>
      <c r="D1728" s="58" t="s">
        <v>891</v>
      </c>
      <c r="E1728" s="58" t="s">
        <v>25</v>
      </c>
      <c r="F1728" s="58" t="s">
        <v>43</v>
      </c>
      <c r="G1728" s="58" t="s">
        <v>795</v>
      </c>
      <c r="H1728" s="58" t="s">
        <v>1045</v>
      </c>
      <c r="I1728" s="58" t="s">
        <v>1042</v>
      </c>
      <c r="J1728" s="58" t="s">
        <v>615</v>
      </c>
      <c r="K1728" s="57" t="s">
        <v>2031</v>
      </c>
      <c r="L1728" s="184">
        <v>0</v>
      </c>
      <c r="M1728" s="185">
        <v>18</v>
      </c>
      <c r="N1728" s="186">
        <v>17</v>
      </c>
      <c r="O1728" s="187">
        <f t="shared" si="219"/>
        <v>-1</v>
      </c>
      <c r="P1728" s="59">
        <f t="shared" si="218"/>
        <v>94.444444444444443</v>
      </c>
    </row>
    <row r="1729" spans="1:16" s="2" customFormat="1" ht="14.25" customHeight="1" outlineLevel="2" x14ac:dyDescent="0.2">
      <c r="A1729" s="217">
        <f t="shared" si="217"/>
        <v>1726</v>
      </c>
      <c r="B1729" s="64" t="s">
        <v>2161</v>
      </c>
      <c r="C1729" s="58" t="s">
        <v>2022</v>
      </c>
      <c r="D1729" s="58" t="s">
        <v>891</v>
      </c>
      <c r="E1729" s="58" t="s">
        <v>25</v>
      </c>
      <c r="F1729" s="58" t="s">
        <v>43</v>
      </c>
      <c r="G1729" s="58" t="s">
        <v>795</v>
      </c>
      <c r="H1729" s="58" t="s">
        <v>1045</v>
      </c>
      <c r="I1729" s="58" t="s">
        <v>1042</v>
      </c>
      <c r="J1729" s="58" t="s">
        <v>621</v>
      </c>
      <c r="K1729" s="57" t="s">
        <v>2033</v>
      </c>
      <c r="L1729" s="184">
        <v>0</v>
      </c>
      <c r="M1729" s="185">
        <v>152</v>
      </c>
      <c r="N1729" s="186">
        <v>144</v>
      </c>
      <c r="O1729" s="187">
        <f t="shared" si="219"/>
        <v>-8</v>
      </c>
      <c r="P1729" s="59">
        <f t="shared" si="218"/>
        <v>94.73684210526315</v>
      </c>
    </row>
    <row r="1730" spans="1:16" s="2" customFormat="1" outlineLevel="1" x14ac:dyDescent="0.2">
      <c r="A1730" s="218">
        <f t="shared" si="217"/>
        <v>1727</v>
      </c>
      <c r="B1730" s="60" t="s">
        <v>2162</v>
      </c>
      <c r="C1730" s="61">
        <v>236343</v>
      </c>
      <c r="D1730" s="61" t="s">
        <v>891</v>
      </c>
      <c r="E1730" s="61"/>
      <c r="F1730" s="61"/>
      <c r="G1730" s="61"/>
      <c r="H1730" s="62"/>
      <c r="I1730" s="61"/>
      <c r="J1730" s="61"/>
      <c r="K1730" s="63"/>
      <c r="L1730" s="65">
        <f>SUM(L1731:L1737)</f>
        <v>0</v>
      </c>
      <c r="M1730" s="65">
        <f>SUM(M1731:M1737)</f>
        <v>1015</v>
      </c>
      <c r="N1730" s="65">
        <f>SUM(N1731:N1737)</f>
        <v>1015</v>
      </c>
      <c r="O1730" s="66">
        <f>SUM(O1731:O1737)</f>
        <v>0</v>
      </c>
      <c r="P1730" s="18">
        <f t="shared" si="218"/>
        <v>100</v>
      </c>
    </row>
    <row r="1731" spans="1:16" s="2" customFormat="1" ht="14.25" customHeight="1" outlineLevel="2" x14ac:dyDescent="0.2">
      <c r="A1731" s="217">
        <f t="shared" si="217"/>
        <v>1728</v>
      </c>
      <c r="B1731" s="64" t="s">
        <v>2163</v>
      </c>
      <c r="C1731" s="58" t="s">
        <v>2164</v>
      </c>
      <c r="D1731" s="58" t="s">
        <v>891</v>
      </c>
      <c r="E1731" s="58" t="s">
        <v>25</v>
      </c>
      <c r="F1731" s="58" t="s">
        <v>155</v>
      </c>
      <c r="G1731" s="58" t="s">
        <v>27</v>
      </c>
      <c r="H1731" s="58"/>
      <c r="I1731" s="58" t="s">
        <v>614</v>
      </c>
      <c r="J1731" s="58" t="s">
        <v>615</v>
      </c>
      <c r="K1731" s="57" t="s">
        <v>2165</v>
      </c>
      <c r="L1731" s="184">
        <v>0</v>
      </c>
      <c r="M1731" s="185">
        <v>90</v>
      </c>
      <c r="N1731" s="186">
        <v>90</v>
      </c>
      <c r="O1731" s="187">
        <f t="shared" ref="O1731:O1737" si="220">N1731-M1731</f>
        <v>0</v>
      </c>
      <c r="P1731" s="59">
        <f t="shared" si="218"/>
        <v>100</v>
      </c>
    </row>
    <row r="1732" spans="1:16" s="2" customFormat="1" ht="14.25" customHeight="1" outlineLevel="2" x14ac:dyDescent="0.2">
      <c r="A1732" s="217">
        <f t="shared" si="217"/>
        <v>1729</v>
      </c>
      <c r="B1732" s="64" t="s">
        <v>2166</v>
      </c>
      <c r="C1732" s="58" t="s">
        <v>2164</v>
      </c>
      <c r="D1732" s="58" t="s">
        <v>891</v>
      </c>
      <c r="E1732" s="58" t="s">
        <v>25</v>
      </c>
      <c r="F1732" s="58" t="s">
        <v>155</v>
      </c>
      <c r="G1732" s="58" t="s">
        <v>27</v>
      </c>
      <c r="H1732" s="58" t="s">
        <v>617</v>
      </c>
      <c r="I1732" s="58" t="s">
        <v>614</v>
      </c>
      <c r="J1732" s="58" t="s">
        <v>615</v>
      </c>
      <c r="K1732" s="57" t="s">
        <v>2167</v>
      </c>
      <c r="L1732" s="184">
        <v>0</v>
      </c>
      <c r="M1732" s="185">
        <v>45</v>
      </c>
      <c r="N1732" s="186">
        <v>45</v>
      </c>
      <c r="O1732" s="187">
        <f t="shared" si="220"/>
        <v>0</v>
      </c>
      <c r="P1732" s="59">
        <f t="shared" si="218"/>
        <v>100</v>
      </c>
    </row>
    <row r="1733" spans="1:16" s="2" customFormat="1" ht="14.25" customHeight="1" outlineLevel="2" x14ac:dyDescent="0.2">
      <c r="A1733" s="217">
        <f t="shared" si="217"/>
        <v>1730</v>
      </c>
      <c r="B1733" s="64" t="s">
        <v>2168</v>
      </c>
      <c r="C1733" s="58" t="s">
        <v>2164</v>
      </c>
      <c r="D1733" s="58" t="s">
        <v>891</v>
      </c>
      <c r="E1733" s="58" t="s">
        <v>25</v>
      </c>
      <c r="F1733" s="58" t="s">
        <v>155</v>
      </c>
      <c r="G1733" s="58" t="s">
        <v>27</v>
      </c>
      <c r="H1733" s="58" t="s">
        <v>620</v>
      </c>
      <c r="I1733" s="58" t="s">
        <v>614</v>
      </c>
      <c r="J1733" s="58" t="s">
        <v>621</v>
      </c>
      <c r="K1733" s="57" t="s">
        <v>2169</v>
      </c>
      <c r="L1733" s="184">
        <v>0</v>
      </c>
      <c r="M1733" s="185">
        <v>766</v>
      </c>
      <c r="N1733" s="186">
        <v>766</v>
      </c>
      <c r="O1733" s="187">
        <f t="shared" si="220"/>
        <v>0</v>
      </c>
      <c r="P1733" s="59">
        <f t="shared" si="218"/>
        <v>100</v>
      </c>
    </row>
    <row r="1734" spans="1:16" s="2" customFormat="1" ht="14.25" customHeight="1" outlineLevel="2" x14ac:dyDescent="0.2">
      <c r="A1734" s="217">
        <f t="shared" ref="A1734:A1797" si="221">A1733+1</f>
        <v>1731</v>
      </c>
      <c r="B1734" s="64" t="s">
        <v>2170</v>
      </c>
      <c r="C1734" s="58" t="s">
        <v>2164</v>
      </c>
      <c r="D1734" s="58" t="s">
        <v>891</v>
      </c>
      <c r="E1734" s="58" t="s">
        <v>25</v>
      </c>
      <c r="F1734" s="58" t="s">
        <v>155</v>
      </c>
      <c r="G1734" s="58" t="s">
        <v>29</v>
      </c>
      <c r="H1734" s="58"/>
      <c r="I1734" s="58" t="s">
        <v>614</v>
      </c>
      <c r="J1734" s="58" t="s">
        <v>615</v>
      </c>
      <c r="K1734" s="57" t="s">
        <v>2165</v>
      </c>
      <c r="L1734" s="184">
        <v>0</v>
      </c>
      <c r="M1734" s="185">
        <v>11</v>
      </c>
      <c r="N1734" s="186">
        <v>11</v>
      </c>
      <c r="O1734" s="187">
        <f t="shared" si="220"/>
        <v>0</v>
      </c>
      <c r="P1734" s="59">
        <f t="shared" si="218"/>
        <v>100</v>
      </c>
    </row>
    <row r="1735" spans="1:16" s="2" customFormat="1" ht="14.25" customHeight="1" outlineLevel="2" x14ac:dyDescent="0.2">
      <c r="A1735" s="217">
        <f t="shared" si="221"/>
        <v>1732</v>
      </c>
      <c r="B1735" s="64" t="s">
        <v>2171</v>
      </c>
      <c r="C1735" s="58" t="s">
        <v>2164</v>
      </c>
      <c r="D1735" s="58" t="s">
        <v>891</v>
      </c>
      <c r="E1735" s="58" t="s">
        <v>25</v>
      </c>
      <c r="F1735" s="58" t="s">
        <v>155</v>
      </c>
      <c r="G1735" s="58" t="s">
        <v>29</v>
      </c>
      <c r="H1735" s="58" t="s">
        <v>617</v>
      </c>
      <c r="I1735" s="58" t="s">
        <v>614</v>
      </c>
      <c r="J1735" s="58" t="s">
        <v>615</v>
      </c>
      <c r="K1735" s="57" t="s">
        <v>2167</v>
      </c>
      <c r="L1735" s="184">
        <v>0</v>
      </c>
      <c r="M1735" s="185">
        <v>6</v>
      </c>
      <c r="N1735" s="186">
        <v>6</v>
      </c>
      <c r="O1735" s="187">
        <f t="shared" si="220"/>
        <v>0</v>
      </c>
      <c r="P1735" s="59">
        <f t="shared" si="218"/>
        <v>100</v>
      </c>
    </row>
    <row r="1736" spans="1:16" s="2" customFormat="1" ht="14.25" customHeight="1" outlineLevel="2" x14ac:dyDescent="0.2">
      <c r="A1736" s="217">
        <f t="shared" si="221"/>
        <v>1733</v>
      </c>
      <c r="B1736" s="64" t="s">
        <v>2172</v>
      </c>
      <c r="C1736" s="58" t="s">
        <v>2164</v>
      </c>
      <c r="D1736" s="58" t="s">
        <v>891</v>
      </c>
      <c r="E1736" s="58" t="s">
        <v>25</v>
      </c>
      <c r="F1736" s="58" t="s">
        <v>155</v>
      </c>
      <c r="G1736" s="58" t="s">
        <v>29</v>
      </c>
      <c r="H1736" s="58" t="s">
        <v>620</v>
      </c>
      <c r="I1736" s="58" t="s">
        <v>614</v>
      </c>
      <c r="J1736" s="58" t="s">
        <v>621</v>
      </c>
      <c r="K1736" s="57" t="s">
        <v>2169</v>
      </c>
      <c r="L1736" s="184">
        <v>0</v>
      </c>
      <c r="M1736" s="185">
        <v>95</v>
      </c>
      <c r="N1736" s="186">
        <v>95</v>
      </c>
      <c r="O1736" s="187">
        <f t="shared" si="220"/>
        <v>0</v>
      </c>
      <c r="P1736" s="59">
        <f t="shared" si="218"/>
        <v>100</v>
      </c>
    </row>
    <row r="1737" spans="1:16" s="2" customFormat="1" ht="14.25" customHeight="1" outlineLevel="2" x14ac:dyDescent="0.2">
      <c r="A1737" s="217">
        <f t="shared" si="221"/>
        <v>1734</v>
      </c>
      <c r="B1737" s="64" t="s">
        <v>2173</v>
      </c>
      <c r="C1737" s="58" t="s">
        <v>2164</v>
      </c>
      <c r="D1737" s="58" t="s">
        <v>891</v>
      </c>
      <c r="E1737" s="58" t="s">
        <v>25</v>
      </c>
      <c r="F1737" s="58" t="s">
        <v>155</v>
      </c>
      <c r="G1737" s="58" t="s">
        <v>497</v>
      </c>
      <c r="H1737" s="58" t="s">
        <v>620</v>
      </c>
      <c r="I1737" s="58" t="s">
        <v>614</v>
      </c>
      <c r="J1737" s="58" t="s">
        <v>621</v>
      </c>
      <c r="K1737" s="57" t="s">
        <v>2169</v>
      </c>
      <c r="L1737" s="184">
        <v>0</v>
      </c>
      <c r="M1737" s="185">
        <v>2</v>
      </c>
      <c r="N1737" s="186">
        <v>2</v>
      </c>
      <c r="O1737" s="187">
        <f t="shared" si="220"/>
        <v>0</v>
      </c>
      <c r="P1737" s="59">
        <f t="shared" si="218"/>
        <v>100</v>
      </c>
    </row>
    <row r="1738" spans="1:16" s="2" customFormat="1" outlineLevel="1" x14ac:dyDescent="0.2">
      <c r="A1738" s="218">
        <f t="shared" si="221"/>
        <v>1735</v>
      </c>
      <c r="B1738" s="60" t="s">
        <v>2174</v>
      </c>
      <c r="C1738" s="61">
        <v>236344</v>
      </c>
      <c r="D1738" s="61" t="s">
        <v>891</v>
      </c>
      <c r="E1738" s="61"/>
      <c r="F1738" s="61"/>
      <c r="G1738" s="61"/>
      <c r="H1738" s="62"/>
      <c r="I1738" s="61"/>
      <c r="J1738" s="61"/>
      <c r="K1738" s="63"/>
      <c r="L1738" s="65">
        <f>SUM(L1739:L1747)</f>
        <v>0</v>
      </c>
      <c r="M1738" s="65">
        <f t="shared" ref="M1738:O1738" si="222">SUM(M1739:M1747)</f>
        <v>5989</v>
      </c>
      <c r="N1738" s="65">
        <f t="shared" si="222"/>
        <v>5989</v>
      </c>
      <c r="O1738" s="66">
        <f t="shared" si="222"/>
        <v>0</v>
      </c>
      <c r="P1738" s="18">
        <f t="shared" si="218"/>
        <v>100</v>
      </c>
    </row>
    <row r="1739" spans="1:16" s="2" customFormat="1" ht="14.25" customHeight="1" outlineLevel="2" x14ac:dyDescent="0.2">
      <c r="A1739" s="217">
        <f t="shared" si="221"/>
        <v>1736</v>
      </c>
      <c r="B1739" s="64" t="s">
        <v>2175</v>
      </c>
      <c r="C1739" s="58" t="s">
        <v>2176</v>
      </c>
      <c r="D1739" s="58" t="s">
        <v>891</v>
      </c>
      <c r="E1739" s="58" t="s">
        <v>25</v>
      </c>
      <c r="F1739" s="58" t="s">
        <v>155</v>
      </c>
      <c r="G1739" s="58" t="s">
        <v>27</v>
      </c>
      <c r="H1739" s="58"/>
      <c r="I1739" s="58" t="s">
        <v>614</v>
      </c>
      <c r="J1739" s="58" t="s">
        <v>615</v>
      </c>
      <c r="K1739" s="57" t="s">
        <v>2177</v>
      </c>
      <c r="L1739" s="184">
        <v>0</v>
      </c>
      <c r="M1739" s="185">
        <v>521</v>
      </c>
      <c r="N1739" s="186">
        <v>521</v>
      </c>
      <c r="O1739" s="187">
        <f t="shared" ref="O1739:O1747" si="223">N1739-M1739</f>
        <v>0</v>
      </c>
      <c r="P1739" s="59">
        <f t="shared" si="218"/>
        <v>100</v>
      </c>
    </row>
    <row r="1740" spans="1:16" s="2" customFormat="1" ht="14.25" customHeight="1" outlineLevel="2" x14ac:dyDescent="0.2">
      <c r="A1740" s="217">
        <f t="shared" si="221"/>
        <v>1737</v>
      </c>
      <c r="B1740" s="64" t="s">
        <v>2178</v>
      </c>
      <c r="C1740" s="58" t="s">
        <v>2176</v>
      </c>
      <c r="D1740" s="58" t="s">
        <v>891</v>
      </c>
      <c r="E1740" s="58" t="s">
        <v>25</v>
      </c>
      <c r="F1740" s="58" t="s">
        <v>155</v>
      </c>
      <c r="G1740" s="58" t="s">
        <v>27</v>
      </c>
      <c r="H1740" s="58" t="s">
        <v>617</v>
      </c>
      <c r="I1740" s="58" t="s">
        <v>614</v>
      </c>
      <c r="J1740" s="58" t="s">
        <v>615</v>
      </c>
      <c r="K1740" s="57" t="s">
        <v>2179</v>
      </c>
      <c r="L1740" s="184">
        <v>0</v>
      </c>
      <c r="M1740" s="185">
        <v>260</v>
      </c>
      <c r="N1740" s="186">
        <v>260</v>
      </c>
      <c r="O1740" s="187">
        <f t="shared" si="223"/>
        <v>0</v>
      </c>
      <c r="P1740" s="59">
        <f t="shared" si="218"/>
        <v>100</v>
      </c>
    </row>
    <row r="1741" spans="1:16" s="2" customFormat="1" ht="14.25" customHeight="1" outlineLevel="2" x14ac:dyDescent="0.2">
      <c r="A1741" s="217">
        <f t="shared" si="221"/>
        <v>1738</v>
      </c>
      <c r="B1741" s="64" t="s">
        <v>2180</v>
      </c>
      <c r="C1741" s="58" t="s">
        <v>2176</v>
      </c>
      <c r="D1741" s="58" t="s">
        <v>891</v>
      </c>
      <c r="E1741" s="58" t="s">
        <v>25</v>
      </c>
      <c r="F1741" s="58" t="s">
        <v>155</v>
      </c>
      <c r="G1741" s="58" t="s">
        <v>27</v>
      </c>
      <c r="H1741" s="58" t="s">
        <v>620</v>
      </c>
      <c r="I1741" s="58" t="s">
        <v>614</v>
      </c>
      <c r="J1741" s="58" t="s">
        <v>621</v>
      </c>
      <c r="K1741" s="57" t="s">
        <v>2181</v>
      </c>
      <c r="L1741" s="184">
        <v>0</v>
      </c>
      <c r="M1741" s="185">
        <v>4428</v>
      </c>
      <c r="N1741" s="186">
        <v>4428</v>
      </c>
      <c r="O1741" s="187">
        <f t="shared" si="223"/>
        <v>0</v>
      </c>
      <c r="P1741" s="59">
        <f t="shared" si="218"/>
        <v>100</v>
      </c>
    </row>
    <row r="1742" spans="1:16" s="2" customFormat="1" ht="14.25" customHeight="1" outlineLevel="2" x14ac:dyDescent="0.2">
      <c r="A1742" s="217">
        <f t="shared" si="221"/>
        <v>1739</v>
      </c>
      <c r="B1742" s="64" t="s">
        <v>2182</v>
      </c>
      <c r="C1742" s="58" t="s">
        <v>2176</v>
      </c>
      <c r="D1742" s="58" t="s">
        <v>891</v>
      </c>
      <c r="E1742" s="58" t="s">
        <v>25</v>
      </c>
      <c r="F1742" s="58" t="s">
        <v>155</v>
      </c>
      <c r="G1742" s="58" t="s">
        <v>29</v>
      </c>
      <c r="H1742" s="58"/>
      <c r="I1742" s="58" t="s">
        <v>614</v>
      </c>
      <c r="J1742" s="58" t="s">
        <v>615</v>
      </c>
      <c r="K1742" s="57" t="s">
        <v>2177</v>
      </c>
      <c r="L1742" s="184">
        <v>0</v>
      </c>
      <c r="M1742" s="185">
        <v>72</v>
      </c>
      <c r="N1742" s="186">
        <v>72</v>
      </c>
      <c r="O1742" s="187">
        <f t="shared" si="223"/>
        <v>0</v>
      </c>
      <c r="P1742" s="59">
        <f t="shared" si="218"/>
        <v>100</v>
      </c>
    </row>
    <row r="1743" spans="1:16" s="2" customFormat="1" ht="14.25" customHeight="1" outlineLevel="2" x14ac:dyDescent="0.2">
      <c r="A1743" s="217">
        <f t="shared" si="221"/>
        <v>1740</v>
      </c>
      <c r="B1743" s="64" t="s">
        <v>2183</v>
      </c>
      <c r="C1743" s="58" t="s">
        <v>2176</v>
      </c>
      <c r="D1743" s="58" t="s">
        <v>891</v>
      </c>
      <c r="E1743" s="58" t="s">
        <v>25</v>
      </c>
      <c r="F1743" s="58" t="s">
        <v>155</v>
      </c>
      <c r="G1743" s="58" t="s">
        <v>29</v>
      </c>
      <c r="H1743" s="58" t="s">
        <v>617</v>
      </c>
      <c r="I1743" s="58" t="s">
        <v>614</v>
      </c>
      <c r="J1743" s="58" t="s">
        <v>615</v>
      </c>
      <c r="K1743" s="57" t="s">
        <v>2179</v>
      </c>
      <c r="L1743" s="184">
        <v>0</v>
      </c>
      <c r="M1743" s="185">
        <v>35</v>
      </c>
      <c r="N1743" s="186">
        <v>35</v>
      </c>
      <c r="O1743" s="187">
        <f t="shared" si="223"/>
        <v>0</v>
      </c>
      <c r="P1743" s="59">
        <f t="shared" si="218"/>
        <v>100</v>
      </c>
    </row>
    <row r="1744" spans="1:16" s="2" customFormat="1" ht="14.25" customHeight="1" outlineLevel="2" x14ac:dyDescent="0.2">
      <c r="A1744" s="217">
        <f t="shared" si="221"/>
        <v>1741</v>
      </c>
      <c r="B1744" s="64" t="s">
        <v>2184</v>
      </c>
      <c r="C1744" s="58" t="s">
        <v>2176</v>
      </c>
      <c r="D1744" s="58" t="s">
        <v>891</v>
      </c>
      <c r="E1744" s="58" t="s">
        <v>25</v>
      </c>
      <c r="F1744" s="58" t="s">
        <v>155</v>
      </c>
      <c r="G1744" s="58" t="s">
        <v>29</v>
      </c>
      <c r="H1744" s="58" t="s">
        <v>620</v>
      </c>
      <c r="I1744" s="58" t="s">
        <v>614</v>
      </c>
      <c r="J1744" s="58" t="s">
        <v>621</v>
      </c>
      <c r="K1744" s="57" t="s">
        <v>2181</v>
      </c>
      <c r="L1744" s="184">
        <v>0</v>
      </c>
      <c r="M1744" s="185">
        <v>610</v>
      </c>
      <c r="N1744" s="186">
        <v>610</v>
      </c>
      <c r="O1744" s="187">
        <f t="shared" si="223"/>
        <v>0</v>
      </c>
      <c r="P1744" s="59">
        <f t="shared" si="218"/>
        <v>100</v>
      </c>
    </row>
    <row r="1745" spans="1:16" s="2" customFormat="1" ht="14.25" customHeight="1" outlineLevel="2" x14ac:dyDescent="0.2">
      <c r="A1745" s="217">
        <f t="shared" si="221"/>
        <v>1742</v>
      </c>
      <c r="B1745" s="64" t="s">
        <v>2185</v>
      </c>
      <c r="C1745" s="58" t="s">
        <v>2176</v>
      </c>
      <c r="D1745" s="58" t="s">
        <v>891</v>
      </c>
      <c r="E1745" s="58" t="s">
        <v>25</v>
      </c>
      <c r="F1745" s="58" t="s">
        <v>155</v>
      </c>
      <c r="G1745" s="58" t="s">
        <v>213</v>
      </c>
      <c r="H1745" s="58"/>
      <c r="I1745" s="58" t="s">
        <v>614</v>
      </c>
      <c r="J1745" s="58" t="s">
        <v>615</v>
      </c>
      <c r="K1745" s="57" t="s">
        <v>2177</v>
      </c>
      <c r="L1745" s="184">
        <v>0</v>
      </c>
      <c r="M1745" s="185">
        <v>7</v>
      </c>
      <c r="N1745" s="186">
        <v>7</v>
      </c>
      <c r="O1745" s="187">
        <f t="shared" si="223"/>
        <v>0</v>
      </c>
      <c r="P1745" s="59">
        <f t="shared" si="218"/>
        <v>100</v>
      </c>
    </row>
    <row r="1746" spans="1:16" s="2" customFormat="1" ht="14.25" customHeight="1" outlineLevel="2" x14ac:dyDescent="0.2">
      <c r="A1746" s="217">
        <f t="shared" si="221"/>
        <v>1743</v>
      </c>
      <c r="B1746" s="64" t="s">
        <v>2186</v>
      </c>
      <c r="C1746" s="58" t="s">
        <v>2176</v>
      </c>
      <c r="D1746" s="58" t="s">
        <v>891</v>
      </c>
      <c r="E1746" s="58" t="s">
        <v>25</v>
      </c>
      <c r="F1746" s="58" t="s">
        <v>155</v>
      </c>
      <c r="G1746" s="58" t="s">
        <v>213</v>
      </c>
      <c r="H1746" s="58" t="s">
        <v>617</v>
      </c>
      <c r="I1746" s="58" t="s">
        <v>614</v>
      </c>
      <c r="J1746" s="58" t="s">
        <v>615</v>
      </c>
      <c r="K1746" s="57" t="s">
        <v>2179</v>
      </c>
      <c r="L1746" s="184">
        <v>0</v>
      </c>
      <c r="M1746" s="185">
        <v>3</v>
      </c>
      <c r="N1746" s="186">
        <v>3</v>
      </c>
      <c r="O1746" s="187">
        <f t="shared" si="223"/>
        <v>0</v>
      </c>
      <c r="P1746" s="59">
        <f t="shared" si="218"/>
        <v>100</v>
      </c>
    </row>
    <row r="1747" spans="1:16" s="2" customFormat="1" ht="14.25" customHeight="1" outlineLevel="2" x14ac:dyDescent="0.2">
      <c r="A1747" s="217">
        <f t="shared" si="221"/>
        <v>1744</v>
      </c>
      <c r="B1747" s="64" t="s">
        <v>2187</v>
      </c>
      <c r="C1747" s="58" t="s">
        <v>2176</v>
      </c>
      <c r="D1747" s="58" t="s">
        <v>891</v>
      </c>
      <c r="E1747" s="58" t="s">
        <v>25</v>
      </c>
      <c r="F1747" s="58" t="s">
        <v>155</v>
      </c>
      <c r="G1747" s="58" t="s">
        <v>213</v>
      </c>
      <c r="H1747" s="58" t="s">
        <v>620</v>
      </c>
      <c r="I1747" s="58" t="s">
        <v>614</v>
      </c>
      <c r="J1747" s="58" t="s">
        <v>621</v>
      </c>
      <c r="K1747" s="57" t="s">
        <v>2181</v>
      </c>
      <c r="L1747" s="184">
        <v>0</v>
      </c>
      <c r="M1747" s="185">
        <v>53</v>
      </c>
      <c r="N1747" s="186">
        <v>53</v>
      </c>
      <c r="O1747" s="187">
        <f t="shared" si="223"/>
        <v>0</v>
      </c>
      <c r="P1747" s="59">
        <f t="shared" si="218"/>
        <v>100</v>
      </c>
    </row>
    <row r="1748" spans="1:16" s="2" customFormat="1" outlineLevel="1" x14ac:dyDescent="0.2">
      <c r="A1748" s="218">
        <f t="shared" si="221"/>
        <v>1745</v>
      </c>
      <c r="B1748" s="60" t="s">
        <v>2188</v>
      </c>
      <c r="C1748" s="61">
        <v>236347</v>
      </c>
      <c r="D1748" s="61" t="s">
        <v>891</v>
      </c>
      <c r="E1748" s="61"/>
      <c r="F1748" s="61"/>
      <c r="G1748" s="61"/>
      <c r="H1748" s="62"/>
      <c r="I1748" s="61"/>
      <c r="J1748" s="61"/>
      <c r="K1748" s="63"/>
      <c r="L1748" s="65">
        <f>SUM(L1749:L1783)</f>
        <v>0</v>
      </c>
      <c r="M1748" s="65">
        <f>SUM(M1749:M1783)</f>
        <v>13505</v>
      </c>
      <c r="N1748" s="65">
        <f>SUM(N1749:N1783)</f>
        <v>4567</v>
      </c>
      <c r="O1748" s="66">
        <f>SUM(O1749:O1783)</f>
        <v>-8938</v>
      </c>
      <c r="P1748" s="18">
        <f t="shared" si="218"/>
        <v>33.81710477600889</v>
      </c>
    </row>
    <row r="1749" spans="1:16" s="2" customFormat="1" ht="14.25" customHeight="1" outlineLevel="2" x14ac:dyDescent="0.2">
      <c r="A1749" s="217">
        <f t="shared" si="221"/>
        <v>1746</v>
      </c>
      <c r="B1749" s="64" t="s">
        <v>2189</v>
      </c>
      <c r="C1749" s="58" t="s">
        <v>2190</v>
      </c>
      <c r="D1749" s="58" t="s">
        <v>891</v>
      </c>
      <c r="E1749" s="58" t="s">
        <v>25</v>
      </c>
      <c r="F1749" s="58" t="s">
        <v>43</v>
      </c>
      <c r="G1749" s="58" t="s">
        <v>298</v>
      </c>
      <c r="H1749" s="58"/>
      <c r="I1749" s="58" t="s">
        <v>1042</v>
      </c>
      <c r="J1749" s="58" t="s">
        <v>615</v>
      </c>
      <c r="K1749" s="57" t="s">
        <v>1796</v>
      </c>
      <c r="L1749" s="184">
        <v>0</v>
      </c>
      <c r="M1749" s="185">
        <v>9</v>
      </c>
      <c r="N1749" s="186">
        <v>8</v>
      </c>
      <c r="O1749" s="187">
        <f t="shared" ref="O1749:O1783" si="224">N1749-M1749</f>
        <v>-1</v>
      </c>
      <c r="P1749" s="59">
        <f t="shared" si="218"/>
        <v>88.888888888888886</v>
      </c>
    </row>
    <row r="1750" spans="1:16" s="2" customFormat="1" ht="14.25" customHeight="1" outlineLevel="2" x14ac:dyDescent="0.2">
      <c r="A1750" s="217">
        <f t="shared" si="221"/>
        <v>1747</v>
      </c>
      <c r="B1750" s="64" t="s">
        <v>2191</v>
      </c>
      <c r="C1750" s="58" t="s">
        <v>2190</v>
      </c>
      <c r="D1750" s="58" t="s">
        <v>891</v>
      </c>
      <c r="E1750" s="58" t="s">
        <v>25</v>
      </c>
      <c r="F1750" s="58" t="s">
        <v>43</v>
      </c>
      <c r="G1750" s="58" t="s">
        <v>298</v>
      </c>
      <c r="H1750" s="58" t="s">
        <v>1287</v>
      </c>
      <c r="I1750" s="58" t="s">
        <v>1042</v>
      </c>
      <c r="J1750" s="58" t="s">
        <v>621</v>
      </c>
      <c r="K1750" s="57" t="s">
        <v>1798</v>
      </c>
      <c r="L1750" s="184">
        <v>0</v>
      </c>
      <c r="M1750" s="185">
        <v>53</v>
      </c>
      <c r="N1750" s="186">
        <v>48</v>
      </c>
      <c r="O1750" s="187">
        <f t="shared" si="224"/>
        <v>-5</v>
      </c>
      <c r="P1750" s="59">
        <f t="shared" si="218"/>
        <v>90.566037735849065</v>
      </c>
    </row>
    <row r="1751" spans="1:16" s="2" customFormat="1" ht="14.25" customHeight="1" outlineLevel="2" x14ac:dyDescent="0.2">
      <c r="A1751" s="217">
        <f t="shared" si="221"/>
        <v>1748</v>
      </c>
      <c r="B1751" s="64" t="s">
        <v>2192</v>
      </c>
      <c r="C1751" s="58" t="s">
        <v>2190</v>
      </c>
      <c r="D1751" s="58" t="s">
        <v>891</v>
      </c>
      <c r="E1751" s="58" t="s">
        <v>25</v>
      </c>
      <c r="F1751" s="58" t="s">
        <v>43</v>
      </c>
      <c r="G1751" s="58" t="s">
        <v>298</v>
      </c>
      <c r="H1751" s="58"/>
      <c r="I1751" s="58" t="s">
        <v>1042</v>
      </c>
      <c r="J1751" s="58" t="s">
        <v>615</v>
      </c>
      <c r="K1751" s="57" t="s">
        <v>2193</v>
      </c>
      <c r="L1751" s="184">
        <v>0</v>
      </c>
      <c r="M1751" s="185">
        <v>49</v>
      </c>
      <c r="N1751" s="186">
        <v>47</v>
      </c>
      <c r="O1751" s="187">
        <f t="shared" si="224"/>
        <v>-2</v>
      </c>
      <c r="P1751" s="59">
        <f t="shared" si="218"/>
        <v>95.918367346938766</v>
      </c>
    </row>
    <row r="1752" spans="1:16" s="2" customFormat="1" ht="14.25" customHeight="1" outlineLevel="2" x14ac:dyDescent="0.2">
      <c r="A1752" s="217">
        <f t="shared" si="221"/>
        <v>1749</v>
      </c>
      <c r="B1752" s="64" t="s">
        <v>2194</v>
      </c>
      <c r="C1752" s="58" t="s">
        <v>2190</v>
      </c>
      <c r="D1752" s="58" t="s">
        <v>891</v>
      </c>
      <c r="E1752" s="58" t="s">
        <v>25</v>
      </c>
      <c r="F1752" s="58" t="s">
        <v>43</v>
      </c>
      <c r="G1752" s="58" t="s">
        <v>298</v>
      </c>
      <c r="H1752" s="58" t="s">
        <v>1287</v>
      </c>
      <c r="I1752" s="58" t="s">
        <v>1042</v>
      </c>
      <c r="J1752" s="58" t="s">
        <v>621</v>
      </c>
      <c r="K1752" s="57" t="s">
        <v>2195</v>
      </c>
      <c r="L1752" s="184">
        <v>0</v>
      </c>
      <c r="M1752" s="185">
        <v>276</v>
      </c>
      <c r="N1752" s="186">
        <v>267</v>
      </c>
      <c r="O1752" s="187">
        <f t="shared" si="224"/>
        <v>-9</v>
      </c>
      <c r="P1752" s="59">
        <f t="shared" si="218"/>
        <v>96.739130434782609</v>
      </c>
    </row>
    <row r="1753" spans="1:16" s="2" customFormat="1" ht="14.25" customHeight="1" outlineLevel="2" x14ac:dyDescent="0.2">
      <c r="A1753" s="217">
        <f t="shared" si="221"/>
        <v>1750</v>
      </c>
      <c r="B1753" s="64" t="s">
        <v>2196</v>
      </c>
      <c r="C1753" s="58" t="s">
        <v>2190</v>
      </c>
      <c r="D1753" s="58" t="s">
        <v>891</v>
      </c>
      <c r="E1753" s="58" t="s">
        <v>25</v>
      </c>
      <c r="F1753" s="58" t="s">
        <v>43</v>
      </c>
      <c r="G1753" s="58" t="s">
        <v>125</v>
      </c>
      <c r="H1753" s="58"/>
      <c r="I1753" s="58" t="s">
        <v>1042</v>
      </c>
      <c r="J1753" s="58" t="s">
        <v>615</v>
      </c>
      <c r="K1753" s="57" t="s">
        <v>1796</v>
      </c>
      <c r="L1753" s="184">
        <v>0</v>
      </c>
      <c r="M1753" s="185">
        <v>246</v>
      </c>
      <c r="N1753" s="186">
        <v>220</v>
      </c>
      <c r="O1753" s="187">
        <f t="shared" si="224"/>
        <v>-26</v>
      </c>
      <c r="P1753" s="59">
        <f t="shared" si="218"/>
        <v>89.430894308943081</v>
      </c>
    </row>
    <row r="1754" spans="1:16" s="2" customFormat="1" ht="14.25" customHeight="1" outlineLevel="2" x14ac:dyDescent="0.2">
      <c r="A1754" s="217">
        <f t="shared" si="221"/>
        <v>1751</v>
      </c>
      <c r="B1754" s="64" t="s">
        <v>2197</v>
      </c>
      <c r="C1754" s="58" t="s">
        <v>2190</v>
      </c>
      <c r="D1754" s="58" t="s">
        <v>891</v>
      </c>
      <c r="E1754" s="58" t="s">
        <v>25</v>
      </c>
      <c r="F1754" s="58" t="s">
        <v>43</v>
      </c>
      <c r="G1754" s="58" t="s">
        <v>125</v>
      </c>
      <c r="H1754" s="58" t="s">
        <v>1287</v>
      </c>
      <c r="I1754" s="58" t="s">
        <v>1042</v>
      </c>
      <c r="J1754" s="58" t="s">
        <v>621</v>
      </c>
      <c r="K1754" s="57" t="s">
        <v>1798</v>
      </c>
      <c r="L1754" s="184">
        <v>0</v>
      </c>
      <c r="M1754" s="185">
        <v>1265</v>
      </c>
      <c r="N1754" s="186">
        <v>1247</v>
      </c>
      <c r="O1754" s="187">
        <f t="shared" si="224"/>
        <v>-18</v>
      </c>
      <c r="P1754" s="59">
        <f t="shared" si="218"/>
        <v>98.57707509881422</v>
      </c>
    </row>
    <row r="1755" spans="1:16" s="2" customFormat="1" ht="14.25" customHeight="1" outlineLevel="2" x14ac:dyDescent="0.2">
      <c r="A1755" s="217">
        <f t="shared" si="221"/>
        <v>1752</v>
      </c>
      <c r="B1755" s="64" t="s">
        <v>2198</v>
      </c>
      <c r="C1755" s="58" t="s">
        <v>2190</v>
      </c>
      <c r="D1755" s="58" t="s">
        <v>891</v>
      </c>
      <c r="E1755" s="58" t="s">
        <v>25</v>
      </c>
      <c r="F1755" s="58" t="s">
        <v>43</v>
      </c>
      <c r="G1755" s="58" t="s">
        <v>125</v>
      </c>
      <c r="H1755" s="58"/>
      <c r="I1755" s="58" t="s">
        <v>1042</v>
      </c>
      <c r="J1755" s="58" t="s">
        <v>615</v>
      </c>
      <c r="K1755" s="57" t="s">
        <v>2193</v>
      </c>
      <c r="L1755" s="184">
        <v>0</v>
      </c>
      <c r="M1755" s="185">
        <v>3</v>
      </c>
      <c r="N1755" s="186">
        <v>3</v>
      </c>
      <c r="O1755" s="187">
        <f t="shared" si="224"/>
        <v>0</v>
      </c>
      <c r="P1755" s="59">
        <f t="shared" si="218"/>
        <v>100</v>
      </c>
    </row>
    <row r="1756" spans="1:16" s="2" customFormat="1" ht="14.25" customHeight="1" outlineLevel="2" x14ac:dyDescent="0.2">
      <c r="A1756" s="217">
        <f t="shared" si="221"/>
        <v>1753</v>
      </c>
      <c r="B1756" s="64" t="s">
        <v>2199</v>
      </c>
      <c r="C1756" s="58" t="s">
        <v>2190</v>
      </c>
      <c r="D1756" s="58" t="s">
        <v>891</v>
      </c>
      <c r="E1756" s="58" t="s">
        <v>25</v>
      </c>
      <c r="F1756" s="58" t="s">
        <v>43</v>
      </c>
      <c r="G1756" s="58" t="s">
        <v>125</v>
      </c>
      <c r="H1756" s="58" t="s">
        <v>1287</v>
      </c>
      <c r="I1756" s="58" t="s">
        <v>1042</v>
      </c>
      <c r="J1756" s="58" t="s">
        <v>621</v>
      </c>
      <c r="K1756" s="57" t="s">
        <v>2195</v>
      </c>
      <c r="L1756" s="184">
        <v>0</v>
      </c>
      <c r="M1756" s="185">
        <v>17</v>
      </c>
      <c r="N1756" s="186">
        <v>17</v>
      </c>
      <c r="O1756" s="187">
        <f t="shared" si="224"/>
        <v>0</v>
      </c>
      <c r="P1756" s="59">
        <f t="shared" si="218"/>
        <v>100</v>
      </c>
    </row>
    <row r="1757" spans="1:16" s="2" customFormat="1" ht="14.25" customHeight="1" outlineLevel="2" x14ac:dyDescent="0.2">
      <c r="A1757" s="217">
        <f t="shared" si="221"/>
        <v>1754</v>
      </c>
      <c r="B1757" s="64" t="s">
        <v>2200</v>
      </c>
      <c r="C1757" s="58" t="s">
        <v>2190</v>
      </c>
      <c r="D1757" s="58" t="s">
        <v>891</v>
      </c>
      <c r="E1757" s="58" t="s">
        <v>25</v>
      </c>
      <c r="F1757" s="58" t="s">
        <v>43</v>
      </c>
      <c r="G1757" s="58" t="s">
        <v>269</v>
      </c>
      <c r="H1757" s="58"/>
      <c r="I1757" s="58" t="s">
        <v>1042</v>
      </c>
      <c r="J1757" s="58" t="s">
        <v>615</v>
      </c>
      <c r="K1757" s="57" t="s">
        <v>1796</v>
      </c>
      <c r="L1757" s="184">
        <v>0</v>
      </c>
      <c r="M1757" s="185">
        <v>63</v>
      </c>
      <c r="N1757" s="186">
        <v>56</v>
      </c>
      <c r="O1757" s="187">
        <f t="shared" si="224"/>
        <v>-7</v>
      </c>
      <c r="P1757" s="59">
        <f t="shared" si="218"/>
        <v>88.888888888888886</v>
      </c>
    </row>
    <row r="1758" spans="1:16" s="2" customFormat="1" ht="14.25" customHeight="1" outlineLevel="2" x14ac:dyDescent="0.2">
      <c r="A1758" s="217">
        <f t="shared" si="221"/>
        <v>1755</v>
      </c>
      <c r="B1758" s="64" t="s">
        <v>2201</v>
      </c>
      <c r="C1758" s="58" t="s">
        <v>2190</v>
      </c>
      <c r="D1758" s="58" t="s">
        <v>891</v>
      </c>
      <c r="E1758" s="58" t="s">
        <v>25</v>
      </c>
      <c r="F1758" s="58" t="s">
        <v>43</v>
      </c>
      <c r="G1758" s="58" t="s">
        <v>269</v>
      </c>
      <c r="H1758" s="58" t="s">
        <v>1287</v>
      </c>
      <c r="I1758" s="58" t="s">
        <v>1042</v>
      </c>
      <c r="J1758" s="58" t="s">
        <v>621</v>
      </c>
      <c r="K1758" s="57" t="s">
        <v>1798</v>
      </c>
      <c r="L1758" s="184">
        <v>0</v>
      </c>
      <c r="M1758" s="185">
        <v>356</v>
      </c>
      <c r="N1758" s="186">
        <v>316</v>
      </c>
      <c r="O1758" s="187">
        <f t="shared" si="224"/>
        <v>-40</v>
      </c>
      <c r="P1758" s="59">
        <f t="shared" si="218"/>
        <v>88.764044943820224</v>
      </c>
    </row>
    <row r="1759" spans="1:16" s="2" customFormat="1" ht="14.25" customHeight="1" outlineLevel="2" x14ac:dyDescent="0.2">
      <c r="A1759" s="217">
        <f t="shared" si="221"/>
        <v>1756</v>
      </c>
      <c r="B1759" s="64" t="s">
        <v>2202</v>
      </c>
      <c r="C1759" s="58" t="s">
        <v>2190</v>
      </c>
      <c r="D1759" s="58" t="s">
        <v>891</v>
      </c>
      <c r="E1759" s="58" t="s">
        <v>25</v>
      </c>
      <c r="F1759" s="58" t="s">
        <v>43</v>
      </c>
      <c r="G1759" s="58" t="s">
        <v>269</v>
      </c>
      <c r="H1759" s="58"/>
      <c r="I1759" s="58" t="s">
        <v>1042</v>
      </c>
      <c r="J1759" s="58" t="s">
        <v>615</v>
      </c>
      <c r="K1759" s="57" t="s">
        <v>2193</v>
      </c>
      <c r="L1759" s="184">
        <v>0</v>
      </c>
      <c r="M1759" s="185">
        <v>12</v>
      </c>
      <c r="N1759" s="186">
        <v>12</v>
      </c>
      <c r="O1759" s="187">
        <f t="shared" si="224"/>
        <v>0</v>
      </c>
      <c r="P1759" s="59">
        <f t="shared" si="218"/>
        <v>100</v>
      </c>
    </row>
    <row r="1760" spans="1:16" s="2" customFormat="1" ht="14.25" customHeight="1" outlineLevel="2" x14ac:dyDescent="0.2">
      <c r="A1760" s="217">
        <f t="shared" si="221"/>
        <v>1757</v>
      </c>
      <c r="B1760" s="64" t="s">
        <v>2203</v>
      </c>
      <c r="C1760" s="58" t="s">
        <v>2190</v>
      </c>
      <c r="D1760" s="58" t="s">
        <v>891</v>
      </c>
      <c r="E1760" s="58" t="s">
        <v>25</v>
      </c>
      <c r="F1760" s="58" t="s">
        <v>43</v>
      </c>
      <c r="G1760" s="58" t="s">
        <v>269</v>
      </c>
      <c r="H1760" s="58" t="s">
        <v>1287</v>
      </c>
      <c r="I1760" s="58" t="s">
        <v>1042</v>
      </c>
      <c r="J1760" s="58" t="s">
        <v>621</v>
      </c>
      <c r="K1760" s="57" t="s">
        <v>2195</v>
      </c>
      <c r="L1760" s="184">
        <v>0</v>
      </c>
      <c r="M1760" s="185">
        <v>70</v>
      </c>
      <c r="N1760" s="186">
        <v>68</v>
      </c>
      <c r="O1760" s="187">
        <f t="shared" si="224"/>
        <v>-2</v>
      </c>
      <c r="P1760" s="59">
        <f t="shared" si="218"/>
        <v>97.142857142857139</v>
      </c>
    </row>
    <row r="1761" spans="1:16" s="2" customFormat="1" ht="14.25" customHeight="1" outlineLevel="2" x14ac:dyDescent="0.2">
      <c r="A1761" s="217">
        <f t="shared" si="221"/>
        <v>1758</v>
      </c>
      <c r="B1761" s="64" t="s">
        <v>2204</v>
      </c>
      <c r="C1761" s="58" t="s">
        <v>2190</v>
      </c>
      <c r="D1761" s="58" t="s">
        <v>891</v>
      </c>
      <c r="E1761" s="58" t="s">
        <v>25</v>
      </c>
      <c r="F1761" s="58" t="s">
        <v>43</v>
      </c>
      <c r="G1761" s="58" t="s">
        <v>271</v>
      </c>
      <c r="H1761" s="58"/>
      <c r="I1761" s="58" t="s">
        <v>1042</v>
      </c>
      <c r="J1761" s="58" t="s">
        <v>615</v>
      </c>
      <c r="K1761" s="57" t="s">
        <v>1796</v>
      </c>
      <c r="L1761" s="184">
        <v>0</v>
      </c>
      <c r="M1761" s="185">
        <v>20</v>
      </c>
      <c r="N1761" s="186">
        <v>19</v>
      </c>
      <c r="O1761" s="187">
        <f t="shared" si="224"/>
        <v>-1</v>
      </c>
      <c r="P1761" s="59">
        <f t="shared" si="218"/>
        <v>95</v>
      </c>
    </row>
    <row r="1762" spans="1:16" s="2" customFormat="1" ht="14.25" customHeight="1" outlineLevel="2" x14ac:dyDescent="0.2">
      <c r="A1762" s="217">
        <f t="shared" si="221"/>
        <v>1759</v>
      </c>
      <c r="B1762" s="64" t="s">
        <v>2205</v>
      </c>
      <c r="C1762" s="58" t="s">
        <v>2190</v>
      </c>
      <c r="D1762" s="58" t="s">
        <v>891</v>
      </c>
      <c r="E1762" s="58" t="s">
        <v>25</v>
      </c>
      <c r="F1762" s="58" t="s">
        <v>43</v>
      </c>
      <c r="G1762" s="58" t="s">
        <v>271</v>
      </c>
      <c r="H1762" s="58" t="s">
        <v>1287</v>
      </c>
      <c r="I1762" s="58" t="s">
        <v>1042</v>
      </c>
      <c r="J1762" s="58" t="s">
        <v>621</v>
      </c>
      <c r="K1762" s="57" t="s">
        <v>1798</v>
      </c>
      <c r="L1762" s="184">
        <v>0</v>
      </c>
      <c r="M1762" s="185">
        <v>120</v>
      </c>
      <c r="N1762" s="186">
        <v>106</v>
      </c>
      <c r="O1762" s="187">
        <f t="shared" si="224"/>
        <v>-14</v>
      </c>
      <c r="P1762" s="59">
        <f t="shared" si="218"/>
        <v>88.333333333333329</v>
      </c>
    </row>
    <row r="1763" spans="1:16" s="2" customFormat="1" ht="14.25" customHeight="1" outlineLevel="2" x14ac:dyDescent="0.2">
      <c r="A1763" s="217">
        <f t="shared" si="221"/>
        <v>1760</v>
      </c>
      <c r="B1763" s="64" t="s">
        <v>2206</v>
      </c>
      <c r="C1763" s="58" t="s">
        <v>2190</v>
      </c>
      <c r="D1763" s="58" t="s">
        <v>891</v>
      </c>
      <c r="E1763" s="58" t="s">
        <v>25</v>
      </c>
      <c r="F1763" s="58" t="s">
        <v>43</v>
      </c>
      <c r="G1763" s="58" t="s">
        <v>271</v>
      </c>
      <c r="H1763" s="58"/>
      <c r="I1763" s="58" t="s">
        <v>1042</v>
      </c>
      <c r="J1763" s="58" t="s">
        <v>615</v>
      </c>
      <c r="K1763" s="57" t="s">
        <v>2193</v>
      </c>
      <c r="L1763" s="184">
        <v>0</v>
      </c>
      <c r="M1763" s="185">
        <v>4</v>
      </c>
      <c r="N1763" s="186">
        <v>4</v>
      </c>
      <c r="O1763" s="187">
        <f t="shared" si="224"/>
        <v>0</v>
      </c>
      <c r="P1763" s="59">
        <f t="shared" si="218"/>
        <v>100</v>
      </c>
    </row>
    <row r="1764" spans="1:16" s="2" customFormat="1" ht="14.25" customHeight="1" outlineLevel="2" x14ac:dyDescent="0.2">
      <c r="A1764" s="217">
        <f t="shared" si="221"/>
        <v>1761</v>
      </c>
      <c r="B1764" s="64" t="s">
        <v>2207</v>
      </c>
      <c r="C1764" s="58" t="s">
        <v>2190</v>
      </c>
      <c r="D1764" s="58" t="s">
        <v>891</v>
      </c>
      <c r="E1764" s="58" t="s">
        <v>25</v>
      </c>
      <c r="F1764" s="58" t="s">
        <v>43</v>
      </c>
      <c r="G1764" s="58" t="s">
        <v>271</v>
      </c>
      <c r="H1764" s="58" t="s">
        <v>1287</v>
      </c>
      <c r="I1764" s="58" t="s">
        <v>1042</v>
      </c>
      <c r="J1764" s="58" t="s">
        <v>621</v>
      </c>
      <c r="K1764" s="57" t="s">
        <v>2195</v>
      </c>
      <c r="L1764" s="184">
        <v>0</v>
      </c>
      <c r="M1764" s="185">
        <v>25</v>
      </c>
      <c r="N1764" s="186">
        <v>24</v>
      </c>
      <c r="O1764" s="187">
        <f t="shared" si="224"/>
        <v>-1</v>
      </c>
      <c r="P1764" s="59">
        <f t="shared" si="218"/>
        <v>96</v>
      </c>
    </row>
    <row r="1765" spans="1:16" s="2" customFormat="1" ht="14.25" customHeight="1" outlineLevel="2" x14ac:dyDescent="0.2">
      <c r="A1765" s="217">
        <f t="shared" si="221"/>
        <v>1762</v>
      </c>
      <c r="B1765" s="64" t="s">
        <v>2208</v>
      </c>
      <c r="C1765" s="58" t="s">
        <v>2190</v>
      </c>
      <c r="D1765" s="58" t="s">
        <v>891</v>
      </c>
      <c r="E1765" s="58" t="s">
        <v>25</v>
      </c>
      <c r="F1765" s="58" t="s">
        <v>43</v>
      </c>
      <c r="G1765" s="58" t="s">
        <v>27</v>
      </c>
      <c r="H1765" s="58"/>
      <c r="I1765" s="58" t="s">
        <v>1042</v>
      </c>
      <c r="J1765" s="58" t="s">
        <v>615</v>
      </c>
      <c r="K1765" s="57" t="s">
        <v>2193</v>
      </c>
      <c r="L1765" s="184">
        <v>0</v>
      </c>
      <c r="M1765" s="185">
        <v>6</v>
      </c>
      <c r="N1765" s="186">
        <v>0</v>
      </c>
      <c r="O1765" s="187">
        <f t="shared" si="224"/>
        <v>-6</v>
      </c>
      <c r="P1765" s="59">
        <f t="shared" si="218"/>
        <v>0</v>
      </c>
    </row>
    <row r="1766" spans="1:16" s="2" customFormat="1" ht="14.25" customHeight="1" outlineLevel="2" x14ac:dyDescent="0.2">
      <c r="A1766" s="217">
        <f t="shared" si="221"/>
        <v>1763</v>
      </c>
      <c r="B1766" s="64" t="s">
        <v>2209</v>
      </c>
      <c r="C1766" s="58" t="s">
        <v>2190</v>
      </c>
      <c r="D1766" s="58" t="s">
        <v>891</v>
      </c>
      <c r="E1766" s="58" t="s">
        <v>25</v>
      </c>
      <c r="F1766" s="58" t="s">
        <v>43</v>
      </c>
      <c r="G1766" s="58" t="s">
        <v>27</v>
      </c>
      <c r="H1766" s="58" t="s">
        <v>1287</v>
      </c>
      <c r="I1766" s="58" t="s">
        <v>1042</v>
      </c>
      <c r="J1766" s="58" t="s">
        <v>621</v>
      </c>
      <c r="K1766" s="57" t="s">
        <v>2195</v>
      </c>
      <c r="L1766" s="184">
        <v>0</v>
      </c>
      <c r="M1766" s="185">
        <v>34</v>
      </c>
      <c r="N1766" s="186">
        <v>0</v>
      </c>
      <c r="O1766" s="187">
        <f t="shared" si="224"/>
        <v>-34</v>
      </c>
      <c r="P1766" s="59">
        <f t="shared" si="218"/>
        <v>0</v>
      </c>
    </row>
    <row r="1767" spans="1:16" s="2" customFormat="1" ht="14.25" customHeight="1" outlineLevel="2" x14ac:dyDescent="0.2">
      <c r="A1767" s="217">
        <f t="shared" si="221"/>
        <v>1764</v>
      </c>
      <c r="B1767" s="64" t="s">
        <v>2210</v>
      </c>
      <c r="C1767" s="58" t="s">
        <v>2190</v>
      </c>
      <c r="D1767" s="58" t="s">
        <v>891</v>
      </c>
      <c r="E1767" s="58" t="s">
        <v>25</v>
      </c>
      <c r="F1767" s="58" t="s">
        <v>43</v>
      </c>
      <c r="G1767" s="58" t="s">
        <v>29</v>
      </c>
      <c r="H1767" s="58"/>
      <c r="I1767" s="58" t="s">
        <v>1042</v>
      </c>
      <c r="J1767" s="58" t="s">
        <v>615</v>
      </c>
      <c r="K1767" s="57" t="s">
        <v>2193</v>
      </c>
      <c r="L1767" s="184">
        <v>0</v>
      </c>
      <c r="M1767" s="185">
        <v>1</v>
      </c>
      <c r="N1767" s="186">
        <v>0</v>
      </c>
      <c r="O1767" s="187">
        <f t="shared" si="224"/>
        <v>-1</v>
      </c>
      <c r="P1767" s="59">
        <f t="shared" si="218"/>
        <v>0</v>
      </c>
    </row>
    <row r="1768" spans="1:16" s="2" customFormat="1" ht="14.25" customHeight="1" outlineLevel="2" x14ac:dyDescent="0.2">
      <c r="A1768" s="217">
        <f t="shared" si="221"/>
        <v>1765</v>
      </c>
      <c r="B1768" s="64" t="s">
        <v>2211</v>
      </c>
      <c r="C1768" s="58" t="s">
        <v>2190</v>
      </c>
      <c r="D1768" s="58" t="s">
        <v>891</v>
      </c>
      <c r="E1768" s="58" t="s">
        <v>25</v>
      </c>
      <c r="F1768" s="58" t="s">
        <v>43</v>
      </c>
      <c r="G1768" s="58" t="s">
        <v>29</v>
      </c>
      <c r="H1768" s="58" t="s">
        <v>1287</v>
      </c>
      <c r="I1768" s="58" t="s">
        <v>1042</v>
      </c>
      <c r="J1768" s="58" t="s">
        <v>621</v>
      </c>
      <c r="K1768" s="57" t="s">
        <v>2195</v>
      </c>
      <c r="L1768" s="184">
        <v>0</v>
      </c>
      <c r="M1768" s="185">
        <v>4</v>
      </c>
      <c r="N1768" s="186">
        <v>0</v>
      </c>
      <c r="O1768" s="187">
        <f t="shared" si="224"/>
        <v>-4</v>
      </c>
      <c r="P1768" s="59">
        <f t="shared" si="218"/>
        <v>0</v>
      </c>
    </row>
    <row r="1769" spans="1:16" s="2" customFormat="1" ht="14.25" customHeight="1" outlineLevel="2" x14ac:dyDescent="0.2">
      <c r="A1769" s="217">
        <f t="shared" si="221"/>
        <v>1766</v>
      </c>
      <c r="B1769" s="64" t="s">
        <v>2212</v>
      </c>
      <c r="C1769" s="58" t="s">
        <v>2190</v>
      </c>
      <c r="D1769" s="58" t="s">
        <v>891</v>
      </c>
      <c r="E1769" s="58" t="s">
        <v>25</v>
      </c>
      <c r="F1769" s="58" t="s">
        <v>43</v>
      </c>
      <c r="G1769" s="58" t="s">
        <v>471</v>
      </c>
      <c r="H1769" s="58"/>
      <c r="I1769" s="58" t="s">
        <v>1042</v>
      </c>
      <c r="J1769" s="58" t="s">
        <v>615</v>
      </c>
      <c r="K1769" s="57" t="s">
        <v>2193</v>
      </c>
      <c r="L1769" s="184">
        <v>0</v>
      </c>
      <c r="M1769" s="185">
        <v>1</v>
      </c>
      <c r="N1769" s="186">
        <v>1</v>
      </c>
      <c r="O1769" s="187">
        <f t="shared" si="224"/>
        <v>0</v>
      </c>
      <c r="P1769" s="59">
        <f t="shared" si="218"/>
        <v>100</v>
      </c>
    </row>
    <row r="1770" spans="1:16" s="2" customFormat="1" ht="14.25" customHeight="1" outlineLevel="2" x14ac:dyDescent="0.2">
      <c r="A1770" s="217">
        <f t="shared" si="221"/>
        <v>1767</v>
      </c>
      <c r="B1770" s="64" t="s">
        <v>2213</v>
      </c>
      <c r="C1770" s="58" t="s">
        <v>2190</v>
      </c>
      <c r="D1770" s="58" t="s">
        <v>891</v>
      </c>
      <c r="E1770" s="58" t="s">
        <v>25</v>
      </c>
      <c r="F1770" s="58" t="s">
        <v>43</v>
      </c>
      <c r="G1770" s="58" t="s">
        <v>471</v>
      </c>
      <c r="H1770" s="58" t="s">
        <v>1287</v>
      </c>
      <c r="I1770" s="58" t="s">
        <v>1042</v>
      </c>
      <c r="J1770" s="58" t="s">
        <v>621</v>
      </c>
      <c r="K1770" s="57" t="s">
        <v>2195</v>
      </c>
      <c r="L1770" s="184">
        <v>0</v>
      </c>
      <c r="M1770" s="185">
        <v>9</v>
      </c>
      <c r="N1770" s="186">
        <v>8</v>
      </c>
      <c r="O1770" s="187">
        <f t="shared" si="224"/>
        <v>-1</v>
      </c>
      <c r="P1770" s="59">
        <f t="shared" si="218"/>
        <v>88.888888888888886</v>
      </c>
    </row>
    <row r="1771" spans="1:16" s="2" customFormat="1" ht="14.25" customHeight="1" outlineLevel="2" x14ac:dyDescent="0.2">
      <c r="A1771" s="217">
        <f t="shared" si="221"/>
        <v>1768</v>
      </c>
      <c r="B1771" s="64" t="s">
        <v>2214</v>
      </c>
      <c r="C1771" s="58" t="s">
        <v>2190</v>
      </c>
      <c r="D1771" s="58" t="s">
        <v>891</v>
      </c>
      <c r="E1771" s="58" t="s">
        <v>25</v>
      </c>
      <c r="F1771" s="58" t="s">
        <v>43</v>
      </c>
      <c r="G1771" s="58" t="s">
        <v>45</v>
      </c>
      <c r="H1771" s="58" t="s">
        <v>1287</v>
      </c>
      <c r="I1771" s="58" t="s">
        <v>1042</v>
      </c>
      <c r="J1771" s="58" t="s">
        <v>621</v>
      </c>
      <c r="K1771" s="57" t="s">
        <v>1798</v>
      </c>
      <c r="L1771" s="184">
        <v>0</v>
      </c>
      <c r="M1771" s="185">
        <v>3</v>
      </c>
      <c r="N1771" s="186">
        <v>3</v>
      </c>
      <c r="O1771" s="187">
        <f t="shared" si="224"/>
        <v>0</v>
      </c>
      <c r="P1771" s="59">
        <f t="shared" si="218"/>
        <v>100</v>
      </c>
    </row>
    <row r="1772" spans="1:16" s="2" customFormat="1" ht="14.25" customHeight="1" outlineLevel="2" x14ac:dyDescent="0.2">
      <c r="A1772" s="217">
        <f t="shared" si="221"/>
        <v>1769</v>
      </c>
      <c r="B1772" s="64" t="s">
        <v>1795</v>
      </c>
      <c r="C1772" s="58" t="s">
        <v>2190</v>
      </c>
      <c r="D1772" s="58" t="s">
        <v>891</v>
      </c>
      <c r="E1772" s="58" t="s">
        <v>25</v>
      </c>
      <c r="F1772" s="58" t="s">
        <v>43</v>
      </c>
      <c r="G1772" s="58" t="s">
        <v>31</v>
      </c>
      <c r="H1772" s="58"/>
      <c r="I1772" s="58" t="s">
        <v>1042</v>
      </c>
      <c r="J1772" s="58" t="s">
        <v>615</v>
      </c>
      <c r="K1772" s="57" t="s">
        <v>1796</v>
      </c>
      <c r="L1772" s="184">
        <v>0</v>
      </c>
      <c r="M1772" s="185">
        <v>4</v>
      </c>
      <c r="N1772" s="186">
        <v>3</v>
      </c>
      <c r="O1772" s="187">
        <f t="shared" si="224"/>
        <v>-1</v>
      </c>
      <c r="P1772" s="59">
        <f t="shared" si="218"/>
        <v>75</v>
      </c>
    </row>
    <row r="1773" spans="1:16" s="2" customFormat="1" ht="14.25" customHeight="1" outlineLevel="2" x14ac:dyDescent="0.2">
      <c r="A1773" s="217">
        <f t="shared" si="221"/>
        <v>1770</v>
      </c>
      <c r="B1773" s="64" t="s">
        <v>1797</v>
      </c>
      <c r="C1773" s="58" t="s">
        <v>2190</v>
      </c>
      <c r="D1773" s="58" t="s">
        <v>891</v>
      </c>
      <c r="E1773" s="58" t="s">
        <v>25</v>
      </c>
      <c r="F1773" s="58" t="s">
        <v>43</v>
      </c>
      <c r="G1773" s="58" t="s">
        <v>31</v>
      </c>
      <c r="H1773" s="58" t="s">
        <v>1287</v>
      </c>
      <c r="I1773" s="58" t="s">
        <v>1042</v>
      </c>
      <c r="J1773" s="58" t="s">
        <v>621</v>
      </c>
      <c r="K1773" s="57" t="s">
        <v>1798</v>
      </c>
      <c r="L1773" s="184">
        <v>0</v>
      </c>
      <c r="M1773" s="185">
        <v>28</v>
      </c>
      <c r="N1773" s="186">
        <v>17</v>
      </c>
      <c r="O1773" s="187">
        <f t="shared" si="224"/>
        <v>-11</v>
      </c>
      <c r="P1773" s="59">
        <f t="shared" si="218"/>
        <v>60.714285714285708</v>
      </c>
    </row>
    <row r="1774" spans="1:16" s="2" customFormat="1" ht="14.25" customHeight="1" outlineLevel="2" x14ac:dyDescent="0.2">
      <c r="A1774" s="217">
        <f t="shared" si="221"/>
        <v>1771</v>
      </c>
      <c r="B1774" s="64" t="s">
        <v>2215</v>
      </c>
      <c r="C1774" s="58" t="s">
        <v>2190</v>
      </c>
      <c r="D1774" s="58" t="s">
        <v>891</v>
      </c>
      <c r="E1774" s="58" t="s">
        <v>25</v>
      </c>
      <c r="F1774" s="58" t="s">
        <v>43</v>
      </c>
      <c r="G1774" s="58" t="s">
        <v>67</v>
      </c>
      <c r="H1774" s="58"/>
      <c r="I1774" s="58" t="s">
        <v>1042</v>
      </c>
      <c r="J1774" s="58" t="s">
        <v>615</v>
      </c>
      <c r="K1774" s="57" t="s">
        <v>2193</v>
      </c>
      <c r="L1774" s="184">
        <v>0</v>
      </c>
      <c r="M1774" s="185">
        <v>13</v>
      </c>
      <c r="N1774" s="186">
        <v>10</v>
      </c>
      <c r="O1774" s="187">
        <f t="shared" si="224"/>
        <v>-3</v>
      </c>
      <c r="P1774" s="59">
        <f t="shared" si="218"/>
        <v>76.923076923076934</v>
      </c>
    </row>
    <row r="1775" spans="1:16" s="2" customFormat="1" ht="14.25" customHeight="1" outlineLevel="2" x14ac:dyDescent="0.2">
      <c r="A1775" s="217">
        <f t="shared" si="221"/>
        <v>1772</v>
      </c>
      <c r="B1775" s="64" t="s">
        <v>2216</v>
      </c>
      <c r="C1775" s="58" t="s">
        <v>2190</v>
      </c>
      <c r="D1775" s="58" t="s">
        <v>891</v>
      </c>
      <c r="E1775" s="58" t="s">
        <v>25</v>
      </c>
      <c r="F1775" s="58" t="s">
        <v>43</v>
      </c>
      <c r="G1775" s="58" t="s">
        <v>67</v>
      </c>
      <c r="H1775" s="58" t="s">
        <v>1287</v>
      </c>
      <c r="I1775" s="58" t="s">
        <v>1042</v>
      </c>
      <c r="J1775" s="58" t="s">
        <v>621</v>
      </c>
      <c r="K1775" s="57" t="s">
        <v>2195</v>
      </c>
      <c r="L1775" s="184">
        <v>0</v>
      </c>
      <c r="M1775" s="185">
        <v>73</v>
      </c>
      <c r="N1775" s="186">
        <v>57</v>
      </c>
      <c r="O1775" s="187">
        <f t="shared" si="224"/>
        <v>-16</v>
      </c>
      <c r="P1775" s="59">
        <f t="shared" si="218"/>
        <v>78.082191780821915</v>
      </c>
    </row>
    <row r="1776" spans="1:16" s="2" customFormat="1" ht="14.25" customHeight="1" outlineLevel="2" x14ac:dyDescent="0.2">
      <c r="A1776" s="217">
        <f t="shared" si="221"/>
        <v>1773</v>
      </c>
      <c r="B1776" s="64" t="s">
        <v>2217</v>
      </c>
      <c r="C1776" s="58" t="s">
        <v>2190</v>
      </c>
      <c r="D1776" s="58" t="s">
        <v>891</v>
      </c>
      <c r="E1776" s="58" t="s">
        <v>25</v>
      </c>
      <c r="F1776" s="58" t="s">
        <v>43</v>
      </c>
      <c r="G1776" s="58" t="s">
        <v>33</v>
      </c>
      <c r="H1776" s="58"/>
      <c r="I1776" s="58" t="s">
        <v>1042</v>
      </c>
      <c r="J1776" s="58" t="s">
        <v>615</v>
      </c>
      <c r="K1776" s="57" t="s">
        <v>1796</v>
      </c>
      <c r="L1776" s="184">
        <v>0</v>
      </c>
      <c r="M1776" s="185">
        <v>1</v>
      </c>
      <c r="N1776" s="186">
        <v>1</v>
      </c>
      <c r="O1776" s="187">
        <f t="shared" si="224"/>
        <v>0</v>
      </c>
      <c r="P1776" s="59">
        <f t="shared" si="218"/>
        <v>100</v>
      </c>
    </row>
    <row r="1777" spans="1:16" s="2" customFormat="1" ht="14.25" customHeight="1" outlineLevel="2" x14ac:dyDescent="0.2">
      <c r="A1777" s="217">
        <f t="shared" si="221"/>
        <v>1774</v>
      </c>
      <c r="B1777" s="64" t="s">
        <v>2218</v>
      </c>
      <c r="C1777" s="58" t="s">
        <v>2190</v>
      </c>
      <c r="D1777" s="58" t="s">
        <v>891</v>
      </c>
      <c r="E1777" s="58" t="s">
        <v>25</v>
      </c>
      <c r="F1777" s="58" t="s">
        <v>43</v>
      </c>
      <c r="G1777" s="58" t="s">
        <v>33</v>
      </c>
      <c r="H1777" s="58" t="s">
        <v>1287</v>
      </c>
      <c r="I1777" s="58" t="s">
        <v>1042</v>
      </c>
      <c r="J1777" s="58" t="s">
        <v>621</v>
      </c>
      <c r="K1777" s="57" t="s">
        <v>1798</v>
      </c>
      <c r="L1777" s="184">
        <v>0</v>
      </c>
      <c r="M1777" s="185">
        <v>4</v>
      </c>
      <c r="N1777" s="186">
        <v>4</v>
      </c>
      <c r="O1777" s="187">
        <f t="shared" si="224"/>
        <v>0</v>
      </c>
      <c r="P1777" s="59">
        <f t="shared" si="218"/>
        <v>100</v>
      </c>
    </row>
    <row r="1778" spans="1:16" s="2" customFormat="1" ht="14.25" customHeight="1" outlineLevel="2" x14ac:dyDescent="0.2">
      <c r="A1778" s="217">
        <f t="shared" si="221"/>
        <v>1775</v>
      </c>
      <c r="B1778" s="64" t="s">
        <v>2219</v>
      </c>
      <c r="C1778" s="58" t="s">
        <v>2190</v>
      </c>
      <c r="D1778" s="58" t="s">
        <v>891</v>
      </c>
      <c r="E1778" s="58" t="s">
        <v>25</v>
      </c>
      <c r="F1778" s="58" t="s">
        <v>43</v>
      </c>
      <c r="G1778" s="58" t="s">
        <v>33</v>
      </c>
      <c r="H1778" s="58"/>
      <c r="I1778" s="58" t="s">
        <v>1042</v>
      </c>
      <c r="J1778" s="58" t="s">
        <v>615</v>
      </c>
      <c r="K1778" s="57" t="s">
        <v>2193</v>
      </c>
      <c r="L1778" s="184">
        <v>0</v>
      </c>
      <c r="M1778" s="185">
        <v>11</v>
      </c>
      <c r="N1778" s="186">
        <v>0</v>
      </c>
      <c r="O1778" s="187">
        <f t="shared" si="224"/>
        <v>-11</v>
      </c>
      <c r="P1778" s="59">
        <f t="shared" si="218"/>
        <v>0</v>
      </c>
    </row>
    <row r="1779" spans="1:16" s="2" customFormat="1" ht="14.25" customHeight="1" outlineLevel="2" x14ac:dyDescent="0.2">
      <c r="A1779" s="217">
        <f t="shared" si="221"/>
        <v>1776</v>
      </c>
      <c r="B1779" s="64" t="s">
        <v>2220</v>
      </c>
      <c r="C1779" s="58" t="s">
        <v>2190</v>
      </c>
      <c r="D1779" s="58" t="s">
        <v>891</v>
      </c>
      <c r="E1779" s="58" t="s">
        <v>25</v>
      </c>
      <c r="F1779" s="58" t="s">
        <v>43</v>
      </c>
      <c r="G1779" s="58" t="s">
        <v>33</v>
      </c>
      <c r="H1779" s="58" t="s">
        <v>1287</v>
      </c>
      <c r="I1779" s="58" t="s">
        <v>1042</v>
      </c>
      <c r="J1779" s="58" t="s">
        <v>621</v>
      </c>
      <c r="K1779" s="57" t="s">
        <v>2195</v>
      </c>
      <c r="L1779" s="184">
        <v>0</v>
      </c>
      <c r="M1779" s="185">
        <v>60</v>
      </c>
      <c r="N1779" s="186">
        <v>1</v>
      </c>
      <c r="O1779" s="187">
        <f t="shared" si="224"/>
        <v>-59</v>
      </c>
      <c r="P1779" s="59">
        <f t="shared" si="218"/>
        <v>1.6666666666666667</v>
      </c>
    </row>
    <row r="1780" spans="1:16" s="2" customFormat="1" ht="28.5" outlineLevel="2" x14ac:dyDescent="0.2">
      <c r="A1780" s="217">
        <f t="shared" si="221"/>
        <v>1777</v>
      </c>
      <c r="B1780" s="64" t="s">
        <v>2221</v>
      </c>
      <c r="C1780" s="58" t="s">
        <v>2190</v>
      </c>
      <c r="D1780" s="58" t="s">
        <v>891</v>
      </c>
      <c r="E1780" s="58" t="s">
        <v>25</v>
      </c>
      <c r="F1780" s="58" t="s">
        <v>43</v>
      </c>
      <c r="G1780" s="58" t="s">
        <v>86</v>
      </c>
      <c r="H1780" s="58"/>
      <c r="I1780" s="58" t="s">
        <v>1042</v>
      </c>
      <c r="J1780" s="58" t="s">
        <v>615</v>
      </c>
      <c r="K1780" s="57" t="s">
        <v>1796</v>
      </c>
      <c r="L1780" s="184">
        <v>0</v>
      </c>
      <c r="M1780" s="185">
        <v>300</v>
      </c>
      <c r="N1780" s="186">
        <v>300</v>
      </c>
      <c r="O1780" s="187">
        <f t="shared" si="224"/>
        <v>0</v>
      </c>
      <c r="P1780" s="59">
        <f t="shared" si="218"/>
        <v>100</v>
      </c>
    </row>
    <row r="1781" spans="1:16" s="2" customFormat="1" ht="28.5" outlineLevel="2" x14ac:dyDescent="0.2">
      <c r="A1781" s="217">
        <f t="shared" si="221"/>
        <v>1778</v>
      </c>
      <c r="B1781" s="64" t="s">
        <v>2222</v>
      </c>
      <c r="C1781" s="58" t="s">
        <v>2190</v>
      </c>
      <c r="D1781" s="58" t="s">
        <v>891</v>
      </c>
      <c r="E1781" s="58" t="s">
        <v>25</v>
      </c>
      <c r="F1781" s="58" t="s">
        <v>43</v>
      </c>
      <c r="G1781" s="58" t="s">
        <v>86</v>
      </c>
      <c r="H1781" s="58" t="s">
        <v>1287</v>
      </c>
      <c r="I1781" s="58" t="s">
        <v>1042</v>
      </c>
      <c r="J1781" s="58" t="s">
        <v>621</v>
      </c>
      <c r="K1781" s="57" t="s">
        <v>1798</v>
      </c>
      <c r="L1781" s="184">
        <v>0</v>
      </c>
      <c r="M1781" s="185">
        <v>1700</v>
      </c>
      <c r="N1781" s="186">
        <v>1700</v>
      </c>
      <c r="O1781" s="187">
        <f t="shared" si="224"/>
        <v>0</v>
      </c>
      <c r="P1781" s="59">
        <f t="shared" si="218"/>
        <v>100</v>
      </c>
    </row>
    <row r="1782" spans="1:16" s="2" customFormat="1" ht="14.25" customHeight="1" outlineLevel="2" x14ac:dyDescent="0.2">
      <c r="A1782" s="217">
        <f t="shared" si="221"/>
        <v>1779</v>
      </c>
      <c r="B1782" s="64" t="s">
        <v>2223</v>
      </c>
      <c r="C1782" s="58" t="s">
        <v>2190</v>
      </c>
      <c r="D1782" s="58" t="s">
        <v>891</v>
      </c>
      <c r="E1782" s="58" t="s">
        <v>25</v>
      </c>
      <c r="F1782" s="58" t="s">
        <v>43</v>
      </c>
      <c r="G1782" s="58" t="s">
        <v>221</v>
      </c>
      <c r="H1782" s="58"/>
      <c r="I1782" s="58" t="s">
        <v>1042</v>
      </c>
      <c r="J1782" s="58" t="s">
        <v>615</v>
      </c>
      <c r="K1782" s="57" t="s">
        <v>1796</v>
      </c>
      <c r="L1782" s="184">
        <v>0</v>
      </c>
      <c r="M1782" s="185">
        <v>439</v>
      </c>
      <c r="N1782" s="186">
        <v>0</v>
      </c>
      <c r="O1782" s="187">
        <f t="shared" si="224"/>
        <v>-439</v>
      </c>
      <c r="P1782" s="59">
        <f t="shared" si="218"/>
        <v>0</v>
      </c>
    </row>
    <row r="1783" spans="1:16" s="2" customFormat="1" ht="14.25" customHeight="1" outlineLevel="2" x14ac:dyDescent="0.2">
      <c r="A1783" s="217">
        <f t="shared" si="221"/>
        <v>1780</v>
      </c>
      <c r="B1783" s="64" t="s">
        <v>2224</v>
      </c>
      <c r="C1783" s="58" t="s">
        <v>2190</v>
      </c>
      <c r="D1783" s="58" t="s">
        <v>891</v>
      </c>
      <c r="E1783" s="58" t="s">
        <v>25</v>
      </c>
      <c r="F1783" s="58" t="s">
        <v>43</v>
      </c>
      <c r="G1783" s="58" t="s">
        <v>221</v>
      </c>
      <c r="H1783" s="58" t="s">
        <v>1287</v>
      </c>
      <c r="I1783" s="58" t="s">
        <v>1042</v>
      </c>
      <c r="J1783" s="58" t="s">
        <v>621</v>
      </c>
      <c r="K1783" s="57" t="s">
        <v>1798</v>
      </c>
      <c r="L1783" s="184">
        <v>0</v>
      </c>
      <c r="M1783" s="185">
        <v>8226</v>
      </c>
      <c r="N1783" s="186">
        <v>0</v>
      </c>
      <c r="O1783" s="187">
        <f t="shared" si="224"/>
        <v>-8226</v>
      </c>
      <c r="P1783" s="59">
        <f t="shared" ref="P1783:P1841" si="225">N1783/M1783*100</f>
        <v>0</v>
      </c>
    </row>
    <row r="1784" spans="1:16" s="2" customFormat="1" outlineLevel="1" x14ac:dyDescent="0.2">
      <c r="A1784" s="218">
        <f t="shared" si="221"/>
        <v>1781</v>
      </c>
      <c r="B1784" s="60" t="s">
        <v>2225</v>
      </c>
      <c r="C1784" s="61">
        <v>236349</v>
      </c>
      <c r="D1784" s="61" t="s">
        <v>891</v>
      </c>
      <c r="E1784" s="61"/>
      <c r="F1784" s="61"/>
      <c r="G1784" s="61"/>
      <c r="H1784" s="62"/>
      <c r="I1784" s="61"/>
      <c r="J1784" s="61"/>
      <c r="K1784" s="63"/>
      <c r="L1784" s="65">
        <f>SUM(L1785:L1812)</f>
        <v>0</v>
      </c>
      <c r="M1784" s="65">
        <f>SUM(M1785:M1812)</f>
        <v>1450</v>
      </c>
      <c r="N1784" s="65">
        <f>SUM(N1785:N1812)</f>
        <v>1032</v>
      </c>
      <c r="O1784" s="66">
        <f>SUM(O1785:O1812)</f>
        <v>-418</v>
      </c>
      <c r="P1784" s="18">
        <f t="shared" si="225"/>
        <v>71.172413793103445</v>
      </c>
    </row>
    <row r="1785" spans="1:16" s="2" customFormat="1" ht="14.25" customHeight="1" outlineLevel="2" x14ac:dyDescent="0.2">
      <c r="A1785" s="217">
        <f t="shared" si="221"/>
        <v>1782</v>
      </c>
      <c r="B1785" s="64" t="s">
        <v>2226</v>
      </c>
      <c r="C1785" s="58" t="s">
        <v>2227</v>
      </c>
      <c r="D1785" s="58" t="s">
        <v>891</v>
      </c>
      <c r="E1785" s="58" t="s">
        <v>25</v>
      </c>
      <c r="F1785" s="58" t="s">
        <v>1318</v>
      </c>
      <c r="G1785" s="58" t="s">
        <v>298</v>
      </c>
      <c r="H1785" s="58"/>
      <c r="I1785" s="58" t="s">
        <v>1613</v>
      </c>
      <c r="J1785" s="58" t="s">
        <v>615</v>
      </c>
      <c r="K1785" s="57" t="s">
        <v>2228</v>
      </c>
      <c r="L1785" s="184">
        <v>0</v>
      </c>
      <c r="M1785" s="185">
        <v>15</v>
      </c>
      <c r="N1785" s="186">
        <v>15</v>
      </c>
      <c r="O1785" s="187">
        <f t="shared" ref="O1785:O1812" si="226">N1785-M1785</f>
        <v>0</v>
      </c>
      <c r="P1785" s="59">
        <f t="shared" si="225"/>
        <v>100</v>
      </c>
    </row>
    <row r="1786" spans="1:16" s="2" customFormat="1" ht="14.25" customHeight="1" outlineLevel="2" x14ac:dyDescent="0.2">
      <c r="A1786" s="217">
        <f t="shared" si="221"/>
        <v>1783</v>
      </c>
      <c r="B1786" s="64" t="s">
        <v>2229</v>
      </c>
      <c r="C1786" s="58" t="s">
        <v>2227</v>
      </c>
      <c r="D1786" s="58" t="s">
        <v>891</v>
      </c>
      <c r="E1786" s="58" t="s">
        <v>25</v>
      </c>
      <c r="F1786" s="58" t="s">
        <v>1318</v>
      </c>
      <c r="G1786" s="58" t="s">
        <v>298</v>
      </c>
      <c r="H1786" s="58"/>
      <c r="I1786" s="58" t="s">
        <v>1613</v>
      </c>
      <c r="J1786" s="58" t="s">
        <v>621</v>
      </c>
      <c r="K1786" s="57" t="s">
        <v>2230</v>
      </c>
      <c r="L1786" s="184">
        <v>0</v>
      </c>
      <c r="M1786" s="185">
        <v>83</v>
      </c>
      <c r="N1786" s="186">
        <v>83</v>
      </c>
      <c r="O1786" s="187">
        <f t="shared" si="226"/>
        <v>0</v>
      </c>
      <c r="P1786" s="59">
        <f t="shared" si="225"/>
        <v>100</v>
      </c>
    </row>
    <row r="1787" spans="1:16" s="2" customFormat="1" ht="14.25" customHeight="1" outlineLevel="2" x14ac:dyDescent="0.2">
      <c r="A1787" s="217">
        <f t="shared" si="221"/>
        <v>1784</v>
      </c>
      <c r="B1787" s="64" t="s">
        <v>2231</v>
      </c>
      <c r="C1787" s="58" t="s">
        <v>2227</v>
      </c>
      <c r="D1787" s="58" t="s">
        <v>891</v>
      </c>
      <c r="E1787" s="58" t="s">
        <v>25</v>
      </c>
      <c r="F1787" s="58" t="s">
        <v>1318</v>
      </c>
      <c r="G1787" s="58" t="s">
        <v>125</v>
      </c>
      <c r="H1787" s="58"/>
      <c r="I1787" s="58" t="s">
        <v>1613</v>
      </c>
      <c r="J1787" s="58" t="s">
        <v>615</v>
      </c>
      <c r="K1787" s="57" t="s">
        <v>2228</v>
      </c>
      <c r="L1787" s="184">
        <v>0</v>
      </c>
      <c r="M1787" s="185">
        <v>68</v>
      </c>
      <c r="N1787" s="186">
        <v>68</v>
      </c>
      <c r="O1787" s="187">
        <f t="shared" si="226"/>
        <v>0</v>
      </c>
      <c r="P1787" s="59">
        <f t="shared" si="225"/>
        <v>100</v>
      </c>
    </row>
    <row r="1788" spans="1:16" s="2" customFormat="1" ht="14.25" customHeight="1" outlineLevel="2" x14ac:dyDescent="0.2">
      <c r="A1788" s="217">
        <f t="shared" si="221"/>
        <v>1785</v>
      </c>
      <c r="B1788" s="64" t="s">
        <v>2232</v>
      </c>
      <c r="C1788" s="58" t="s">
        <v>2227</v>
      </c>
      <c r="D1788" s="58" t="s">
        <v>891</v>
      </c>
      <c r="E1788" s="58" t="s">
        <v>25</v>
      </c>
      <c r="F1788" s="58" t="s">
        <v>1318</v>
      </c>
      <c r="G1788" s="58" t="s">
        <v>125</v>
      </c>
      <c r="H1788" s="58"/>
      <c r="I1788" s="58" t="s">
        <v>1613</v>
      </c>
      <c r="J1788" s="58" t="s">
        <v>621</v>
      </c>
      <c r="K1788" s="57" t="s">
        <v>2230</v>
      </c>
      <c r="L1788" s="184">
        <v>0</v>
      </c>
      <c r="M1788" s="185">
        <v>388</v>
      </c>
      <c r="N1788" s="186">
        <v>388</v>
      </c>
      <c r="O1788" s="187">
        <f t="shared" si="226"/>
        <v>0</v>
      </c>
      <c r="P1788" s="59">
        <f t="shared" si="225"/>
        <v>100</v>
      </c>
    </row>
    <row r="1789" spans="1:16" s="2" customFormat="1" ht="28.5" outlineLevel="2" x14ac:dyDescent="0.2">
      <c r="A1789" s="217">
        <f t="shared" si="221"/>
        <v>1786</v>
      </c>
      <c r="B1789" s="64" t="s">
        <v>2233</v>
      </c>
      <c r="C1789" s="58" t="s">
        <v>2227</v>
      </c>
      <c r="D1789" s="58" t="s">
        <v>891</v>
      </c>
      <c r="E1789" s="58" t="s">
        <v>25</v>
      </c>
      <c r="F1789" s="58" t="s">
        <v>1318</v>
      </c>
      <c r="G1789" s="58" t="s">
        <v>269</v>
      </c>
      <c r="H1789" s="58"/>
      <c r="I1789" s="58" t="s">
        <v>1613</v>
      </c>
      <c r="J1789" s="58" t="s">
        <v>615</v>
      </c>
      <c r="K1789" s="57" t="s">
        <v>2228</v>
      </c>
      <c r="L1789" s="184">
        <v>0</v>
      </c>
      <c r="M1789" s="185">
        <v>21</v>
      </c>
      <c r="N1789" s="186">
        <v>21</v>
      </c>
      <c r="O1789" s="187">
        <f t="shared" si="226"/>
        <v>0</v>
      </c>
      <c r="P1789" s="59">
        <f t="shared" si="225"/>
        <v>100</v>
      </c>
    </row>
    <row r="1790" spans="1:16" s="2" customFormat="1" ht="28.5" outlineLevel="2" x14ac:dyDescent="0.2">
      <c r="A1790" s="217">
        <f t="shared" si="221"/>
        <v>1787</v>
      </c>
      <c r="B1790" s="64" t="s">
        <v>2234</v>
      </c>
      <c r="C1790" s="58" t="s">
        <v>2227</v>
      </c>
      <c r="D1790" s="58" t="s">
        <v>891</v>
      </c>
      <c r="E1790" s="58" t="s">
        <v>25</v>
      </c>
      <c r="F1790" s="58" t="s">
        <v>1318</v>
      </c>
      <c r="G1790" s="58" t="s">
        <v>269</v>
      </c>
      <c r="H1790" s="58"/>
      <c r="I1790" s="58" t="s">
        <v>1613</v>
      </c>
      <c r="J1790" s="58" t="s">
        <v>621</v>
      </c>
      <c r="K1790" s="57" t="s">
        <v>2230</v>
      </c>
      <c r="L1790" s="184">
        <v>0</v>
      </c>
      <c r="M1790" s="185">
        <v>117</v>
      </c>
      <c r="N1790" s="186">
        <v>117</v>
      </c>
      <c r="O1790" s="187">
        <f t="shared" si="226"/>
        <v>0</v>
      </c>
      <c r="P1790" s="59">
        <f t="shared" si="225"/>
        <v>100</v>
      </c>
    </row>
    <row r="1791" spans="1:16" s="2" customFormat="1" ht="28.5" outlineLevel="2" x14ac:dyDescent="0.2">
      <c r="A1791" s="217">
        <f t="shared" si="221"/>
        <v>1788</v>
      </c>
      <c r="B1791" s="64" t="s">
        <v>2235</v>
      </c>
      <c r="C1791" s="58" t="s">
        <v>2227</v>
      </c>
      <c r="D1791" s="58" t="s">
        <v>891</v>
      </c>
      <c r="E1791" s="58" t="s">
        <v>25</v>
      </c>
      <c r="F1791" s="58" t="s">
        <v>1318</v>
      </c>
      <c r="G1791" s="58" t="s">
        <v>271</v>
      </c>
      <c r="H1791" s="58"/>
      <c r="I1791" s="58" t="s">
        <v>1613</v>
      </c>
      <c r="J1791" s="58" t="s">
        <v>615</v>
      </c>
      <c r="K1791" s="57" t="s">
        <v>2228</v>
      </c>
      <c r="L1791" s="184">
        <v>0</v>
      </c>
      <c r="M1791" s="185">
        <v>7</v>
      </c>
      <c r="N1791" s="186">
        <v>7</v>
      </c>
      <c r="O1791" s="187">
        <f t="shared" si="226"/>
        <v>0</v>
      </c>
      <c r="P1791" s="59">
        <f t="shared" si="225"/>
        <v>100</v>
      </c>
    </row>
    <row r="1792" spans="1:16" s="2" customFormat="1" ht="28.5" outlineLevel="2" x14ac:dyDescent="0.2">
      <c r="A1792" s="217">
        <f t="shared" si="221"/>
        <v>1789</v>
      </c>
      <c r="B1792" s="64" t="s">
        <v>2236</v>
      </c>
      <c r="C1792" s="58" t="s">
        <v>2227</v>
      </c>
      <c r="D1792" s="58" t="s">
        <v>891</v>
      </c>
      <c r="E1792" s="58" t="s">
        <v>25</v>
      </c>
      <c r="F1792" s="58" t="s">
        <v>1318</v>
      </c>
      <c r="G1792" s="58" t="s">
        <v>271</v>
      </c>
      <c r="H1792" s="58"/>
      <c r="I1792" s="58" t="s">
        <v>1613</v>
      </c>
      <c r="J1792" s="58" t="s">
        <v>621</v>
      </c>
      <c r="K1792" s="57" t="s">
        <v>2230</v>
      </c>
      <c r="L1792" s="184">
        <v>0</v>
      </c>
      <c r="M1792" s="185">
        <v>42</v>
      </c>
      <c r="N1792" s="186">
        <v>42</v>
      </c>
      <c r="O1792" s="187">
        <f t="shared" si="226"/>
        <v>0</v>
      </c>
      <c r="P1792" s="59">
        <f t="shared" si="225"/>
        <v>100</v>
      </c>
    </row>
    <row r="1793" spans="1:16" s="2" customFormat="1" ht="14.25" customHeight="1" outlineLevel="2" x14ac:dyDescent="0.2">
      <c r="A1793" s="217">
        <f t="shared" si="221"/>
        <v>1790</v>
      </c>
      <c r="B1793" s="64" t="s">
        <v>2237</v>
      </c>
      <c r="C1793" s="58" t="s">
        <v>2227</v>
      </c>
      <c r="D1793" s="58" t="s">
        <v>891</v>
      </c>
      <c r="E1793" s="58" t="s">
        <v>25</v>
      </c>
      <c r="F1793" s="58" t="s">
        <v>1318</v>
      </c>
      <c r="G1793" s="58" t="s">
        <v>27</v>
      </c>
      <c r="H1793" s="58"/>
      <c r="I1793" s="58" t="s">
        <v>1613</v>
      </c>
      <c r="J1793" s="58" t="s">
        <v>621</v>
      </c>
      <c r="K1793" s="57" t="s">
        <v>2230</v>
      </c>
      <c r="L1793" s="184">
        <v>0</v>
      </c>
      <c r="M1793" s="185">
        <v>3</v>
      </c>
      <c r="N1793" s="186">
        <v>3</v>
      </c>
      <c r="O1793" s="187">
        <f t="shared" si="226"/>
        <v>0</v>
      </c>
      <c r="P1793" s="59">
        <f t="shared" si="225"/>
        <v>100</v>
      </c>
    </row>
    <row r="1794" spans="1:16" s="2" customFormat="1" ht="14.25" customHeight="1" outlineLevel="2" x14ac:dyDescent="0.2">
      <c r="A1794" s="217">
        <f t="shared" si="221"/>
        <v>1791</v>
      </c>
      <c r="B1794" s="64" t="s">
        <v>2238</v>
      </c>
      <c r="C1794" s="58" t="s">
        <v>2227</v>
      </c>
      <c r="D1794" s="58" t="s">
        <v>891</v>
      </c>
      <c r="E1794" s="58" t="s">
        <v>25</v>
      </c>
      <c r="F1794" s="58" t="s">
        <v>1318</v>
      </c>
      <c r="G1794" s="58" t="s">
        <v>29</v>
      </c>
      <c r="H1794" s="58"/>
      <c r="I1794" s="58" t="s">
        <v>1613</v>
      </c>
      <c r="J1794" s="58" t="s">
        <v>615</v>
      </c>
      <c r="K1794" s="57" t="s">
        <v>2228</v>
      </c>
      <c r="L1794" s="184">
        <v>0</v>
      </c>
      <c r="M1794" s="185">
        <v>16</v>
      </c>
      <c r="N1794" s="186">
        <v>16</v>
      </c>
      <c r="O1794" s="187">
        <f t="shared" si="226"/>
        <v>0</v>
      </c>
      <c r="P1794" s="59">
        <f t="shared" si="225"/>
        <v>100</v>
      </c>
    </row>
    <row r="1795" spans="1:16" s="2" customFormat="1" ht="14.25" customHeight="1" outlineLevel="2" x14ac:dyDescent="0.2">
      <c r="A1795" s="217">
        <f t="shared" si="221"/>
        <v>1792</v>
      </c>
      <c r="B1795" s="64" t="s">
        <v>2239</v>
      </c>
      <c r="C1795" s="58" t="s">
        <v>2227</v>
      </c>
      <c r="D1795" s="58" t="s">
        <v>891</v>
      </c>
      <c r="E1795" s="58" t="s">
        <v>25</v>
      </c>
      <c r="F1795" s="58" t="s">
        <v>1318</v>
      </c>
      <c r="G1795" s="58" t="s">
        <v>29</v>
      </c>
      <c r="H1795" s="58"/>
      <c r="I1795" s="58" t="s">
        <v>1613</v>
      </c>
      <c r="J1795" s="58" t="s">
        <v>621</v>
      </c>
      <c r="K1795" s="57" t="s">
        <v>2230</v>
      </c>
      <c r="L1795" s="184">
        <v>0</v>
      </c>
      <c r="M1795" s="185">
        <v>89</v>
      </c>
      <c r="N1795" s="186">
        <v>89</v>
      </c>
      <c r="O1795" s="187">
        <f t="shared" si="226"/>
        <v>0</v>
      </c>
      <c r="P1795" s="59">
        <f t="shared" si="225"/>
        <v>100</v>
      </c>
    </row>
    <row r="1796" spans="1:16" s="2" customFormat="1" ht="14.25" customHeight="1" outlineLevel="2" x14ac:dyDescent="0.2">
      <c r="A1796" s="217">
        <f t="shared" si="221"/>
        <v>1793</v>
      </c>
      <c r="B1796" s="64" t="s">
        <v>2240</v>
      </c>
      <c r="C1796" s="58" t="s">
        <v>2227</v>
      </c>
      <c r="D1796" s="58" t="s">
        <v>891</v>
      </c>
      <c r="E1796" s="58" t="s">
        <v>25</v>
      </c>
      <c r="F1796" s="58" t="s">
        <v>1318</v>
      </c>
      <c r="G1796" s="58" t="s">
        <v>202</v>
      </c>
      <c r="H1796" s="58"/>
      <c r="I1796" s="58" t="s">
        <v>1613</v>
      </c>
      <c r="J1796" s="58" t="s">
        <v>615</v>
      </c>
      <c r="K1796" s="57" t="s">
        <v>2228</v>
      </c>
      <c r="L1796" s="184">
        <v>0</v>
      </c>
      <c r="M1796" s="185">
        <v>2</v>
      </c>
      <c r="N1796" s="186">
        <v>0</v>
      </c>
      <c r="O1796" s="187">
        <f t="shared" si="226"/>
        <v>-2</v>
      </c>
      <c r="P1796" s="59">
        <f t="shared" si="225"/>
        <v>0</v>
      </c>
    </row>
    <row r="1797" spans="1:16" s="2" customFormat="1" ht="14.25" customHeight="1" outlineLevel="2" x14ac:dyDescent="0.2">
      <c r="A1797" s="217">
        <f t="shared" si="221"/>
        <v>1794</v>
      </c>
      <c r="B1797" s="64" t="s">
        <v>2241</v>
      </c>
      <c r="C1797" s="58" t="s">
        <v>2227</v>
      </c>
      <c r="D1797" s="58" t="s">
        <v>891</v>
      </c>
      <c r="E1797" s="58" t="s">
        <v>25</v>
      </c>
      <c r="F1797" s="58" t="s">
        <v>1318</v>
      </c>
      <c r="G1797" s="58" t="s">
        <v>202</v>
      </c>
      <c r="H1797" s="58"/>
      <c r="I1797" s="58" t="s">
        <v>1613</v>
      </c>
      <c r="J1797" s="58" t="s">
        <v>621</v>
      </c>
      <c r="K1797" s="57" t="s">
        <v>2230</v>
      </c>
      <c r="L1797" s="184">
        <v>0</v>
      </c>
      <c r="M1797" s="185">
        <v>9</v>
      </c>
      <c r="N1797" s="186">
        <v>1</v>
      </c>
      <c r="O1797" s="187">
        <f t="shared" si="226"/>
        <v>-8</v>
      </c>
      <c r="P1797" s="59">
        <f t="shared" si="225"/>
        <v>11.111111111111111</v>
      </c>
    </row>
    <row r="1798" spans="1:16" s="2" customFormat="1" ht="14.25" customHeight="1" outlineLevel="2" x14ac:dyDescent="0.2">
      <c r="A1798" s="217">
        <f t="shared" ref="A1798:A1861" si="227">A1797+1</f>
        <v>1795</v>
      </c>
      <c r="B1798" s="64" t="s">
        <v>2242</v>
      </c>
      <c r="C1798" s="58" t="s">
        <v>2227</v>
      </c>
      <c r="D1798" s="58" t="s">
        <v>891</v>
      </c>
      <c r="E1798" s="58" t="s">
        <v>25</v>
      </c>
      <c r="F1798" s="58" t="s">
        <v>1318</v>
      </c>
      <c r="G1798" s="58" t="s">
        <v>469</v>
      </c>
      <c r="H1798" s="58"/>
      <c r="I1798" s="58" t="s">
        <v>1613</v>
      </c>
      <c r="J1798" s="58" t="s">
        <v>615</v>
      </c>
      <c r="K1798" s="57" t="s">
        <v>2228</v>
      </c>
      <c r="L1798" s="184">
        <v>0</v>
      </c>
      <c r="M1798" s="185">
        <v>1</v>
      </c>
      <c r="N1798" s="186">
        <v>0</v>
      </c>
      <c r="O1798" s="187">
        <f t="shared" si="226"/>
        <v>-1</v>
      </c>
      <c r="P1798" s="59">
        <f t="shared" si="225"/>
        <v>0</v>
      </c>
    </row>
    <row r="1799" spans="1:16" s="2" customFormat="1" ht="14.25" customHeight="1" outlineLevel="2" x14ac:dyDescent="0.2">
      <c r="A1799" s="217">
        <f t="shared" si="227"/>
        <v>1796</v>
      </c>
      <c r="B1799" s="64" t="s">
        <v>2243</v>
      </c>
      <c r="C1799" s="58" t="s">
        <v>2227</v>
      </c>
      <c r="D1799" s="58" t="s">
        <v>891</v>
      </c>
      <c r="E1799" s="58" t="s">
        <v>25</v>
      </c>
      <c r="F1799" s="58" t="s">
        <v>1318</v>
      </c>
      <c r="G1799" s="58" t="s">
        <v>469</v>
      </c>
      <c r="H1799" s="58"/>
      <c r="I1799" s="58" t="s">
        <v>1613</v>
      </c>
      <c r="J1799" s="58" t="s">
        <v>621</v>
      </c>
      <c r="K1799" s="57" t="s">
        <v>2230</v>
      </c>
      <c r="L1799" s="184">
        <v>0</v>
      </c>
      <c r="M1799" s="185">
        <v>4</v>
      </c>
      <c r="N1799" s="186">
        <v>1</v>
      </c>
      <c r="O1799" s="187">
        <f t="shared" si="226"/>
        <v>-3</v>
      </c>
      <c r="P1799" s="59">
        <f t="shared" si="225"/>
        <v>25</v>
      </c>
    </row>
    <row r="1800" spans="1:16" s="2" customFormat="1" ht="14.25" customHeight="1" outlineLevel="2" x14ac:dyDescent="0.2">
      <c r="A1800" s="217">
        <f t="shared" si="227"/>
        <v>1797</v>
      </c>
      <c r="B1800" s="64" t="s">
        <v>2244</v>
      </c>
      <c r="C1800" s="58" t="s">
        <v>2227</v>
      </c>
      <c r="D1800" s="58" t="s">
        <v>891</v>
      </c>
      <c r="E1800" s="58" t="s">
        <v>25</v>
      </c>
      <c r="F1800" s="58" t="s">
        <v>1318</v>
      </c>
      <c r="G1800" s="58" t="s">
        <v>45</v>
      </c>
      <c r="H1800" s="58"/>
      <c r="I1800" s="58" t="s">
        <v>1613</v>
      </c>
      <c r="J1800" s="58" t="s">
        <v>615</v>
      </c>
      <c r="K1800" s="57" t="s">
        <v>2228</v>
      </c>
      <c r="L1800" s="184">
        <v>0</v>
      </c>
      <c r="M1800" s="185">
        <v>15</v>
      </c>
      <c r="N1800" s="186">
        <v>1</v>
      </c>
      <c r="O1800" s="187">
        <f t="shared" si="226"/>
        <v>-14</v>
      </c>
      <c r="P1800" s="59">
        <f t="shared" si="225"/>
        <v>6.666666666666667</v>
      </c>
    </row>
    <row r="1801" spans="1:16" s="2" customFormat="1" ht="14.25" customHeight="1" outlineLevel="2" x14ac:dyDescent="0.2">
      <c r="A1801" s="217">
        <f t="shared" si="227"/>
        <v>1798</v>
      </c>
      <c r="B1801" s="64" t="s">
        <v>2245</v>
      </c>
      <c r="C1801" s="58" t="s">
        <v>2227</v>
      </c>
      <c r="D1801" s="58" t="s">
        <v>891</v>
      </c>
      <c r="E1801" s="58" t="s">
        <v>25</v>
      </c>
      <c r="F1801" s="58" t="s">
        <v>1318</v>
      </c>
      <c r="G1801" s="58" t="s">
        <v>45</v>
      </c>
      <c r="H1801" s="58"/>
      <c r="I1801" s="58" t="s">
        <v>1613</v>
      </c>
      <c r="J1801" s="58" t="s">
        <v>621</v>
      </c>
      <c r="K1801" s="57" t="s">
        <v>2230</v>
      </c>
      <c r="L1801" s="184">
        <v>0</v>
      </c>
      <c r="M1801" s="185">
        <v>85</v>
      </c>
      <c r="N1801" s="186">
        <v>8</v>
      </c>
      <c r="O1801" s="187">
        <f t="shared" si="226"/>
        <v>-77</v>
      </c>
      <c r="P1801" s="59">
        <f t="shared" si="225"/>
        <v>9.4117647058823533</v>
      </c>
    </row>
    <row r="1802" spans="1:16" s="2" customFormat="1" ht="14.25" customHeight="1" outlineLevel="2" x14ac:dyDescent="0.2">
      <c r="A1802" s="217">
        <f t="shared" si="227"/>
        <v>1799</v>
      </c>
      <c r="B1802" s="64" t="s">
        <v>2246</v>
      </c>
      <c r="C1802" s="58" t="s">
        <v>2227</v>
      </c>
      <c r="D1802" s="58" t="s">
        <v>891</v>
      </c>
      <c r="E1802" s="58" t="s">
        <v>25</v>
      </c>
      <c r="F1802" s="58" t="s">
        <v>1318</v>
      </c>
      <c r="G1802" s="58" t="s">
        <v>31</v>
      </c>
      <c r="H1802" s="58"/>
      <c r="I1802" s="58" t="s">
        <v>1613</v>
      </c>
      <c r="J1802" s="58" t="s">
        <v>615</v>
      </c>
      <c r="K1802" s="57" t="s">
        <v>2228</v>
      </c>
      <c r="L1802" s="184">
        <v>0</v>
      </c>
      <c r="M1802" s="185">
        <v>14</v>
      </c>
      <c r="N1802" s="186">
        <v>5</v>
      </c>
      <c r="O1802" s="187">
        <f t="shared" si="226"/>
        <v>-9</v>
      </c>
      <c r="P1802" s="59">
        <f t="shared" si="225"/>
        <v>35.714285714285715</v>
      </c>
    </row>
    <row r="1803" spans="1:16" s="2" customFormat="1" ht="14.25" customHeight="1" outlineLevel="2" x14ac:dyDescent="0.2">
      <c r="A1803" s="217">
        <f t="shared" si="227"/>
        <v>1800</v>
      </c>
      <c r="B1803" s="64" t="s">
        <v>2247</v>
      </c>
      <c r="C1803" s="58" t="s">
        <v>2227</v>
      </c>
      <c r="D1803" s="58" t="s">
        <v>891</v>
      </c>
      <c r="E1803" s="58" t="s">
        <v>25</v>
      </c>
      <c r="F1803" s="58" t="s">
        <v>1318</v>
      </c>
      <c r="G1803" s="58" t="s">
        <v>31</v>
      </c>
      <c r="H1803" s="58"/>
      <c r="I1803" s="58" t="s">
        <v>1613</v>
      </c>
      <c r="J1803" s="58" t="s">
        <v>621</v>
      </c>
      <c r="K1803" s="57" t="s">
        <v>2230</v>
      </c>
      <c r="L1803" s="184">
        <v>0</v>
      </c>
      <c r="M1803" s="185">
        <v>77</v>
      </c>
      <c r="N1803" s="186">
        <v>27</v>
      </c>
      <c r="O1803" s="187">
        <f t="shared" si="226"/>
        <v>-50</v>
      </c>
      <c r="P1803" s="59">
        <f t="shared" si="225"/>
        <v>35.064935064935064</v>
      </c>
    </row>
    <row r="1804" spans="1:16" s="2" customFormat="1" ht="14.25" customHeight="1" outlineLevel="2" x14ac:dyDescent="0.2">
      <c r="A1804" s="217">
        <f t="shared" si="227"/>
        <v>1801</v>
      </c>
      <c r="B1804" s="64" t="s">
        <v>2248</v>
      </c>
      <c r="C1804" s="58" t="s">
        <v>2227</v>
      </c>
      <c r="D1804" s="58" t="s">
        <v>891</v>
      </c>
      <c r="E1804" s="58" t="s">
        <v>25</v>
      </c>
      <c r="F1804" s="58" t="s">
        <v>1318</v>
      </c>
      <c r="G1804" s="58" t="s">
        <v>67</v>
      </c>
      <c r="H1804" s="58"/>
      <c r="I1804" s="58" t="s">
        <v>1613</v>
      </c>
      <c r="J1804" s="58" t="s">
        <v>615</v>
      </c>
      <c r="K1804" s="57" t="s">
        <v>2228</v>
      </c>
      <c r="L1804" s="184">
        <v>0</v>
      </c>
      <c r="M1804" s="185">
        <v>14</v>
      </c>
      <c r="N1804" s="186">
        <v>10</v>
      </c>
      <c r="O1804" s="187">
        <f t="shared" si="226"/>
        <v>-4</v>
      </c>
      <c r="P1804" s="59">
        <f t="shared" si="225"/>
        <v>71.428571428571431</v>
      </c>
    </row>
    <row r="1805" spans="1:16" s="2" customFormat="1" ht="14.25" customHeight="1" outlineLevel="2" x14ac:dyDescent="0.2">
      <c r="A1805" s="217">
        <f t="shared" si="227"/>
        <v>1802</v>
      </c>
      <c r="B1805" s="64" t="s">
        <v>2249</v>
      </c>
      <c r="C1805" s="58" t="s">
        <v>2227</v>
      </c>
      <c r="D1805" s="58" t="s">
        <v>891</v>
      </c>
      <c r="E1805" s="58" t="s">
        <v>25</v>
      </c>
      <c r="F1805" s="58" t="s">
        <v>1318</v>
      </c>
      <c r="G1805" s="58" t="s">
        <v>67</v>
      </c>
      <c r="H1805" s="58"/>
      <c r="I1805" s="58" t="s">
        <v>1613</v>
      </c>
      <c r="J1805" s="58" t="s">
        <v>621</v>
      </c>
      <c r="K1805" s="57" t="s">
        <v>2230</v>
      </c>
      <c r="L1805" s="184">
        <v>0</v>
      </c>
      <c r="M1805" s="185">
        <v>77</v>
      </c>
      <c r="N1805" s="186">
        <v>56</v>
      </c>
      <c r="O1805" s="187">
        <f t="shared" si="226"/>
        <v>-21</v>
      </c>
      <c r="P1805" s="59">
        <f t="shared" si="225"/>
        <v>72.727272727272734</v>
      </c>
    </row>
    <row r="1806" spans="1:16" s="2" customFormat="1" ht="14.25" customHeight="1" outlineLevel="2" x14ac:dyDescent="0.2">
      <c r="A1806" s="217">
        <f t="shared" si="227"/>
        <v>1803</v>
      </c>
      <c r="B1806" s="64" t="s">
        <v>2250</v>
      </c>
      <c r="C1806" s="58" t="s">
        <v>2227</v>
      </c>
      <c r="D1806" s="58" t="s">
        <v>891</v>
      </c>
      <c r="E1806" s="58" t="s">
        <v>25</v>
      </c>
      <c r="F1806" s="58" t="s">
        <v>1318</v>
      </c>
      <c r="G1806" s="58" t="s">
        <v>33</v>
      </c>
      <c r="H1806" s="58"/>
      <c r="I1806" s="58" t="s">
        <v>1613</v>
      </c>
      <c r="J1806" s="58" t="s">
        <v>615</v>
      </c>
      <c r="K1806" s="57" t="s">
        <v>2228</v>
      </c>
      <c r="L1806" s="184">
        <v>0</v>
      </c>
      <c r="M1806" s="185">
        <v>15</v>
      </c>
      <c r="N1806" s="186">
        <v>4</v>
      </c>
      <c r="O1806" s="187">
        <f t="shared" si="226"/>
        <v>-11</v>
      </c>
      <c r="P1806" s="59">
        <f t="shared" si="225"/>
        <v>26.666666666666668</v>
      </c>
    </row>
    <row r="1807" spans="1:16" s="2" customFormat="1" ht="14.25" customHeight="1" outlineLevel="2" x14ac:dyDescent="0.2">
      <c r="A1807" s="217">
        <f t="shared" si="227"/>
        <v>1804</v>
      </c>
      <c r="B1807" s="64" t="s">
        <v>2251</v>
      </c>
      <c r="C1807" s="58" t="s">
        <v>2227</v>
      </c>
      <c r="D1807" s="58" t="s">
        <v>891</v>
      </c>
      <c r="E1807" s="58" t="s">
        <v>25</v>
      </c>
      <c r="F1807" s="58" t="s">
        <v>1318</v>
      </c>
      <c r="G1807" s="58" t="s">
        <v>33</v>
      </c>
      <c r="H1807" s="58"/>
      <c r="I1807" s="58" t="s">
        <v>1613</v>
      </c>
      <c r="J1807" s="58" t="s">
        <v>621</v>
      </c>
      <c r="K1807" s="57" t="s">
        <v>2230</v>
      </c>
      <c r="L1807" s="184">
        <v>0</v>
      </c>
      <c r="M1807" s="185">
        <v>85</v>
      </c>
      <c r="N1807" s="186">
        <v>23</v>
      </c>
      <c r="O1807" s="187">
        <f t="shared" si="226"/>
        <v>-62</v>
      </c>
      <c r="P1807" s="59">
        <f t="shared" si="225"/>
        <v>27.058823529411764</v>
      </c>
    </row>
    <row r="1808" spans="1:16" s="2" customFormat="1" ht="14.25" customHeight="1" outlineLevel="2" x14ac:dyDescent="0.2">
      <c r="A1808" s="217">
        <f t="shared" si="227"/>
        <v>1805</v>
      </c>
      <c r="B1808" s="64" t="s">
        <v>2252</v>
      </c>
      <c r="C1808" s="58" t="s">
        <v>2227</v>
      </c>
      <c r="D1808" s="58" t="s">
        <v>891</v>
      </c>
      <c r="E1808" s="58" t="s">
        <v>25</v>
      </c>
      <c r="F1808" s="58" t="s">
        <v>1318</v>
      </c>
      <c r="G1808" s="58" t="s">
        <v>378</v>
      </c>
      <c r="H1808" s="58"/>
      <c r="I1808" s="58" t="s">
        <v>1613</v>
      </c>
      <c r="J1808" s="58" t="s">
        <v>621</v>
      </c>
      <c r="K1808" s="57" t="s">
        <v>2230</v>
      </c>
      <c r="L1808" s="184">
        <v>0</v>
      </c>
      <c r="M1808" s="185">
        <v>2</v>
      </c>
      <c r="N1808" s="186">
        <v>2</v>
      </c>
      <c r="O1808" s="187">
        <f t="shared" si="226"/>
        <v>0</v>
      </c>
      <c r="P1808" s="59">
        <f t="shared" si="225"/>
        <v>100</v>
      </c>
    </row>
    <row r="1809" spans="1:16" s="2" customFormat="1" ht="28.5" outlineLevel="2" x14ac:dyDescent="0.2">
      <c r="A1809" s="217">
        <f t="shared" si="227"/>
        <v>1806</v>
      </c>
      <c r="B1809" s="64" t="s">
        <v>2253</v>
      </c>
      <c r="C1809" s="58" t="s">
        <v>2227</v>
      </c>
      <c r="D1809" s="58" t="s">
        <v>891</v>
      </c>
      <c r="E1809" s="58" t="s">
        <v>25</v>
      </c>
      <c r="F1809" s="58" t="s">
        <v>1318</v>
      </c>
      <c r="G1809" s="58" t="s">
        <v>1375</v>
      </c>
      <c r="H1809" s="58"/>
      <c r="I1809" s="58" t="s">
        <v>1613</v>
      </c>
      <c r="J1809" s="58" t="s">
        <v>621</v>
      </c>
      <c r="K1809" s="57" t="s">
        <v>2230</v>
      </c>
      <c r="L1809" s="184">
        <v>0</v>
      </c>
      <c r="M1809" s="185">
        <v>16</v>
      </c>
      <c r="N1809" s="186">
        <v>16</v>
      </c>
      <c r="O1809" s="187">
        <f t="shared" si="226"/>
        <v>0</v>
      </c>
      <c r="P1809" s="59">
        <f t="shared" si="225"/>
        <v>100</v>
      </c>
    </row>
    <row r="1810" spans="1:16" s="2" customFormat="1" ht="28.5" outlineLevel="2" x14ac:dyDescent="0.2">
      <c r="A1810" s="217">
        <f t="shared" si="227"/>
        <v>1807</v>
      </c>
      <c r="B1810" s="64" t="s">
        <v>2254</v>
      </c>
      <c r="C1810" s="58" t="s">
        <v>2227</v>
      </c>
      <c r="D1810" s="58" t="s">
        <v>891</v>
      </c>
      <c r="E1810" s="58" t="s">
        <v>25</v>
      </c>
      <c r="F1810" s="58" t="s">
        <v>1318</v>
      </c>
      <c r="G1810" s="58" t="s">
        <v>1375</v>
      </c>
      <c r="H1810" s="58"/>
      <c r="I1810" s="58" t="s">
        <v>1613</v>
      </c>
      <c r="J1810" s="58" t="s">
        <v>621</v>
      </c>
      <c r="K1810" s="57" t="s">
        <v>2230</v>
      </c>
      <c r="L1810" s="184">
        <v>0</v>
      </c>
      <c r="M1810" s="185">
        <v>13</v>
      </c>
      <c r="N1810" s="186">
        <v>13</v>
      </c>
      <c r="O1810" s="187">
        <f t="shared" si="226"/>
        <v>0</v>
      </c>
      <c r="P1810" s="59">
        <f t="shared" si="225"/>
        <v>100</v>
      </c>
    </row>
    <row r="1811" spans="1:16" s="2" customFormat="1" ht="28.5" outlineLevel="2" x14ac:dyDescent="0.2">
      <c r="A1811" s="217">
        <f t="shared" si="227"/>
        <v>1808</v>
      </c>
      <c r="B1811" s="64" t="s">
        <v>2255</v>
      </c>
      <c r="C1811" s="58" t="s">
        <v>2227</v>
      </c>
      <c r="D1811" s="58" t="s">
        <v>891</v>
      </c>
      <c r="E1811" s="58" t="s">
        <v>25</v>
      </c>
      <c r="F1811" s="58" t="s">
        <v>1318</v>
      </c>
      <c r="G1811" s="58" t="s">
        <v>1375</v>
      </c>
      <c r="H1811" s="58"/>
      <c r="I1811" s="58" t="s">
        <v>1613</v>
      </c>
      <c r="J1811" s="58" t="s">
        <v>621</v>
      </c>
      <c r="K1811" s="57" t="s">
        <v>2230</v>
      </c>
      <c r="L1811" s="184">
        <v>0</v>
      </c>
      <c r="M1811" s="185">
        <v>16</v>
      </c>
      <c r="N1811" s="186">
        <v>16</v>
      </c>
      <c r="O1811" s="187">
        <f t="shared" si="226"/>
        <v>0</v>
      </c>
      <c r="P1811" s="59">
        <f t="shared" si="225"/>
        <v>100</v>
      </c>
    </row>
    <row r="1812" spans="1:16" s="2" customFormat="1" ht="14.25" customHeight="1" outlineLevel="2" x14ac:dyDescent="0.2">
      <c r="A1812" s="217">
        <f t="shared" si="227"/>
        <v>1809</v>
      </c>
      <c r="B1812" s="64" t="s">
        <v>2256</v>
      </c>
      <c r="C1812" s="58" t="s">
        <v>2227</v>
      </c>
      <c r="D1812" s="58" t="s">
        <v>891</v>
      </c>
      <c r="E1812" s="58" t="s">
        <v>25</v>
      </c>
      <c r="F1812" s="58" t="s">
        <v>1318</v>
      </c>
      <c r="G1812" s="58" t="s">
        <v>795</v>
      </c>
      <c r="H1812" s="58"/>
      <c r="I1812" s="58" t="s">
        <v>1613</v>
      </c>
      <c r="J1812" s="58" t="s">
        <v>621</v>
      </c>
      <c r="K1812" s="57" t="s">
        <v>2230</v>
      </c>
      <c r="L1812" s="184">
        <v>0</v>
      </c>
      <c r="M1812" s="185">
        <v>156</v>
      </c>
      <c r="N1812" s="186">
        <v>0</v>
      </c>
      <c r="O1812" s="187">
        <f t="shared" si="226"/>
        <v>-156</v>
      </c>
      <c r="P1812" s="59">
        <f t="shared" si="225"/>
        <v>0</v>
      </c>
    </row>
    <row r="1813" spans="1:16" s="2" customFormat="1" outlineLevel="1" x14ac:dyDescent="0.2">
      <c r="A1813" s="218">
        <f t="shared" si="227"/>
        <v>1810</v>
      </c>
      <c r="B1813" s="60" t="s">
        <v>2257</v>
      </c>
      <c r="C1813" s="61">
        <v>236402</v>
      </c>
      <c r="D1813" s="61" t="s">
        <v>891</v>
      </c>
      <c r="E1813" s="61"/>
      <c r="F1813" s="61"/>
      <c r="G1813" s="61"/>
      <c r="H1813" s="62"/>
      <c r="I1813" s="61"/>
      <c r="J1813" s="61"/>
      <c r="K1813" s="63"/>
      <c r="L1813" s="65">
        <f>SUM(L1814:L1826)</f>
        <v>0</v>
      </c>
      <c r="M1813" s="65">
        <f>SUM(M1814:M1826)</f>
        <v>465</v>
      </c>
      <c r="N1813" s="65">
        <f>SUM(N1814:N1826)</f>
        <v>455</v>
      </c>
      <c r="O1813" s="66">
        <f>SUM(O1814:O1826)</f>
        <v>-10</v>
      </c>
      <c r="P1813" s="18">
        <f t="shared" si="225"/>
        <v>97.849462365591393</v>
      </c>
    </row>
    <row r="1814" spans="1:16" s="2" customFormat="1" ht="14.25" customHeight="1" outlineLevel="1" x14ac:dyDescent="0.2">
      <c r="A1814" s="217">
        <f t="shared" si="227"/>
        <v>1811</v>
      </c>
      <c r="B1814" s="64" t="s">
        <v>2258</v>
      </c>
      <c r="C1814" s="58" t="s">
        <v>2259</v>
      </c>
      <c r="D1814" s="58" t="s">
        <v>891</v>
      </c>
      <c r="E1814" s="58" t="s">
        <v>25</v>
      </c>
      <c r="F1814" s="58" t="s">
        <v>1439</v>
      </c>
      <c r="G1814" s="58" t="s">
        <v>298</v>
      </c>
      <c r="H1814" s="58"/>
      <c r="I1814" s="58" t="s">
        <v>1319</v>
      </c>
      <c r="J1814" s="58" t="s">
        <v>615</v>
      </c>
      <c r="K1814" s="57" t="s">
        <v>2260</v>
      </c>
      <c r="L1814" s="184">
        <v>0</v>
      </c>
      <c r="M1814" s="185">
        <v>13</v>
      </c>
      <c r="N1814" s="186">
        <v>13</v>
      </c>
      <c r="O1814" s="187">
        <f t="shared" ref="O1814:O1826" si="228">N1814-M1814</f>
        <v>0</v>
      </c>
      <c r="P1814" s="59">
        <f t="shared" si="225"/>
        <v>100</v>
      </c>
    </row>
    <row r="1815" spans="1:16" s="2" customFormat="1" ht="14.25" customHeight="1" outlineLevel="1" x14ac:dyDescent="0.2">
      <c r="A1815" s="217">
        <f t="shared" si="227"/>
        <v>1812</v>
      </c>
      <c r="B1815" s="64" t="s">
        <v>2261</v>
      </c>
      <c r="C1815" s="58" t="s">
        <v>2259</v>
      </c>
      <c r="D1815" s="58" t="s">
        <v>891</v>
      </c>
      <c r="E1815" s="58" t="s">
        <v>25</v>
      </c>
      <c r="F1815" s="58" t="s">
        <v>1439</v>
      </c>
      <c r="G1815" s="58" t="s">
        <v>298</v>
      </c>
      <c r="H1815" s="58"/>
      <c r="I1815" s="58" t="s">
        <v>1319</v>
      </c>
      <c r="J1815" s="58" t="s">
        <v>621</v>
      </c>
      <c r="K1815" s="57" t="s">
        <v>2262</v>
      </c>
      <c r="L1815" s="184">
        <v>0</v>
      </c>
      <c r="M1815" s="185">
        <v>75</v>
      </c>
      <c r="N1815" s="186">
        <v>75</v>
      </c>
      <c r="O1815" s="187">
        <f t="shared" si="228"/>
        <v>0</v>
      </c>
      <c r="P1815" s="59">
        <f t="shared" si="225"/>
        <v>100</v>
      </c>
    </row>
    <row r="1816" spans="1:16" s="2" customFormat="1" ht="14.25" customHeight="1" outlineLevel="1" x14ac:dyDescent="0.2">
      <c r="A1816" s="217">
        <f t="shared" si="227"/>
        <v>1813</v>
      </c>
      <c r="B1816" s="64" t="s">
        <v>2263</v>
      </c>
      <c r="C1816" s="58" t="s">
        <v>2259</v>
      </c>
      <c r="D1816" s="58" t="s">
        <v>891</v>
      </c>
      <c r="E1816" s="58" t="s">
        <v>25</v>
      </c>
      <c r="F1816" s="58" t="s">
        <v>1439</v>
      </c>
      <c r="G1816" s="58" t="s">
        <v>125</v>
      </c>
      <c r="H1816" s="58"/>
      <c r="I1816" s="58" t="s">
        <v>1319</v>
      </c>
      <c r="J1816" s="58" t="s">
        <v>615</v>
      </c>
      <c r="K1816" s="57" t="s">
        <v>2260</v>
      </c>
      <c r="L1816" s="184">
        <v>0</v>
      </c>
      <c r="M1816" s="185">
        <v>18</v>
      </c>
      <c r="N1816" s="186">
        <v>18</v>
      </c>
      <c r="O1816" s="187">
        <f t="shared" si="228"/>
        <v>0</v>
      </c>
      <c r="P1816" s="59">
        <f t="shared" si="225"/>
        <v>100</v>
      </c>
    </row>
    <row r="1817" spans="1:16" s="2" customFormat="1" ht="14.25" customHeight="1" outlineLevel="1" x14ac:dyDescent="0.2">
      <c r="A1817" s="217">
        <f t="shared" si="227"/>
        <v>1814</v>
      </c>
      <c r="B1817" s="64" t="s">
        <v>2264</v>
      </c>
      <c r="C1817" s="58" t="s">
        <v>2259</v>
      </c>
      <c r="D1817" s="58" t="s">
        <v>891</v>
      </c>
      <c r="E1817" s="58" t="s">
        <v>25</v>
      </c>
      <c r="F1817" s="58" t="s">
        <v>1439</v>
      </c>
      <c r="G1817" s="58" t="s">
        <v>125</v>
      </c>
      <c r="H1817" s="58"/>
      <c r="I1817" s="58" t="s">
        <v>1319</v>
      </c>
      <c r="J1817" s="58" t="s">
        <v>621</v>
      </c>
      <c r="K1817" s="57" t="s">
        <v>2262</v>
      </c>
      <c r="L1817" s="184">
        <v>0</v>
      </c>
      <c r="M1817" s="185">
        <v>101</v>
      </c>
      <c r="N1817" s="186">
        <v>101</v>
      </c>
      <c r="O1817" s="187">
        <f t="shared" si="228"/>
        <v>0</v>
      </c>
      <c r="P1817" s="59">
        <f t="shared" si="225"/>
        <v>100</v>
      </c>
    </row>
    <row r="1818" spans="1:16" s="2" customFormat="1" ht="14.25" customHeight="1" outlineLevel="1" x14ac:dyDescent="0.2">
      <c r="A1818" s="217">
        <f t="shared" si="227"/>
        <v>1815</v>
      </c>
      <c r="B1818" s="64" t="s">
        <v>2265</v>
      </c>
      <c r="C1818" s="58" t="s">
        <v>2259</v>
      </c>
      <c r="D1818" s="58" t="s">
        <v>891</v>
      </c>
      <c r="E1818" s="58" t="s">
        <v>25</v>
      </c>
      <c r="F1818" s="58" t="s">
        <v>1439</v>
      </c>
      <c r="G1818" s="58" t="s">
        <v>269</v>
      </c>
      <c r="H1818" s="58"/>
      <c r="I1818" s="58" t="s">
        <v>1319</v>
      </c>
      <c r="J1818" s="58" t="s">
        <v>615</v>
      </c>
      <c r="K1818" s="57" t="s">
        <v>2260</v>
      </c>
      <c r="L1818" s="184">
        <v>0</v>
      </c>
      <c r="M1818" s="185">
        <v>8</v>
      </c>
      <c r="N1818" s="186">
        <v>8</v>
      </c>
      <c r="O1818" s="187">
        <f t="shared" si="228"/>
        <v>0</v>
      </c>
      <c r="P1818" s="59">
        <f t="shared" si="225"/>
        <v>100</v>
      </c>
    </row>
    <row r="1819" spans="1:16" s="2" customFormat="1" ht="14.25" customHeight="1" outlineLevel="1" x14ac:dyDescent="0.2">
      <c r="A1819" s="217">
        <f t="shared" si="227"/>
        <v>1816</v>
      </c>
      <c r="B1819" s="64" t="s">
        <v>2266</v>
      </c>
      <c r="C1819" s="58" t="s">
        <v>2259</v>
      </c>
      <c r="D1819" s="58" t="s">
        <v>891</v>
      </c>
      <c r="E1819" s="58" t="s">
        <v>25</v>
      </c>
      <c r="F1819" s="58" t="s">
        <v>1439</v>
      </c>
      <c r="G1819" s="58" t="s">
        <v>269</v>
      </c>
      <c r="H1819" s="58"/>
      <c r="I1819" s="58" t="s">
        <v>1319</v>
      </c>
      <c r="J1819" s="58" t="s">
        <v>621</v>
      </c>
      <c r="K1819" s="57" t="s">
        <v>2262</v>
      </c>
      <c r="L1819" s="184">
        <v>0</v>
      </c>
      <c r="M1819" s="185">
        <v>44</v>
      </c>
      <c r="N1819" s="186">
        <v>44</v>
      </c>
      <c r="O1819" s="187">
        <f t="shared" si="228"/>
        <v>0</v>
      </c>
      <c r="P1819" s="59">
        <f t="shared" si="225"/>
        <v>100</v>
      </c>
    </row>
    <row r="1820" spans="1:16" s="2" customFormat="1" ht="14.25" customHeight="1" outlineLevel="1" x14ac:dyDescent="0.2">
      <c r="A1820" s="217">
        <f t="shared" si="227"/>
        <v>1817</v>
      </c>
      <c r="B1820" s="64" t="s">
        <v>2267</v>
      </c>
      <c r="C1820" s="58" t="s">
        <v>2259</v>
      </c>
      <c r="D1820" s="58" t="s">
        <v>891</v>
      </c>
      <c r="E1820" s="58" t="s">
        <v>25</v>
      </c>
      <c r="F1820" s="58" t="s">
        <v>1439</v>
      </c>
      <c r="G1820" s="58" t="s">
        <v>271</v>
      </c>
      <c r="H1820" s="58"/>
      <c r="I1820" s="58" t="s">
        <v>1319</v>
      </c>
      <c r="J1820" s="58" t="s">
        <v>615</v>
      </c>
      <c r="K1820" s="57" t="s">
        <v>2260</v>
      </c>
      <c r="L1820" s="184">
        <v>0</v>
      </c>
      <c r="M1820" s="185">
        <v>3</v>
      </c>
      <c r="N1820" s="186">
        <v>3</v>
      </c>
      <c r="O1820" s="187">
        <f t="shared" si="228"/>
        <v>0</v>
      </c>
      <c r="P1820" s="59">
        <f t="shared" si="225"/>
        <v>100</v>
      </c>
    </row>
    <row r="1821" spans="1:16" s="2" customFormat="1" ht="14.25" customHeight="1" outlineLevel="1" x14ac:dyDescent="0.2">
      <c r="A1821" s="217">
        <f t="shared" si="227"/>
        <v>1818</v>
      </c>
      <c r="B1821" s="64" t="s">
        <v>2268</v>
      </c>
      <c r="C1821" s="58" t="s">
        <v>2259</v>
      </c>
      <c r="D1821" s="58" t="s">
        <v>891</v>
      </c>
      <c r="E1821" s="58" t="s">
        <v>25</v>
      </c>
      <c r="F1821" s="58" t="s">
        <v>1439</v>
      </c>
      <c r="G1821" s="58" t="s">
        <v>271</v>
      </c>
      <c r="H1821" s="58"/>
      <c r="I1821" s="58" t="s">
        <v>1319</v>
      </c>
      <c r="J1821" s="58" t="s">
        <v>621</v>
      </c>
      <c r="K1821" s="57" t="s">
        <v>2262</v>
      </c>
      <c r="L1821" s="184">
        <v>0</v>
      </c>
      <c r="M1821" s="185">
        <v>16</v>
      </c>
      <c r="N1821" s="186">
        <v>16</v>
      </c>
      <c r="O1821" s="187">
        <f t="shared" si="228"/>
        <v>0</v>
      </c>
      <c r="P1821" s="59">
        <f t="shared" si="225"/>
        <v>100</v>
      </c>
    </row>
    <row r="1822" spans="1:16" s="2" customFormat="1" ht="14.25" customHeight="1" outlineLevel="1" x14ac:dyDescent="0.2">
      <c r="A1822" s="217">
        <f t="shared" si="227"/>
        <v>1819</v>
      </c>
      <c r="B1822" s="64" t="s">
        <v>2269</v>
      </c>
      <c r="C1822" s="58" t="s">
        <v>2259</v>
      </c>
      <c r="D1822" s="58" t="s">
        <v>891</v>
      </c>
      <c r="E1822" s="58" t="s">
        <v>25</v>
      </c>
      <c r="F1822" s="58" t="s">
        <v>1439</v>
      </c>
      <c r="G1822" s="58" t="s">
        <v>202</v>
      </c>
      <c r="H1822" s="58"/>
      <c r="I1822" s="58" t="s">
        <v>1319</v>
      </c>
      <c r="J1822" s="58" t="s">
        <v>621</v>
      </c>
      <c r="K1822" s="57" t="s">
        <v>2262</v>
      </c>
      <c r="L1822" s="184">
        <v>0</v>
      </c>
      <c r="M1822" s="185">
        <v>1</v>
      </c>
      <c r="N1822" s="186">
        <v>1</v>
      </c>
      <c r="O1822" s="187">
        <f t="shared" si="228"/>
        <v>0</v>
      </c>
      <c r="P1822" s="59">
        <f t="shared" si="225"/>
        <v>100</v>
      </c>
    </row>
    <row r="1823" spans="1:16" s="2" customFormat="1" ht="14.25" customHeight="1" outlineLevel="1" x14ac:dyDescent="0.2">
      <c r="A1823" s="217">
        <f t="shared" si="227"/>
        <v>1820</v>
      </c>
      <c r="B1823" s="64" t="s">
        <v>2270</v>
      </c>
      <c r="C1823" s="58" t="s">
        <v>2259</v>
      </c>
      <c r="D1823" s="58" t="s">
        <v>891</v>
      </c>
      <c r="E1823" s="58" t="s">
        <v>25</v>
      </c>
      <c r="F1823" s="58" t="s">
        <v>1439</v>
      </c>
      <c r="G1823" s="58" t="s">
        <v>469</v>
      </c>
      <c r="H1823" s="58"/>
      <c r="I1823" s="58" t="s">
        <v>1319</v>
      </c>
      <c r="J1823" s="58" t="s">
        <v>615</v>
      </c>
      <c r="K1823" s="57" t="s">
        <v>2260</v>
      </c>
      <c r="L1823" s="184">
        <v>0</v>
      </c>
      <c r="M1823" s="185">
        <v>1</v>
      </c>
      <c r="N1823" s="186">
        <v>0</v>
      </c>
      <c r="O1823" s="187">
        <f t="shared" si="228"/>
        <v>-1</v>
      </c>
      <c r="P1823" s="59">
        <f t="shared" si="225"/>
        <v>0</v>
      </c>
    </row>
    <row r="1824" spans="1:16" s="2" customFormat="1" ht="14.25" customHeight="1" outlineLevel="1" x14ac:dyDescent="0.2">
      <c r="A1824" s="217">
        <f t="shared" si="227"/>
        <v>1821</v>
      </c>
      <c r="B1824" s="64" t="s">
        <v>2271</v>
      </c>
      <c r="C1824" s="58" t="s">
        <v>2259</v>
      </c>
      <c r="D1824" s="58" t="s">
        <v>891</v>
      </c>
      <c r="E1824" s="58" t="s">
        <v>25</v>
      </c>
      <c r="F1824" s="58" t="s">
        <v>1439</v>
      </c>
      <c r="G1824" s="58" t="s">
        <v>469</v>
      </c>
      <c r="H1824" s="58"/>
      <c r="I1824" s="58" t="s">
        <v>1319</v>
      </c>
      <c r="J1824" s="58" t="s">
        <v>621</v>
      </c>
      <c r="K1824" s="57" t="s">
        <v>2262</v>
      </c>
      <c r="L1824" s="184">
        <v>0</v>
      </c>
      <c r="M1824" s="185">
        <v>5</v>
      </c>
      <c r="N1824" s="186">
        <v>1</v>
      </c>
      <c r="O1824" s="187">
        <f t="shared" si="228"/>
        <v>-4</v>
      </c>
      <c r="P1824" s="59">
        <f t="shared" si="225"/>
        <v>20</v>
      </c>
    </row>
    <row r="1825" spans="1:16" s="2" customFormat="1" ht="14.25" customHeight="1" outlineLevel="1" x14ac:dyDescent="0.2">
      <c r="A1825" s="217">
        <f t="shared" si="227"/>
        <v>1822</v>
      </c>
      <c r="B1825" s="64" t="s">
        <v>2272</v>
      </c>
      <c r="C1825" s="58" t="s">
        <v>2259</v>
      </c>
      <c r="D1825" s="58" t="s">
        <v>891</v>
      </c>
      <c r="E1825" s="58" t="s">
        <v>25</v>
      </c>
      <c r="F1825" s="58" t="s">
        <v>1439</v>
      </c>
      <c r="G1825" s="58" t="s">
        <v>67</v>
      </c>
      <c r="H1825" s="58"/>
      <c r="I1825" s="58" t="s">
        <v>1319</v>
      </c>
      <c r="J1825" s="58" t="s">
        <v>615</v>
      </c>
      <c r="K1825" s="57" t="s">
        <v>2260</v>
      </c>
      <c r="L1825" s="184">
        <v>0</v>
      </c>
      <c r="M1825" s="185">
        <v>27</v>
      </c>
      <c r="N1825" s="186">
        <v>26</v>
      </c>
      <c r="O1825" s="187">
        <f t="shared" si="228"/>
        <v>-1</v>
      </c>
      <c r="P1825" s="59">
        <f t="shared" si="225"/>
        <v>96.296296296296291</v>
      </c>
    </row>
    <row r="1826" spans="1:16" s="2" customFormat="1" ht="14.25" customHeight="1" outlineLevel="1" x14ac:dyDescent="0.2">
      <c r="A1826" s="217">
        <f t="shared" si="227"/>
        <v>1823</v>
      </c>
      <c r="B1826" s="64" t="s">
        <v>2273</v>
      </c>
      <c r="C1826" s="58" t="s">
        <v>2259</v>
      </c>
      <c r="D1826" s="58" t="s">
        <v>891</v>
      </c>
      <c r="E1826" s="58" t="s">
        <v>25</v>
      </c>
      <c r="F1826" s="58" t="s">
        <v>1439</v>
      </c>
      <c r="G1826" s="58" t="s">
        <v>67</v>
      </c>
      <c r="H1826" s="58"/>
      <c r="I1826" s="58" t="s">
        <v>1319</v>
      </c>
      <c r="J1826" s="58" t="s">
        <v>621</v>
      </c>
      <c r="K1826" s="57" t="s">
        <v>2262</v>
      </c>
      <c r="L1826" s="184">
        <v>0</v>
      </c>
      <c r="M1826" s="185">
        <v>153</v>
      </c>
      <c r="N1826" s="186">
        <v>149</v>
      </c>
      <c r="O1826" s="187">
        <f t="shared" si="228"/>
        <v>-4</v>
      </c>
      <c r="P1826" s="59">
        <f t="shared" si="225"/>
        <v>97.385620915032675</v>
      </c>
    </row>
    <row r="1827" spans="1:16" s="2" customFormat="1" ht="15" x14ac:dyDescent="0.25">
      <c r="A1827" s="216">
        <f t="shared" si="227"/>
        <v>1824</v>
      </c>
      <c r="B1827" s="51" t="s">
        <v>2274</v>
      </c>
      <c r="C1827" s="52"/>
      <c r="D1827" s="52"/>
      <c r="E1827" s="52"/>
      <c r="F1827" s="52"/>
      <c r="G1827" s="52"/>
      <c r="H1827" s="52"/>
      <c r="I1827" s="52"/>
      <c r="J1827" s="52"/>
      <c r="K1827" s="53"/>
      <c r="L1827" s="183">
        <f>SUM(L1829:L1834)</f>
        <v>1600</v>
      </c>
      <c r="M1827" s="183">
        <f t="shared" ref="M1827:O1827" si="229">SUM(M1829:M1834)</f>
        <v>740</v>
      </c>
      <c r="N1827" s="183">
        <f t="shared" si="229"/>
        <v>692</v>
      </c>
      <c r="O1827" s="75">
        <f t="shared" si="229"/>
        <v>-48</v>
      </c>
      <c r="P1827" s="54">
        <f t="shared" si="225"/>
        <v>93.513513513513516</v>
      </c>
    </row>
    <row r="1828" spans="1:16" s="2" customFormat="1" x14ac:dyDescent="0.2">
      <c r="A1828" s="228">
        <f t="shared" si="227"/>
        <v>1825</v>
      </c>
      <c r="B1828" s="85" t="s">
        <v>12</v>
      </c>
      <c r="C1828" s="16"/>
      <c r="D1828" s="16"/>
      <c r="E1828" s="16"/>
      <c r="F1828" s="16"/>
      <c r="G1828" s="16"/>
      <c r="H1828" s="16"/>
      <c r="I1828" s="16"/>
      <c r="J1828" s="16"/>
      <c r="K1828" s="17"/>
      <c r="L1828" s="76">
        <f>SUM(L1829:L1834)</f>
        <v>1600</v>
      </c>
      <c r="M1828" s="76">
        <f t="shared" ref="M1828:O1828" si="230">SUM(M1829:M1834)</f>
        <v>740</v>
      </c>
      <c r="N1828" s="76">
        <f t="shared" si="230"/>
        <v>692</v>
      </c>
      <c r="O1828" s="66">
        <f t="shared" si="230"/>
        <v>-48</v>
      </c>
      <c r="P1828" s="18">
        <f t="shared" si="225"/>
        <v>93.513513513513516</v>
      </c>
    </row>
    <row r="1829" spans="1:16" s="2" customFormat="1" ht="28.5" outlineLevel="1" x14ac:dyDescent="0.2">
      <c r="A1829" s="217">
        <f t="shared" si="227"/>
        <v>1826</v>
      </c>
      <c r="B1829" s="57" t="s">
        <v>2275</v>
      </c>
      <c r="C1829" s="58" t="s">
        <v>23</v>
      </c>
      <c r="D1829" s="58" t="s">
        <v>2276</v>
      </c>
      <c r="E1829" s="58" t="s">
        <v>25</v>
      </c>
      <c r="F1829" s="58" t="s">
        <v>2277</v>
      </c>
      <c r="G1829" s="58" t="s">
        <v>31</v>
      </c>
      <c r="H1829" s="58"/>
      <c r="I1829" s="58" t="s">
        <v>25</v>
      </c>
      <c r="J1829" s="58" t="s">
        <v>25</v>
      </c>
      <c r="K1829" s="57"/>
      <c r="L1829" s="184">
        <v>0</v>
      </c>
      <c r="M1829" s="185">
        <v>9</v>
      </c>
      <c r="N1829" s="186">
        <v>9</v>
      </c>
      <c r="O1829" s="187">
        <f t="shared" ref="O1829:O1834" si="231">N1829-M1829</f>
        <v>0</v>
      </c>
      <c r="P1829" s="59">
        <f t="shared" si="225"/>
        <v>100</v>
      </c>
    </row>
    <row r="1830" spans="1:16" s="2" customFormat="1" outlineLevel="1" x14ac:dyDescent="0.2">
      <c r="A1830" s="217">
        <f t="shared" si="227"/>
        <v>1827</v>
      </c>
      <c r="B1830" s="57" t="s">
        <v>2278</v>
      </c>
      <c r="C1830" s="58" t="s">
        <v>23</v>
      </c>
      <c r="D1830" s="58" t="s">
        <v>2276</v>
      </c>
      <c r="E1830" s="58" t="s">
        <v>25</v>
      </c>
      <c r="F1830" s="58" t="s">
        <v>2277</v>
      </c>
      <c r="G1830" s="58" t="s">
        <v>31</v>
      </c>
      <c r="H1830" s="58"/>
      <c r="I1830" s="58" t="s">
        <v>25</v>
      </c>
      <c r="J1830" s="58" t="s">
        <v>25</v>
      </c>
      <c r="K1830" s="57"/>
      <c r="L1830" s="184">
        <v>0</v>
      </c>
      <c r="M1830" s="185">
        <v>8</v>
      </c>
      <c r="N1830" s="186">
        <v>8</v>
      </c>
      <c r="O1830" s="187">
        <f t="shared" si="231"/>
        <v>0</v>
      </c>
      <c r="P1830" s="59">
        <f t="shared" si="225"/>
        <v>100</v>
      </c>
    </row>
    <row r="1831" spans="1:16" s="2" customFormat="1" outlineLevel="1" x14ac:dyDescent="0.2">
      <c r="A1831" s="217">
        <f t="shared" si="227"/>
        <v>1828</v>
      </c>
      <c r="B1831" s="57" t="s">
        <v>2279</v>
      </c>
      <c r="C1831" s="58" t="s">
        <v>23</v>
      </c>
      <c r="D1831" s="58" t="s">
        <v>2276</v>
      </c>
      <c r="E1831" s="58" t="s">
        <v>25</v>
      </c>
      <c r="F1831" s="58" t="s">
        <v>2277</v>
      </c>
      <c r="G1831" s="58" t="s">
        <v>31</v>
      </c>
      <c r="H1831" s="58"/>
      <c r="I1831" s="58" t="s">
        <v>25</v>
      </c>
      <c r="J1831" s="58" t="s">
        <v>25</v>
      </c>
      <c r="K1831" s="57"/>
      <c r="L1831" s="184">
        <v>0</v>
      </c>
      <c r="M1831" s="185">
        <v>241</v>
      </c>
      <c r="N1831" s="186">
        <v>241</v>
      </c>
      <c r="O1831" s="187">
        <f t="shared" si="231"/>
        <v>0</v>
      </c>
      <c r="P1831" s="59">
        <f t="shared" si="225"/>
        <v>100</v>
      </c>
    </row>
    <row r="1832" spans="1:16" s="2" customFormat="1" outlineLevel="1" x14ac:dyDescent="0.2">
      <c r="A1832" s="217">
        <f t="shared" si="227"/>
        <v>1829</v>
      </c>
      <c r="B1832" s="57" t="s">
        <v>2280</v>
      </c>
      <c r="C1832" s="58" t="s">
        <v>23</v>
      </c>
      <c r="D1832" s="58" t="s">
        <v>2276</v>
      </c>
      <c r="E1832" s="58"/>
      <c r="F1832" s="58" t="s">
        <v>2277</v>
      </c>
      <c r="G1832" s="58" t="s">
        <v>31</v>
      </c>
      <c r="H1832" s="58"/>
      <c r="I1832" s="58" t="s">
        <v>25</v>
      </c>
      <c r="J1832" s="58" t="s">
        <v>25</v>
      </c>
      <c r="K1832" s="57" t="s">
        <v>25</v>
      </c>
      <c r="L1832" s="184">
        <v>0</v>
      </c>
      <c r="M1832" s="185">
        <v>349</v>
      </c>
      <c r="N1832" s="186">
        <v>349</v>
      </c>
      <c r="O1832" s="187">
        <f t="shared" si="231"/>
        <v>0</v>
      </c>
      <c r="P1832" s="59">
        <f t="shared" si="225"/>
        <v>100</v>
      </c>
    </row>
    <row r="1833" spans="1:16" s="2" customFormat="1" outlineLevel="1" x14ac:dyDescent="0.2">
      <c r="A1833" s="217">
        <f t="shared" si="227"/>
        <v>1830</v>
      </c>
      <c r="B1833" s="57" t="s">
        <v>2281</v>
      </c>
      <c r="C1833" s="58" t="s">
        <v>23</v>
      </c>
      <c r="D1833" s="58" t="s">
        <v>2276</v>
      </c>
      <c r="E1833" s="58"/>
      <c r="F1833" s="58" t="s">
        <v>2277</v>
      </c>
      <c r="G1833" s="58" t="s">
        <v>31</v>
      </c>
      <c r="H1833" s="58"/>
      <c r="I1833" s="58" t="s">
        <v>25</v>
      </c>
      <c r="J1833" s="58" t="s">
        <v>25</v>
      </c>
      <c r="K1833" s="57"/>
      <c r="L1833" s="184">
        <v>0</v>
      </c>
      <c r="M1833" s="185">
        <v>85</v>
      </c>
      <c r="N1833" s="186">
        <v>85</v>
      </c>
      <c r="O1833" s="187">
        <f t="shared" si="231"/>
        <v>0</v>
      </c>
      <c r="P1833" s="59">
        <f t="shared" si="225"/>
        <v>100</v>
      </c>
    </row>
    <row r="1834" spans="1:16" s="2" customFormat="1" outlineLevel="1" x14ac:dyDescent="0.2">
      <c r="A1834" s="217">
        <f t="shared" si="227"/>
        <v>1831</v>
      </c>
      <c r="B1834" s="57" t="s">
        <v>2278</v>
      </c>
      <c r="C1834" s="58" t="s">
        <v>23</v>
      </c>
      <c r="D1834" s="58" t="s">
        <v>2276</v>
      </c>
      <c r="E1834" s="58" t="s">
        <v>25</v>
      </c>
      <c r="F1834" s="58" t="s">
        <v>2277</v>
      </c>
      <c r="G1834" s="58" t="s">
        <v>31</v>
      </c>
      <c r="H1834" s="58"/>
      <c r="I1834" s="58" t="s">
        <v>25</v>
      </c>
      <c r="J1834" s="58" t="s">
        <v>25</v>
      </c>
      <c r="K1834" s="57" t="s">
        <v>25</v>
      </c>
      <c r="L1834" s="184">
        <v>1600</v>
      </c>
      <c r="M1834" s="185">
        <v>48</v>
      </c>
      <c r="N1834" s="186">
        <v>0</v>
      </c>
      <c r="O1834" s="187">
        <f t="shared" si="231"/>
        <v>-48</v>
      </c>
      <c r="P1834" s="59">
        <f t="shared" si="225"/>
        <v>0</v>
      </c>
    </row>
    <row r="1835" spans="1:16" s="2" customFormat="1" ht="15" x14ac:dyDescent="0.25">
      <c r="A1835" s="216">
        <f t="shared" si="227"/>
        <v>1832</v>
      </c>
      <c r="B1835" s="51" t="s">
        <v>2282</v>
      </c>
      <c r="C1835" s="52"/>
      <c r="D1835" s="52"/>
      <c r="E1835" s="52"/>
      <c r="F1835" s="52"/>
      <c r="G1835" s="52"/>
      <c r="H1835" s="52"/>
      <c r="I1835" s="52"/>
      <c r="J1835" s="52"/>
      <c r="K1835" s="53"/>
      <c r="L1835" s="183">
        <f>SUM(L1838:L1850)+L1914+L1917+L1934+L1948+L1968+L1983+L1985+L1987+L1992+L2010+L2012+L2017+L2022+L2059+L2070+L2092+L2110+L2112+L2154+L2157+L2222+L2225+L2229+L2231+L2245+L2277+L2282+L2292+L2367+L2389+L2426+L2431+L2441+L2556+L2564+L2625+L2649+L2657+L2738+L2740+L2749+L2767+L2769+L2771+L2837</f>
        <v>9737931</v>
      </c>
      <c r="M1835" s="183">
        <f>SUM(M1838:M1850)+M1914+M1917+M1934+M1948+M1968+M1983+M1985+M1987+M1992+M2010+M2012+M2017+M2022+M2059+M2070+M2092+M2110+M2112+M2154+M2157+M2222+M2225+M2229+M2231+M2245+M2277+M2282+M2292+M2367+M2389+M2426+M2431+M2441+M2556+M2564+M2625+M2649+M2657+M2738+M2740+M2749+M2767+M2769+M2771+M2837</f>
        <v>11435448</v>
      </c>
      <c r="N1835" s="183">
        <f>SUM(N1838:N1850)+N1914+N1917+N1934+N1948+N1968+N1983+N1985+N1987+N1992+N2010+N2012+N2017+N2022+N2059+N2070+N2092+N2110+N2112+N2154+N2157+N2222+N2225+N2229+N2231+N2245+N2277+N2282+N2292+N2367+N2389+N2426+N2431+N2441+N2556+N2564+N2625+N2649+N2657+N2738+N2740+N2749+N2767+N2769+N2771+N2837</f>
        <v>11435231</v>
      </c>
      <c r="O1835" s="75">
        <f>SUM(O1838:O1850)+O1914+O1917+O1934+O1948+O1968+O1983+O1985+O1987+O1992+O2010+O2012+O2017+O2022+O2059+O2070+O2092+O2110+O2112+O2154+O2157+O2222+O2225+O2229+O2231+O2245+O2277+O2282+O2292+O2367+O2389+O2426+O2431+O2441+O2556+O2564+O2625+O2649+O2657+O2738+O2740+O2749+O2767+O2769+O2771+O2837</f>
        <v>-217</v>
      </c>
      <c r="P1835" s="54">
        <f t="shared" si="225"/>
        <v>99.998102391790852</v>
      </c>
    </row>
    <row r="1836" spans="1:16" s="2" customFormat="1" x14ac:dyDescent="0.2">
      <c r="A1836" s="228">
        <f t="shared" si="227"/>
        <v>1833</v>
      </c>
      <c r="B1836" s="85" t="s">
        <v>12</v>
      </c>
      <c r="C1836" s="16"/>
      <c r="D1836" s="16"/>
      <c r="E1836" s="16"/>
      <c r="F1836" s="16"/>
      <c r="G1836" s="16"/>
      <c r="H1836" s="16"/>
      <c r="I1836" s="16"/>
      <c r="J1836" s="16"/>
      <c r="K1836" s="17"/>
      <c r="L1836" s="76">
        <f>SUM(L1838:L1858)</f>
        <v>552703</v>
      </c>
      <c r="M1836" s="76">
        <f>SUM(M1838:M1858)</f>
        <v>568188</v>
      </c>
      <c r="N1836" s="76">
        <f>SUM(N1838:N1858)</f>
        <v>567994</v>
      </c>
      <c r="O1836" s="66">
        <f>SUM(O1838:O1858)</f>
        <v>-194</v>
      </c>
      <c r="P1836" s="18">
        <f t="shared" si="225"/>
        <v>99.965856371482673</v>
      </c>
    </row>
    <row r="1837" spans="1:16" s="2" customFormat="1" x14ac:dyDescent="0.2">
      <c r="A1837" s="229">
        <f t="shared" si="227"/>
        <v>1834</v>
      </c>
      <c r="B1837" s="86" t="s">
        <v>13</v>
      </c>
      <c r="C1837" s="20"/>
      <c r="D1837" s="20"/>
      <c r="E1837" s="20"/>
      <c r="F1837" s="20"/>
      <c r="G1837" s="20"/>
      <c r="H1837" s="20"/>
      <c r="I1837" s="20"/>
      <c r="J1837" s="20"/>
      <c r="K1837" s="21"/>
      <c r="L1837" s="170">
        <f>L1859+L1863</f>
        <v>9185228</v>
      </c>
      <c r="M1837" s="170">
        <f t="shared" ref="M1837:O1837" si="232">M1859+M1863</f>
        <v>10867260</v>
      </c>
      <c r="N1837" s="170">
        <f t="shared" si="232"/>
        <v>10867237</v>
      </c>
      <c r="O1837" s="171">
        <f t="shared" si="232"/>
        <v>-23</v>
      </c>
      <c r="P1837" s="22">
        <f t="shared" si="225"/>
        <v>99.999788355114347</v>
      </c>
    </row>
    <row r="1838" spans="1:16" s="2" customFormat="1" outlineLevel="1" x14ac:dyDescent="0.2">
      <c r="A1838" s="217">
        <f t="shared" si="227"/>
        <v>1835</v>
      </c>
      <c r="B1838" s="57" t="s">
        <v>2283</v>
      </c>
      <c r="C1838" s="58" t="s">
        <v>23</v>
      </c>
      <c r="D1838" s="58" t="s">
        <v>2284</v>
      </c>
      <c r="E1838" s="58" t="s">
        <v>25</v>
      </c>
      <c r="F1838" s="58" t="s">
        <v>39</v>
      </c>
      <c r="G1838" s="58" t="s">
        <v>31</v>
      </c>
      <c r="H1838" s="58" t="s">
        <v>2285</v>
      </c>
      <c r="I1838" s="58" t="s">
        <v>25</v>
      </c>
      <c r="J1838" s="58" t="s">
        <v>25</v>
      </c>
      <c r="K1838" s="57"/>
      <c r="L1838" s="184">
        <v>0</v>
      </c>
      <c r="M1838" s="185">
        <v>53</v>
      </c>
      <c r="N1838" s="186">
        <v>53</v>
      </c>
      <c r="O1838" s="187">
        <f t="shared" ref="O1838:O1849" si="233">N1838-M1838</f>
        <v>0</v>
      </c>
      <c r="P1838" s="59">
        <f t="shared" si="225"/>
        <v>100</v>
      </c>
    </row>
    <row r="1839" spans="1:16" s="2" customFormat="1" outlineLevel="1" x14ac:dyDescent="0.2">
      <c r="A1839" s="217">
        <f t="shared" si="227"/>
        <v>1836</v>
      </c>
      <c r="B1839" s="57" t="s">
        <v>2286</v>
      </c>
      <c r="C1839" s="58" t="s">
        <v>23</v>
      </c>
      <c r="D1839" s="58" t="s">
        <v>2284</v>
      </c>
      <c r="E1839" s="58" t="s">
        <v>25</v>
      </c>
      <c r="F1839" s="58" t="s">
        <v>39</v>
      </c>
      <c r="G1839" s="58" t="s">
        <v>213</v>
      </c>
      <c r="H1839" s="58" t="s">
        <v>2285</v>
      </c>
      <c r="I1839" s="58" t="s">
        <v>25</v>
      </c>
      <c r="J1839" s="58" t="s">
        <v>25</v>
      </c>
      <c r="K1839" s="57"/>
      <c r="L1839" s="184">
        <v>0</v>
      </c>
      <c r="M1839" s="185">
        <v>252</v>
      </c>
      <c r="N1839" s="186">
        <v>252</v>
      </c>
      <c r="O1839" s="187">
        <f t="shared" si="233"/>
        <v>0</v>
      </c>
      <c r="P1839" s="59">
        <f t="shared" si="225"/>
        <v>100</v>
      </c>
    </row>
    <row r="1840" spans="1:16" s="2" customFormat="1" outlineLevel="1" x14ac:dyDescent="0.2">
      <c r="A1840" s="217">
        <f t="shared" si="227"/>
        <v>1837</v>
      </c>
      <c r="B1840" s="57" t="s">
        <v>2286</v>
      </c>
      <c r="C1840" s="58" t="s">
        <v>23</v>
      </c>
      <c r="D1840" s="58" t="s">
        <v>2284</v>
      </c>
      <c r="E1840" s="58" t="s">
        <v>25</v>
      </c>
      <c r="F1840" s="58" t="s">
        <v>39</v>
      </c>
      <c r="G1840" s="58" t="s">
        <v>213</v>
      </c>
      <c r="H1840" s="58" t="s">
        <v>2285</v>
      </c>
      <c r="I1840" s="58" t="s">
        <v>25</v>
      </c>
      <c r="J1840" s="58" t="s">
        <v>25</v>
      </c>
      <c r="K1840" s="57" t="s">
        <v>25</v>
      </c>
      <c r="L1840" s="184">
        <v>120</v>
      </c>
      <c r="M1840" s="185">
        <v>18</v>
      </c>
      <c r="N1840" s="186">
        <v>0</v>
      </c>
      <c r="O1840" s="187">
        <f t="shared" si="233"/>
        <v>-18</v>
      </c>
      <c r="P1840" s="59">
        <f t="shared" si="225"/>
        <v>0</v>
      </c>
    </row>
    <row r="1841" spans="1:16" s="2" customFormat="1" outlineLevel="1" x14ac:dyDescent="0.2">
      <c r="A1841" s="217">
        <f t="shared" si="227"/>
        <v>1838</v>
      </c>
      <c r="B1841" s="57" t="s">
        <v>2287</v>
      </c>
      <c r="C1841" s="58" t="s">
        <v>23</v>
      </c>
      <c r="D1841" s="58" t="s">
        <v>2284</v>
      </c>
      <c r="E1841" s="58" t="s">
        <v>25</v>
      </c>
      <c r="F1841" s="58" t="s">
        <v>155</v>
      </c>
      <c r="G1841" s="58" t="s">
        <v>49</v>
      </c>
      <c r="H1841" s="58" t="s">
        <v>2288</v>
      </c>
      <c r="I1841" s="58" t="s">
        <v>25</v>
      </c>
      <c r="J1841" s="58" t="s">
        <v>25</v>
      </c>
      <c r="K1841" s="57"/>
      <c r="L1841" s="184">
        <v>0</v>
      </c>
      <c r="M1841" s="185">
        <v>5719</v>
      </c>
      <c r="N1841" s="186">
        <v>5719</v>
      </c>
      <c r="O1841" s="187">
        <f t="shared" si="233"/>
        <v>0</v>
      </c>
      <c r="P1841" s="59">
        <f t="shared" si="225"/>
        <v>100</v>
      </c>
    </row>
    <row r="1842" spans="1:16" s="2" customFormat="1" outlineLevel="1" x14ac:dyDescent="0.2">
      <c r="A1842" s="217">
        <f t="shared" si="227"/>
        <v>1839</v>
      </c>
      <c r="B1842" s="57" t="s">
        <v>2289</v>
      </c>
      <c r="C1842" s="58" t="s">
        <v>23</v>
      </c>
      <c r="D1842" s="58" t="s">
        <v>2284</v>
      </c>
      <c r="E1842" s="58" t="s">
        <v>25</v>
      </c>
      <c r="F1842" s="58" t="s">
        <v>155</v>
      </c>
      <c r="G1842" s="58" t="s">
        <v>221</v>
      </c>
      <c r="H1842" s="58" t="s">
        <v>2288</v>
      </c>
      <c r="I1842" s="58" t="s">
        <v>25</v>
      </c>
      <c r="J1842" s="58" t="s">
        <v>25</v>
      </c>
      <c r="K1842" s="57"/>
      <c r="L1842" s="184">
        <v>6000</v>
      </c>
      <c r="M1842" s="185">
        <v>0</v>
      </c>
      <c r="N1842" s="186">
        <v>0</v>
      </c>
      <c r="O1842" s="187">
        <f t="shared" si="233"/>
        <v>0</v>
      </c>
      <c r="P1842" s="59" t="s">
        <v>8417</v>
      </c>
    </row>
    <row r="1843" spans="1:16" s="2" customFormat="1" outlineLevel="1" x14ac:dyDescent="0.2">
      <c r="A1843" s="217">
        <f t="shared" si="227"/>
        <v>1840</v>
      </c>
      <c r="B1843" s="57" t="s">
        <v>2290</v>
      </c>
      <c r="C1843" s="58" t="s">
        <v>23</v>
      </c>
      <c r="D1843" s="58" t="s">
        <v>2284</v>
      </c>
      <c r="E1843" s="58" t="s">
        <v>25</v>
      </c>
      <c r="F1843" s="58" t="s">
        <v>35</v>
      </c>
      <c r="G1843" s="58" t="s">
        <v>29</v>
      </c>
      <c r="H1843" s="58"/>
      <c r="I1843" s="58" t="s">
        <v>25</v>
      </c>
      <c r="J1843" s="58" t="s">
        <v>25</v>
      </c>
      <c r="K1843" s="57"/>
      <c r="L1843" s="184">
        <v>0</v>
      </c>
      <c r="M1843" s="185">
        <v>1225</v>
      </c>
      <c r="N1843" s="186">
        <v>1225</v>
      </c>
      <c r="O1843" s="187">
        <f t="shared" si="233"/>
        <v>0</v>
      </c>
      <c r="P1843" s="59">
        <f t="shared" ref="P1843:P1849" si="234">N1843/M1843*100</f>
        <v>100</v>
      </c>
    </row>
    <row r="1844" spans="1:16" s="2" customFormat="1" outlineLevel="1" x14ac:dyDescent="0.2">
      <c r="A1844" s="217">
        <f t="shared" si="227"/>
        <v>1841</v>
      </c>
      <c r="B1844" s="57" t="s">
        <v>2291</v>
      </c>
      <c r="C1844" s="58" t="s">
        <v>23</v>
      </c>
      <c r="D1844" s="58" t="s">
        <v>2284</v>
      </c>
      <c r="E1844" s="58" t="s">
        <v>25</v>
      </c>
      <c r="F1844" s="58" t="s">
        <v>155</v>
      </c>
      <c r="G1844" s="58" t="s">
        <v>29</v>
      </c>
      <c r="H1844" s="58"/>
      <c r="I1844" s="58" t="s">
        <v>25</v>
      </c>
      <c r="J1844" s="58" t="s">
        <v>25</v>
      </c>
      <c r="K1844" s="57"/>
      <c r="L1844" s="184">
        <v>0</v>
      </c>
      <c r="M1844" s="185">
        <v>45</v>
      </c>
      <c r="N1844" s="186">
        <v>45</v>
      </c>
      <c r="O1844" s="187">
        <f t="shared" si="233"/>
        <v>0</v>
      </c>
      <c r="P1844" s="59">
        <f t="shared" si="234"/>
        <v>100</v>
      </c>
    </row>
    <row r="1845" spans="1:16" s="2" customFormat="1" ht="28.5" outlineLevel="1" x14ac:dyDescent="0.2">
      <c r="A1845" s="217">
        <f t="shared" si="227"/>
        <v>1842</v>
      </c>
      <c r="B1845" s="57" t="s">
        <v>2292</v>
      </c>
      <c r="C1845" s="58" t="s">
        <v>23</v>
      </c>
      <c r="D1845" s="58" t="s">
        <v>2284</v>
      </c>
      <c r="E1845" s="58" t="s">
        <v>25</v>
      </c>
      <c r="F1845" s="58" t="s">
        <v>35</v>
      </c>
      <c r="G1845" s="58" t="s">
        <v>31</v>
      </c>
      <c r="H1845" s="58"/>
      <c r="I1845" s="58" t="s">
        <v>25</v>
      </c>
      <c r="J1845" s="58" t="s">
        <v>25</v>
      </c>
      <c r="K1845" s="57"/>
      <c r="L1845" s="184">
        <v>0</v>
      </c>
      <c r="M1845" s="185">
        <v>708</v>
      </c>
      <c r="N1845" s="186">
        <v>708</v>
      </c>
      <c r="O1845" s="187">
        <f t="shared" si="233"/>
        <v>0</v>
      </c>
      <c r="P1845" s="59">
        <f t="shared" si="234"/>
        <v>100</v>
      </c>
    </row>
    <row r="1846" spans="1:16" s="2" customFormat="1" outlineLevel="1" x14ac:dyDescent="0.2">
      <c r="A1846" s="217">
        <f t="shared" si="227"/>
        <v>1843</v>
      </c>
      <c r="B1846" s="57" t="s">
        <v>2293</v>
      </c>
      <c r="C1846" s="58" t="s">
        <v>23</v>
      </c>
      <c r="D1846" s="58" t="s">
        <v>2284</v>
      </c>
      <c r="E1846" s="58" t="s">
        <v>25</v>
      </c>
      <c r="F1846" s="58" t="s">
        <v>35</v>
      </c>
      <c r="G1846" s="58" t="s">
        <v>31</v>
      </c>
      <c r="H1846" s="58"/>
      <c r="I1846" s="58" t="s">
        <v>25</v>
      </c>
      <c r="J1846" s="58" t="s">
        <v>25</v>
      </c>
      <c r="K1846" s="57"/>
      <c r="L1846" s="184">
        <v>0</v>
      </c>
      <c r="M1846" s="185">
        <v>94</v>
      </c>
      <c r="N1846" s="186">
        <v>94</v>
      </c>
      <c r="O1846" s="187">
        <f t="shared" si="233"/>
        <v>0</v>
      </c>
      <c r="P1846" s="59">
        <f t="shared" si="234"/>
        <v>100</v>
      </c>
    </row>
    <row r="1847" spans="1:16" s="2" customFormat="1" outlineLevel="1" x14ac:dyDescent="0.2">
      <c r="A1847" s="217">
        <f t="shared" si="227"/>
        <v>1844</v>
      </c>
      <c r="B1847" s="57" t="s">
        <v>2294</v>
      </c>
      <c r="C1847" s="58" t="s">
        <v>23</v>
      </c>
      <c r="D1847" s="58" t="s">
        <v>2284</v>
      </c>
      <c r="E1847" s="58" t="s">
        <v>25</v>
      </c>
      <c r="F1847" s="58" t="s">
        <v>35</v>
      </c>
      <c r="G1847" s="58" t="s">
        <v>31</v>
      </c>
      <c r="H1847" s="58"/>
      <c r="I1847" s="58" t="s">
        <v>25</v>
      </c>
      <c r="J1847" s="58" t="s">
        <v>25</v>
      </c>
      <c r="K1847" s="57"/>
      <c r="L1847" s="184">
        <v>3500</v>
      </c>
      <c r="M1847" s="185">
        <v>161</v>
      </c>
      <c r="N1847" s="186">
        <v>0</v>
      </c>
      <c r="O1847" s="187">
        <f t="shared" si="233"/>
        <v>-161</v>
      </c>
      <c r="P1847" s="59">
        <f t="shared" si="234"/>
        <v>0</v>
      </c>
    </row>
    <row r="1848" spans="1:16" s="2" customFormat="1" outlineLevel="1" x14ac:dyDescent="0.2">
      <c r="A1848" s="217">
        <f t="shared" si="227"/>
        <v>1845</v>
      </c>
      <c r="B1848" s="57" t="s">
        <v>2295</v>
      </c>
      <c r="C1848" s="58" t="s">
        <v>23</v>
      </c>
      <c r="D1848" s="58" t="s">
        <v>2284</v>
      </c>
      <c r="E1848" s="58" t="s">
        <v>25</v>
      </c>
      <c r="F1848" s="58" t="s">
        <v>35</v>
      </c>
      <c r="G1848" s="58" t="s">
        <v>37</v>
      </c>
      <c r="H1848" s="58"/>
      <c r="I1848" s="58" t="s">
        <v>25</v>
      </c>
      <c r="J1848" s="58" t="s">
        <v>25</v>
      </c>
      <c r="K1848" s="57"/>
      <c r="L1848" s="184">
        <v>0</v>
      </c>
      <c r="M1848" s="185">
        <v>46</v>
      </c>
      <c r="N1848" s="186">
        <v>46</v>
      </c>
      <c r="O1848" s="187">
        <f t="shared" si="233"/>
        <v>0</v>
      </c>
      <c r="P1848" s="59">
        <f t="shared" si="234"/>
        <v>100</v>
      </c>
    </row>
    <row r="1849" spans="1:16" s="2" customFormat="1" outlineLevel="1" x14ac:dyDescent="0.2">
      <c r="A1849" s="217">
        <f t="shared" si="227"/>
        <v>1846</v>
      </c>
      <c r="B1849" s="57" t="s">
        <v>2296</v>
      </c>
      <c r="C1849" s="58" t="s">
        <v>23</v>
      </c>
      <c r="D1849" s="58" t="s">
        <v>2284</v>
      </c>
      <c r="E1849" s="58" t="s">
        <v>25</v>
      </c>
      <c r="F1849" s="58" t="s">
        <v>155</v>
      </c>
      <c r="G1849" s="58" t="s">
        <v>499</v>
      </c>
      <c r="H1849" s="58"/>
      <c r="I1849" s="58" t="s">
        <v>25</v>
      </c>
      <c r="J1849" s="58" t="s">
        <v>25</v>
      </c>
      <c r="K1849" s="57"/>
      <c r="L1849" s="184">
        <v>0</v>
      </c>
      <c r="M1849" s="185">
        <v>50</v>
      </c>
      <c r="N1849" s="186">
        <v>50</v>
      </c>
      <c r="O1849" s="187">
        <f t="shared" si="233"/>
        <v>0</v>
      </c>
      <c r="P1849" s="59">
        <f t="shared" si="234"/>
        <v>100</v>
      </c>
    </row>
    <row r="1850" spans="1:16" s="2" customFormat="1" outlineLevel="1" x14ac:dyDescent="0.2">
      <c r="A1850" s="217">
        <f t="shared" si="227"/>
        <v>1847</v>
      </c>
      <c r="B1850" s="57" t="s">
        <v>2297</v>
      </c>
      <c r="C1850" s="58" t="s">
        <v>23</v>
      </c>
      <c r="D1850" s="58" t="s">
        <v>2284</v>
      </c>
      <c r="E1850" s="58" t="s">
        <v>25</v>
      </c>
      <c r="F1850" s="58" t="s">
        <v>155</v>
      </c>
      <c r="G1850" s="58" t="s">
        <v>221</v>
      </c>
      <c r="H1850" s="58"/>
      <c r="I1850" s="58" t="s">
        <v>25</v>
      </c>
      <c r="J1850" s="58" t="s">
        <v>25</v>
      </c>
      <c r="K1850" s="57"/>
      <c r="L1850" s="184">
        <v>14000</v>
      </c>
      <c r="M1850" s="185">
        <v>1</v>
      </c>
      <c r="N1850" s="186">
        <v>0</v>
      </c>
      <c r="O1850" s="187">
        <f>N1850-M1850</f>
        <v>-1</v>
      </c>
      <c r="P1850" s="59">
        <f>N1850/M1850*100</f>
        <v>0</v>
      </c>
    </row>
    <row r="1851" spans="1:16" s="2" customFormat="1" outlineLevel="1" x14ac:dyDescent="0.2">
      <c r="A1851" s="230">
        <f t="shared" si="227"/>
        <v>1848</v>
      </c>
      <c r="B1851" s="87" t="s">
        <v>2298</v>
      </c>
      <c r="C1851" s="88" t="s">
        <v>23</v>
      </c>
      <c r="D1851" s="88" t="s">
        <v>2284</v>
      </c>
      <c r="E1851" s="88"/>
      <c r="F1851" s="88"/>
      <c r="G1851" s="88"/>
      <c r="H1851" s="88" t="s">
        <v>2299</v>
      </c>
      <c r="I1851" s="89"/>
      <c r="J1851" s="89"/>
      <c r="K1851" s="90"/>
      <c r="L1851" s="188">
        <f>L2059</f>
        <v>0</v>
      </c>
      <c r="M1851" s="189">
        <f t="shared" ref="M1851:O1851" si="235">M2059</f>
        <v>12340</v>
      </c>
      <c r="N1851" s="190">
        <f t="shared" si="235"/>
        <v>12340</v>
      </c>
      <c r="O1851" s="191">
        <f t="shared" si="235"/>
        <v>0</v>
      </c>
      <c r="P1851" s="92">
        <f t="shared" ref="P1851:P1853" si="236">N1851/M1851*100</f>
        <v>100</v>
      </c>
    </row>
    <row r="1852" spans="1:16" s="2" customFormat="1" outlineLevel="1" x14ac:dyDescent="0.2">
      <c r="A1852" s="231">
        <f t="shared" si="227"/>
        <v>1849</v>
      </c>
      <c r="B1852" s="93" t="s">
        <v>2300</v>
      </c>
      <c r="C1852" s="94" t="s">
        <v>23</v>
      </c>
      <c r="D1852" s="94" t="s">
        <v>2284</v>
      </c>
      <c r="E1852" s="95"/>
      <c r="F1852" s="94"/>
      <c r="G1852" s="94"/>
      <c r="H1852" s="94" t="s">
        <v>2301</v>
      </c>
      <c r="I1852" s="89"/>
      <c r="J1852" s="89"/>
      <c r="K1852" s="91"/>
      <c r="L1852" s="188">
        <f>L2070</f>
        <v>0</v>
      </c>
      <c r="M1852" s="189">
        <f t="shared" ref="M1852:O1852" si="237">M2070</f>
        <v>469</v>
      </c>
      <c r="N1852" s="190">
        <f t="shared" si="237"/>
        <v>469</v>
      </c>
      <c r="O1852" s="191">
        <f t="shared" si="237"/>
        <v>0</v>
      </c>
      <c r="P1852" s="92">
        <f t="shared" si="236"/>
        <v>100</v>
      </c>
    </row>
    <row r="1853" spans="1:16" s="2" customFormat="1" outlineLevel="1" x14ac:dyDescent="0.2">
      <c r="A1853" s="231">
        <f t="shared" si="227"/>
        <v>1850</v>
      </c>
      <c r="B1853" s="93" t="s">
        <v>2302</v>
      </c>
      <c r="C1853" s="94" t="s">
        <v>23</v>
      </c>
      <c r="D1853" s="94" t="s">
        <v>2284</v>
      </c>
      <c r="E1853" s="95"/>
      <c r="F1853" s="94"/>
      <c r="G1853" s="94"/>
      <c r="H1853" s="94" t="s">
        <v>2303</v>
      </c>
      <c r="I1853" s="89"/>
      <c r="J1853" s="89"/>
      <c r="K1853" s="90"/>
      <c r="L1853" s="188">
        <f>L2092</f>
        <v>5000</v>
      </c>
      <c r="M1853" s="189">
        <f t="shared" ref="M1853:O1853" si="238">M2092</f>
        <v>4000</v>
      </c>
      <c r="N1853" s="190">
        <f t="shared" si="238"/>
        <v>4000</v>
      </c>
      <c r="O1853" s="191">
        <f t="shared" si="238"/>
        <v>0</v>
      </c>
      <c r="P1853" s="92">
        <f t="shared" si="236"/>
        <v>100</v>
      </c>
    </row>
    <row r="1854" spans="1:16" s="2" customFormat="1" outlineLevel="1" x14ac:dyDescent="0.2">
      <c r="A1854" s="231">
        <f t="shared" si="227"/>
        <v>1851</v>
      </c>
      <c r="B1854" s="93" t="s">
        <v>2304</v>
      </c>
      <c r="C1854" s="94" t="s">
        <v>23</v>
      </c>
      <c r="D1854" s="94" t="s">
        <v>2284</v>
      </c>
      <c r="E1854" s="95"/>
      <c r="F1854" s="94"/>
      <c r="G1854" s="94"/>
      <c r="H1854" s="94" t="s">
        <v>2305</v>
      </c>
      <c r="I1854" s="89"/>
      <c r="J1854" s="89"/>
      <c r="K1854" s="90"/>
      <c r="L1854" s="188">
        <f>L2110</f>
        <v>0</v>
      </c>
      <c r="M1854" s="189">
        <f t="shared" ref="M1854:O1854" si="239">M2110</f>
        <v>69</v>
      </c>
      <c r="N1854" s="190">
        <f t="shared" si="239"/>
        <v>69</v>
      </c>
      <c r="O1854" s="191">
        <f t="shared" si="239"/>
        <v>0</v>
      </c>
      <c r="P1854" s="92"/>
    </row>
    <row r="1855" spans="1:16" s="2" customFormat="1" ht="28.5" customHeight="1" outlineLevel="1" x14ac:dyDescent="0.2">
      <c r="A1855" s="231">
        <f t="shared" si="227"/>
        <v>1852</v>
      </c>
      <c r="B1855" s="93" t="s">
        <v>2306</v>
      </c>
      <c r="C1855" s="94" t="s">
        <v>23</v>
      </c>
      <c r="D1855" s="94" t="s">
        <v>2284</v>
      </c>
      <c r="E1855" s="95"/>
      <c r="F1855" s="94"/>
      <c r="G1855" s="94"/>
      <c r="H1855" s="94" t="s">
        <v>2307</v>
      </c>
      <c r="I1855" s="89"/>
      <c r="J1855" s="89"/>
      <c r="K1855" s="90"/>
      <c r="L1855" s="188">
        <f>L2112</f>
        <v>3500</v>
      </c>
      <c r="M1855" s="189">
        <f>M2112</f>
        <v>14415</v>
      </c>
      <c r="N1855" s="190">
        <f>N2112</f>
        <v>14401</v>
      </c>
      <c r="O1855" s="191">
        <f>O2112</f>
        <v>-14</v>
      </c>
      <c r="P1855" s="92">
        <f t="shared" ref="P1855:P1875" si="240">N1855/M1855*100</f>
        <v>99.902878945542838</v>
      </c>
    </row>
    <row r="1856" spans="1:16" s="2" customFormat="1" ht="28.5" outlineLevel="1" x14ac:dyDescent="0.2">
      <c r="A1856" s="231">
        <f t="shared" si="227"/>
        <v>1853</v>
      </c>
      <c r="B1856" s="93" t="s">
        <v>2308</v>
      </c>
      <c r="C1856" s="94" t="s">
        <v>23</v>
      </c>
      <c r="D1856" s="94" t="s">
        <v>2284</v>
      </c>
      <c r="E1856" s="95"/>
      <c r="F1856" s="94"/>
      <c r="G1856" s="94"/>
      <c r="H1856" s="94" t="s">
        <v>2309</v>
      </c>
      <c r="I1856" s="89"/>
      <c r="J1856" s="89"/>
      <c r="K1856" s="90"/>
      <c r="L1856" s="188">
        <f>L2154</f>
        <v>1700</v>
      </c>
      <c r="M1856" s="189">
        <f t="shared" ref="M1856:O1856" si="241">M2154</f>
        <v>1586</v>
      </c>
      <c r="N1856" s="190">
        <f t="shared" si="241"/>
        <v>1586</v>
      </c>
      <c r="O1856" s="191">
        <f t="shared" si="241"/>
        <v>0</v>
      </c>
      <c r="P1856" s="92">
        <f t="shared" si="240"/>
        <v>100</v>
      </c>
    </row>
    <row r="1857" spans="1:16" s="2" customFormat="1" outlineLevel="1" x14ac:dyDescent="0.2">
      <c r="A1857" s="230">
        <f t="shared" si="227"/>
        <v>1854</v>
      </c>
      <c r="B1857" s="87" t="s">
        <v>2310</v>
      </c>
      <c r="C1857" s="88" t="s">
        <v>23</v>
      </c>
      <c r="D1857" s="88" t="s">
        <v>2284</v>
      </c>
      <c r="E1857" s="88"/>
      <c r="F1857" s="88"/>
      <c r="G1857" s="88"/>
      <c r="H1857" s="88"/>
      <c r="I1857" s="89"/>
      <c r="J1857" s="89"/>
      <c r="K1857" s="90"/>
      <c r="L1857" s="188">
        <f>L2022</f>
        <v>0</v>
      </c>
      <c r="M1857" s="189">
        <f t="shared" ref="M1857:O1857" si="242">M2022</f>
        <v>4248</v>
      </c>
      <c r="N1857" s="190">
        <f t="shared" si="242"/>
        <v>4248</v>
      </c>
      <c r="O1857" s="191">
        <f t="shared" si="242"/>
        <v>0</v>
      </c>
      <c r="P1857" s="92">
        <f t="shared" si="240"/>
        <v>100</v>
      </c>
    </row>
    <row r="1858" spans="1:16" s="2" customFormat="1" outlineLevel="1" x14ac:dyDescent="0.2">
      <c r="A1858" s="232">
        <f t="shared" si="227"/>
        <v>1855</v>
      </c>
      <c r="B1858" s="96" t="s">
        <v>2311</v>
      </c>
      <c r="C1858" s="97" t="s">
        <v>23</v>
      </c>
      <c r="D1858" s="97" t="s">
        <v>2284</v>
      </c>
      <c r="E1858" s="98"/>
      <c r="F1858" s="97"/>
      <c r="G1858" s="97"/>
      <c r="H1858" s="97"/>
      <c r="I1858" s="99"/>
      <c r="J1858" s="100"/>
      <c r="K1858" s="101"/>
      <c r="L1858" s="192">
        <f>L1914+L1917+L1934+L1948+L1968+L1983+L1985+L1987+L1992+L2010+L2012++L2017</f>
        <v>518883</v>
      </c>
      <c r="M1858" s="192">
        <f t="shared" ref="M1858:O1858" si="243">M1914+M1917+M1934+M1948+M1968+M1983+M1985+M1987+M1992+M2010+M2012++M2017</f>
        <v>522689</v>
      </c>
      <c r="N1858" s="192">
        <f t="shared" si="243"/>
        <v>522689</v>
      </c>
      <c r="O1858" s="193">
        <f t="shared" si="243"/>
        <v>0</v>
      </c>
      <c r="P1858" s="30">
        <f t="shared" si="240"/>
        <v>100</v>
      </c>
    </row>
    <row r="1859" spans="1:16" s="2" customFormat="1" outlineLevel="1" x14ac:dyDescent="0.2">
      <c r="A1859" s="233">
        <f t="shared" si="227"/>
        <v>1856</v>
      </c>
      <c r="B1859" s="102" t="s">
        <v>2312</v>
      </c>
      <c r="C1859" s="103"/>
      <c r="D1859" s="104" t="s">
        <v>2284</v>
      </c>
      <c r="E1859" s="105"/>
      <c r="F1859" s="104"/>
      <c r="G1859" s="104"/>
      <c r="H1859" s="106"/>
      <c r="I1859" s="107"/>
      <c r="J1859" s="107"/>
      <c r="K1859" s="108"/>
      <c r="L1859" s="194">
        <f>SUM(L1860:L1862)</f>
        <v>9185228</v>
      </c>
      <c r="M1859" s="194">
        <f t="shared" ref="M1859:O1859" si="244">SUM(M1860:M1862)</f>
        <v>10694513</v>
      </c>
      <c r="N1859" s="194">
        <f t="shared" si="244"/>
        <v>10694503</v>
      </c>
      <c r="O1859" s="195">
        <f t="shared" si="244"/>
        <v>-10</v>
      </c>
      <c r="P1859" s="109">
        <f t="shared" si="240"/>
        <v>99.9999064941059</v>
      </c>
    </row>
    <row r="1860" spans="1:16" s="2" customFormat="1" outlineLevel="1" x14ac:dyDescent="0.2">
      <c r="A1860" s="234">
        <f t="shared" si="227"/>
        <v>1857</v>
      </c>
      <c r="B1860" s="110" t="s">
        <v>2313</v>
      </c>
      <c r="C1860" s="111"/>
      <c r="D1860" s="111" t="s">
        <v>2284</v>
      </c>
      <c r="E1860" s="112"/>
      <c r="F1860" s="111"/>
      <c r="G1860" s="111"/>
      <c r="H1860" s="111" t="s">
        <v>441</v>
      </c>
      <c r="I1860" s="113"/>
      <c r="J1860" s="113"/>
      <c r="K1860" s="78"/>
      <c r="L1860" s="184">
        <f>L2771</f>
        <v>408390</v>
      </c>
      <c r="M1860" s="185">
        <f t="shared" ref="M1860:O1860" si="245">M2771</f>
        <v>422292</v>
      </c>
      <c r="N1860" s="186">
        <f t="shared" si="245"/>
        <v>422282</v>
      </c>
      <c r="O1860" s="187">
        <f t="shared" si="245"/>
        <v>-10</v>
      </c>
      <c r="P1860" s="59">
        <f t="shared" si="240"/>
        <v>99.99763197029543</v>
      </c>
    </row>
    <row r="1861" spans="1:16" s="2" customFormat="1" outlineLevel="1" x14ac:dyDescent="0.2">
      <c r="A1861" s="234">
        <f t="shared" si="227"/>
        <v>1858</v>
      </c>
      <c r="B1861" s="110" t="s">
        <v>2314</v>
      </c>
      <c r="C1861" s="111"/>
      <c r="D1861" s="111" t="s">
        <v>2284</v>
      </c>
      <c r="E1861" s="112"/>
      <c r="F1861" s="111"/>
      <c r="G1861" s="111" t="s">
        <v>2315</v>
      </c>
      <c r="H1861" s="111" t="s">
        <v>445</v>
      </c>
      <c r="I1861" s="113"/>
      <c r="J1861" s="113"/>
      <c r="K1861" s="78"/>
      <c r="L1861" s="184">
        <f>SUM(L2936:L3452)</f>
        <v>6129463</v>
      </c>
      <c r="M1861" s="185">
        <f t="shared" ref="M1861:O1861" si="246">SUM(M2936:M3452)</f>
        <v>7221081</v>
      </c>
      <c r="N1861" s="186">
        <f t="shared" si="246"/>
        <v>7221081</v>
      </c>
      <c r="O1861" s="187">
        <f t="shared" si="246"/>
        <v>0</v>
      </c>
      <c r="P1861" s="59">
        <f t="shared" si="240"/>
        <v>100</v>
      </c>
    </row>
    <row r="1862" spans="1:16" s="2" customFormat="1" outlineLevel="1" x14ac:dyDescent="0.2">
      <c r="A1862" s="234">
        <f t="shared" ref="A1862:A1925" si="247">A1861+1</f>
        <v>1859</v>
      </c>
      <c r="B1862" s="110" t="s">
        <v>2316</v>
      </c>
      <c r="C1862" s="111"/>
      <c r="D1862" s="111" t="s">
        <v>2284</v>
      </c>
      <c r="E1862" s="112"/>
      <c r="F1862" s="111"/>
      <c r="G1862" s="111" t="s">
        <v>998</v>
      </c>
      <c r="H1862" s="111" t="s">
        <v>445</v>
      </c>
      <c r="I1862" s="113"/>
      <c r="J1862" s="113"/>
      <c r="K1862" s="78"/>
      <c r="L1862" s="184">
        <f>SUM(L2838:L2935)</f>
        <v>2647375</v>
      </c>
      <c r="M1862" s="185">
        <f t="shared" ref="M1862:O1862" si="248">SUM(M2838:M2935)</f>
        <v>3051140</v>
      </c>
      <c r="N1862" s="186">
        <f t="shared" si="248"/>
        <v>3051140</v>
      </c>
      <c r="O1862" s="187">
        <f t="shared" si="248"/>
        <v>0</v>
      </c>
      <c r="P1862" s="59">
        <f t="shared" si="240"/>
        <v>100</v>
      </c>
    </row>
    <row r="1863" spans="1:16" s="2" customFormat="1" outlineLevel="1" x14ac:dyDescent="0.2">
      <c r="A1863" s="235">
        <f t="shared" si="247"/>
        <v>1860</v>
      </c>
      <c r="B1863" s="114" t="s">
        <v>2317</v>
      </c>
      <c r="C1863" s="115"/>
      <c r="D1863" s="115"/>
      <c r="E1863" s="116"/>
      <c r="F1863" s="115"/>
      <c r="G1863" s="115"/>
      <c r="H1863" s="115"/>
      <c r="I1863" s="117"/>
      <c r="J1863" s="118"/>
      <c r="K1863" s="119"/>
      <c r="L1863" s="196">
        <f>L1864+L1865+L1866+L1867+L1868+L1869+L1873+L1876+L1879+L1880+L1881+L1885+L1886+L1890+L1894+L1897+L1900+L1903+L1904+L1907+L1908+L1909+L1912+L1913</f>
        <v>0</v>
      </c>
      <c r="M1863" s="196">
        <f t="shared" ref="M1863:O1863" si="249">M1864+M1865+M1866+M1867+M1868+M1869+M1873+M1876+M1879+M1880+M1881+M1885+M1886+M1890+M1894+M1897+M1900+M1903+M1904+M1907+M1908+M1909+M1912+M1913</f>
        <v>172747</v>
      </c>
      <c r="N1863" s="196">
        <f t="shared" si="249"/>
        <v>172734</v>
      </c>
      <c r="O1863" s="197">
        <f t="shared" si="249"/>
        <v>-13</v>
      </c>
      <c r="P1863" s="120">
        <f t="shared" si="240"/>
        <v>99.992474543696858</v>
      </c>
    </row>
    <row r="1864" spans="1:16" s="2" customFormat="1" outlineLevel="1" x14ac:dyDescent="0.2">
      <c r="A1864" s="236">
        <f t="shared" si="247"/>
        <v>1861</v>
      </c>
      <c r="B1864" s="121" t="s">
        <v>2318</v>
      </c>
      <c r="C1864" s="122"/>
      <c r="D1864" s="122" t="s">
        <v>2284</v>
      </c>
      <c r="E1864" s="123"/>
      <c r="F1864" s="122"/>
      <c r="G1864" s="122" t="s">
        <v>103</v>
      </c>
      <c r="H1864" s="122">
        <v>13014</v>
      </c>
      <c r="I1864" s="124"/>
      <c r="J1864" s="125"/>
      <c r="K1864" s="126"/>
      <c r="L1864" s="198">
        <f>L2157</f>
        <v>0</v>
      </c>
      <c r="M1864" s="199">
        <f t="shared" ref="M1864:O1864" si="250">M2157</f>
        <v>6471</v>
      </c>
      <c r="N1864" s="200">
        <f t="shared" si="250"/>
        <v>6471</v>
      </c>
      <c r="O1864" s="201">
        <f t="shared" si="250"/>
        <v>0</v>
      </c>
      <c r="P1864" s="127">
        <f t="shared" si="240"/>
        <v>100</v>
      </c>
    </row>
    <row r="1865" spans="1:16" s="2" customFormat="1" outlineLevel="1" x14ac:dyDescent="0.2">
      <c r="A1865" s="236">
        <f t="shared" si="247"/>
        <v>1862</v>
      </c>
      <c r="B1865" s="121" t="s">
        <v>2319</v>
      </c>
      <c r="C1865" s="122"/>
      <c r="D1865" s="122" t="s">
        <v>2284</v>
      </c>
      <c r="E1865" s="123"/>
      <c r="F1865" s="122"/>
      <c r="G1865" s="122" t="s">
        <v>998</v>
      </c>
      <c r="H1865" s="122">
        <v>17015.16</v>
      </c>
      <c r="I1865" s="124"/>
      <c r="J1865" s="125"/>
      <c r="K1865" s="126"/>
      <c r="L1865" s="198">
        <f>L2222</f>
        <v>0</v>
      </c>
      <c r="M1865" s="199">
        <f t="shared" ref="M1865:O1865" si="251">M2222</f>
        <v>66</v>
      </c>
      <c r="N1865" s="200">
        <f t="shared" si="251"/>
        <v>66</v>
      </c>
      <c r="O1865" s="201">
        <f t="shared" si="251"/>
        <v>0</v>
      </c>
      <c r="P1865" s="127">
        <f t="shared" si="240"/>
        <v>100</v>
      </c>
    </row>
    <row r="1866" spans="1:16" s="2" customFormat="1" ht="14.25" customHeight="1" outlineLevel="1" x14ac:dyDescent="0.2">
      <c r="A1866" s="236">
        <f t="shared" si="247"/>
        <v>1863</v>
      </c>
      <c r="B1866" s="121" t="s">
        <v>2320</v>
      </c>
      <c r="C1866" s="122"/>
      <c r="D1866" s="122" t="s">
        <v>2284</v>
      </c>
      <c r="E1866" s="123"/>
      <c r="F1866" s="122"/>
      <c r="G1866" s="122" t="s">
        <v>998</v>
      </c>
      <c r="H1866" s="122" t="s">
        <v>1012</v>
      </c>
      <c r="I1866" s="125"/>
      <c r="J1866" s="125"/>
      <c r="K1866" s="126"/>
      <c r="L1866" s="198">
        <f>L2225</f>
        <v>0</v>
      </c>
      <c r="M1866" s="199">
        <f t="shared" ref="M1866:O1866" si="252">M2225</f>
        <v>172</v>
      </c>
      <c r="N1866" s="200">
        <f t="shared" si="252"/>
        <v>172</v>
      </c>
      <c r="O1866" s="201">
        <f t="shared" si="252"/>
        <v>0</v>
      </c>
      <c r="P1866" s="127">
        <f t="shared" si="240"/>
        <v>100</v>
      </c>
    </row>
    <row r="1867" spans="1:16" s="2" customFormat="1" outlineLevel="1" x14ac:dyDescent="0.2">
      <c r="A1867" s="236">
        <f t="shared" si="247"/>
        <v>1864</v>
      </c>
      <c r="B1867" s="121" t="s">
        <v>2321</v>
      </c>
      <c r="C1867" s="122"/>
      <c r="D1867" s="122" t="s">
        <v>2284</v>
      </c>
      <c r="E1867" s="123"/>
      <c r="F1867" s="122"/>
      <c r="G1867" s="122" t="s">
        <v>998</v>
      </c>
      <c r="H1867" s="122" t="s">
        <v>2322</v>
      </c>
      <c r="I1867" s="125"/>
      <c r="J1867" s="125"/>
      <c r="K1867" s="126"/>
      <c r="L1867" s="198">
        <f>L2229</f>
        <v>0</v>
      </c>
      <c r="M1867" s="199">
        <f t="shared" ref="M1867:O1867" si="253">M2229</f>
        <v>45</v>
      </c>
      <c r="N1867" s="200">
        <f t="shared" si="253"/>
        <v>45</v>
      </c>
      <c r="O1867" s="201">
        <f t="shared" si="253"/>
        <v>0</v>
      </c>
      <c r="P1867" s="127">
        <f t="shared" si="240"/>
        <v>100</v>
      </c>
    </row>
    <row r="1868" spans="1:16" s="2" customFormat="1" ht="42.75" outlineLevel="1" x14ac:dyDescent="0.2">
      <c r="A1868" s="236">
        <f t="shared" si="247"/>
        <v>1865</v>
      </c>
      <c r="B1868" s="121" t="s">
        <v>2323</v>
      </c>
      <c r="C1868" s="122"/>
      <c r="D1868" s="122" t="s">
        <v>2284</v>
      </c>
      <c r="E1868" s="123"/>
      <c r="F1868" s="122"/>
      <c r="G1868" s="122" t="s">
        <v>998</v>
      </c>
      <c r="H1868" s="122" t="s">
        <v>429</v>
      </c>
      <c r="I1868" s="125"/>
      <c r="J1868" s="125"/>
      <c r="K1868" s="126"/>
      <c r="L1868" s="198">
        <f>L2231</f>
        <v>0</v>
      </c>
      <c r="M1868" s="199">
        <f t="shared" ref="M1868:O1868" si="254">M2231</f>
        <v>1151</v>
      </c>
      <c r="N1868" s="200">
        <f t="shared" si="254"/>
        <v>1148</v>
      </c>
      <c r="O1868" s="201">
        <f t="shared" si="254"/>
        <v>-3</v>
      </c>
      <c r="P1868" s="127">
        <f t="shared" si="240"/>
        <v>99.739357080799309</v>
      </c>
    </row>
    <row r="1869" spans="1:16" s="2" customFormat="1" outlineLevel="1" x14ac:dyDescent="0.2">
      <c r="A1869" s="236">
        <f t="shared" si="247"/>
        <v>1866</v>
      </c>
      <c r="B1869" s="121" t="s">
        <v>2324</v>
      </c>
      <c r="C1869" s="122"/>
      <c r="D1869" s="122" t="s">
        <v>2284</v>
      </c>
      <c r="E1869" s="123"/>
      <c r="F1869" s="122"/>
      <c r="G1869" s="122"/>
      <c r="H1869" s="122" t="s">
        <v>2325</v>
      </c>
      <c r="I1869" s="125"/>
      <c r="J1869" s="125"/>
      <c r="K1869" s="126"/>
      <c r="L1869" s="198">
        <f t="shared" ref="L1869:N1869" si="255">SUM(L1870:L1872)</f>
        <v>0</v>
      </c>
      <c r="M1869" s="199">
        <f t="shared" si="255"/>
        <v>1358</v>
      </c>
      <c r="N1869" s="200">
        <f t="shared" si="255"/>
        <v>1358</v>
      </c>
      <c r="O1869" s="201">
        <f>SUM(O1870:O1872)</f>
        <v>0</v>
      </c>
      <c r="P1869" s="127">
        <f t="shared" si="240"/>
        <v>100</v>
      </c>
    </row>
    <row r="1870" spans="1:16" s="2" customFormat="1" outlineLevel="1" x14ac:dyDescent="0.2">
      <c r="A1870" s="234">
        <f t="shared" si="247"/>
        <v>1867</v>
      </c>
      <c r="B1870" s="128" t="s">
        <v>2314</v>
      </c>
      <c r="C1870" s="111"/>
      <c r="D1870" s="111" t="s">
        <v>2284</v>
      </c>
      <c r="E1870" s="112"/>
      <c r="F1870" s="111"/>
      <c r="G1870" s="111" t="s">
        <v>2315</v>
      </c>
      <c r="H1870" s="111" t="s">
        <v>2325</v>
      </c>
      <c r="I1870" s="113"/>
      <c r="J1870" s="113"/>
      <c r="K1870" s="78"/>
      <c r="L1870" s="202">
        <f>SUM(L2276)</f>
        <v>0</v>
      </c>
      <c r="M1870" s="203">
        <f t="shared" ref="M1870:O1870" si="256">SUM(M2276)</f>
        <v>21</v>
      </c>
      <c r="N1870" s="204">
        <f t="shared" si="256"/>
        <v>21</v>
      </c>
      <c r="O1870" s="205">
        <f t="shared" si="256"/>
        <v>0</v>
      </c>
      <c r="P1870" s="129">
        <f t="shared" si="240"/>
        <v>100</v>
      </c>
    </row>
    <row r="1871" spans="1:16" s="2" customFormat="1" outlineLevel="1" x14ac:dyDescent="0.2">
      <c r="A1871" s="234">
        <f t="shared" si="247"/>
        <v>1868</v>
      </c>
      <c r="B1871" s="128" t="s">
        <v>2316</v>
      </c>
      <c r="C1871" s="111"/>
      <c r="D1871" s="111" t="s">
        <v>2284</v>
      </c>
      <c r="E1871" s="112"/>
      <c r="F1871" s="111"/>
      <c r="G1871" s="111" t="s">
        <v>998</v>
      </c>
      <c r="H1871" s="111" t="s">
        <v>2325</v>
      </c>
      <c r="I1871" s="113"/>
      <c r="J1871" s="113"/>
      <c r="K1871" s="78"/>
      <c r="L1871" s="202">
        <f>SUM(L2251:L2275)</f>
        <v>0</v>
      </c>
      <c r="M1871" s="203">
        <f t="shared" ref="M1871:O1871" si="257">SUM(M2251:M2275)</f>
        <v>1304</v>
      </c>
      <c r="N1871" s="204">
        <f t="shared" si="257"/>
        <v>1304</v>
      </c>
      <c r="O1871" s="205">
        <f t="shared" si="257"/>
        <v>0</v>
      </c>
      <c r="P1871" s="129">
        <f t="shared" si="240"/>
        <v>100</v>
      </c>
    </row>
    <row r="1872" spans="1:16" s="2" customFormat="1" outlineLevel="1" x14ac:dyDescent="0.2">
      <c r="A1872" s="234">
        <f t="shared" si="247"/>
        <v>1869</v>
      </c>
      <c r="B1872" s="128" t="s">
        <v>2313</v>
      </c>
      <c r="C1872" s="111"/>
      <c r="D1872" s="111" t="s">
        <v>2284</v>
      </c>
      <c r="E1872" s="112"/>
      <c r="F1872" s="111"/>
      <c r="G1872" s="111" t="s">
        <v>89</v>
      </c>
      <c r="H1872" s="111" t="s">
        <v>2325</v>
      </c>
      <c r="I1872" s="113"/>
      <c r="J1872" s="113"/>
      <c r="K1872" s="78"/>
      <c r="L1872" s="202">
        <f>SUM(L2246:L2250)</f>
        <v>0</v>
      </c>
      <c r="M1872" s="203">
        <f t="shared" ref="M1872:O1872" si="258">SUM(M2246:M2250)</f>
        <v>33</v>
      </c>
      <c r="N1872" s="204">
        <f t="shared" si="258"/>
        <v>33</v>
      </c>
      <c r="O1872" s="205">
        <f t="shared" si="258"/>
        <v>0</v>
      </c>
      <c r="P1872" s="129">
        <f t="shared" si="240"/>
        <v>100</v>
      </c>
    </row>
    <row r="1873" spans="1:16" s="2" customFormat="1" outlineLevel="1" x14ac:dyDescent="0.2">
      <c r="A1873" s="236">
        <f t="shared" si="247"/>
        <v>1870</v>
      </c>
      <c r="B1873" s="121" t="s">
        <v>2326</v>
      </c>
      <c r="C1873" s="122"/>
      <c r="D1873" s="122" t="s">
        <v>2284</v>
      </c>
      <c r="E1873" s="123"/>
      <c r="F1873" s="122"/>
      <c r="G1873" s="122"/>
      <c r="H1873" s="122" t="s">
        <v>431</v>
      </c>
      <c r="I1873" s="125"/>
      <c r="J1873" s="125"/>
      <c r="K1873" s="126"/>
      <c r="L1873" s="198">
        <f>SUM(L1874:L1875)</f>
        <v>0</v>
      </c>
      <c r="M1873" s="199">
        <f>SUM(M1874:M1875)</f>
        <v>521</v>
      </c>
      <c r="N1873" s="200">
        <f>SUM(N1874:N1875)</f>
        <v>521</v>
      </c>
      <c r="O1873" s="201">
        <f>SUM(O1874:O1875)</f>
        <v>0</v>
      </c>
      <c r="P1873" s="127">
        <f t="shared" si="240"/>
        <v>100</v>
      </c>
    </row>
    <row r="1874" spans="1:16" s="2" customFormat="1" outlineLevel="1" x14ac:dyDescent="0.2">
      <c r="A1874" s="234">
        <f t="shared" si="247"/>
        <v>1871</v>
      </c>
      <c r="B1874" s="128" t="s">
        <v>2314</v>
      </c>
      <c r="C1874" s="111"/>
      <c r="D1874" s="111" t="s">
        <v>2284</v>
      </c>
      <c r="E1874" s="112"/>
      <c r="F1874" s="111"/>
      <c r="G1874" s="111" t="s">
        <v>2315</v>
      </c>
      <c r="H1874" s="111" t="s">
        <v>431</v>
      </c>
      <c r="I1874" s="113"/>
      <c r="J1874" s="113"/>
      <c r="K1874" s="78"/>
      <c r="L1874" s="202">
        <f>SUM(L2281)</f>
        <v>0</v>
      </c>
      <c r="M1874" s="203">
        <f t="shared" ref="M1874:O1874" si="259">SUM(M2281)</f>
        <v>33</v>
      </c>
      <c r="N1874" s="204">
        <f t="shared" si="259"/>
        <v>33</v>
      </c>
      <c r="O1874" s="205">
        <f t="shared" si="259"/>
        <v>0</v>
      </c>
      <c r="P1874" s="129">
        <f t="shared" si="240"/>
        <v>100</v>
      </c>
    </row>
    <row r="1875" spans="1:16" s="2" customFormat="1" outlineLevel="1" x14ac:dyDescent="0.2">
      <c r="A1875" s="234">
        <f t="shared" si="247"/>
        <v>1872</v>
      </c>
      <c r="B1875" s="128" t="s">
        <v>2316</v>
      </c>
      <c r="C1875" s="111"/>
      <c r="D1875" s="111" t="s">
        <v>2284</v>
      </c>
      <c r="E1875" s="112"/>
      <c r="F1875" s="111"/>
      <c r="G1875" s="111" t="s">
        <v>998</v>
      </c>
      <c r="H1875" s="111" t="s">
        <v>431</v>
      </c>
      <c r="I1875" s="113"/>
      <c r="J1875" s="113"/>
      <c r="K1875" s="78"/>
      <c r="L1875" s="202">
        <f>SUM(L2278:L2280)</f>
        <v>0</v>
      </c>
      <c r="M1875" s="203">
        <f t="shared" ref="M1875:O1875" si="260">SUM(M2278:M2280)</f>
        <v>488</v>
      </c>
      <c r="N1875" s="204">
        <f t="shared" si="260"/>
        <v>488</v>
      </c>
      <c r="O1875" s="205">
        <f t="shared" si="260"/>
        <v>0</v>
      </c>
      <c r="P1875" s="129">
        <f t="shared" si="240"/>
        <v>100</v>
      </c>
    </row>
    <row r="1876" spans="1:16" s="2" customFormat="1" outlineLevel="1" x14ac:dyDescent="0.2">
      <c r="A1876" s="236">
        <f t="shared" si="247"/>
        <v>1873</v>
      </c>
      <c r="B1876" s="130" t="s">
        <v>2327</v>
      </c>
      <c r="C1876" s="122"/>
      <c r="D1876" s="122" t="s">
        <v>2284</v>
      </c>
      <c r="E1876" s="123"/>
      <c r="F1876" s="122"/>
      <c r="G1876" s="122" t="s">
        <v>998</v>
      </c>
      <c r="H1876" s="122" t="s">
        <v>2328</v>
      </c>
      <c r="I1876" s="125"/>
      <c r="J1876" s="125"/>
      <c r="K1876" s="126"/>
      <c r="L1876" s="198">
        <f t="shared" ref="L1876:O1876" si="261">SUM(L1877:L1878)</f>
        <v>0</v>
      </c>
      <c r="M1876" s="199">
        <f t="shared" si="261"/>
        <v>10378</v>
      </c>
      <c r="N1876" s="200">
        <f t="shared" si="261"/>
        <v>10378</v>
      </c>
      <c r="O1876" s="201">
        <f t="shared" si="261"/>
        <v>0</v>
      </c>
      <c r="P1876" s="127">
        <f>N1876/M1876*100</f>
        <v>100</v>
      </c>
    </row>
    <row r="1877" spans="1:16" s="2" customFormat="1" outlineLevel="1" x14ac:dyDescent="0.2">
      <c r="A1877" s="234">
        <f t="shared" si="247"/>
        <v>1874</v>
      </c>
      <c r="B1877" s="128" t="s">
        <v>2316</v>
      </c>
      <c r="C1877" s="111"/>
      <c r="D1877" s="111" t="s">
        <v>2284</v>
      </c>
      <c r="E1877" s="112"/>
      <c r="F1877" s="111"/>
      <c r="G1877" s="111" t="s">
        <v>998</v>
      </c>
      <c r="H1877" s="111" t="s">
        <v>2328</v>
      </c>
      <c r="I1877" s="113"/>
      <c r="J1877" s="113"/>
      <c r="K1877" s="78"/>
      <c r="L1877" s="202">
        <f>SUM(L2285:L2291)</f>
        <v>0</v>
      </c>
      <c r="M1877" s="203">
        <f t="shared" ref="M1877:O1877" si="262">SUM(M2285:M2291)</f>
        <v>7547</v>
      </c>
      <c r="N1877" s="204">
        <f t="shared" si="262"/>
        <v>7547</v>
      </c>
      <c r="O1877" s="205">
        <f t="shared" si="262"/>
        <v>0</v>
      </c>
      <c r="P1877" s="129">
        <f t="shared" ref="P1877:P1883" si="263">N1877/M1877*100</f>
        <v>100</v>
      </c>
    </row>
    <row r="1878" spans="1:16" s="2" customFormat="1" outlineLevel="1" x14ac:dyDescent="0.2">
      <c r="A1878" s="234">
        <f t="shared" si="247"/>
        <v>1875</v>
      </c>
      <c r="B1878" s="128" t="s">
        <v>2313</v>
      </c>
      <c r="C1878" s="111"/>
      <c r="D1878" s="111" t="s">
        <v>2284</v>
      </c>
      <c r="E1878" s="112"/>
      <c r="F1878" s="111"/>
      <c r="G1878" s="111" t="s">
        <v>89</v>
      </c>
      <c r="H1878" s="111" t="s">
        <v>2328</v>
      </c>
      <c r="I1878" s="113"/>
      <c r="J1878" s="113"/>
      <c r="K1878" s="78"/>
      <c r="L1878" s="202">
        <f>SUM(L2283:L2284)</f>
        <v>0</v>
      </c>
      <c r="M1878" s="203">
        <f t="shared" ref="M1878:O1878" si="264">SUM(M2283:M2284)</f>
        <v>2831</v>
      </c>
      <c r="N1878" s="204">
        <f t="shared" si="264"/>
        <v>2831</v>
      </c>
      <c r="O1878" s="205">
        <f t="shared" si="264"/>
        <v>0</v>
      </c>
      <c r="P1878" s="129">
        <f t="shared" si="263"/>
        <v>100</v>
      </c>
    </row>
    <row r="1879" spans="1:16" s="2" customFormat="1" ht="28.5" outlineLevel="1" x14ac:dyDescent="0.2">
      <c r="A1879" s="236">
        <f t="shared" si="247"/>
        <v>1876</v>
      </c>
      <c r="B1879" s="121" t="s">
        <v>2329</v>
      </c>
      <c r="C1879" s="122"/>
      <c r="D1879" s="122" t="s">
        <v>2284</v>
      </c>
      <c r="E1879" s="123"/>
      <c r="F1879" s="122"/>
      <c r="G1879" s="122" t="s">
        <v>998</v>
      </c>
      <c r="H1879" s="122" t="s">
        <v>1045</v>
      </c>
      <c r="I1879" s="125"/>
      <c r="J1879" s="125"/>
      <c r="K1879" s="126"/>
      <c r="L1879" s="198">
        <f>L2292</f>
        <v>0</v>
      </c>
      <c r="M1879" s="199">
        <f t="shared" ref="M1879:O1879" si="265">M2292</f>
        <v>55394</v>
      </c>
      <c r="N1879" s="200">
        <f t="shared" si="265"/>
        <v>55394</v>
      </c>
      <c r="O1879" s="201">
        <f t="shared" si="265"/>
        <v>0</v>
      </c>
      <c r="P1879" s="127">
        <f t="shared" si="263"/>
        <v>100</v>
      </c>
    </row>
    <row r="1880" spans="1:16" s="2" customFormat="1" outlineLevel="1" x14ac:dyDescent="0.2">
      <c r="A1880" s="236">
        <f t="shared" si="247"/>
        <v>1877</v>
      </c>
      <c r="B1880" s="121" t="s">
        <v>2330</v>
      </c>
      <c r="C1880" s="122"/>
      <c r="D1880" s="122" t="s">
        <v>2284</v>
      </c>
      <c r="E1880" s="123"/>
      <c r="F1880" s="122"/>
      <c r="G1880" s="122"/>
      <c r="H1880" s="122" t="s">
        <v>2331</v>
      </c>
      <c r="I1880" s="125"/>
      <c r="J1880" s="125"/>
      <c r="K1880" s="126"/>
      <c r="L1880" s="198">
        <f>L2367</f>
        <v>0</v>
      </c>
      <c r="M1880" s="199">
        <f t="shared" ref="M1880:O1880" si="266">M2367</f>
        <v>1091</v>
      </c>
      <c r="N1880" s="200">
        <f t="shared" si="266"/>
        <v>1091</v>
      </c>
      <c r="O1880" s="201">
        <f t="shared" si="266"/>
        <v>0</v>
      </c>
      <c r="P1880" s="127">
        <f t="shared" si="263"/>
        <v>100</v>
      </c>
    </row>
    <row r="1881" spans="1:16" s="2" customFormat="1" outlineLevel="1" x14ac:dyDescent="0.2">
      <c r="A1881" s="236">
        <f t="shared" si="247"/>
        <v>1878</v>
      </c>
      <c r="B1881" s="121" t="s">
        <v>2332</v>
      </c>
      <c r="C1881" s="122"/>
      <c r="D1881" s="122" t="s">
        <v>2284</v>
      </c>
      <c r="E1881" s="123"/>
      <c r="F1881" s="122"/>
      <c r="G1881" s="122"/>
      <c r="H1881" s="122" t="s">
        <v>2333</v>
      </c>
      <c r="I1881" s="125"/>
      <c r="J1881" s="125"/>
      <c r="K1881" s="126"/>
      <c r="L1881" s="198">
        <f>SUM(L1882:L1884)</f>
        <v>0</v>
      </c>
      <c r="M1881" s="199">
        <f t="shared" ref="M1881:O1881" si="267">SUM(M1882:M1884)</f>
        <v>451</v>
      </c>
      <c r="N1881" s="200">
        <f t="shared" si="267"/>
        <v>451</v>
      </c>
      <c r="O1881" s="201">
        <f t="shared" si="267"/>
        <v>0</v>
      </c>
      <c r="P1881" s="127">
        <f t="shared" si="263"/>
        <v>100</v>
      </c>
    </row>
    <row r="1882" spans="1:16" s="2" customFormat="1" outlineLevel="1" x14ac:dyDescent="0.2">
      <c r="A1882" s="234">
        <f t="shared" si="247"/>
        <v>1879</v>
      </c>
      <c r="B1882" s="128" t="s">
        <v>2314</v>
      </c>
      <c r="C1882" s="111"/>
      <c r="D1882" s="111" t="s">
        <v>2284</v>
      </c>
      <c r="E1882" s="112"/>
      <c r="F1882" s="111"/>
      <c r="G1882" s="111" t="s">
        <v>2315</v>
      </c>
      <c r="H1882" s="111" t="s">
        <v>2333</v>
      </c>
      <c r="I1882" s="113"/>
      <c r="J1882" s="113"/>
      <c r="K1882" s="78"/>
      <c r="L1882" s="202">
        <f>SUM(L2405:L2425)</f>
        <v>0</v>
      </c>
      <c r="M1882" s="203">
        <f t="shared" ref="M1882:O1882" si="268">SUM(M2405:M2425)</f>
        <v>168</v>
      </c>
      <c r="N1882" s="204">
        <f t="shared" si="268"/>
        <v>168</v>
      </c>
      <c r="O1882" s="205">
        <f t="shared" si="268"/>
        <v>0</v>
      </c>
      <c r="P1882" s="129">
        <f t="shared" si="263"/>
        <v>100</v>
      </c>
    </row>
    <row r="1883" spans="1:16" s="2" customFormat="1" outlineLevel="1" x14ac:dyDescent="0.2">
      <c r="A1883" s="234">
        <f t="shared" si="247"/>
        <v>1880</v>
      </c>
      <c r="B1883" s="128" t="s">
        <v>2316</v>
      </c>
      <c r="C1883" s="111"/>
      <c r="D1883" s="111" t="s">
        <v>2284</v>
      </c>
      <c r="E1883" s="112"/>
      <c r="F1883" s="111"/>
      <c r="G1883" s="111" t="s">
        <v>998</v>
      </c>
      <c r="H1883" s="111" t="s">
        <v>2333</v>
      </c>
      <c r="I1883" s="113"/>
      <c r="J1883" s="113"/>
      <c r="K1883" s="78"/>
      <c r="L1883" s="202">
        <f>SUM(L2392:L2404)</f>
        <v>0</v>
      </c>
      <c r="M1883" s="203">
        <f t="shared" ref="M1883:O1883" si="269">SUM(M2392:M2404)</f>
        <v>271</v>
      </c>
      <c r="N1883" s="204">
        <f t="shared" si="269"/>
        <v>271</v>
      </c>
      <c r="O1883" s="205">
        <f t="shared" si="269"/>
        <v>0</v>
      </c>
      <c r="P1883" s="129">
        <f t="shared" si="263"/>
        <v>100</v>
      </c>
    </row>
    <row r="1884" spans="1:16" s="2" customFormat="1" outlineLevel="1" x14ac:dyDescent="0.2">
      <c r="A1884" s="234">
        <f t="shared" si="247"/>
        <v>1881</v>
      </c>
      <c r="B1884" s="128" t="s">
        <v>2313</v>
      </c>
      <c r="C1884" s="111"/>
      <c r="D1884" s="111" t="s">
        <v>2284</v>
      </c>
      <c r="E1884" s="112"/>
      <c r="F1884" s="111"/>
      <c r="G1884" s="111" t="s">
        <v>89</v>
      </c>
      <c r="H1884" s="111" t="s">
        <v>2333</v>
      </c>
      <c r="I1884" s="113"/>
      <c r="J1884" s="113"/>
      <c r="K1884" s="78"/>
      <c r="L1884" s="202">
        <f>SUM(L2390:L2391)</f>
        <v>0</v>
      </c>
      <c r="M1884" s="203">
        <f t="shared" ref="M1884:O1884" si="270">SUM(M2390:M2391)</f>
        <v>12</v>
      </c>
      <c r="N1884" s="204">
        <f t="shared" si="270"/>
        <v>12</v>
      </c>
      <c r="O1884" s="205">
        <f t="shared" si="270"/>
        <v>0</v>
      </c>
      <c r="P1884" s="129"/>
    </row>
    <row r="1885" spans="1:16" s="2" customFormat="1" ht="29.1" customHeight="1" outlineLevel="1" x14ac:dyDescent="0.2">
      <c r="A1885" s="237">
        <f t="shared" si="247"/>
        <v>1882</v>
      </c>
      <c r="B1885" s="131" t="s">
        <v>2334</v>
      </c>
      <c r="C1885" s="122"/>
      <c r="D1885" s="122" t="s">
        <v>2284</v>
      </c>
      <c r="E1885" s="123"/>
      <c r="F1885" s="122"/>
      <c r="G1885" s="122" t="s">
        <v>2315</v>
      </c>
      <c r="H1885" s="122" t="s">
        <v>433</v>
      </c>
      <c r="I1885" s="125"/>
      <c r="J1885" s="125"/>
      <c r="K1885" s="126"/>
      <c r="L1885" s="198">
        <f>L2426</f>
        <v>0</v>
      </c>
      <c r="M1885" s="199">
        <f t="shared" ref="M1885:O1885" si="271">M2426</f>
        <v>931</v>
      </c>
      <c r="N1885" s="200">
        <f t="shared" si="271"/>
        <v>931</v>
      </c>
      <c r="O1885" s="201">
        <f t="shared" si="271"/>
        <v>0</v>
      </c>
      <c r="P1885" s="127">
        <f t="shared" ref="P1885:P1914" si="272">N1885/M1885*100</f>
        <v>100</v>
      </c>
    </row>
    <row r="1886" spans="1:16" s="2" customFormat="1" ht="28.5" outlineLevel="1" x14ac:dyDescent="0.2">
      <c r="A1886" s="236">
        <f t="shared" si="247"/>
        <v>1883</v>
      </c>
      <c r="B1886" s="130" t="s">
        <v>2335</v>
      </c>
      <c r="C1886" s="122"/>
      <c r="D1886" s="122" t="s">
        <v>2284</v>
      </c>
      <c r="E1886" s="123"/>
      <c r="F1886" s="122"/>
      <c r="G1886" s="122"/>
      <c r="H1886" s="122" t="s">
        <v>435</v>
      </c>
      <c r="I1886" s="125"/>
      <c r="J1886" s="125"/>
      <c r="K1886" s="126"/>
      <c r="L1886" s="198">
        <f t="shared" ref="L1886:O1886" si="273">SUM(L1887:L1889)</f>
        <v>0</v>
      </c>
      <c r="M1886" s="199">
        <f t="shared" si="273"/>
        <v>16642</v>
      </c>
      <c r="N1886" s="200">
        <f t="shared" si="273"/>
        <v>16642</v>
      </c>
      <c r="O1886" s="201">
        <f t="shared" si="273"/>
        <v>0</v>
      </c>
      <c r="P1886" s="127">
        <f t="shared" si="272"/>
        <v>100</v>
      </c>
    </row>
    <row r="1887" spans="1:16" s="2" customFormat="1" outlineLevel="1" x14ac:dyDescent="0.2">
      <c r="A1887" s="234">
        <f t="shared" si="247"/>
        <v>1884</v>
      </c>
      <c r="B1887" s="128" t="s">
        <v>2314</v>
      </c>
      <c r="C1887" s="111"/>
      <c r="D1887" s="111" t="s">
        <v>2284</v>
      </c>
      <c r="E1887" s="112"/>
      <c r="F1887" s="111"/>
      <c r="G1887" s="111" t="s">
        <v>2315</v>
      </c>
      <c r="H1887" s="111" t="s">
        <v>435</v>
      </c>
      <c r="I1887" s="113"/>
      <c r="J1887" s="113"/>
      <c r="K1887" s="78"/>
      <c r="L1887" s="202">
        <f>SUM(L2432)</f>
        <v>0</v>
      </c>
      <c r="M1887" s="203">
        <f t="shared" ref="M1887:O1887" si="274">SUM(M2432)</f>
        <v>1780</v>
      </c>
      <c r="N1887" s="204">
        <f t="shared" si="274"/>
        <v>1780</v>
      </c>
      <c r="O1887" s="205">
        <f t="shared" si="274"/>
        <v>0</v>
      </c>
      <c r="P1887" s="129">
        <f t="shared" si="272"/>
        <v>100</v>
      </c>
    </row>
    <row r="1888" spans="1:16" s="2" customFormat="1" outlineLevel="1" x14ac:dyDescent="0.2">
      <c r="A1888" s="234">
        <f t="shared" si="247"/>
        <v>1885</v>
      </c>
      <c r="B1888" s="128" t="s">
        <v>2316</v>
      </c>
      <c r="C1888" s="111"/>
      <c r="D1888" s="111" t="s">
        <v>2284</v>
      </c>
      <c r="E1888" s="112"/>
      <c r="F1888" s="111"/>
      <c r="G1888" s="111" t="s">
        <v>998</v>
      </c>
      <c r="H1888" s="111" t="s">
        <v>435</v>
      </c>
      <c r="I1888" s="113"/>
      <c r="J1888" s="113"/>
      <c r="K1888" s="78"/>
      <c r="L1888" s="202">
        <f>SUM(L2433:L2438)</f>
        <v>0</v>
      </c>
      <c r="M1888" s="203">
        <f t="shared" ref="M1888:O1888" si="275">SUM(M2433:M2438)</f>
        <v>14193</v>
      </c>
      <c r="N1888" s="204">
        <f t="shared" si="275"/>
        <v>14193</v>
      </c>
      <c r="O1888" s="205">
        <f t="shared" si="275"/>
        <v>0</v>
      </c>
      <c r="P1888" s="129">
        <f t="shared" si="272"/>
        <v>100</v>
      </c>
    </row>
    <row r="1889" spans="1:17" s="2" customFormat="1" outlineLevel="1" x14ac:dyDescent="0.2">
      <c r="A1889" s="234">
        <f t="shared" si="247"/>
        <v>1886</v>
      </c>
      <c r="B1889" s="128" t="s">
        <v>2313</v>
      </c>
      <c r="C1889" s="111"/>
      <c r="D1889" s="111" t="s">
        <v>2284</v>
      </c>
      <c r="E1889" s="112"/>
      <c r="F1889" s="111"/>
      <c r="G1889" s="111" t="s">
        <v>159</v>
      </c>
      <c r="H1889" s="111" t="s">
        <v>435</v>
      </c>
      <c r="I1889" s="113"/>
      <c r="J1889" s="113"/>
      <c r="K1889" s="78"/>
      <c r="L1889" s="202">
        <f>SUM(L2439:L2440)</f>
        <v>0</v>
      </c>
      <c r="M1889" s="203">
        <f t="shared" ref="M1889:O1889" si="276">SUM(M2439:M2440)</f>
        <v>669</v>
      </c>
      <c r="N1889" s="204">
        <f t="shared" si="276"/>
        <v>669</v>
      </c>
      <c r="O1889" s="205">
        <f t="shared" si="276"/>
        <v>0</v>
      </c>
      <c r="P1889" s="129">
        <f t="shared" si="272"/>
        <v>100</v>
      </c>
    </row>
    <row r="1890" spans="1:17" s="2" customFormat="1" outlineLevel="1" x14ac:dyDescent="0.2">
      <c r="A1890" s="236">
        <f t="shared" si="247"/>
        <v>1887</v>
      </c>
      <c r="B1890" s="130" t="s">
        <v>2336</v>
      </c>
      <c r="C1890" s="122"/>
      <c r="D1890" s="122" t="s">
        <v>2284</v>
      </c>
      <c r="E1890" s="123"/>
      <c r="F1890" s="122"/>
      <c r="G1890" s="122"/>
      <c r="H1890" s="122" t="s">
        <v>437</v>
      </c>
      <c r="I1890" s="125"/>
      <c r="J1890" s="125"/>
      <c r="K1890" s="126"/>
      <c r="L1890" s="198">
        <f t="shared" ref="L1890:O1890" si="277">SUM(L1891:L1893)</f>
        <v>0</v>
      </c>
      <c r="M1890" s="199">
        <f t="shared" si="277"/>
        <v>3594</v>
      </c>
      <c r="N1890" s="200">
        <f t="shared" si="277"/>
        <v>3584</v>
      </c>
      <c r="O1890" s="201">
        <f t="shared" si="277"/>
        <v>-10</v>
      </c>
      <c r="P1890" s="127">
        <f t="shared" si="272"/>
        <v>99.72175848636617</v>
      </c>
    </row>
    <row r="1891" spans="1:17" s="2" customFormat="1" outlineLevel="1" x14ac:dyDescent="0.2">
      <c r="A1891" s="234">
        <f t="shared" si="247"/>
        <v>1888</v>
      </c>
      <c r="B1891" s="128" t="s">
        <v>2314</v>
      </c>
      <c r="C1891" s="111"/>
      <c r="D1891" s="111" t="s">
        <v>2284</v>
      </c>
      <c r="E1891" s="112"/>
      <c r="F1891" s="111"/>
      <c r="G1891" s="111" t="s">
        <v>2315</v>
      </c>
      <c r="H1891" s="111" t="s">
        <v>437</v>
      </c>
      <c r="I1891" s="113"/>
      <c r="J1891" s="113"/>
      <c r="K1891" s="78"/>
      <c r="L1891" s="202">
        <f>SUM(L2446:L2555)</f>
        <v>0</v>
      </c>
      <c r="M1891" s="203">
        <f t="shared" ref="M1891:O1891" si="278">SUM(M2446:M2555)</f>
        <v>3520</v>
      </c>
      <c r="N1891" s="204">
        <f t="shared" si="278"/>
        <v>3510</v>
      </c>
      <c r="O1891" s="205">
        <f t="shared" si="278"/>
        <v>-10</v>
      </c>
      <c r="P1891" s="129">
        <f t="shared" si="272"/>
        <v>99.715909090909093</v>
      </c>
    </row>
    <row r="1892" spans="1:17" s="2" customFormat="1" outlineLevel="1" x14ac:dyDescent="0.2">
      <c r="A1892" s="234">
        <f t="shared" si="247"/>
        <v>1889</v>
      </c>
      <c r="B1892" s="128" t="s">
        <v>2316</v>
      </c>
      <c r="C1892" s="111"/>
      <c r="D1892" s="111" t="s">
        <v>2284</v>
      </c>
      <c r="E1892" s="112"/>
      <c r="F1892" s="111"/>
      <c r="G1892" s="111" t="s">
        <v>998</v>
      </c>
      <c r="H1892" s="111" t="s">
        <v>437</v>
      </c>
      <c r="I1892" s="113"/>
      <c r="J1892" s="113"/>
      <c r="K1892" s="78"/>
      <c r="L1892" s="202">
        <f>SUM(L2444:L2445)</f>
        <v>0</v>
      </c>
      <c r="M1892" s="203">
        <f t="shared" ref="M1892:O1892" si="279">SUM(M2444:M2445)</f>
        <v>59</v>
      </c>
      <c r="N1892" s="204">
        <f t="shared" si="279"/>
        <v>59</v>
      </c>
      <c r="O1892" s="205">
        <f t="shared" si="279"/>
        <v>0</v>
      </c>
      <c r="P1892" s="129">
        <f t="shared" si="272"/>
        <v>100</v>
      </c>
    </row>
    <row r="1893" spans="1:17" outlineLevel="1" x14ac:dyDescent="0.2">
      <c r="A1893" s="234">
        <f t="shared" si="247"/>
        <v>1890</v>
      </c>
      <c r="B1893" s="128" t="s">
        <v>2313</v>
      </c>
      <c r="C1893" s="111"/>
      <c r="D1893" s="111" t="s">
        <v>2284</v>
      </c>
      <c r="E1893" s="112"/>
      <c r="F1893" s="111"/>
      <c r="G1893" s="111" t="s">
        <v>159</v>
      </c>
      <c r="H1893" s="111" t="s">
        <v>437</v>
      </c>
      <c r="I1893" s="113"/>
      <c r="J1893" s="113"/>
      <c r="K1893" s="78"/>
      <c r="L1893" s="202">
        <f>SUM(L2442:L2443)</f>
        <v>0</v>
      </c>
      <c r="M1893" s="203">
        <f t="shared" ref="M1893:O1893" si="280">SUM(M2442:M2443)</f>
        <v>15</v>
      </c>
      <c r="N1893" s="204">
        <f t="shared" si="280"/>
        <v>15</v>
      </c>
      <c r="O1893" s="205">
        <f t="shared" si="280"/>
        <v>0</v>
      </c>
      <c r="P1893" s="129">
        <f t="shared" si="272"/>
        <v>100</v>
      </c>
    </row>
    <row r="1894" spans="1:17" outlineLevel="1" x14ac:dyDescent="0.2">
      <c r="A1894" s="237">
        <f t="shared" si="247"/>
        <v>1891</v>
      </c>
      <c r="B1894" s="131" t="s">
        <v>2337</v>
      </c>
      <c r="C1894" s="122"/>
      <c r="D1894" s="122" t="s">
        <v>2284</v>
      </c>
      <c r="E1894" s="123"/>
      <c r="F1894" s="122"/>
      <c r="G1894" s="122"/>
      <c r="H1894" s="122" t="s">
        <v>439</v>
      </c>
      <c r="I1894" s="125"/>
      <c r="J1894" s="125"/>
      <c r="K1894" s="126"/>
      <c r="L1894" s="198">
        <f>SUM(L1895:L1896)</f>
        <v>0</v>
      </c>
      <c r="M1894" s="199">
        <f t="shared" ref="M1894:O1894" si="281">SUM(M1895:M1896)</f>
        <v>1520</v>
      </c>
      <c r="N1894" s="200">
        <f t="shared" si="281"/>
        <v>1520</v>
      </c>
      <c r="O1894" s="201">
        <f t="shared" si="281"/>
        <v>0</v>
      </c>
      <c r="P1894" s="127">
        <f t="shared" si="272"/>
        <v>100</v>
      </c>
    </row>
    <row r="1895" spans="1:17" outlineLevel="1" x14ac:dyDescent="0.2">
      <c r="A1895" s="234">
        <f t="shared" si="247"/>
        <v>1892</v>
      </c>
      <c r="B1895" s="128" t="s">
        <v>2314</v>
      </c>
      <c r="C1895" s="111"/>
      <c r="D1895" s="111" t="s">
        <v>2284</v>
      </c>
      <c r="E1895" s="112"/>
      <c r="F1895" s="111"/>
      <c r="G1895" s="111" t="s">
        <v>2315</v>
      </c>
      <c r="H1895" s="111" t="s">
        <v>439</v>
      </c>
      <c r="I1895" s="125"/>
      <c r="J1895" s="125"/>
      <c r="K1895" s="126"/>
      <c r="L1895" s="202">
        <f>SUM(L2558:L2563)</f>
        <v>0</v>
      </c>
      <c r="M1895" s="203">
        <f t="shared" ref="M1895:O1895" si="282">SUM(M2558:M2563)</f>
        <v>1398</v>
      </c>
      <c r="N1895" s="204">
        <f t="shared" si="282"/>
        <v>1398</v>
      </c>
      <c r="O1895" s="205">
        <f t="shared" si="282"/>
        <v>0</v>
      </c>
      <c r="P1895" s="127">
        <f t="shared" si="272"/>
        <v>100</v>
      </c>
    </row>
    <row r="1896" spans="1:17" outlineLevel="1" x14ac:dyDescent="0.2">
      <c r="A1896" s="234">
        <f t="shared" si="247"/>
        <v>1893</v>
      </c>
      <c r="B1896" s="128" t="s">
        <v>2316</v>
      </c>
      <c r="C1896" s="111"/>
      <c r="D1896" s="111" t="s">
        <v>2284</v>
      </c>
      <c r="E1896" s="112"/>
      <c r="F1896" s="111"/>
      <c r="G1896" s="111" t="s">
        <v>998</v>
      </c>
      <c r="H1896" s="111" t="s">
        <v>439</v>
      </c>
      <c r="I1896" s="125"/>
      <c r="J1896" s="125"/>
      <c r="K1896" s="126"/>
      <c r="L1896" s="202">
        <f>SUM(L2557)</f>
        <v>0</v>
      </c>
      <c r="M1896" s="203">
        <f t="shared" ref="M1896:O1896" si="283">SUM(M2557)</f>
        <v>122</v>
      </c>
      <c r="N1896" s="204">
        <f t="shared" si="283"/>
        <v>122</v>
      </c>
      <c r="O1896" s="205">
        <f t="shared" si="283"/>
        <v>0</v>
      </c>
      <c r="P1896" s="127">
        <f t="shared" si="272"/>
        <v>100</v>
      </c>
    </row>
    <row r="1897" spans="1:17" s="134" customFormat="1" ht="28.5" outlineLevel="1" x14ac:dyDescent="0.2">
      <c r="A1897" s="236">
        <f t="shared" si="247"/>
        <v>1894</v>
      </c>
      <c r="B1897" s="130" t="s">
        <v>2338</v>
      </c>
      <c r="C1897" s="122"/>
      <c r="D1897" s="122" t="s">
        <v>2284</v>
      </c>
      <c r="E1897" s="123"/>
      <c r="F1897" s="122"/>
      <c r="G1897" s="122"/>
      <c r="H1897" s="122">
        <v>33074</v>
      </c>
      <c r="I1897" s="125"/>
      <c r="J1897" s="125"/>
      <c r="K1897" s="126"/>
      <c r="L1897" s="198">
        <f>SUM(L1898:L1899)</f>
        <v>0</v>
      </c>
      <c r="M1897" s="199">
        <f t="shared" ref="M1897:O1897" si="284">SUM(M1898:M1899)</f>
        <v>6137</v>
      </c>
      <c r="N1897" s="200">
        <f t="shared" si="284"/>
        <v>6137</v>
      </c>
      <c r="O1897" s="201">
        <f t="shared" si="284"/>
        <v>0</v>
      </c>
      <c r="P1897" s="127">
        <f t="shared" si="272"/>
        <v>100</v>
      </c>
      <c r="Q1897" s="133"/>
    </row>
    <row r="1898" spans="1:17" s="134" customFormat="1" outlineLevel="1" x14ac:dyDescent="0.2">
      <c r="A1898" s="234">
        <f t="shared" si="247"/>
        <v>1895</v>
      </c>
      <c r="B1898" s="128" t="s">
        <v>2314</v>
      </c>
      <c r="C1898" s="111"/>
      <c r="D1898" s="111" t="s">
        <v>2284</v>
      </c>
      <c r="E1898" s="112"/>
      <c r="F1898" s="111"/>
      <c r="G1898" s="111" t="s">
        <v>2315</v>
      </c>
      <c r="H1898" s="111" t="s">
        <v>2339</v>
      </c>
      <c r="I1898" s="125"/>
      <c r="J1898" s="125"/>
      <c r="K1898" s="126"/>
      <c r="L1898" s="202">
        <f>SUM(L2566:L2624)</f>
        <v>0</v>
      </c>
      <c r="M1898" s="203">
        <f t="shared" ref="M1898:O1898" si="285">SUM(M2566:M2624)</f>
        <v>6018</v>
      </c>
      <c r="N1898" s="204">
        <f t="shared" si="285"/>
        <v>6018</v>
      </c>
      <c r="O1898" s="205">
        <f t="shared" si="285"/>
        <v>0</v>
      </c>
      <c r="P1898" s="129">
        <f t="shared" si="272"/>
        <v>100</v>
      </c>
      <c r="Q1898" s="133"/>
    </row>
    <row r="1899" spans="1:17" s="134" customFormat="1" outlineLevel="1" x14ac:dyDescent="0.2">
      <c r="A1899" s="234">
        <f t="shared" si="247"/>
        <v>1896</v>
      </c>
      <c r="B1899" s="128" t="s">
        <v>2316</v>
      </c>
      <c r="C1899" s="111"/>
      <c r="D1899" s="111" t="s">
        <v>2284</v>
      </c>
      <c r="E1899" s="112"/>
      <c r="F1899" s="111"/>
      <c r="G1899" s="111" t="s">
        <v>998</v>
      </c>
      <c r="H1899" s="111" t="s">
        <v>2339</v>
      </c>
      <c r="I1899" s="125"/>
      <c r="J1899" s="125"/>
      <c r="K1899" s="126"/>
      <c r="L1899" s="202">
        <f>SUM(L2565)</f>
        <v>0</v>
      </c>
      <c r="M1899" s="203">
        <f t="shared" ref="M1899:O1899" si="286">SUM(M2565)</f>
        <v>119</v>
      </c>
      <c r="N1899" s="204">
        <f t="shared" si="286"/>
        <v>119</v>
      </c>
      <c r="O1899" s="205">
        <f t="shared" si="286"/>
        <v>0</v>
      </c>
      <c r="P1899" s="129">
        <f t="shared" si="272"/>
        <v>100</v>
      </c>
      <c r="Q1899" s="133"/>
    </row>
    <row r="1900" spans="1:17" s="134" customFormat="1" outlineLevel="1" x14ac:dyDescent="0.2">
      <c r="A1900" s="236">
        <f t="shared" si="247"/>
        <v>1897</v>
      </c>
      <c r="B1900" s="130" t="s">
        <v>2340</v>
      </c>
      <c r="C1900" s="122"/>
      <c r="D1900" s="122" t="s">
        <v>2284</v>
      </c>
      <c r="E1900" s="123"/>
      <c r="F1900" s="122"/>
      <c r="G1900" s="122"/>
      <c r="H1900" s="122" t="s">
        <v>2341</v>
      </c>
      <c r="I1900" s="125"/>
      <c r="J1900" s="125"/>
      <c r="K1900" s="126"/>
      <c r="L1900" s="198">
        <f>SUM(L1901:L1902)</f>
        <v>0</v>
      </c>
      <c r="M1900" s="199">
        <f t="shared" ref="M1900:O1900" si="287">SUM(M1901:M1902)</f>
        <v>2941</v>
      </c>
      <c r="N1900" s="200">
        <f t="shared" si="287"/>
        <v>2941</v>
      </c>
      <c r="O1900" s="201">
        <f t="shared" si="287"/>
        <v>0</v>
      </c>
      <c r="P1900" s="127">
        <f t="shared" si="272"/>
        <v>100</v>
      </c>
      <c r="Q1900" s="133"/>
    </row>
    <row r="1901" spans="1:17" s="134" customFormat="1" outlineLevel="1" x14ac:dyDescent="0.2">
      <c r="A1901" s="234">
        <f t="shared" si="247"/>
        <v>1898</v>
      </c>
      <c r="B1901" s="128" t="s">
        <v>2314</v>
      </c>
      <c r="C1901" s="111"/>
      <c r="D1901" s="111" t="s">
        <v>2284</v>
      </c>
      <c r="E1901" s="112"/>
      <c r="F1901" s="111"/>
      <c r="G1901" s="111" t="s">
        <v>2315</v>
      </c>
      <c r="H1901" s="111" t="s">
        <v>2341</v>
      </c>
      <c r="I1901" s="125"/>
      <c r="J1901" s="125"/>
      <c r="K1901" s="126"/>
      <c r="L1901" s="202">
        <f>SUM(L2627:L2648)</f>
        <v>0</v>
      </c>
      <c r="M1901" s="203">
        <f t="shared" ref="M1901:O1901" si="288">SUM(M2627:M2648)</f>
        <v>2873</v>
      </c>
      <c r="N1901" s="204">
        <f t="shared" si="288"/>
        <v>2873</v>
      </c>
      <c r="O1901" s="205">
        <f t="shared" si="288"/>
        <v>0</v>
      </c>
      <c r="P1901" s="129">
        <f t="shared" si="272"/>
        <v>100</v>
      </c>
      <c r="Q1901" s="133"/>
    </row>
    <row r="1902" spans="1:17" s="134" customFormat="1" outlineLevel="1" x14ac:dyDescent="0.2">
      <c r="A1902" s="234">
        <f t="shared" si="247"/>
        <v>1899</v>
      </c>
      <c r="B1902" s="128" t="s">
        <v>2316</v>
      </c>
      <c r="C1902" s="111"/>
      <c r="D1902" s="111" t="s">
        <v>2284</v>
      </c>
      <c r="E1902" s="112"/>
      <c r="F1902" s="111"/>
      <c r="G1902" s="111" t="s">
        <v>998</v>
      </c>
      <c r="H1902" s="111" t="s">
        <v>2341</v>
      </c>
      <c r="I1902" s="125"/>
      <c r="J1902" s="125"/>
      <c r="K1902" s="126"/>
      <c r="L1902" s="202">
        <f>SUM(L2626)</f>
        <v>0</v>
      </c>
      <c r="M1902" s="203">
        <f t="shared" ref="M1902:O1902" si="289">SUM(M2626)</f>
        <v>68</v>
      </c>
      <c r="N1902" s="204">
        <f t="shared" si="289"/>
        <v>68</v>
      </c>
      <c r="O1902" s="205">
        <f t="shared" si="289"/>
        <v>0</v>
      </c>
      <c r="P1902" s="129">
        <f t="shared" si="272"/>
        <v>100</v>
      </c>
      <c r="Q1902" s="133"/>
    </row>
    <row r="1903" spans="1:17" s="134" customFormat="1" ht="28.5" outlineLevel="1" x14ac:dyDescent="0.2">
      <c r="A1903" s="236">
        <f t="shared" si="247"/>
        <v>1900</v>
      </c>
      <c r="B1903" s="130" t="s">
        <v>2342</v>
      </c>
      <c r="C1903" s="122"/>
      <c r="D1903" s="122" t="s">
        <v>2284</v>
      </c>
      <c r="E1903" s="123"/>
      <c r="F1903" s="122"/>
      <c r="G1903" s="122" t="s">
        <v>998</v>
      </c>
      <c r="H1903" s="122">
        <v>33076</v>
      </c>
      <c r="I1903" s="125"/>
      <c r="J1903" s="125"/>
      <c r="K1903" s="126"/>
      <c r="L1903" s="198">
        <f>SUM(L2650:L2656)</f>
        <v>0</v>
      </c>
      <c r="M1903" s="199">
        <f t="shared" ref="M1903:O1903" si="290">SUM(M2650:M2656)</f>
        <v>21139</v>
      </c>
      <c r="N1903" s="200">
        <f t="shared" si="290"/>
        <v>21139</v>
      </c>
      <c r="O1903" s="201">
        <f t="shared" si="290"/>
        <v>0</v>
      </c>
      <c r="P1903" s="127">
        <f t="shared" si="272"/>
        <v>100</v>
      </c>
      <c r="Q1903" s="133"/>
    </row>
    <row r="1904" spans="1:17" s="134" customFormat="1" ht="28.5" outlineLevel="1" x14ac:dyDescent="0.2">
      <c r="A1904" s="236">
        <f t="shared" si="247"/>
        <v>1901</v>
      </c>
      <c r="B1904" s="130" t="s">
        <v>2343</v>
      </c>
      <c r="C1904" s="122"/>
      <c r="D1904" s="122" t="s">
        <v>2284</v>
      </c>
      <c r="E1904" s="123"/>
      <c r="F1904" s="122"/>
      <c r="G1904" s="122"/>
      <c r="H1904" s="122" t="s">
        <v>2344</v>
      </c>
      <c r="I1904" s="125"/>
      <c r="J1904" s="125"/>
      <c r="K1904" s="126"/>
      <c r="L1904" s="198">
        <f>SUM(L1905:L1906)</f>
        <v>0</v>
      </c>
      <c r="M1904" s="199">
        <f t="shared" ref="M1904:O1904" si="291">SUM(M1905:M1906)</f>
        <v>34912</v>
      </c>
      <c r="N1904" s="200">
        <f t="shared" si="291"/>
        <v>34912</v>
      </c>
      <c r="O1904" s="201">
        <f t="shared" si="291"/>
        <v>0</v>
      </c>
      <c r="P1904" s="127">
        <f t="shared" si="272"/>
        <v>100</v>
      </c>
      <c r="Q1904" s="133"/>
    </row>
    <row r="1905" spans="1:17" s="134" customFormat="1" outlineLevel="1" x14ac:dyDescent="0.2">
      <c r="A1905" s="234">
        <f t="shared" si="247"/>
        <v>1902</v>
      </c>
      <c r="B1905" s="128" t="s">
        <v>2314</v>
      </c>
      <c r="C1905" s="111"/>
      <c r="D1905" s="111" t="s">
        <v>2284</v>
      </c>
      <c r="E1905" s="112"/>
      <c r="F1905" s="111"/>
      <c r="G1905" s="111" t="s">
        <v>2315</v>
      </c>
      <c r="H1905" s="111" t="s">
        <v>2344</v>
      </c>
      <c r="I1905" s="125"/>
      <c r="J1905" s="125"/>
      <c r="K1905" s="126"/>
      <c r="L1905" s="202">
        <f>SUM(L2687:L2737)</f>
        <v>0</v>
      </c>
      <c r="M1905" s="203">
        <f t="shared" ref="M1905:O1905" si="292">SUM(M2687:M2737)</f>
        <v>16441</v>
      </c>
      <c r="N1905" s="204">
        <f t="shared" si="292"/>
        <v>16441</v>
      </c>
      <c r="O1905" s="205">
        <f t="shared" si="292"/>
        <v>0</v>
      </c>
      <c r="P1905" s="129">
        <f t="shared" si="272"/>
        <v>100</v>
      </c>
      <c r="Q1905" s="133"/>
    </row>
    <row r="1906" spans="1:17" s="134" customFormat="1" outlineLevel="1" x14ac:dyDescent="0.2">
      <c r="A1906" s="234">
        <f t="shared" si="247"/>
        <v>1903</v>
      </c>
      <c r="B1906" s="128" t="s">
        <v>2316</v>
      </c>
      <c r="C1906" s="111"/>
      <c r="D1906" s="111" t="s">
        <v>2284</v>
      </c>
      <c r="E1906" s="112"/>
      <c r="F1906" s="111"/>
      <c r="G1906" s="111" t="s">
        <v>998</v>
      </c>
      <c r="H1906" s="111" t="s">
        <v>2344</v>
      </c>
      <c r="I1906" s="125"/>
      <c r="J1906" s="125"/>
      <c r="K1906" s="126"/>
      <c r="L1906" s="202">
        <f>SUM(L2658:L2686)</f>
        <v>0</v>
      </c>
      <c r="M1906" s="203">
        <f t="shared" ref="M1906:O1906" si="293">SUM(M2658:M2686)</f>
        <v>18471</v>
      </c>
      <c r="N1906" s="204">
        <f t="shared" si="293"/>
        <v>18471</v>
      </c>
      <c r="O1906" s="205">
        <f t="shared" si="293"/>
        <v>0</v>
      </c>
      <c r="P1906" s="129">
        <f t="shared" si="272"/>
        <v>100</v>
      </c>
      <c r="Q1906" s="133"/>
    </row>
    <row r="1907" spans="1:17" outlineLevel="1" x14ac:dyDescent="0.2">
      <c r="A1907" s="236">
        <f t="shared" si="247"/>
        <v>1904</v>
      </c>
      <c r="B1907" s="121" t="s">
        <v>2345</v>
      </c>
      <c r="C1907" s="122"/>
      <c r="D1907" s="122" t="s">
        <v>2284</v>
      </c>
      <c r="E1907" s="123"/>
      <c r="F1907" s="122"/>
      <c r="G1907" s="122" t="s">
        <v>998</v>
      </c>
      <c r="H1907" s="122" t="s">
        <v>2346</v>
      </c>
      <c r="I1907" s="125"/>
      <c r="J1907" s="125"/>
      <c r="K1907" s="126"/>
      <c r="L1907" s="198">
        <f>SUM(L2739)</f>
        <v>0</v>
      </c>
      <c r="M1907" s="199">
        <f t="shared" ref="M1907:O1907" si="294">SUM(M2739)</f>
        <v>56</v>
      </c>
      <c r="N1907" s="200">
        <f t="shared" si="294"/>
        <v>56</v>
      </c>
      <c r="O1907" s="201">
        <f t="shared" si="294"/>
        <v>0</v>
      </c>
      <c r="P1907" s="127">
        <f t="shared" si="272"/>
        <v>100</v>
      </c>
    </row>
    <row r="1908" spans="1:17" outlineLevel="1" x14ac:dyDescent="0.2">
      <c r="A1908" s="236">
        <f t="shared" si="247"/>
        <v>1905</v>
      </c>
      <c r="B1908" s="121" t="s">
        <v>2347</v>
      </c>
      <c r="C1908" s="122"/>
      <c r="D1908" s="122" t="s">
        <v>2284</v>
      </c>
      <c r="E1908" s="123"/>
      <c r="F1908" s="122"/>
      <c r="G1908" s="122" t="s">
        <v>998</v>
      </c>
      <c r="H1908" s="122" t="s">
        <v>443</v>
      </c>
      <c r="I1908" s="125"/>
      <c r="J1908" s="125"/>
      <c r="K1908" s="126"/>
      <c r="L1908" s="198">
        <f>SUM(L2741:L2748)</f>
        <v>0</v>
      </c>
      <c r="M1908" s="199">
        <f t="shared" ref="M1908:O1908" si="295">SUM(M2741:M2748)</f>
        <v>848</v>
      </c>
      <c r="N1908" s="200">
        <f t="shared" si="295"/>
        <v>848</v>
      </c>
      <c r="O1908" s="201">
        <f t="shared" si="295"/>
        <v>0</v>
      </c>
      <c r="P1908" s="127">
        <f t="shared" si="272"/>
        <v>100</v>
      </c>
    </row>
    <row r="1909" spans="1:17" s="2" customFormat="1" outlineLevel="1" x14ac:dyDescent="0.2">
      <c r="A1909" s="236">
        <f t="shared" si="247"/>
        <v>1906</v>
      </c>
      <c r="B1909" s="121" t="s">
        <v>2348</v>
      </c>
      <c r="C1909" s="122"/>
      <c r="D1909" s="122" t="s">
        <v>2284</v>
      </c>
      <c r="E1909" s="123"/>
      <c r="F1909" s="122"/>
      <c r="G1909" s="122"/>
      <c r="H1909" s="122" t="s">
        <v>2349</v>
      </c>
      <c r="I1909" s="125"/>
      <c r="J1909" s="125"/>
      <c r="K1909" s="126"/>
      <c r="L1909" s="198">
        <f>SUM(L1910:L1911)</f>
        <v>0</v>
      </c>
      <c r="M1909" s="199">
        <f>SUM(M1910:M1911)</f>
        <v>3941</v>
      </c>
      <c r="N1909" s="200">
        <f>SUM(N1910:N1911)</f>
        <v>3941</v>
      </c>
      <c r="O1909" s="201">
        <f>SUM(O1910:O1911)</f>
        <v>0</v>
      </c>
      <c r="P1909" s="127">
        <f t="shared" si="272"/>
        <v>100</v>
      </c>
    </row>
    <row r="1910" spans="1:17" s="2" customFormat="1" outlineLevel="1" x14ac:dyDescent="0.2">
      <c r="A1910" s="234">
        <f t="shared" si="247"/>
        <v>1907</v>
      </c>
      <c r="B1910" s="128" t="s">
        <v>2314</v>
      </c>
      <c r="C1910" s="111"/>
      <c r="D1910" s="111" t="s">
        <v>2284</v>
      </c>
      <c r="E1910" s="112"/>
      <c r="F1910" s="111"/>
      <c r="G1910" s="111" t="s">
        <v>2315</v>
      </c>
      <c r="H1910" s="111" t="s">
        <v>2349</v>
      </c>
      <c r="I1910" s="113"/>
      <c r="J1910" s="113"/>
      <c r="K1910" s="78"/>
      <c r="L1910" s="202">
        <f>SUM(L2761:L2766)</f>
        <v>0</v>
      </c>
      <c r="M1910" s="203">
        <f t="shared" ref="M1910:O1910" si="296">SUM(M2761:M2766)</f>
        <v>2550</v>
      </c>
      <c r="N1910" s="204">
        <f t="shared" si="296"/>
        <v>2550</v>
      </c>
      <c r="O1910" s="205">
        <f t="shared" si="296"/>
        <v>0</v>
      </c>
      <c r="P1910" s="129">
        <f t="shared" si="272"/>
        <v>100</v>
      </c>
    </row>
    <row r="1911" spans="1:17" s="2" customFormat="1" outlineLevel="1" x14ac:dyDescent="0.2">
      <c r="A1911" s="234">
        <f t="shared" si="247"/>
        <v>1908</v>
      </c>
      <c r="B1911" s="128" t="s">
        <v>2316</v>
      </c>
      <c r="C1911" s="111"/>
      <c r="D1911" s="111" t="s">
        <v>2284</v>
      </c>
      <c r="E1911" s="112"/>
      <c r="F1911" s="111"/>
      <c r="G1911" s="111" t="s">
        <v>998</v>
      </c>
      <c r="H1911" s="111" t="s">
        <v>2349</v>
      </c>
      <c r="I1911" s="113"/>
      <c r="J1911" s="113"/>
      <c r="K1911" s="78"/>
      <c r="L1911" s="202">
        <f>SUM(L2750:L2760)</f>
        <v>0</v>
      </c>
      <c r="M1911" s="203">
        <f t="shared" ref="M1911:O1911" si="297">SUM(M2750:M2760)</f>
        <v>1391</v>
      </c>
      <c r="N1911" s="204">
        <f t="shared" si="297"/>
        <v>1391</v>
      </c>
      <c r="O1911" s="205">
        <f t="shared" si="297"/>
        <v>0</v>
      </c>
      <c r="P1911" s="129">
        <f t="shared" si="272"/>
        <v>100</v>
      </c>
    </row>
    <row r="1912" spans="1:17" s="2" customFormat="1" ht="28.5" outlineLevel="1" x14ac:dyDescent="0.2">
      <c r="A1912" s="236">
        <f t="shared" si="247"/>
        <v>1909</v>
      </c>
      <c r="B1912" s="130" t="s">
        <v>2350</v>
      </c>
      <c r="C1912" s="122"/>
      <c r="D1912" s="122" t="s">
        <v>2284</v>
      </c>
      <c r="E1912" s="123"/>
      <c r="F1912" s="122"/>
      <c r="G1912" s="122" t="s">
        <v>998</v>
      </c>
      <c r="H1912" s="122" t="s">
        <v>2351</v>
      </c>
      <c r="I1912" s="125"/>
      <c r="J1912" s="125"/>
      <c r="K1912" s="126"/>
      <c r="L1912" s="198">
        <f>SUM(L2768)</f>
        <v>0</v>
      </c>
      <c r="M1912" s="199">
        <f t="shared" ref="M1912:O1912" si="298">SUM(M2768)</f>
        <v>2968</v>
      </c>
      <c r="N1912" s="200">
        <f t="shared" si="298"/>
        <v>2968</v>
      </c>
      <c r="O1912" s="201">
        <f t="shared" si="298"/>
        <v>0</v>
      </c>
      <c r="P1912" s="127">
        <f t="shared" si="272"/>
        <v>100</v>
      </c>
    </row>
    <row r="1913" spans="1:17" s="2" customFormat="1" outlineLevel="1" x14ac:dyDescent="0.2">
      <c r="A1913" s="236">
        <f t="shared" si="247"/>
        <v>1910</v>
      </c>
      <c r="B1913" s="130" t="s">
        <v>2352</v>
      </c>
      <c r="C1913" s="122"/>
      <c r="D1913" s="122" t="s">
        <v>2284</v>
      </c>
      <c r="E1913" s="123"/>
      <c r="F1913" s="122"/>
      <c r="G1913" s="122" t="s">
        <v>998</v>
      </c>
      <c r="H1913" s="122" t="s">
        <v>448</v>
      </c>
      <c r="I1913" s="125"/>
      <c r="J1913" s="125"/>
      <c r="K1913" s="126"/>
      <c r="L1913" s="198">
        <f>SUM(L2770)</f>
        <v>0</v>
      </c>
      <c r="M1913" s="199">
        <f t="shared" ref="M1913:O1913" si="299">SUM(M2770)</f>
        <v>20</v>
      </c>
      <c r="N1913" s="200">
        <f t="shared" si="299"/>
        <v>20</v>
      </c>
      <c r="O1913" s="201">
        <f t="shared" si="299"/>
        <v>0</v>
      </c>
      <c r="P1913" s="127">
        <f t="shared" si="272"/>
        <v>100</v>
      </c>
    </row>
    <row r="1914" spans="1:17" s="2" customFormat="1" outlineLevel="1" x14ac:dyDescent="0.2">
      <c r="A1914" s="218">
        <f t="shared" si="247"/>
        <v>1911</v>
      </c>
      <c r="B1914" s="60" t="s">
        <v>2353</v>
      </c>
      <c r="C1914" s="61"/>
      <c r="D1914" s="61"/>
      <c r="E1914" s="61"/>
      <c r="F1914" s="61"/>
      <c r="G1914" s="61"/>
      <c r="H1914" s="62"/>
      <c r="I1914" s="61"/>
      <c r="J1914" s="61"/>
      <c r="K1914" s="63"/>
      <c r="L1914" s="65">
        <f>SUM(L1915:L1916)</f>
        <v>2395</v>
      </c>
      <c r="M1914" s="65">
        <f t="shared" ref="M1914:O1914" si="300">SUM(M1915:M1916)</f>
        <v>2395</v>
      </c>
      <c r="N1914" s="65">
        <f t="shared" si="300"/>
        <v>2395</v>
      </c>
      <c r="O1914" s="66">
        <f t="shared" si="300"/>
        <v>0</v>
      </c>
      <c r="P1914" s="18">
        <f t="shared" si="272"/>
        <v>100</v>
      </c>
    </row>
    <row r="1915" spans="1:17" s="2" customFormat="1" outlineLevel="2" x14ac:dyDescent="0.2">
      <c r="A1915" s="217">
        <f t="shared" si="247"/>
        <v>1912</v>
      </c>
      <c r="B1915" s="57" t="s">
        <v>2354</v>
      </c>
      <c r="C1915" s="58" t="s">
        <v>23</v>
      </c>
      <c r="D1915" s="58" t="s">
        <v>2284</v>
      </c>
      <c r="E1915" s="58" t="s">
        <v>2355</v>
      </c>
      <c r="F1915" s="58" t="s">
        <v>2356</v>
      </c>
      <c r="G1915" s="58" t="s">
        <v>135</v>
      </c>
      <c r="H1915" s="58"/>
      <c r="I1915" s="58" t="s">
        <v>25</v>
      </c>
      <c r="J1915" s="58" t="s">
        <v>25</v>
      </c>
      <c r="K1915" s="57"/>
      <c r="L1915" s="184">
        <v>1362</v>
      </c>
      <c r="M1915" s="185">
        <v>1362</v>
      </c>
      <c r="N1915" s="186">
        <v>1362</v>
      </c>
      <c r="O1915" s="187">
        <f>N1915-M1915</f>
        <v>0</v>
      </c>
      <c r="P1915" s="59">
        <f>N1915/M1915*100</f>
        <v>100</v>
      </c>
    </row>
    <row r="1916" spans="1:17" s="2" customFormat="1" outlineLevel="2" x14ac:dyDescent="0.2">
      <c r="A1916" s="217">
        <f t="shared" si="247"/>
        <v>1913</v>
      </c>
      <c r="B1916" s="57" t="s">
        <v>2357</v>
      </c>
      <c r="C1916" s="58" t="s">
        <v>23</v>
      </c>
      <c r="D1916" s="58" t="s">
        <v>2284</v>
      </c>
      <c r="E1916" s="58" t="s">
        <v>2358</v>
      </c>
      <c r="F1916" s="58" t="s">
        <v>2356</v>
      </c>
      <c r="G1916" s="58" t="s">
        <v>135</v>
      </c>
      <c r="H1916" s="58"/>
      <c r="I1916" s="58" t="s">
        <v>25</v>
      </c>
      <c r="J1916" s="58" t="s">
        <v>25</v>
      </c>
      <c r="K1916" s="57"/>
      <c r="L1916" s="184">
        <v>1033</v>
      </c>
      <c r="M1916" s="185">
        <v>1033</v>
      </c>
      <c r="N1916" s="186">
        <v>1033</v>
      </c>
      <c r="O1916" s="187">
        <f>N1916-M1916</f>
        <v>0</v>
      </c>
      <c r="P1916" s="59">
        <f>N1916/M1916*100</f>
        <v>100</v>
      </c>
    </row>
    <row r="1917" spans="1:17" s="2" customFormat="1" outlineLevel="1" x14ac:dyDescent="0.2">
      <c r="A1917" s="218">
        <f t="shared" si="247"/>
        <v>1914</v>
      </c>
      <c r="B1917" s="60" t="s">
        <v>2359</v>
      </c>
      <c r="C1917" s="61"/>
      <c r="D1917" s="61"/>
      <c r="E1917" s="61"/>
      <c r="F1917" s="61"/>
      <c r="G1917" s="61"/>
      <c r="H1917" s="62"/>
      <c r="I1917" s="61"/>
      <c r="J1917" s="61"/>
      <c r="K1917" s="63"/>
      <c r="L1917" s="65">
        <f>SUM(L1918:L1933)</f>
        <v>48020</v>
      </c>
      <c r="M1917" s="65">
        <f t="shared" ref="M1917:O1917" si="301">SUM(M1918:M1933)</f>
        <v>48267</v>
      </c>
      <c r="N1917" s="65">
        <f t="shared" si="301"/>
        <v>48267</v>
      </c>
      <c r="O1917" s="66">
        <f t="shared" si="301"/>
        <v>0</v>
      </c>
      <c r="P1917" s="18">
        <f t="shared" ref="P1917:P1980" si="302">N1917/M1917*100</f>
        <v>100</v>
      </c>
    </row>
    <row r="1918" spans="1:17" s="2" customFormat="1" outlineLevel="2" x14ac:dyDescent="0.2">
      <c r="A1918" s="217">
        <f t="shared" si="247"/>
        <v>1915</v>
      </c>
      <c r="B1918" s="57" t="s">
        <v>2360</v>
      </c>
      <c r="C1918" s="58" t="s">
        <v>23</v>
      </c>
      <c r="D1918" s="58" t="s">
        <v>2284</v>
      </c>
      <c r="E1918" s="58" t="s">
        <v>2361</v>
      </c>
      <c r="F1918" s="58" t="s">
        <v>1505</v>
      </c>
      <c r="G1918" s="58" t="s">
        <v>135</v>
      </c>
      <c r="H1918" s="58"/>
      <c r="I1918" s="58" t="s">
        <v>25</v>
      </c>
      <c r="J1918" s="58" t="s">
        <v>25</v>
      </c>
      <c r="K1918" s="57"/>
      <c r="L1918" s="184">
        <v>745</v>
      </c>
      <c r="M1918" s="185">
        <v>745</v>
      </c>
      <c r="N1918" s="186">
        <v>745</v>
      </c>
      <c r="O1918" s="187">
        <f t="shared" ref="O1918:O1933" si="303">N1918-M1918</f>
        <v>0</v>
      </c>
      <c r="P1918" s="59">
        <f t="shared" si="302"/>
        <v>100</v>
      </c>
    </row>
    <row r="1919" spans="1:17" s="2" customFormat="1" outlineLevel="2" x14ac:dyDescent="0.2">
      <c r="A1919" s="217">
        <f t="shared" si="247"/>
        <v>1916</v>
      </c>
      <c r="B1919" s="57" t="s">
        <v>2362</v>
      </c>
      <c r="C1919" s="58" t="s">
        <v>23</v>
      </c>
      <c r="D1919" s="58" t="s">
        <v>2284</v>
      </c>
      <c r="E1919" s="58" t="s">
        <v>2363</v>
      </c>
      <c r="F1919" s="58" t="s">
        <v>1505</v>
      </c>
      <c r="G1919" s="58" t="s">
        <v>135</v>
      </c>
      <c r="H1919" s="58"/>
      <c r="I1919" s="58" t="s">
        <v>25</v>
      </c>
      <c r="J1919" s="58" t="s">
        <v>25</v>
      </c>
      <c r="K1919" s="57"/>
      <c r="L1919" s="184">
        <v>1852</v>
      </c>
      <c r="M1919" s="185">
        <v>1853</v>
      </c>
      <c r="N1919" s="186">
        <v>1853</v>
      </c>
      <c r="O1919" s="187">
        <f t="shared" si="303"/>
        <v>0</v>
      </c>
      <c r="P1919" s="59">
        <f t="shared" si="302"/>
        <v>100</v>
      </c>
    </row>
    <row r="1920" spans="1:17" s="2" customFormat="1" outlineLevel="2" x14ac:dyDescent="0.2">
      <c r="A1920" s="217">
        <f t="shared" si="247"/>
        <v>1917</v>
      </c>
      <c r="B1920" s="57" t="s">
        <v>2364</v>
      </c>
      <c r="C1920" s="58" t="s">
        <v>23</v>
      </c>
      <c r="D1920" s="58" t="s">
        <v>2284</v>
      </c>
      <c r="E1920" s="58" t="s">
        <v>1504</v>
      </c>
      <c r="F1920" s="58" t="s">
        <v>1505</v>
      </c>
      <c r="G1920" s="58" t="s">
        <v>135</v>
      </c>
      <c r="H1920" s="58"/>
      <c r="I1920" s="58" t="s">
        <v>25</v>
      </c>
      <c r="J1920" s="58" t="s">
        <v>25</v>
      </c>
      <c r="K1920" s="57"/>
      <c r="L1920" s="184">
        <v>3398</v>
      </c>
      <c r="M1920" s="185">
        <v>3398</v>
      </c>
      <c r="N1920" s="186">
        <v>3398</v>
      </c>
      <c r="O1920" s="187">
        <f t="shared" si="303"/>
        <v>0</v>
      </c>
      <c r="P1920" s="59">
        <f t="shared" si="302"/>
        <v>100</v>
      </c>
    </row>
    <row r="1921" spans="1:16" s="2" customFormat="1" outlineLevel="2" x14ac:dyDescent="0.2">
      <c r="A1921" s="217">
        <f t="shared" si="247"/>
        <v>1918</v>
      </c>
      <c r="B1921" s="57" t="s">
        <v>2365</v>
      </c>
      <c r="C1921" s="58" t="s">
        <v>23</v>
      </c>
      <c r="D1921" s="58" t="s">
        <v>2284</v>
      </c>
      <c r="E1921" s="58" t="s">
        <v>2366</v>
      </c>
      <c r="F1921" s="58" t="s">
        <v>1505</v>
      </c>
      <c r="G1921" s="58" t="s">
        <v>135</v>
      </c>
      <c r="H1921" s="58"/>
      <c r="I1921" s="58" t="s">
        <v>25</v>
      </c>
      <c r="J1921" s="58" t="s">
        <v>25</v>
      </c>
      <c r="K1921" s="57"/>
      <c r="L1921" s="184">
        <v>2498</v>
      </c>
      <c r="M1921" s="185">
        <v>2501</v>
      </c>
      <c r="N1921" s="186">
        <v>2501</v>
      </c>
      <c r="O1921" s="187">
        <f t="shared" si="303"/>
        <v>0</v>
      </c>
      <c r="P1921" s="59">
        <f t="shared" si="302"/>
        <v>100</v>
      </c>
    </row>
    <row r="1922" spans="1:16" s="2" customFormat="1" outlineLevel="2" x14ac:dyDescent="0.2">
      <c r="A1922" s="217">
        <f t="shared" si="247"/>
        <v>1919</v>
      </c>
      <c r="B1922" s="57" t="s">
        <v>2367</v>
      </c>
      <c r="C1922" s="58" t="s">
        <v>23</v>
      </c>
      <c r="D1922" s="58" t="s">
        <v>2284</v>
      </c>
      <c r="E1922" s="58" t="s">
        <v>2368</v>
      </c>
      <c r="F1922" s="58" t="s">
        <v>1505</v>
      </c>
      <c r="G1922" s="58" t="s">
        <v>135</v>
      </c>
      <c r="H1922" s="58"/>
      <c r="I1922" s="58" t="s">
        <v>25</v>
      </c>
      <c r="J1922" s="58" t="s">
        <v>25</v>
      </c>
      <c r="K1922" s="57"/>
      <c r="L1922" s="184">
        <v>1333</v>
      </c>
      <c r="M1922" s="185">
        <v>1333</v>
      </c>
      <c r="N1922" s="186">
        <v>1333</v>
      </c>
      <c r="O1922" s="187">
        <f t="shared" si="303"/>
        <v>0</v>
      </c>
      <c r="P1922" s="59">
        <f t="shared" si="302"/>
        <v>100</v>
      </c>
    </row>
    <row r="1923" spans="1:16" s="2" customFormat="1" outlineLevel="2" x14ac:dyDescent="0.2">
      <c r="A1923" s="217">
        <f t="shared" si="247"/>
        <v>1920</v>
      </c>
      <c r="B1923" s="57" t="s">
        <v>2369</v>
      </c>
      <c r="C1923" s="58" t="s">
        <v>23</v>
      </c>
      <c r="D1923" s="58" t="s">
        <v>2284</v>
      </c>
      <c r="E1923" s="58" t="s">
        <v>2123</v>
      </c>
      <c r="F1923" s="58" t="s">
        <v>1505</v>
      </c>
      <c r="G1923" s="58" t="s">
        <v>135</v>
      </c>
      <c r="H1923" s="58"/>
      <c r="I1923" s="58" t="s">
        <v>25</v>
      </c>
      <c r="J1923" s="58" t="s">
        <v>25</v>
      </c>
      <c r="K1923" s="57"/>
      <c r="L1923" s="184">
        <v>5870</v>
      </c>
      <c r="M1923" s="185">
        <v>5870</v>
      </c>
      <c r="N1923" s="186">
        <v>5870</v>
      </c>
      <c r="O1923" s="187">
        <f t="shared" si="303"/>
        <v>0</v>
      </c>
      <c r="P1923" s="59">
        <f t="shared" si="302"/>
        <v>100</v>
      </c>
    </row>
    <row r="1924" spans="1:16" s="2" customFormat="1" outlineLevel="2" x14ac:dyDescent="0.2">
      <c r="A1924" s="217">
        <f t="shared" si="247"/>
        <v>1921</v>
      </c>
      <c r="B1924" s="57" t="s">
        <v>2370</v>
      </c>
      <c r="C1924" s="58" t="s">
        <v>23</v>
      </c>
      <c r="D1924" s="58" t="s">
        <v>2284</v>
      </c>
      <c r="E1924" s="58" t="s">
        <v>2371</v>
      </c>
      <c r="F1924" s="58" t="s">
        <v>1505</v>
      </c>
      <c r="G1924" s="58" t="s">
        <v>135</v>
      </c>
      <c r="H1924" s="58"/>
      <c r="I1924" s="58" t="s">
        <v>25</v>
      </c>
      <c r="J1924" s="58" t="s">
        <v>25</v>
      </c>
      <c r="K1924" s="57"/>
      <c r="L1924" s="184">
        <v>748</v>
      </c>
      <c r="M1924" s="185">
        <v>748</v>
      </c>
      <c r="N1924" s="186">
        <v>748</v>
      </c>
      <c r="O1924" s="187">
        <f t="shared" si="303"/>
        <v>0</v>
      </c>
      <c r="P1924" s="59">
        <f t="shared" si="302"/>
        <v>100</v>
      </c>
    </row>
    <row r="1925" spans="1:16" s="2" customFormat="1" outlineLevel="2" x14ac:dyDescent="0.2">
      <c r="A1925" s="217">
        <f t="shared" si="247"/>
        <v>1922</v>
      </c>
      <c r="B1925" s="57" t="s">
        <v>2372</v>
      </c>
      <c r="C1925" s="58" t="s">
        <v>23</v>
      </c>
      <c r="D1925" s="58" t="s">
        <v>2284</v>
      </c>
      <c r="E1925" s="58" t="s">
        <v>2373</v>
      </c>
      <c r="F1925" s="58" t="s">
        <v>1505</v>
      </c>
      <c r="G1925" s="58" t="s">
        <v>135</v>
      </c>
      <c r="H1925" s="58"/>
      <c r="I1925" s="58" t="s">
        <v>25</v>
      </c>
      <c r="J1925" s="58" t="s">
        <v>25</v>
      </c>
      <c r="K1925" s="57"/>
      <c r="L1925" s="184">
        <v>2017</v>
      </c>
      <c r="M1925" s="185">
        <v>2017</v>
      </c>
      <c r="N1925" s="186">
        <v>2017</v>
      </c>
      <c r="O1925" s="187">
        <f t="shared" si="303"/>
        <v>0</v>
      </c>
      <c r="P1925" s="59">
        <f t="shared" si="302"/>
        <v>100</v>
      </c>
    </row>
    <row r="1926" spans="1:16" s="2" customFormat="1" outlineLevel="2" x14ac:dyDescent="0.2">
      <c r="A1926" s="217">
        <f t="shared" ref="A1926:A1989" si="304">A1925+1</f>
        <v>1923</v>
      </c>
      <c r="B1926" s="57" t="s">
        <v>2374</v>
      </c>
      <c r="C1926" s="58" t="s">
        <v>23</v>
      </c>
      <c r="D1926" s="58" t="s">
        <v>2284</v>
      </c>
      <c r="E1926" s="58" t="s">
        <v>1581</v>
      </c>
      <c r="F1926" s="58" t="s">
        <v>1505</v>
      </c>
      <c r="G1926" s="58" t="s">
        <v>135</v>
      </c>
      <c r="H1926" s="58"/>
      <c r="I1926" s="58" t="s">
        <v>25</v>
      </c>
      <c r="J1926" s="58" t="s">
        <v>25</v>
      </c>
      <c r="K1926" s="57"/>
      <c r="L1926" s="184">
        <v>3556</v>
      </c>
      <c r="M1926" s="185">
        <v>3556</v>
      </c>
      <c r="N1926" s="186">
        <v>3556</v>
      </c>
      <c r="O1926" s="187">
        <f t="shared" si="303"/>
        <v>0</v>
      </c>
      <c r="P1926" s="59">
        <f t="shared" si="302"/>
        <v>100</v>
      </c>
    </row>
    <row r="1927" spans="1:16" s="2" customFormat="1" outlineLevel="2" x14ac:dyDescent="0.2">
      <c r="A1927" s="217">
        <f t="shared" si="304"/>
        <v>1924</v>
      </c>
      <c r="B1927" s="57" t="s">
        <v>2375</v>
      </c>
      <c r="C1927" s="58" t="s">
        <v>23</v>
      </c>
      <c r="D1927" s="58" t="s">
        <v>2284</v>
      </c>
      <c r="E1927" s="58" t="s">
        <v>2376</v>
      </c>
      <c r="F1927" s="58" t="s">
        <v>1505</v>
      </c>
      <c r="G1927" s="58" t="s">
        <v>135</v>
      </c>
      <c r="H1927" s="58"/>
      <c r="I1927" s="58" t="s">
        <v>25</v>
      </c>
      <c r="J1927" s="58" t="s">
        <v>25</v>
      </c>
      <c r="K1927" s="57"/>
      <c r="L1927" s="184">
        <v>949</v>
      </c>
      <c r="M1927" s="185">
        <v>949</v>
      </c>
      <c r="N1927" s="186">
        <v>949</v>
      </c>
      <c r="O1927" s="187">
        <f t="shared" si="303"/>
        <v>0</v>
      </c>
      <c r="P1927" s="59">
        <f t="shared" si="302"/>
        <v>100</v>
      </c>
    </row>
    <row r="1928" spans="1:16" s="2" customFormat="1" outlineLevel="2" x14ac:dyDescent="0.2">
      <c r="A1928" s="217">
        <f t="shared" si="304"/>
        <v>1925</v>
      </c>
      <c r="B1928" s="57" t="s">
        <v>2377</v>
      </c>
      <c r="C1928" s="58" t="s">
        <v>23</v>
      </c>
      <c r="D1928" s="58" t="s">
        <v>2284</v>
      </c>
      <c r="E1928" s="58" t="s">
        <v>2378</v>
      </c>
      <c r="F1928" s="58" t="s">
        <v>1505</v>
      </c>
      <c r="G1928" s="58" t="s">
        <v>135</v>
      </c>
      <c r="H1928" s="58"/>
      <c r="I1928" s="58" t="s">
        <v>25</v>
      </c>
      <c r="J1928" s="58" t="s">
        <v>25</v>
      </c>
      <c r="K1928" s="57"/>
      <c r="L1928" s="184">
        <v>3402</v>
      </c>
      <c r="M1928" s="185">
        <v>3402</v>
      </c>
      <c r="N1928" s="186">
        <v>3402</v>
      </c>
      <c r="O1928" s="187">
        <f t="shared" si="303"/>
        <v>0</v>
      </c>
      <c r="P1928" s="59">
        <f t="shared" si="302"/>
        <v>100</v>
      </c>
    </row>
    <row r="1929" spans="1:16" s="2" customFormat="1" outlineLevel="2" x14ac:dyDescent="0.2">
      <c r="A1929" s="217">
        <f t="shared" si="304"/>
        <v>1926</v>
      </c>
      <c r="B1929" s="57" t="s">
        <v>2379</v>
      </c>
      <c r="C1929" s="58" t="s">
        <v>23</v>
      </c>
      <c r="D1929" s="58" t="s">
        <v>2284</v>
      </c>
      <c r="E1929" s="58" t="s">
        <v>2380</v>
      </c>
      <c r="F1929" s="58" t="s">
        <v>1505</v>
      </c>
      <c r="G1929" s="58" t="s">
        <v>135</v>
      </c>
      <c r="H1929" s="58"/>
      <c r="I1929" s="58" t="s">
        <v>25</v>
      </c>
      <c r="J1929" s="58" t="s">
        <v>25</v>
      </c>
      <c r="K1929" s="57"/>
      <c r="L1929" s="184">
        <v>5749</v>
      </c>
      <c r="M1929" s="185">
        <v>5749</v>
      </c>
      <c r="N1929" s="186">
        <v>5749</v>
      </c>
      <c r="O1929" s="187">
        <f t="shared" si="303"/>
        <v>0</v>
      </c>
      <c r="P1929" s="59">
        <f t="shared" si="302"/>
        <v>100</v>
      </c>
    </row>
    <row r="1930" spans="1:16" s="2" customFormat="1" outlineLevel="2" x14ac:dyDescent="0.2">
      <c r="A1930" s="217">
        <f t="shared" si="304"/>
        <v>1927</v>
      </c>
      <c r="B1930" s="57" t="s">
        <v>2381</v>
      </c>
      <c r="C1930" s="58" t="s">
        <v>23</v>
      </c>
      <c r="D1930" s="58" t="s">
        <v>2284</v>
      </c>
      <c r="E1930" s="58" t="s">
        <v>2382</v>
      </c>
      <c r="F1930" s="58" t="s">
        <v>1505</v>
      </c>
      <c r="G1930" s="58" t="s">
        <v>135</v>
      </c>
      <c r="H1930" s="58"/>
      <c r="I1930" s="58" t="s">
        <v>25</v>
      </c>
      <c r="J1930" s="58" t="s">
        <v>25</v>
      </c>
      <c r="K1930" s="57"/>
      <c r="L1930" s="184">
        <v>1447</v>
      </c>
      <c r="M1930" s="185">
        <v>1447</v>
      </c>
      <c r="N1930" s="186">
        <v>1447</v>
      </c>
      <c r="O1930" s="187">
        <f t="shared" si="303"/>
        <v>0</v>
      </c>
      <c r="P1930" s="59">
        <f t="shared" si="302"/>
        <v>100</v>
      </c>
    </row>
    <row r="1931" spans="1:16" s="2" customFormat="1" outlineLevel="2" x14ac:dyDescent="0.2">
      <c r="A1931" s="217">
        <f t="shared" si="304"/>
        <v>1928</v>
      </c>
      <c r="B1931" s="57" t="s">
        <v>2383</v>
      </c>
      <c r="C1931" s="58" t="s">
        <v>23</v>
      </c>
      <c r="D1931" s="58" t="s">
        <v>2284</v>
      </c>
      <c r="E1931" s="58" t="s">
        <v>2136</v>
      </c>
      <c r="F1931" s="58" t="s">
        <v>1505</v>
      </c>
      <c r="G1931" s="58" t="s">
        <v>135</v>
      </c>
      <c r="H1931" s="58"/>
      <c r="I1931" s="58" t="s">
        <v>25</v>
      </c>
      <c r="J1931" s="58" t="s">
        <v>25</v>
      </c>
      <c r="K1931" s="57"/>
      <c r="L1931" s="184">
        <v>3622</v>
      </c>
      <c r="M1931" s="185">
        <v>3622</v>
      </c>
      <c r="N1931" s="186">
        <v>3622</v>
      </c>
      <c r="O1931" s="187">
        <f t="shared" si="303"/>
        <v>0</v>
      </c>
      <c r="P1931" s="59">
        <f t="shared" si="302"/>
        <v>100</v>
      </c>
    </row>
    <row r="1932" spans="1:16" s="2" customFormat="1" outlineLevel="2" x14ac:dyDescent="0.2">
      <c r="A1932" s="217">
        <f t="shared" si="304"/>
        <v>1929</v>
      </c>
      <c r="B1932" s="57" t="s">
        <v>2384</v>
      </c>
      <c r="C1932" s="58" t="s">
        <v>23</v>
      </c>
      <c r="D1932" s="58" t="s">
        <v>2284</v>
      </c>
      <c r="E1932" s="58" t="s">
        <v>249</v>
      </c>
      <c r="F1932" s="58" t="s">
        <v>1505</v>
      </c>
      <c r="G1932" s="58" t="s">
        <v>135</v>
      </c>
      <c r="H1932" s="58"/>
      <c r="I1932" s="58" t="s">
        <v>25</v>
      </c>
      <c r="J1932" s="58" t="s">
        <v>25</v>
      </c>
      <c r="K1932" s="57"/>
      <c r="L1932" s="184">
        <v>3620</v>
      </c>
      <c r="M1932" s="185">
        <v>3620</v>
      </c>
      <c r="N1932" s="186">
        <v>3620</v>
      </c>
      <c r="O1932" s="187">
        <f t="shared" si="303"/>
        <v>0</v>
      </c>
      <c r="P1932" s="59">
        <f t="shared" si="302"/>
        <v>100</v>
      </c>
    </row>
    <row r="1933" spans="1:16" s="2" customFormat="1" outlineLevel="2" x14ac:dyDescent="0.2">
      <c r="A1933" s="217">
        <f t="shared" si="304"/>
        <v>1930</v>
      </c>
      <c r="B1933" s="57" t="s">
        <v>2385</v>
      </c>
      <c r="C1933" s="58" t="s">
        <v>23</v>
      </c>
      <c r="D1933" s="58" t="s">
        <v>2284</v>
      </c>
      <c r="E1933" s="58" t="s">
        <v>2143</v>
      </c>
      <c r="F1933" s="58" t="s">
        <v>1505</v>
      </c>
      <c r="G1933" s="58" t="s">
        <v>135</v>
      </c>
      <c r="H1933" s="58"/>
      <c r="I1933" s="58" t="s">
        <v>25</v>
      </c>
      <c r="J1933" s="58" t="s">
        <v>25</v>
      </c>
      <c r="K1933" s="57"/>
      <c r="L1933" s="184">
        <v>7214</v>
      </c>
      <c r="M1933" s="185">
        <v>7457</v>
      </c>
      <c r="N1933" s="186">
        <v>7457</v>
      </c>
      <c r="O1933" s="187">
        <f t="shared" si="303"/>
        <v>0</v>
      </c>
      <c r="P1933" s="59">
        <f t="shared" si="302"/>
        <v>100</v>
      </c>
    </row>
    <row r="1934" spans="1:16" s="2" customFormat="1" outlineLevel="1" x14ac:dyDescent="0.2">
      <c r="A1934" s="218">
        <f t="shared" si="304"/>
        <v>1931</v>
      </c>
      <c r="B1934" s="60" t="s">
        <v>2386</v>
      </c>
      <c r="C1934" s="61"/>
      <c r="D1934" s="61"/>
      <c r="E1934" s="61"/>
      <c r="F1934" s="61"/>
      <c r="G1934" s="61"/>
      <c r="H1934" s="62"/>
      <c r="I1934" s="61"/>
      <c r="J1934" s="61"/>
      <c r="K1934" s="63"/>
      <c r="L1934" s="65">
        <f>SUM(L1935:L1947)</f>
        <v>54744</v>
      </c>
      <c r="M1934" s="65">
        <f>SUM(M1935:M1947)</f>
        <v>55180</v>
      </c>
      <c r="N1934" s="65">
        <f>SUM(N1935:N1947)</f>
        <v>55180</v>
      </c>
      <c r="O1934" s="66">
        <f>SUM(O1935:O1947)</f>
        <v>0</v>
      </c>
      <c r="P1934" s="18">
        <f t="shared" si="302"/>
        <v>100</v>
      </c>
    </row>
    <row r="1935" spans="1:16" s="2" customFormat="1" outlineLevel="2" x14ac:dyDescent="0.2">
      <c r="A1935" s="217">
        <f t="shared" si="304"/>
        <v>1932</v>
      </c>
      <c r="B1935" s="57" t="s">
        <v>2387</v>
      </c>
      <c r="C1935" s="58" t="s">
        <v>23</v>
      </c>
      <c r="D1935" s="58" t="s">
        <v>2284</v>
      </c>
      <c r="E1935" s="58" t="s">
        <v>2388</v>
      </c>
      <c r="F1935" s="58" t="s">
        <v>2389</v>
      </c>
      <c r="G1935" s="58" t="s">
        <v>135</v>
      </c>
      <c r="H1935" s="58"/>
      <c r="I1935" s="58" t="s">
        <v>25</v>
      </c>
      <c r="J1935" s="58" t="s">
        <v>25</v>
      </c>
      <c r="K1935" s="57"/>
      <c r="L1935" s="184">
        <v>4270</v>
      </c>
      <c r="M1935" s="185">
        <v>4424</v>
      </c>
      <c r="N1935" s="186">
        <v>4424</v>
      </c>
      <c r="O1935" s="187">
        <f t="shared" ref="O1935:O1947" si="305">N1935-M1935</f>
        <v>0</v>
      </c>
      <c r="P1935" s="59">
        <f t="shared" si="302"/>
        <v>100</v>
      </c>
    </row>
    <row r="1936" spans="1:16" s="2" customFormat="1" outlineLevel="2" x14ac:dyDescent="0.2">
      <c r="A1936" s="217">
        <f t="shared" si="304"/>
        <v>1933</v>
      </c>
      <c r="B1936" s="57" t="s">
        <v>2390</v>
      </c>
      <c r="C1936" s="58" t="s">
        <v>23</v>
      </c>
      <c r="D1936" s="58" t="s">
        <v>2284</v>
      </c>
      <c r="E1936" s="58" t="s">
        <v>2391</v>
      </c>
      <c r="F1936" s="58" t="s">
        <v>2389</v>
      </c>
      <c r="G1936" s="58" t="s">
        <v>135</v>
      </c>
      <c r="H1936" s="58"/>
      <c r="I1936" s="58" t="s">
        <v>25</v>
      </c>
      <c r="J1936" s="58" t="s">
        <v>25</v>
      </c>
      <c r="K1936" s="57"/>
      <c r="L1936" s="184">
        <v>4856</v>
      </c>
      <c r="M1936" s="185">
        <v>4927</v>
      </c>
      <c r="N1936" s="186">
        <v>4927</v>
      </c>
      <c r="O1936" s="187">
        <f t="shared" si="305"/>
        <v>0</v>
      </c>
      <c r="P1936" s="59">
        <f t="shared" si="302"/>
        <v>100</v>
      </c>
    </row>
    <row r="1937" spans="1:16" s="2" customFormat="1" outlineLevel="2" x14ac:dyDescent="0.2">
      <c r="A1937" s="217">
        <f t="shared" si="304"/>
        <v>1934</v>
      </c>
      <c r="B1937" s="57" t="s">
        <v>2392</v>
      </c>
      <c r="C1937" s="58" t="s">
        <v>23</v>
      </c>
      <c r="D1937" s="58" t="s">
        <v>2284</v>
      </c>
      <c r="E1937" s="58" t="s">
        <v>2393</v>
      </c>
      <c r="F1937" s="58" t="s">
        <v>2389</v>
      </c>
      <c r="G1937" s="58" t="s">
        <v>135</v>
      </c>
      <c r="H1937" s="58"/>
      <c r="I1937" s="58" t="s">
        <v>25</v>
      </c>
      <c r="J1937" s="58" t="s">
        <v>25</v>
      </c>
      <c r="K1937" s="57"/>
      <c r="L1937" s="184">
        <v>3395</v>
      </c>
      <c r="M1937" s="185">
        <v>3422</v>
      </c>
      <c r="N1937" s="186">
        <v>3422</v>
      </c>
      <c r="O1937" s="187">
        <f t="shared" si="305"/>
        <v>0</v>
      </c>
      <c r="P1937" s="59">
        <f t="shared" si="302"/>
        <v>100</v>
      </c>
    </row>
    <row r="1938" spans="1:16" s="2" customFormat="1" outlineLevel="2" x14ac:dyDescent="0.2">
      <c r="A1938" s="217">
        <f t="shared" si="304"/>
        <v>1935</v>
      </c>
      <c r="B1938" s="57" t="s">
        <v>2394</v>
      </c>
      <c r="C1938" s="58" t="s">
        <v>23</v>
      </c>
      <c r="D1938" s="58" t="s">
        <v>2284</v>
      </c>
      <c r="E1938" s="58" t="s">
        <v>2395</v>
      </c>
      <c r="F1938" s="58" t="s">
        <v>2389</v>
      </c>
      <c r="G1938" s="58" t="s">
        <v>135</v>
      </c>
      <c r="H1938" s="58"/>
      <c r="I1938" s="58" t="s">
        <v>25</v>
      </c>
      <c r="J1938" s="58" t="s">
        <v>25</v>
      </c>
      <c r="K1938" s="57"/>
      <c r="L1938" s="184">
        <v>2472</v>
      </c>
      <c r="M1938" s="185">
        <v>2479</v>
      </c>
      <c r="N1938" s="186">
        <v>2479</v>
      </c>
      <c r="O1938" s="187">
        <f t="shared" si="305"/>
        <v>0</v>
      </c>
      <c r="P1938" s="59">
        <f t="shared" si="302"/>
        <v>100</v>
      </c>
    </row>
    <row r="1939" spans="1:16" s="2" customFormat="1" outlineLevel="2" x14ac:dyDescent="0.2">
      <c r="A1939" s="217">
        <f t="shared" si="304"/>
        <v>1936</v>
      </c>
      <c r="B1939" s="57" t="s">
        <v>2396</v>
      </c>
      <c r="C1939" s="58" t="s">
        <v>23</v>
      </c>
      <c r="D1939" s="58" t="s">
        <v>2284</v>
      </c>
      <c r="E1939" s="58" t="s">
        <v>2397</v>
      </c>
      <c r="F1939" s="58" t="s">
        <v>2389</v>
      </c>
      <c r="G1939" s="58" t="s">
        <v>135</v>
      </c>
      <c r="H1939" s="58"/>
      <c r="I1939" s="58" t="s">
        <v>25</v>
      </c>
      <c r="J1939" s="58" t="s">
        <v>25</v>
      </c>
      <c r="K1939" s="57"/>
      <c r="L1939" s="184">
        <v>3097</v>
      </c>
      <c r="M1939" s="185">
        <v>3134</v>
      </c>
      <c r="N1939" s="186">
        <v>3134</v>
      </c>
      <c r="O1939" s="187">
        <f t="shared" si="305"/>
        <v>0</v>
      </c>
      <c r="P1939" s="59">
        <f t="shared" si="302"/>
        <v>100</v>
      </c>
    </row>
    <row r="1940" spans="1:16" s="2" customFormat="1" outlineLevel="2" x14ac:dyDescent="0.2">
      <c r="A1940" s="217">
        <f t="shared" si="304"/>
        <v>1937</v>
      </c>
      <c r="B1940" s="57" t="s">
        <v>2398</v>
      </c>
      <c r="C1940" s="58" t="s">
        <v>23</v>
      </c>
      <c r="D1940" s="58" t="s">
        <v>2284</v>
      </c>
      <c r="E1940" s="58" t="s">
        <v>2399</v>
      </c>
      <c r="F1940" s="58" t="s">
        <v>2389</v>
      </c>
      <c r="G1940" s="58" t="s">
        <v>135</v>
      </c>
      <c r="H1940" s="58"/>
      <c r="I1940" s="58" t="s">
        <v>25</v>
      </c>
      <c r="J1940" s="58" t="s">
        <v>25</v>
      </c>
      <c r="K1940" s="57"/>
      <c r="L1940" s="184">
        <v>2887</v>
      </c>
      <c r="M1940" s="185">
        <v>2902</v>
      </c>
      <c r="N1940" s="186">
        <v>2902</v>
      </c>
      <c r="O1940" s="187">
        <f t="shared" si="305"/>
        <v>0</v>
      </c>
      <c r="P1940" s="59">
        <f t="shared" si="302"/>
        <v>100</v>
      </c>
    </row>
    <row r="1941" spans="1:16" s="2" customFormat="1" outlineLevel="2" x14ac:dyDescent="0.2">
      <c r="A1941" s="217">
        <f t="shared" si="304"/>
        <v>1938</v>
      </c>
      <c r="B1941" s="57" t="s">
        <v>2400</v>
      </c>
      <c r="C1941" s="58" t="s">
        <v>23</v>
      </c>
      <c r="D1941" s="58" t="s">
        <v>2284</v>
      </c>
      <c r="E1941" s="58" t="s">
        <v>2401</v>
      </c>
      <c r="F1941" s="58" t="s">
        <v>2389</v>
      </c>
      <c r="G1941" s="58" t="s">
        <v>135</v>
      </c>
      <c r="H1941" s="58"/>
      <c r="I1941" s="58" t="s">
        <v>25</v>
      </c>
      <c r="J1941" s="58" t="s">
        <v>25</v>
      </c>
      <c r="K1941" s="57"/>
      <c r="L1941" s="184">
        <v>4215</v>
      </c>
      <c r="M1941" s="185">
        <v>4247</v>
      </c>
      <c r="N1941" s="186">
        <v>4247</v>
      </c>
      <c r="O1941" s="187">
        <f t="shared" si="305"/>
        <v>0</v>
      </c>
      <c r="P1941" s="59">
        <f t="shared" si="302"/>
        <v>100</v>
      </c>
    </row>
    <row r="1942" spans="1:16" s="2" customFormat="1" outlineLevel="2" x14ac:dyDescent="0.2">
      <c r="A1942" s="217">
        <f t="shared" si="304"/>
        <v>1939</v>
      </c>
      <c r="B1942" s="57" t="s">
        <v>2402</v>
      </c>
      <c r="C1942" s="58" t="s">
        <v>23</v>
      </c>
      <c r="D1942" s="58" t="s">
        <v>2284</v>
      </c>
      <c r="E1942" s="58" t="s">
        <v>2403</v>
      </c>
      <c r="F1942" s="58" t="s">
        <v>2389</v>
      </c>
      <c r="G1942" s="58" t="s">
        <v>135</v>
      </c>
      <c r="H1942" s="58"/>
      <c r="I1942" s="58" t="s">
        <v>25</v>
      </c>
      <c r="J1942" s="58" t="s">
        <v>25</v>
      </c>
      <c r="K1942" s="57"/>
      <c r="L1942" s="184">
        <v>3088</v>
      </c>
      <c r="M1942" s="185">
        <v>3088</v>
      </c>
      <c r="N1942" s="186">
        <v>3088</v>
      </c>
      <c r="O1942" s="187">
        <f t="shared" si="305"/>
        <v>0</v>
      </c>
      <c r="P1942" s="59">
        <f t="shared" si="302"/>
        <v>100</v>
      </c>
    </row>
    <row r="1943" spans="1:16" s="2" customFormat="1" outlineLevel="2" x14ac:dyDescent="0.2">
      <c r="A1943" s="217">
        <f t="shared" si="304"/>
        <v>1940</v>
      </c>
      <c r="B1943" s="57" t="s">
        <v>2404</v>
      </c>
      <c r="C1943" s="58" t="s">
        <v>23</v>
      </c>
      <c r="D1943" s="58" t="s">
        <v>2284</v>
      </c>
      <c r="E1943" s="58" t="s">
        <v>2405</v>
      </c>
      <c r="F1943" s="58" t="s">
        <v>2389</v>
      </c>
      <c r="G1943" s="58" t="s">
        <v>135</v>
      </c>
      <c r="H1943" s="58"/>
      <c r="I1943" s="58" t="s">
        <v>25</v>
      </c>
      <c r="J1943" s="58" t="s">
        <v>25</v>
      </c>
      <c r="K1943" s="57"/>
      <c r="L1943" s="184">
        <v>2456</v>
      </c>
      <c r="M1943" s="185">
        <v>2456</v>
      </c>
      <c r="N1943" s="186">
        <v>2456</v>
      </c>
      <c r="O1943" s="187">
        <f t="shared" si="305"/>
        <v>0</v>
      </c>
      <c r="P1943" s="59">
        <f t="shared" si="302"/>
        <v>100</v>
      </c>
    </row>
    <row r="1944" spans="1:16" s="2" customFormat="1" outlineLevel="2" x14ac:dyDescent="0.2">
      <c r="A1944" s="217">
        <f t="shared" si="304"/>
        <v>1941</v>
      </c>
      <c r="B1944" s="57" t="s">
        <v>2406</v>
      </c>
      <c r="C1944" s="58" t="s">
        <v>23</v>
      </c>
      <c r="D1944" s="58" t="s">
        <v>2284</v>
      </c>
      <c r="E1944" s="58" t="s">
        <v>2407</v>
      </c>
      <c r="F1944" s="58" t="s">
        <v>2389</v>
      </c>
      <c r="G1944" s="58" t="s">
        <v>135</v>
      </c>
      <c r="H1944" s="58"/>
      <c r="I1944" s="58" t="s">
        <v>25</v>
      </c>
      <c r="J1944" s="58" t="s">
        <v>25</v>
      </c>
      <c r="K1944" s="57"/>
      <c r="L1944" s="184">
        <v>6383</v>
      </c>
      <c r="M1944" s="185">
        <v>6402</v>
      </c>
      <c r="N1944" s="186">
        <v>6402</v>
      </c>
      <c r="O1944" s="187">
        <f t="shared" si="305"/>
        <v>0</v>
      </c>
      <c r="P1944" s="59">
        <f t="shared" si="302"/>
        <v>100</v>
      </c>
    </row>
    <row r="1945" spans="1:16" s="2" customFormat="1" outlineLevel="2" x14ac:dyDescent="0.2">
      <c r="A1945" s="217">
        <f t="shared" si="304"/>
        <v>1942</v>
      </c>
      <c r="B1945" s="57" t="s">
        <v>2408</v>
      </c>
      <c r="C1945" s="58" t="s">
        <v>23</v>
      </c>
      <c r="D1945" s="58" t="s">
        <v>2284</v>
      </c>
      <c r="E1945" s="58" t="s">
        <v>2409</v>
      </c>
      <c r="F1945" s="58" t="s">
        <v>2389</v>
      </c>
      <c r="G1945" s="58" t="s">
        <v>135</v>
      </c>
      <c r="H1945" s="58"/>
      <c r="I1945" s="58" t="s">
        <v>25</v>
      </c>
      <c r="J1945" s="58" t="s">
        <v>25</v>
      </c>
      <c r="K1945" s="57"/>
      <c r="L1945" s="184">
        <v>2844</v>
      </c>
      <c r="M1945" s="185">
        <v>2844</v>
      </c>
      <c r="N1945" s="186">
        <v>2844</v>
      </c>
      <c r="O1945" s="187">
        <f t="shared" si="305"/>
        <v>0</v>
      </c>
      <c r="P1945" s="59">
        <f t="shared" si="302"/>
        <v>100</v>
      </c>
    </row>
    <row r="1946" spans="1:16" s="2" customFormat="1" outlineLevel="2" x14ac:dyDescent="0.2">
      <c r="A1946" s="217">
        <f t="shared" si="304"/>
        <v>1943</v>
      </c>
      <c r="B1946" s="57" t="s">
        <v>2410</v>
      </c>
      <c r="C1946" s="58" t="s">
        <v>23</v>
      </c>
      <c r="D1946" s="58" t="s">
        <v>2284</v>
      </c>
      <c r="E1946" s="58" t="s">
        <v>2411</v>
      </c>
      <c r="F1946" s="58" t="s">
        <v>2389</v>
      </c>
      <c r="G1946" s="58" t="s">
        <v>135</v>
      </c>
      <c r="H1946" s="58"/>
      <c r="I1946" s="58" t="s">
        <v>25</v>
      </c>
      <c r="J1946" s="58" t="s">
        <v>25</v>
      </c>
      <c r="K1946" s="57"/>
      <c r="L1946" s="184">
        <v>6366</v>
      </c>
      <c r="M1946" s="185">
        <v>6434</v>
      </c>
      <c r="N1946" s="186">
        <v>6434</v>
      </c>
      <c r="O1946" s="187">
        <f t="shared" si="305"/>
        <v>0</v>
      </c>
      <c r="P1946" s="59">
        <f t="shared" si="302"/>
        <v>100</v>
      </c>
    </row>
    <row r="1947" spans="1:16" s="2" customFormat="1" outlineLevel="2" x14ac:dyDescent="0.2">
      <c r="A1947" s="217">
        <f t="shared" si="304"/>
        <v>1944</v>
      </c>
      <c r="B1947" s="57" t="s">
        <v>2412</v>
      </c>
      <c r="C1947" s="58" t="s">
        <v>23</v>
      </c>
      <c r="D1947" s="58" t="s">
        <v>2284</v>
      </c>
      <c r="E1947" s="58" t="s">
        <v>2413</v>
      </c>
      <c r="F1947" s="58" t="s">
        <v>2389</v>
      </c>
      <c r="G1947" s="58" t="s">
        <v>135</v>
      </c>
      <c r="H1947" s="58"/>
      <c r="I1947" s="58" t="s">
        <v>25</v>
      </c>
      <c r="J1947" s="58" t="s">
        <v>25</v>
      </c>
      <c r="K1947" s="57"/>
      <c r="L1947" s="184">
        <v>8415</v>
      </c>
      <c r="M1947" s="185">
        <v>8421</v>
      </c>
      <c r="N1947" s="186">
        <v>8421</v>
      </c>
      <c r="O1947" s="187">
        <f t="shared" si="305"/>
        <v>0</v>
      </c>
      <c r="P1947" s="59">
        <f t="shared" si="302"/>
        <v>100</v>
      </c>
    </row>
    <row r="1948" spans="1:16" s="2" customFormat="1" outlineLevel="1" x14ac:dyDescent="0.2">
      <c r="A1948" s="218">
        <f t="shared" si="304"/>
        <v>1945</v>
      </c>
      <c r="B1948" s="60" t="s">
        <v>2414</v>
      </c>
      <c r="C1948" s="61"/>
      <c r="D1948" s="61"/>
      <c r="E1948" s="61"/>
      <c r="F1948" s="61"/>
      <c r="G1948" s="61"/>
      <c r="H1948" s="62"/>
      <c r="I1948" s="61"/>
      <c r="J1948" s="61"/>
      <c r="K1948" s="63"/>
      <c r="L1948" s="65">
        <f>SUM(L1949:L1967)</f>
        <v>149897</v>
      </c>
      <c r="M1948" s="65">
        <f>SUM(M1949:M1967)</f>
        <v>150593</v>
      </c>
      <c r="N1948" s="65">
        <f>SUM(N1949:N1967)</f>
        <v>150593</v>
      </c>
      <c r="O1948" s="66">
        <f>SUM(O1949:O1967)</f>
        <v>0</v>
      </c>
      <c r="P1948" s="18">
        <f t="shared" si="302"/>
        <v>100</v>
      </c>
    </row>
    <row r="1949" spans="1:16" s="2" customFormat="1" outlineLevel="2" x14ac:dyDescent="0.2">
      <c r="A1949" s="217">
        <f t="shared" si="304"/>
        <v>1946</v>
      </c>
      <c r="B1949" s="57" t="s">
        <v>2415</v>
      </c>
      <c r="C1949" s="58" t="s">
        <v>23</v>
      </c>
      <c r="D1949" s="58" t="s">
        <v>2284</v>
      </c>
      <c r="E1949" s="58" t="s">
        <v>611</v>
      </c>
      <c r="F1949" s="58" t="s">
        <v>151</v>
      </c>
      <c r="G1949" s="58" t="s">
        <v>135</v>
      </c>
      <c r="H1949" s="58"/>
      <c r="I1949" s="58" t="s">
        <v>25</v>
      </c>
      <c r="J1949" s="58" t="s">
        <v>25</v>
      </c>
      <c r="K1949" s="57"/>
      <c r="L1949" s="184">
        <v>2314</v>
      </c>
      <c r="M1949" s="185">
        <v>2399</v>
      </c>
      <c r="N1949" s="186">
        <v>2399</v>
      </c>
      <c r="O1949" s="187">
        <f t="shared" ref="O1949:O1967" si="306">N1949-M1949</f>
        <v>0</v>
      </c>
      <c r="P1949" s="59">
        <f t="shared" si="302"/>
        <v>100</v>
      </c>
    </row>
    <row r="1950" spans="1:16" s="2" customFormat="1" outlineLevel="2" x14ac:dyDescent="0.2">
      <c r="A1950" s="217">
        <f t="shared" si="304"/>
        <v>1947</v>
      </c>
      <c r="B1950" s="57" t="s">
        <v>2416</v>
      </c>
      <c r="C1950" s="58" t="s">
        <v>23</v>
      </c>
      <c r="D1950" s="58" t="s">
        <v>2284</v>
      </c>
      <c r="E1950" s="58" t="s">
        <v>2417</v>
      </c>
      <c r="F1950" s="58" t="s">
        <v>151</v>
      </c>
      <c r="G1950" s="58" t="s">
        <v>135</v>
      </c>
      <c r="H1950" s="58"/>
      <c r="I1950" s="58" t="s">
        <v>25</v>
      </c>
      <c r="J1950" s="58" t="s">
        <v>25</v>
      </c>
      <c r="K1950" s="57"/>
      <c r="L1950" s="184">
        <v>1824</v>
      </c>
      <c r="M1950" s="185">
        <v>1824</v>
      </c>
      <c r="N1950" s="186">
        <v>1824</v>
      </c>
      <c r="O1950" s="187">
        <f t="shared" si="306"/>
        <v>0</v>
      </c>
      <c r="P1950" s="59">
        <f t="shared" si="302"/>
        <v>100</v>
      </c>
    </row>
    <row r="1951" spans="1:16" s="2" customFormat="1" outlineLevel="2" x14ac:dyDescent="0.2">
      <c r="A1951" s="217">
        <f t="shared" si="304"/>
        <v>1948</v>
      </c>
      <c r="B1951" s="57" t="s">
        <v>2418</v>
      </c>
      <c r="C1951" s="58" t="s">
        <v>23</v>
      </c>
      <c r="D1951" s="58" t="s">
        <v>2284</v>
      </c>
      <c r="E1951" s="58" t="s">
        <v>2419</v>
      </c>
      <c r="F1951" s="58" t="s">
        <v>151</v>
      </c>
      <c r="G1951" s="58" t="s">
        <v>135</v>
      </c>
      <c r="H1951" s="58"/>
      <c r="I1951" s="58" t="s">
        <v>25</v>
      </c>
      <c r="J1951" s="58" t="s">
        <v>25</v>
      </c>
      <c r="K1951" s="57"/>
      <c r="L1951" s="184">
        <v>16791</v>
      </c>
      <c r="M1951" s="185">
        <v>16897</v>
      </c>
      <c r="N1951" s="186">
        <v>16897</v>
      </c>
      <c r="O1951" s="187">
        <f t="shared" si="306"/>
        <v>0</v>
      </c>
      <c r="P1951" s="59">
        <f t="shared" si="302"/>
        <v>100</v>
      </c>
    </row>
    <row r="1952" spans="1:16" s="2" customFormat="1" outlineLevel="2" x14ac:dyDescent="0.2">
      <c r="A1952" s="217">
        <f t="shared" si="304"/>
        <v>1949</v>
      </c>
      <c r="B1952" s="57" t="s">
        <v>2420</v>
      </c>
      <c r="C1952" s="58" t="s">
        <v>23</v>
      </c>
      <c r="D1952" s="58" t="s">
        <v>2284</v>
      </c>
      <c r="E1952" s="58" t="s">
        <v>997</v>
      </c>
      <c r="F1952" s="58" t="s">
        <v>151</v>
      </c>
      <c r="G1952" s="58" t="s">
        <v>135</v>
      </c>
      <c r="H1952" s="58"/>
      <c r="I1952" s="58" t="s">
        <v>25</v>
      </c>
      <c r="J1952" s="58" t="s">
        <v>25</v>
      </c>
      <c r="K1952" s="57"/>
      <c r="L1952" s="184">
        <v>2055</v>
      </c>
      <c r="M1952" s="185">
        <v>2055</v>
      </c>
      <c r="N1952" s="186">
        <v>2055</v>
      </c>
      <c r="O1952" s="187">
        <f t="shared" si="306"/>
        <v>0</v>
      </c>
      <c r="P1952" s="59">
        <f t="shared" si="302"/>
        <v>100</v>
      </c>
    </row>
    <row r="1953" spans="1:16" s="2" customFormat="1" outlineLevel="2" x14ac:dyDescent="0.2">
      <c r="A1953" s="217">
        <f t="shared" si="304"/>
        <v>1950</v>
      </c>
      <c r="B1953" s="57" t="s">
        <v>2421</v>
      </c>
      <c r="C1953" s="58" t="s">
        <v>23</v>
      </c>
      <c r="D1953" s="58" t="s">
        <v>2284</v>
      </c>
      <c r="E1953" s="58" t="s">
        <v>138</v>
      </c>
      <c r="F1953" s="58" t="s">
        <v>151</v>
      </c>
      <c r="G1953" s="58" t="s">
        <v>135</v>
      </c>
      <c r="H1953" s="58"/>
      <c r="I1953" s="58" t="s">
        <v>25</v>
      </c>
      <c r="J1953" s="58" t="s">
        <v>25</v>
      </c>
      <c r="K1953" s="57"/>
      <c r="L1953" s="184">
        <v>5902</v>
      </c>
      <c r="M1953" s="185">
        <v>5908</v>
      </c>
      <c r="N1953" s="186">
        <v>5908</v>
      </c>
      <c r="O1953" s="187">
        <f t="shared" si="306"/>
        <v>0</v>
      </c>
      <c r="P1953" s="59">
        <f t="shared" si="302"/>
        <v>100</v>
      </c>
    </row>
    <row r="1954" spans="1:16" s="2" customFormat="1" outlineLevel="2" x14ac:dyDescent="0.2">
      <c r="A1954" s="217">
        <f t="shared" si="304"/>
        <v>1951</v>
      </c>
      <c r="B1954" s="57" t="s">
        <v>2422</v>
      </c>
      <c r="C1954" s="58" t="s">
        <v>23</v>
      </c>
      <c r="D1954" s="58" t="s">
        <v>2284</v>
      </c>
      <c r="E1954" s="58" t="s">
        <v>2423</v>
      </c>
      <c r="F1954" s="58" t="s">
        <v>151</v>
      </c>
      <c r="G1954" s="58" t="s">
        <v>135</v>
      </c>
      <c r="H1954" s="58"/>
      <c r="I1954" s="58" t="s">
        <v>25</v>
      </c>
      <c r="J1954" s="58" t="s">
        <v>25</v>
      </c>
      <c r="K1954" s="57"/>
      <c r="L1954" s="184">
        <v>5907</v>
      </c>
      <c r="M1954" s="185">
        <v>5907</v>
      </c>
      <c r="N1954" s="186">
        <v>5907</v>
      </c>
      <c r="O1954" s="187">
        <f t="shared" si="306"/>
        <v>0</v>
      </c>
      <c r="P1954" s="59">
        <f t="shared" si="302"/>
        <v>100</v>
      </c>
    </row>
    <row r="1955" spans="1:16" s="2" customFormat="1" outlineLevel="2" x14ac:dyDescent="0.2">
      <c r="A1955" s="217">
        <f t="shared" si="304"/>
        <v>1952</v>
      </c>
      <c r="B1955" s="57" t="s">
        <v>2424</v>
      </c>
      <c r="C1955" s="58" t="s">
        <v>23</v>
      </c>
      <c r="D1955" s="58" t="s">
        <v>2284</v>
      </c>
      <c r="E1955" s="58" t="s">
        <v>1500</v>
      </c>
      <c r="F1955" s="58" t="s">
        <v>151</v>
      </c>
      <c r="G1955" s="58" t="s">
        <v>135</v>
      </c>
      <c r="H1955" s="58"/>
      <c r="I1955" s="58" t="s">
        <v>25</v>
      </c>
      <c r="J1955" s="58" t="s">
        <v>25</v>
      </c>
      <c r="K1955" s="57"/>
      <c r="L1955" s="184">
        <v>18081</v>
      </c>
      <c r="M1955" s="185">
        <v>18374</v>
      </c>
      <c r="N1955" s="186">
        <v>18374</v>
      </c>
      <c r="O1955" s="187">
        <f t="shared" si="306"/>
        <v>0</v>
      </c>
      <c r="P1955" s="59">
        <f t="shared" si="302"/>
        <v>100</v>
      </c>
    </row>
    <row r="1956" spans="1:16" s="2" customFormat="1" outlineLevel="2" x14ac:dyDescent="0.2">
      <c r="A1956" s="217">
        <f t="shared" si="304"/>
        <v>1953</v>
      </c>
      <c r="B1956" s="57" t="s">
        <v>2425</v>
      </c>
      <c r="C1956" s="58" t="s">
        <v>23</v>
      </c>
      <c r="D1956" s="58" t="s">
        <v>2284</v>
      </c>
      <c r="E1956" s="58" t="s">
        <v>2426</v>
      </c>
      <c r="F1956" s="58" t="s">
        <v>151</v>
      </c>
      <c r="G1956" s="58" t="s">
        <v>135</v>
      </c>
      <c r="H1956" s="58"/>
      <c r="I1956" s="58" t="s">
        <v>25</v>
      </c>
      <c r="J1956" s="58" t="s">
        <v>25</v>
      </c>
      <c r="K1956" s="57"/>
      <c r="L1956" s="184">
        <v>4858</v>
      </c>
      <c r="M1956" s="185">
        <v>4860</v>
      </c>
      <c r="N1956" s="186">
        <v>4860</v>
      </c>
      <c r="O1956" s="187">
        <f t="shared" si="306"/>
        <v>0</v>
      </c>
      <c r="P1956" s="59">
        <f t="shared" si="302"/>
        <v>100</v>
      </c>
    </row>
    <row r="1957" spans="1:16" s="2" customFormat="1" outlineLevel="2" x14ac:dyDescent="0.2">
      <c r="A1957" s="217">
        <f t="shared" si="304"/>
        <v>1954</v>
      </c>
      <c r="B1957" s="57" t="s">
        <v>2427</v>
      </c>
      <c r="C1957" s="58" t="s">
        <v>23</v>
      </c>
      <c r="D1957" s="58" t="s">
        <v>2284</v>
      </c>
      <c r="E1957" s="58" t="s">
        <v>2428</v>
      </c>
      <c r="F1957" s="58" t="s">
        <v>151</v>
      </c>
      <c r="G1957" s="58" t="s">
        <v>135</v>
      </c>
      <c r="H1957" s="58"/>
      <c r="I1957" s="58" t="s">
        <v>25</v>
      </c>
      <c r="J1957" s="58" t="s">
        <v>25</v>
      </c>
      <c r="K1957" s="57"/>
      <c r="L1957" s="184">
        <v>1879</v>
      </c>
      <c r="M1957" s="185">
        <v>1879</v>
      </c>
      <c r="N1957" s="186">
        <v>1879</v>
      </c>
      <c r="O1957" s="187">
        <f t="shared" si="306"/>
        <v>0</v>
      </c>
      <c r="P1957" s="59">
        <f t="shared" si="302"/>
        <v>100</v>
      </c>
    </row>
    <row r="1958" spans="1:16" s="2" customFormat="1" outlineLevel="2" x14ac:dyDescent="0.2">
      <c r="A1958" s="217">
        <f t="shared" si="304"/>
        <v>1955</v>
      </c>
      <c r="B1958" s="57" t="s">
        <v>2429</v>
      </c>
      <c r="C1958" s="58" t="s">
        <v>23</v>
      </c>
      <c r="D1958" s="58" t="s">
        <v>2284</v>
      </c>
      <c r="E1958" s="58" t="s">
        <v>2430</v>
      </c>
      <c r="F1958" s="58" t="s">
        <v>151</v>
      </c>
      <c r="G1958" s="58" t="s">
        <v>135</v>
      </c>
      <c r="H1958" s="58"/>
      <c r="I1958" s="58" t="s">
        <v>25</v>
      </c>
      <c r="J1958" s="58" t="s">
        <v>25</v>
      </c>
      <c r="K1958" s="57"/>
      <c r="L1958" s="184">
        <v>9898</v>
      </c>
      <c r="M1958" s="185">
        <v>9883</v>
      </c>
      <c r="N1958" s="186">
        <v>9883</v>
      </c>
      <c r="O1958" s="187">
        <f t="shared" si="306"/>
        <v>0</v>
      </c>
      <c r="P1958" s="59">
        <f t="shared" si="302"/>
        <v>100</v>
      </c>
    </row>
    <row r="1959" spans="1:16" s="2" customFormat="1" outlineLevel="2" x14ac:dyDescent="0.2">
      <c r="A1959" s="217">
        <f t="shared" si="304"/>
        <v>1956</v>
      </c>
      <c r="B1959" s="57" t="s">
        <v>2431</v>
      </c>
      <c r="C1959" s="58" t="s">
        <v>23</v>
      </c>
      <c r="D1959" s="58" t="s">
        <v>2284</v>
      </c>
      <c r="E1959" s="58" t="s">
        <v>634</v>
      </c>
      <c r="F1959" s="58" t="s">
        <v>151</v>
      </c>
      <c r="G1959" s="58" t="s">
        <v>135</v>
      </c>
      <c r="H1959" s="58"/>
      <c r="I1959" s="58" t="s">
        <v>25</v>
      </c>
      <c r="J1959" s="58" t="s">
        <v>25</v>
      </c>
      <c r="K1959" s="57"/>
      <c r="L1959" s="184">
        <v>7088</v>
      </c>
      <c r="M1959" s="185">
        <v>7204</v>
      </c>
      <c r="N1959" s="186">
        <v>7204</v>
      </c>
      <c r="O1959" s="187">
        <f t="shared" si="306"/>
        <v>0</v>
      </c>
      <c r="P1959" s="59">
        <f t="shared" si="302"/>
        <v>100</v>
      </c>
    </row>
    <row r="1960" spans="1:16" s="2" customFormat="1" outlineLevel="2" x14ac:dyDescent="0.2">
      <c r="A1960" s="217">
        <f t="shared" si="304"/>
        <v>1957</v>
      </c>
      <c r="B1960" s="57" t="s">
        <v>2432</v>
      </c>
      <c r="C1960" s="58" t="s">
        <v>23</v>
      </c>
      <c r="D1960" s="58" t="s">
        <v>2284</v>
      </c>
      <c r="E1960" s="58" t="s">
        <v>2433</v>
      </c>
      <c r="F1960" s="58" t="s">
        <v>151</v>
      </c>
      <c r="G1960" s="58" t="s">
        <v>135</v>
      </c>
      <c r="H1960" s="58"/>
      <c r="I1960" s="58" t="s">
        <v>25</v>
      </c>
      <c r="J1960" s="58" t="s">
        <v>25</v>
      </c>
      <c r="K1960" s="57"/>
      <c r="L1960" s="184">
        <v>3847</v>
      </c>
      <c r="M1960" s="185">
        <v>3848</v>
      </c>
      <c r="N1960" s="186">
        <v>3848</v>
      </c>
      <c r="O1960" s="187">
        <f t="shared" si="306"/>
        <v>0</v>
      </c>
      <c r="P1960" s="59">
        <f t="shared" si="302"/>
        <v>100</v>
      </c>
    </row>
    <row r="1961" spans="1:16" s="2" customFormat="1" outlineLevel="2" x14ac:dyDescent="0.2">
      <c r="A1961" s="217">
        <f t="shared" si="304"/>
        <v>1958</v>
      </c>
      <c r="B1961" s="57" t="s">
        <v>2434</v>
      </c>
      <c r="C1961" s="58" t="s">
        <v>23</v>
      </c>
      <c r="D1961" s="58" t="s">
        <v>2284</v>
      </c>
      <c r="E1961" s="58" t="s">
        <v>2435</v>
      </c>
      <c r="F1961" s="58" t="s">
        <v>151</v>
      </c>
      <c r="G1961" s="58" t="s">
        <v>135</v>
      </c>
      <c r="H1961" s="58"/>
      <c r="I1961" s="58" t="s">
        <v>25</v>
      </c>
      <c r="J1961" s="58" t="s">
        <v>25</v>
      </c>
      <c r="K1961" s="57"/>
      <c r="L1961" s="184">
        <v>6629</v>
      </c>
      <c r="M1961" s="185">
        <v>6631</v>
      </c>
      <c r="N1961" s="186">
        <v>6631</v>
      </c>
      <c r="O1961" s="187">
        <f t="shared" si="306"/>
        <v>0</v>
      </c>
      <c r="P1961" s="59">
        <f t="shared" si="302"/>
        <v>100</v>
      </c>
    </row>
    <row r="1962" spans="1:16" s="2" customFormat="1" outlineLevel="2" x14ac:dyDescent="0.2">
      <c r="A1962" s="217">
        <f t="shared" si="304"/>
        <v>1959</v>
      </c>
      <c r="B1962" s="57" t="s">
        <v>2436</v>
      </c>
      <c r="C1962" s="58" t="s">
        <v>23</v>
      </c>
      <c r="D1962" s="58" t="s">
        <v>2284</v>
      </c>
      <c r="E1962" s="58" t="s">
        <v>2437</v>
      </c>
      <c r="F1962" s="58" t="s">
        <v>151</v>
      </c>
      <c r="G1962" s="58" t="s">
        <v>135</v>
      </c>
      <c r="H1962" s="58"/>
      <c r="I1962" s="58" t="s">
        <v>25</v>
      </c>
      <c r="J1962" s="58" t="s">
        <v>25</v>
      </c>
      <c r="K1962" s="57"/>
      <c r="L1962" s="184">
        <v>3920</v>
      </c>
      <c r="M1962" s="185">
        <v>3994</v>
      </c>
      <c r="N1962" s="186">
        <v>3994</v>
      </c>
      <c r="O1962" s="187">
        <f t="shared" si="306"/>
        <v>0</v>
      </c>
      <c r="P1962" s="59">
        <f t="shared" si="302"/>
        <v>100</v>
      </c>
    </row>
    <row r="1963" spans="1:16" s="2" customFormat="1" ht="28.5" outlineLevel="2" x14ac:dyDescent="0.2">
      <c r="A1963" s="217">
        <f t="shared" si="304"/>
        <v>1960</v>
      </c>
      <c r="B1963" s="57" t="s">
        <v>2438</v>
      </c>
      <c r="C1963" s="58" t="s">
        <v>23</v>
      </c>
      <c r="D1963" s="58" t="s">
        <v>2284</v>
      </c>
      <c r="E1963" s="58" t="s">
        <v>2439</v>
      </c>
      <c r="F1963" s="58" t="s">
        <v>151</v>
      </c>
      <c r="G1963" s="58" t="s">
        <v>135</v>
      </c>
      <c r="H1963" s="58"/>
      <c r="I1963" s="58" t="s">
        <v>25</v>
      </c>
      <c r="J1963" s="58" t="s">
        <v>25</v>
      </c>
      <c r="K1963" s="57"/>
      <c r="L1963" s="184">
        <v>14011</v>
      </c>
      <c r="M1963" s="185">
        <v>14031</v>
      </c>
      <c r="N1963" s="186">
        <v>14031</v>
      </c>
      <c r="O1963" s="187">
        <f t="shared" si="306"/>
        <v>0</v>
      </c>
      <c r="P1963" s="59">
        <f t="shared" si="302"/>
        <v>100</v>
      </c>
    </row>
    <row r="1964" spans="1:16" s="2" customFormat="1" outlineLevel="2" x14ac:dyDescent="0.2">
      <c r="A1964" s="217">
        <f t="shared" si="304"/>
        <v>1961</v>
      </c>
      <c r="B1964" s="57" t="s">
        <v>2440</v>
      </c>
      <c r="C1964" s="58" t="s">
        <v>23</v>
      </c>
      <c r="D1964" s="58" t="s">
        <v>2284</v>
      </c>
      <c r="E1964" s="58" t="s">
        <v>2441</v>
      </c>
      <c r="F1964" s="58" t="s">
        <v>151</v>
      </c>
      <c r="G1964" s="58" t="s">
        <v>135</v>
      </c>
      <c r="H1964" s="58"/>
      <c r="I1964" s="58" t="s">
        <v>25</v>
      </c>
      <c r="J1964" s="58" t="s">
        <v>25</v>
      </c>
      <c r="K1964" s="57"/>
      <c r="L1964" s="184">
        <v>12849</v>
      </c>
      <c r="M1964" s="185">
        <v>12854</v>
      </c>
      <c r="N1964" s="186">
        <v>12854</v>
      </c>
      <c r="O1964" s="187">
        <f t="shared" si="306"/>
        <v>0</v>
      </c>
      <c r="P1964" s="59">
        <f t="shared" si="302"/>
        <v>100</v>
      </c>
    </row>
    <row r="1965" spans="1:16" s="2" customFormat="1" outlineLevel="2" x14ac:dyDescent="0.2">
      <c r="A1965" s="217">
        <f t="shared" si="304"/>
        <v>1962</v>
      </c>
      <c r="B1965" s="57" t="s">
        <v>2442</v>
      </c>
      <c r="C1965" s="58" t="s">
        <v>23</v>
      </c>
      <c r="D1965" s="58" t="s">
        <v>2284</v>
      </c>
      <c r="E1965" s="58" t="s">
        <v>2443</v>
      </c>
      <c r="F1965" s="58" t="s">
        <v>151</v>
      </c>
      <c r="G1965" s="58" t="s">
        <v>135</v>
      </c>
      <c r="H1965" s="58"/>
      <c r="I1965" s="58" t="s">
        <v>25</v>
      </c>
      <c r="J1965" s="58" t="s">
        <v>25</v>
      </c>
      <c r="K1965" s="57"/>
      <c r="L1965" s="184">
        <v>16199</v>
      </c>
      <c r="M1965" s="185">
        <v>16199</v>
      </c>
      <c r="N1965" s="186">
        <v>16199</v>
      </c>
      <c r="O1965" s="187">
        <f t="shared" si="306"/>
        <v>0</v>
      </c>
      <c r="P1965" s="59">
        <f t="shared" si="302"/>
        <v>100</v>
      </c>
    </row>
    <row r="1966" spans="1:16" s="2" customFormat="1" outlineLevel="2" x14ac:dyDescent="0.2">
      <c r="A1966" s="217">
        <f t="shared" si="304"/>
        <v>1963</v>
      </c>
      <c r="B1966" s="57" t="s">
        <v>2444</v>
      </c>
      <c r="C1966" s="58" t="s">
        <v>23</v>
      </c>
      <c r="D1966" s="58" t="s">
        <v>2284</v>
      </c>
      <c r="E1966" s="58" t="s">
        <v>2445</v>
      </c>
      <c r="F1966" s="58" t="s">
        <v>151</v>
      </c>
      <c r="G1966" s="58" t="s">
        <v>135</v>
      </c>
      <c r="H1966" s="58"/>
      <c r="I1966" s="58" t="s">
        <v>25</v>
      </c>
      <c r="J1966" s="58" t="s">
        <v>25</v>
      </c>
      <c r="K1966" s="57"/>
      <c r="L1966" s="184">
        <v>10839</v>
      </c>
      <c r="M1966" s="185">
        <v>10839</v>
      </c>
      <c r="N1966" s="186">
        <v>10839</v>
      </c>
      <c r="O1966" s="187">
        <f t="shared" si="306"/>
        <v>0</v>
      </c>
      <c r="P1966" s="59">
        <f t="shared" si="302"/>
        <v>100</v>
      </c>
    </row>
    <row r="1967" spans="1:16" s="2" customFormat="1" ht="14.25" customHeight="1" outlineLevel="2" x14ac:dyDescent="0.2">
      <c r="A1967" s="217">
        <f t="shared" si="304"/>
        <v>1964</v>
      </c>
      <c r="B1967" s="57" t="s">
        <v>2446</v>
      </c>
      <c r="C1967" s="58" t="s">
        <v>23</v>
      </c>
      <c r="D1967" s="58" t="s">
        <v>2284</v>
      </c>
      <c r="E1967" s="58" t="s">
        <v>1261</v>
      </c>
      <c r="F1967" s="58" t="s">
        <v>151</v>
      </c>
      <c r="G1967" s="58" t="s">
        <v>135</v>
      </c>
      <c r="H1967" s="58"/>
      <c r="I1967" s="58" t="s">
        <v>25</v>
      </c>
      <c r="J1967" s="58" t="s">
        <v>25</v>
      </c>
      <c r="K1967" s="57"/>
      <c r="L1967" s="184">
        <v>5006</v>
      </c>
      <c r="M1967" s="185">
        <v>5007</v>
      </c>
      <c r="N1967" s="186">
        <v>5007</v>
      </c>
      <c r="O1967" s="187">
        <f t="shared" si="306"/>
        <v>0</v>
      </c>
      <c r="P1967" s="59">
        <f t="shared" si="302"/>
        <v>100</v>
      </c>
    </row>
    <row r="1968" spans="1:16" s="2" customFormat="1" outlineLevel="1" x14ac:dyDescent="0.2">
      <c r="A1968" s="218">
        <f t="shared" si="304"/>
        <v>1965</v>
      </c>
      <c r="B1968" s="60" t="s">
        <v>2447</v>
      </c>
      <c r="C1968" s="61"/>
      <c r="D1968" s="61"/>
      <c r="E1968" s="61"/>
      <c r="F1968" s="61"/>
      <c r="G1968" s="61"/>
      <c r="H1968" s="62"/>
      <c r="I1968" s="61"/>
      <c r="J1968" s="61"/>
      <c r="K1968" s="63"/>
      <c r="L1968" s="65">
        <f>SUM(L1969:L1982)</f>
        <v>140292</v>
      </c>
      <c r="M1968" s="65">
        <f>SUM(M1969:M1982)</f>
        <v>141646</v>
      </c>
      <c r="N1968" s="65">
        <f>SUM(N1969:N1982)</f>
        <v>141646</v>
      </c>
      <c r="O1968" s="66">
        <f>SUM(O1969:O1982)</f>
        <v>0</v>
      </c>
      <c r="P1968" s="18">
        <f t="shared" si="302"/>
        <v>100</v>
      </c>
    </row>
    <row r="1969" spans="1:16" s="2" customFormat="1" outlineLevel="2" x14ac:dyDescent="0.2">
      <c r="A1969" s="217">
        <f t="shared" si="304"/>
        <v>1966</v>
      </c>
      <c r="B1969" s="57" t="s">
        <v>2448</v>
      </c>
      <c r="C1969" s="58" t="s">
        <v>23</v>
      </c>
      <c r="D1969" s="58" t="s">
        <v>2284</v>
      </c>
      <c r="E1969" s="58" t="s">
        <v>2449</v>
      </c>
      <c r="F1969" s="58" t="s">
        <v>649</v>
      </c>
      <c r="G1969" s="58" t="s">
        <v>135</v>
      </c>
      <c r="H1969" s="58"/>
      <c r="I1969" s="58" t="s">
        <v>25</v>
      </c>
      <c r="J1969" s="58" t="s">
        <v>25</v>
      </c>
      <c r="K1969" s="57"/>
      <c r="L1969" s="184">
        <v>4459</v>
      </c>
      <c r="M1969" s="185">
        <v>4459</v>
      </c>
      <c r="N1969" s="186">
        <v>4459</v>
      </c>
      <c r="O1969" s="187">
        <f t="shared" ref="O1969:O1982" si="307">N1969-M1969</f>
        <v>0</v>
      </c>
      <c r="P1969" s="59">
        <f t="shared" si="302"/>
        <v>100</v>
      </c>
    </row>
    <row r="1970" spans="1:16" s="2" customFormat="1" outlineLevel="2" x14ac:dyDescent="0.2">
      <c r="A1970" s="217">
        <f t="shared" si="304"/>
        <v>1967</v>
      </c>
      <c r="B1970" s="57" t="s">
        <v>2450</v>
      </c>
      <c r="C1970" s="58" t="s">
        <v>23</v>
      </c>
      <c r="D1970" s="58" t="s">
        <v>2284</v>
      </c>
      <c r="E1970" s="58" t="s">
        <v>2451</v>
      </c>
      <c r="F1970" s="58" t="s">
        <v>649</v>
      </c>
      <c r="G1970" s="58" t="s">
        <v>135</v>
      </c>
      <c r="H1970" s="58"/>
      <c r="I1970" s="58" t="s">
        <v>25</v>
      </c>
      <c r="J1970" s="58" t="s">
        <v>25</v>
      </c>
      <c r="K1970" s="57"/>
      <c r="L1970" s="184">
        <v>9678</v>
      </c>
      <c r="M1970" s="185">
        <v>9688</v>
      </c>
      <c r="N1970" s="186">
        <v>9688</v>
      </c>
      <c r="O1970" s="187">
        <f t="shared" si="307"/>
        <v>0</v>
      </c>
      <c r="P1970" s="59">
        <f t="shared" si="302"/>
        <v>100</v>
      </c>
    </row>
    <row r="1971" spans="1:16" s="2" customFormat="1" outlineLevel="2" x14ac:dyDescent="0.2">
      <c r="A1971" s="217">
        <f t="shared" si="304"/>
        <v>1968</v>
      </c>
      <c r="B1971" s="57" t="s">
        <v>2452</v>
      </c>
      <c r="C1971" s="58" t="s">
        <v>23</v>
      </c>
      <c r="D1971" s="58" t="s">
        <v>2284</v>
      </c>
      <c r="E1971" s="58" t="s">
        <v>2453</v>
      </c>
      <c r="F1971" s="58" t="s">
        <v>649</v>
      </c>
      <c r="G1971" s="58" t="s">
        <v>135</v>
      </c>
      <c r="H1971" s="58"/>
      <c r="I1971" s="58" t="s">
        <v>25</v>
      </c>
      <c r="J1971" s="58" t="s">
        <v>25</v>
      </c>
      <c r="K1971" s="57"/>
      <c r="L1971" s="184">
        <v>6681</v>
      </c>
      <c r="M1971" s="185">
        <v>6679</v>
      </c>
      <c r="N1971" s="186">
        <v>6679</v>
      </c>
      <c r="O1971" s="187">
        <f t="shared" si="307"/>
        <v>0</v>
      </c>
      <c r="P1971" s="59">
        <f t="shared" si="302"/>
        <v>100</v>
      </c>
    </row>
    <row r="1972" spans="1:16" s="2" customFormat="1" outlineLevel="2" x14ac:dyDescent="0.2">
      <c r="A1972" s="217">
        <f t="shared" si="304"/>
        <v>1969</v>
      </c>
      <c r="B1972" s="57" t="s">
        <v>2454</v>
      </c>
      <c r="C1972" s="58" t="s">
        <v>23</v>
      </c>
      <c r="D1972" s="58" t="s">
        <v>2284</v>
      </c>
      <c r="E1972" s="58" t="s">
        <v>1266</v>
      </c>
      <c r="F1972" s="58" t="s">
        <v>649</v>
      </c>
      <c r="G1972" s="58" t="s">
        <v>135</v>
      </c>
      <c r="H1972" s="58"/>
      <c r="I1972" s="58" t="s">
        <v>25</v>
      </c>
      <c r="J1972" s="58" t="s">
        <v>25</v>
      </c>
      <c r="K1972" s="57"/>
      <c r="L1972" s="184">
        <v>4880</v>
      </c>
      <c r="M1972" s="185">
        <v>5111</v>
      </c>
      <c r="N1972" s="186">
        <v>5111</v>
      </c>
      <c r="O1972" s="187">
        <f t="shared" si="307"/>
        <v>0</v>
      </c>
      <c r="P1972" s="59">
        <f t="shared" si="302"/>
        <v>100</v>
      </c>
    </row>
    <row r="1973" spans="1:16" s="2" customFormat="1" outlineLevel="2" x14ac:dyDescent="0.2">
      <c r="A1973" s="217">
        <f t="shared" si="304"/>
        <v>1970</v>
      </c>
      <c r="B1973" s="57" t="s">
        <v>2455</v>
      </c>
      <c r="C1973" s="58" t="s">
        <v>23</v>
      </c>
      <c r="D1973" s="58" t="s">
        <v>2284</v>
      </c>
      <c r="E1973" s="58" t="s">
        <v>2456</v>
      </c>
      <c r="F1973" s="58" t="s">
        <v>649</v>
      </c>
      <c r="G1973" s="58" t="s">
        <v>135</v>
      </c>
      <c r="H1973" s="58"/>
      <c r="I1973" s="58" t="s">
        <v>25</v>
      </c>
      <c r="J1973" s="58" t="s">
        <v>25</v>
      </c>
      <c r="K1973" s="57"/>
      <c r="L1973" s="184">
        <v>26971</v>
      </c>
      <c r="M1973" s="185">
        <v>27201</v>
      </c>
      <c r="N1973" s="186">
        <v>27201</v>
      </c>
      <c r="O1973" s="187">
        <f t="shared" si="307"/>
        <v>0</v>
      </c>
      <c r="P1973" s="59">
        <f t="shared" si="302"/>
        <v>100</v>
      </c>
    </row>
    <row r="1974" spans="1:16" s="2" customFormat="1" outlineLevel="2" x14ac:dyDescent="0.2">
      <c r="A1974" s="217">
        <f t="shared" si="304"/>
        <v>1971</v>
      </c>
      <c r="B1974" s="57" t="s">
        <v>2457</v>
      </c>
      <c r="C1974" s="58" t="s">
        <v>23</v>
      </c>
      <c r="D1974" s="58" t="s">
        <v>2284</v>
      </c>
      <c r="E1974" s="58" t="s">
        <v>2458</v>
      </c>
      <c r="F1974" s="58" t="s">
        <v>649</v>
      </c>
      <c r="G1974" s="58" t="s">
        <v>135</v>
      </c>
      <c r="H1974" s="58"/>
      <c r="I1974" s="58" t="s">
        <v>25</v>
      </c>
      <c r="J1974" s="58" t="s">
        <v>25</v>
      </c>
      <c r="K1974" s="57"/>
      <c r="L1974" s="184">
        <v>6401</v>
      </c>
      <c r="M1974" s="185">
        <v>6416</v>
      </c>
      <c r="N1974" s="186">
        <v>6416</v>
      </c>
      <c r="O1974" s="187">
        <f t="shared" si="307"/>
        <v>0</v>
      </c>
      <c r="P1974" s="59">
        <f t="shared" si="302"/>
        <v>100</v>
      </c>
    </row>
    <row r="1975" spans="1:16" s="2" customFormat="1" outlineLevel="2" x14ac:dyDescent="0.2">
      <c r="A1975" s="217">
        <f t="shared" si="304"/>
        <v>1972</v>
      </c>
      <c r="B1975" s="57" t="s">
        <v>2459</v>
      </c>
      <c r="C1975" s="58" t="s">
        <v>23</v>
      </c>
      <c r="D1975" s="58" t="s">
        <v>2284</v>
      </c>
      <c r="E1975" s="58" t="s">
        <v>2460</v>
      </c>
      <c r="F1975" s="58" t="s">
        <v>649</v>
      </c>
      <c r="G1975" s="58" t="s">
        <v>135</v>
      </c>
      <c r="H1975" s="58"/>
      <c r="I1975" s="58" t="s">
        <v>25</v>
      </c>
      <c r="J1975" s="58" t="s">
        <v>25</v>
      </c>
      <c r="K1975" s="57"/>
      <c r="L1975" s="184">
        <v>8571</v>
      </c>
      <c r="M1975" s="185">
        <v>9126</v>
      </c>
      <c r="N1975" s="186">
        <v>9126</v>
      </c>
      <c r="O1975" s="187">
        <f t="shared" si="307"/>
        <v>0</v>
      </c>
      <c r="P1975" s="59">
        <f t="shared" si="302"/>
        <v>100</v>
      </c>
    </row>
    <row r="1976" spans="1:16" s="2" customFormat="1" outlineLevel="2" x14ac:dyDescent="0.2">
      <c r="A1976" s="217">
        <f t="shared" si="304"/>
        <v>1973</v>
      </c>
      <c r="B1976" s="57" t="s">
        <v>2461</v>
      </c>
      <c r="C1976" s="58" t="s">
        <v>23</v>
      </c>
      <c r="D1976" s="58" t="s">
        <v>2284</v>
      </c>
      <c r="E1976" s="58" t="s">
        <v>648</v>
      </c>
      <c r="F1976" s="58" t="s">
        <v>649</v>
      </c>
      <c r="G1976" s="58" t="s">
        <v>135</v>
      </c>
      <c r="H1976" s="58"/>
      <c r="I1976" s="58" t="s">
        <v>25</v>
      </c>
      <c r="J1976" s="58" t="s">
        <v>25</v>
      </c>
      <c r="K1976" s="57"/>
      <c r="L1976" s="184">
        <v>21427</v>
      </c>
      <c r="M1976" s="185">
        <v>21482</v>
      </c>
      <c r="N1976" s="186">
        <v>21482</v>
      </c>
      <c r="O1976" s="187">
        <f t="shared" si="307"/>
        <v>0</v>
      </c>
      <c r="P1976" s="59">
        <f t="shared" si="302"/>
        <v>100</v>
      </c>
    </row>
    <row r="1977" spans="1:16" s="2" customFormat="1" outlineLevel="2" x14ac:dyDescent="0.2">
      <c r="A1977" s="217">
        <f t="shared" si="304"/>
        <v>1974</v>
      </c>
      <c r="B1977" s="57" t="s">
        <v>2462</v>
      </c>
      <c r="C1977" s="58" t="s">
        <v>23</v>
      </c>
      <c r="D1977" s="58" t="s">
        <v>2284</v>
      </c>
      <c r="E1977" s="58" t="s">
        <v>2463</v>
      </c>
      <c r="F1977" s="58" t="s">
        <v>649</v>
      </c>
      <c r="G1977" s="58" t="s">
        <v>135</v>
      </c>
      <c r="H1977" s="58"/>
      <c r="I1977" s="58" t="s">
        <v>25</v>
      </c>
      <c r="J1977" s="58" t="s">
        <v>25</v>
      </c>
      <c r="K1977" s="57"/>
      <c r="L1977" s="184">
        <v>7404</v>
      </c>
      <c r="M1977" s="185">
        <v>7405</v>
      </c>
      <c r="N1977" s="186">
        <v>7405</v>
      </c>
      <c r="O1977" s="187">
        <f t="shared" si="307"/>
        <v>0</v>
      </c>
      <c r="P1977" s="59">
        <f t="shared" si="302"/>
        <v>100</v>
      </c>
    </row>
    <row r="1978" spans="1:16" s="2" customFormat="1" outlineLevel="2" x14ac:dyDescent="0.2">
      <c r="A1978" s="217">
        <f t="shared" si="304"/>
        <v>1975</v>
      </c>
      <c r="B1978" s="57" t="s">
        <v>2464</v>
      </c>
      <c r="C1978" s="58" t="s">
        <v>23</v>
      </c>
      <c r="D1978" s="58" t="s">
        <v>2284</v>
      </c>
      <c r="E1978" s="58" t="s">
        <v>2465</v>
      </c>
      <c r="F1978" s="58" t="s">
        <v>649</v>
      </c>
      <c r="G1978" s="58" t="s">
        <v>135</v>
      </c>
      <c r="H1978" s="58"/>
      <c r="I1978" s="58" t="s">
        <v>25</v>
      </c>
      <c r="J1978" s="58" t="s">
        <v>25</v>
      </c>
      <c r="K1978" s="57"/>
      <c r="L1978" s="184">
        <v>6220</v>
      </c>
      <c r="M1978" s="185">
        <v>6237</v>
      </c>
      <c r="N1978" s="186">
        <v>6237</v>
      </c>
      <c r="O1978" s="187">
        <f t="shared" si="307"/>
        <v>0</v>
      </c>
      <c r="P1978" s="59">
        <f t="shared" si="302"/>
        <v>100</v>
      </c>
    </row>
    <row r="1979" spans="1:16" s="2" customFormat="1" outlineLevel="2" x14ac:dyDescent="0.2">
      <c r="A1979" s="217">
        <f t="shared" si="304"/>
        <v>1976</v>
      </c>
      <c r="B1979" s="57" t="s">
        <v>2466</v>
      </c>
      <c r="C1979" s="58" t="s">
        <v>23</v>
      </c>
      <c r="D1979" s="58" t="s">
        <v>2284</v>
      </c>
      <c r="E1979" s="58" t="s">
        <v>663</v>
      </c>
      <c r="F1979" s="58" t="s">
        <v>649</v>
      </c>
      <c r="G1979" s="58" t="s">
        <v>135</v>
      </c>
      <c r="H1979" s="58"/>
      <c r="I1979" s="58" t="s">
        <v>25</v>
      </c>
      <c r="J1979" s="58" t="s">
        <v>25</v>
      </c>
      <c r="K1979" s="57"/>
      <c r="L1979" s="184">
        <v>11352</v>
      </c>
      <c r="M1979" s="185">
        <v>11378</v>
      </c>
      <c r="N1979" s="186">
        <v>11378</v>
      </c>
      <c r="O1979" s="187">
        <f t="shared" si="307"/>
        <v>0</v>
      </c>
      <c r="P1979" s="59">
        <f t="shared" si="302"/>
        <v>100</v>
      </c>
    </row>
    <row r="1980" spans="1:16" s="2" customFormat="1" outlineLevel="2" x14ac:dyDescent="0.2">
      <c r="A1980" s="217">
        <f t="shared" si="304"/>
        <v>1977</v>
      </c>
      <c r="B1980" s="57" t="s">
        <v>2467</v>
      </c>
      <c r="C1980" s="58" t="s">
        <v>23</v>
      </c>
      <c r="D1980" s="58" t="s">
        <v>2284</v>
      </c>
      <c r="E1980" s="58" t="s">
        <v>2468</v>
      </c>
      <c r="F1980" s="58" t="s">
        <v>649</v>
      </c>
      <c r="G1980" s="58" t="s">
        <v>135</v>
      </c>
      <c r="H1980" s="58"/>
      <c r="I1980" s="58" t="s">
        <v>25</v>
      </c>
      <c r="J1980" s="58" t="s">
        <v>25</v>
      </c>
      <c r="K1980" s="57"/>
      <c r="L1980" s="184">
        <v>4734</v>
      </c>
      <c r="M1980" s="185">
        <v>4734</v>
      </c>
      <c r="N1980" s="186">
        <v>4734</v>
      </c>
      <c r="O1980" s="187">
        <f t="shared" si="307"/>
        <v>0</v>
      </c>
      <c r="P1980" s="59">
        <f t="shared" si="302"/>
        <v>100</v>
      </c>
    </row>
    <row r="1981" spans="1:16" s="2" customFormat="1" outlineLevel="2" x14ac:dyDescent="0.2">
      <c r="A1981" s="217">
        <f t="shared" si="304"/>
        <v>1978</v>
      </c>
      <c r="B1981" s="57" t="s">
        <v>2469</v>
      </c>
      <c r="C1981" s="58" t="s">
        <v>23</v>
      </c>
      <c r="D1981" s="58" t="s">
        <v>2284</v>
      </c>
      <c r="E1981" s="58" t="s">
        <v>1496</v>
      </c>
      <c r="F1981" s="58" t="s">
        <v>649</v>
      </c>
      <c r="G1981" s="58" t="s">
        <v>135</v>
      </c>
      <c r="H1981" s="58"/>
      <c r="I1981" s="58" t="s">
        <v>25</v>
      </c>
      <c r="J1981" s="58" t="s">
        <v>25</v>
      </c>
      <c r="K1981" s="57"/>
      <c r="L1981" s="184">
        <v>10550</v>
      </c>
      <c r="M1981" s="185">
        <v>10764</v>
      </c>
      <c r="N1981" s="186">
        <v>10764</v>
      </c>
      <c r="O1981" s="187">
        <f t="shared" si="307"/>
        <v>0</v>
      </c>
      <c r="P1981" s="59">
        <f t="shared" ref="P1981:P2044" si="308">N1981/M1981*100</f>
        <v>100</v>
      </c>
    </row>
    <row r="1982" spans="1:16" s="2" customFormat="1" outlineLevel="2" x14ac:dyDescent="0.2">
      <c r="A1982" s="217">
        <f t="shared" si="304"/>
        <v>1979</v>
      </c>
      <c r="B1982" s="57" t="s">
        <v>2470</v>
      </c>
      <c r="C1982" s="58" t="s">
        <v>23</v>
      </c>
      <c r="D1982" s="58" t="s">
        <v>2284</v>
      </c>
      <c r="E1982" s="58" t="s">
        <v>1248</v>
      </c>
      <c r="F1982" s="58" t="s">
        <v>649</v>
      </c>
      <c r="G1982" s="58" t="s">
        <v>135</v>
      </c>
      <c r="H1982" s="58"/>
      <c r="I1982" s="58" t="s">
        <v>25</v>
      </c>
      <c r="J1982" s="58" t="s">
        <v>25</v>
      </c>
      <c r="K1982" s="57"/>
      <c r="L1982" s="184">
        <v>10964</v>
      </c>
      <c r="M1982" s="185">
        <v>10966</v>
      </c>
      <c r="N1982" s="186">
        <v>10966</v>
      </c>
      <c r="O1982" s="187">
        <f t="shared" si="307"/>
        <v>0</v>
      </c>
      <c r="P1982" s="59">
        <f t="shared" si="308"/>
        <v>100</v>
      </c>
    </row>
    <row r="1983" spans="1:16" s="2" customFormat="1" ht="28.5" outlineLevel="1" x14ac:dyDescent="0.2">
      <c r="A1983" s="218">
        <f t="shared" si="304"/>
        <v>1980</v>
      </c>
      <c r="B1983" s="60" t="s">
        <v>2471</v>
      </c>
      <c r="C1983" s="61"/>
      <c r="D1983" s="61"/>
      <c r="E1983" s="61"/>
      <c r="F1983" s="61"/>
      <c r="G1983" s="61"/>
      <c r="H1983" s="62"/>
      <c r="I1983" s="61"/>
      <c r="J1983" s="61"/>
      <c r="K1983" s="63"/>
      <c r="L1983" s="65">
        <f>SUM(L1984:L1984)</f>
        <v>1251</v>
      </c>
      <c r="M1983" s="65">
        <f>SUM(M1984:M1984)</f>
        <v>1251</v>
      </c>
      <c r="N1983" s="65">
        <f>SUM(N1984:N1984)</f>
        <v>1251</v>
      </c>
      <c r="O1983" s="66">
        <f>SUM(O1984:O1984)</f>
        <v>0</v>
      </c>
      <c r="P1983" s="18">
        <f t="shared" si="308"/>
        <v>100</v>
      </c>
    </row>
    <row r="1984" spans="1:16" s="2" customFormat="1" outlineLevel="2" x14ac:dyDescent="0.2">
      <c r="A1984" s="217">
        <f t="shared" si="304"/>
        <v>1981</v>
      </c>
      <c r="B1984" s="57" t="s">
        <v>2472</v>
      </c>
      <c r="C1984" s="58" t="s">
        <v>23</v>
      </c>
      <c r="D1984" s="58" t="s">
        <v>2284</v>
      </c>
      <c r="E1984" s="58" t="s">
        <v>2473</v>
      </c>
      <c r="F1984" s="58" t="s">
        <v>2474</v>
      </c>
      <c r="G1984" s="58" t="s">
        <v>135</v>
      </c>
      <c r="H1984" s="58"/>
      <c r="I1984" s="58" t="s">
        <v>25</v>
      </c>
      <c r="J1984" s="58" t="s">
        <v>25</v>
      </c>
      <c r="K1984" s="57"/>
      <c r="L1984" s="184">
        <v>1251</v>
      </c>
      <c r="M1984" s="185">
        <v>1251</v>
      </c>
      <c r="N1984" s="186">
        <v>1251</v>
      </c>
      <c r="O1984" s="187">
        <f t="shared" ref="O1984" si="309">N1984-M1984</f>
        <v>0</v>
      </c>
      <c r="P1984" s="59">
        <f t="shared" si="308"/>
        <v>100</v>
      </c>
    </row>
    <row r="1985" spans="1:16" s="2" customFormat="1" outlineLevel="1" x14ac:dyDescent="0.2">
      <c r="A1985" s="218">
        <f t="shared" si="304"/>
        <v>1982</v>
      </c>
      <c r="B1985" s="60" t="s">
        <v>2475</v>
      </c>
      <c r="C1985" s="61"/>
      <c r="D1985" s="61"/>
      <c r="E1985" s="61"/>
      <c r="F1985" s="61"/>
      <c r="G1985" s="61"/>
      <c r="H1985" s="62"/>
      <c r="I1985" s="61"/>
      <c r="J1985" s="61"/>
      <c r="K1985" s="63"/>
      <c r="L1985" s="65">
        <f>SUM(L1986:L1986)</f>
        <v>5155</v>
      </c>
      <c r="M1985" s="65">
        <f>SUM(M1986:M1986)</f>
        <v>5155</v>
      </c>
      <c r="N1985" s="65">
        <f>SUM(N1986:N1986)</f>
        <v>5155</v>
      </c>
      <c r="O1985" s="66">
        <f>SUM(O1986:O1986)</f>
        <v>0</v>
      </c>
      <c r="P1985" s="18">
        <f t="shared" si="308"/>
        <v>100</v>
      </c>
    </row>
    <row r="1986" spans="1:16" s="2" customFormat="1" outlineLevel="2" x14ac:dyDescent="0.2">
      <c r="A1986" s="217">
        <f t="shared" si="304"/>
        <v>1983</v>
      </c>
      <c r="B1986" s="57" t="s">
        <v>2476</v>
      </c>
      <c r="C1986" s="58" t="s">
        <v>23</v>
      </c>
      <c r="D1986" s="58" t="s">
        <v>2284</v>
      </c>
      <c r="E1986" s="58" t="s">
        <v>2477</v>
      </c>
      <c r="F1986" s="58" t="s">
        <v>2478</v>
      </c>
      <c r="G1986" s="58" t="s">
        <v>135</v>
      </c>
      <c r="H1986" s="58"/>
      <c r="I1986" s="58" t="s">
        <v>25</v>
      </c>
      <c r="J1986" s="58" t="s">
        <v>25</v>
      </c>
      <c r="K1986" s="57"/>
      <c r="L1986" s="184">
        <v>5155</v>
      </c>
      <c r="M1986" s="185">
        <v>5155</v>
      </c>
      <c r="N1986" s="186">
        <v>5155</v>
      </c>
      <c r="O1986" s="187">
        <f t="shared" ref="O1986" si="310">N1986-M1986</f>
        <v>0</v>
      </c>
      <c r="P1986" s="59">
        <f t="shared" si="308"/>
        <v>100</v>
      </c>
    </row>
    <row r="1987" spans="1:16" s="2" customFormat="1" outlineLevel="1" x14ac:dyDescent="0.2">
      <c r="A1987" s="218">
        <f t="shared" si="304"/>
        <v>1984</v>
      </c>
      <c r="B1987" s="60" t="s">
        <v>2479</v>
      </c>
      <c r="C1987" s="61"/>
      <c r="D1987" s="61"/>
      <c r="E1987" s="61"/>
      <c r="F1987" s="61"/>
      <c r="G1987" s="61"/>
      <c r="H1987" s="62"/>
      <c r="I1987" s="61"/>
      <c r="J1987" s="61"/>
      <c r="K1987" s="63"/>
      <c r="L1987" s="65">
        <f>SUM(L1988:L1991)</f>
        <v>23895</v>
      </c>
      <c r="M1987" s="65">
        <f>SUM(M1988:M1991)</f>
        <v>23729</v>
      </c>
      <c r="N1987" s="65">
        <f>SUM(N1988:N1991)</f>
        <v>23729</v>
      </c>
      <c r="O1987" s="66">
        <f>SUM(O1988:O1991)</f>
        <v>0</v>
      </c>
      <c r="P1987" s="18">
        <f t="shared" si="308"/>
        <v>100</v>
      </c>
    </row>
    <row r="1988" spans="1:16" s="2" customFormat="1" outlineLevel="2" x14ac:dyDescent="0.2">
      <c r="A1988" s="217">
        <f t="shared" si="304"/>
        <v>1985</v>
      </c>
      <c r="B1988" s="57" t="s">
        <v>2480</v>
      </c>
      <c r="C1988" s="58" t="s">
        <v>23</v>
      </c>
      <c r="D1988" s="58" t="s">
        <v>2284</v>
      </c>
      <c r="E1988" s="58" t="s">
        <v>2481</v>
      </c>
      <c r="F1988" s="58" t="s">
        <v>2482</v>
      </c>
      <c r="G1988" s="58" t="s">
        <v>135</v>
      </c>
      <c r="H1988" s="58"/>
      <c r="I1988" s="58" t="s">
        <v>25</v>
      </c>
      <c r="J1988" s="58" t="s">
        <v>25</v>
      </c>
      <c r="K1988" s="57"/>
      <c r="L1988" s="184">
        <v>3195</v>
      </c>
      <c r="M1988" s="185">
        <v>3197</v>
      </c>
      <c r="N1988" s="186">
        <v>3197</v>
      </c>
      <c r="O1988" s="187">
        <f t="shared" ref="O1988:O1991" si="311">N1988-M1988</f>
        <v>0</v>
      </c>
      <c r="P1988" s="59">
        <f t="shared" si="308"/>
        <v>100</v>
      </c>
    </row>
    <row r="1989" spans="1:16" s="2" customFormat="1" outlineLevel="2" x14ac:dyDescent="0.2">
      <c r="A1989" s="217">
        <f t="shared" si="304"/>
        <v>1986</v>
      </c>
      <c r="B1989" s="57" t="s">
        <v>2483</v>
      </c>
      <c r="C1989" s="58" t="s">
        <v>23</v>
      </c>
      <c r="D1989" s="58" t="s">
        <v>2284</v>
      </c>
      <c r="E1989" s="58" t="s">
        <v>2484</v>
      </c>
      <c r="F1989" s="58" t="s">
        <v>2482</v>
      </c>
      <c r="G1989" s="58" t="s">
        <v>135</v>
      </c>
      <c r="H1989" s="58"/>
      <c r="I1989" s="58" t="s">
        <v>25</v>
      </c>
      <c r="J1989" s="58" t="s">
        <v>25</v>
      </c>
      <c r="K1989" s="57"/>
      <c r="L1989" s="184">
        <v>8939</v>
      </c>
      <c r="M1989" s="185">
        <v>8988</v>
      </c>
      <c r="N1989" s="186">
        <v>8988</v>
      </c>
      <c r="O1989" s="187">
        <f t="shared" si="311"/>
        <v>0</v>
      </c>
      <c r="P1989" s="59">
        <f t="shared" si="308"/>
        <v>100</v>
      </c>
    </row>
    <row r="1990" spans="1:16" s="2" customFormat="1" outlineLevel="2" x14ac:dyDescent="0.2">
      <c r="A1990" s="217">
        <f t="shared" ref="A1990:A2053" si="312">A1989+1</f>
        <v>1987</v>
      </c>
      <c r="B1990" s="57" t="s">
        <v>2485</v>
      </c>
      <c r="C1990" s="58" t="s">
        <v>23</v>
      </c>
      <c r="D1990" s="58" t="s">
        <v>2284</v>
      </c>
      <c r="E1990" s="58" t="s">
        <v>2486</v>
      </c>
      <c r="F1990" s="58" t="s">
        <v>2482</v>
      </c>
      <c r="G1990" s="58" t="s">
        <v>135</v>
      </c>
      <c r="H1990" s="58"/>
      <c r="I1990" s="58" t="s">
        <v>25</v>
      </c>
      <c r="J1990" s="58" t="s">
        <v>25</v>
      </c>
      <c r="K1990" s="57"/>
      <c r="L1990" s="184">
        <v>2325</v>
      </c>
      <c r="M1990" s="185">
        <v>2325</v>
      </c>
      <c r="N1990" s="186">
        <v>2325</v>
      </c>
      <c r="O1990" s="187">
        <f t="shared" si="311"/>
        <v>0</v>
      </c>
      <c r="P1990" s="59">
        <f t="shared" si="308"/>
        <v>100</v>
      </c>
    </row>
    <row r="1991" spans="1:16" s="2" customFormat="1" outlineLevel="2" x14ac:dyDescent="0.2">
      <c r="A1991" s="217">
        <f t="shared" si="312"/>
        <v>1988</v>
      </c>
      <c r="B1991" s="57" t="s">
        <v>2487</v>
      </c>
      <c r="C1991" s="58" t="s">
        <v>23</v>
      </c>
      <c r="D1991" s="58" t="s">
        <v>2284</v>
      </c>
      <c r="E1991" s="58" t="s">
        <v>2488</v>
      </c>
      <c r="F1991" s="58" t="s">
        <v>2482</v>
      </c>
      <c r="G1991" s="58" t="s">
        <v>135</v>
      </c>
      <c r="H1991" s="58"/>
      <c r="I1991" s="58" t="s">
        <v>25</v>
      </c>
      <c r="J1991" s="58" t="s">
        <v>25</v>
      </c>
      <c r="K1991" s="57"/>
      <c r="L1991" s="184">
        <v>9436</v>
      </c>
      <c r="M1991" s="185">
        <v>9219</v>
      </c>
      <c r="N1991" s="186">
        <v>9219</v>
      </c>
      <c r="O1991" s="187">
        <f t="shared" si="311"/>
        <v>0</v>
      </c>
      <c r="P1991" s="59">
        <f t="shared" si="308"/>
        <v>100</v>
      </c>
    </row>
    <row r="1992" spans="1:16" s="2" customFormat="1" outlineLevel="1" x14ac:dyDescent="0.2">
      <c r="A1992" s="218">
        <f t="shared" si="312"/>
        <v>1989</v>
      </c>
      <c r="B1992" s="60" t="s">
        <v>2489</v>
      </c>
      <c r="C1992" s="61"/>
      <c r="D1992" s="61"/>
      <c r="E1992" s="61"/>
      <c r="F1992" s="61"/>
      <c r="G1992" s="61"/>
      <c r="H1992" s="62"/>
      <c r="I1992" s="61"/>
      <c r="J1992" s="61"/>
      <c r="K1992" s="63"/>
      <c r="L1992" s="65">
        <f>SUM(L1993:L2009)</f>
        <v>84700</v>
      </c>
      <c r="M1992" s="65">
        <f>SUM(M1993:M2009)</f>
        <v>85931</v>
      </c>
      <c r="N1992" s="65">
        <f>SUM(N1993:N2009)</f>
        <v>85931</v>
      </c>
      <c r="O1992" s="66">
        <f>SUM(O1993:O2009)</f>
        <v>0</v>
      </c>
      <c r="P1992" s="18">
        <f t="shared" si="308"/>
        <v>100</v>
      </c>
    </row>
    <row r="1993" spans="1:16" s="2" customFormat="1" outlineLevel="2" x14ac:dyDescent="0.2">
      <c r="A1993" s="217">
        <f t="shared" si="312"/>
        <v>1990</v>
      </c>
      <c r="B1993" s="57" t="s">
        <v>2490</v>
      </c>
      <c r="C1993" s="58" t="s">
        <v>23</v>
      </c>
      <c r="D1993" s="58" t="s">
        <v>2284</v>
      </c>
      <c r="E1993" s="58" t="s">
        <v>2491</v>
      </c>
      <c r="F1993" s="58" t="s">
        <v>2492</v>
      </c>
      <c r="G1993" s="58" t="s">
        <v>135</v>
      </c>
      <c r="H1993" s="58"/>
      <c r="I1993" s="58" t="s">
        <v>25</v>
      </c>
      <c r="J1993" s="58" t="s">
        <v>25</v>
      </c>
      <c r="K1993" s="57"/>
      <c r="L1993" s="184">
        <v>4268</v>
      </c>
      <c r="M1993" s="185">
        <v>4268</v>
      </c>
      <c r="N1993" s="186">
        <v>4268</v>
      </c>
      <c r="O1993" s="187">
        <f t="shared" ref="O1993:O2009" si="313">N1993-M1993</f>
        <v>0</v>
      </c>
      <c r="P1993" s="59">
        <f t="shared" si="308"/>
        <v>100</v>
      </c>
    </row>
    <row r="1994" spans="1:16" s="2" customFormat="1" outlineLevel="2" x14ac:dyDescent="0.2">
      <c r="A1994" s="217">
        <f t="shared" si="312"/>
        <v>1991</v>
      </c>
      <c r="B1994" s="57" t="s">
        <v>2493</v>
      </c>
      <c r="C1994" s="58" t="s">
        <v>23</v>
      </c>
      <c r="D1994" s="58" t="s">
        <v>2284</v>
      </c>
      <c r="E1994" s="58" t="s">
        <v>2494</v>
      </c>
      <c r="F1994" s="58" t="s">
        <v>2492</v>
      </c>
      <c r="G1994" s="58" t="s">
        <v>135</v>
      </c>
      <c r="H1994" s="58"/>
      <c r="I1994" s="58" t="s">
        <v>25</v>
      </c>
      <c r="J1994" s="58" t="s">
        <v>25</v>
      </c>
      <c r="K1994" s="57"/>
      <c r="L1994" s="184">
        <v>2425</v>
      </c>
      <c r="M1994" s="185">
        <v>2426</v>
      </c>
      <c r="N1994" s="186">
        <v>2426</v>
      </c>
      <c r="O1994" s="187">
        <f t="shared" si="313"/>
        <v>0</v>
      </c>
      <c r="P1994" s="59">
        <f t="shared" si="308"/>
        <v>100</v>
      </c>
    </row>
    <row r="1995" spans="1:16" s="2" customFormat="1" outlineLevel="2" x14ac:dyDescent="0.2">
      <c r="A1995" s="217">
        <f t="shared" si="312"/>
        <v>1992</v>
      </c>
      <c r="B1995" s="57" t="s">
        <v>2495</v>
      </c>
      <c r="C1995" s="58" t="s">
        <v>23</v>
      </c>
      <c r="D1995" s="58" t="s">
        <v>2284</v>
      </c>
      <c r="E1995" s="58" t="s">
        <v>2496</v>
      </c>
      <c r="F1995" s="58" t="s">
        <v>2492</v>
      </c>
      <c r="G1995" s="58" t="s">
        <v>135</v>
      </c>
      <c r="H1995" s="58"/>
      <c r="I1995" s="58" t="s">
        <v>25</v>
      </c>
      <c r="J1995" s="58" t="s">
        <v>25</v>
      </c>
      <c r="K1995" s="57"/>
      <c r="L1995" s="184">
        <v>5593</v>
      </c>
      <c r="M1995" s="185">
        <v>6814</v>
      </c>
      <c r="N1995" s="186">
        <v>6814</v>
      </c>
      <c r="O1995" s="187">
        <f t="shared" si="313"/>
        <v>0</v>
      </c>
      <c r="P1995" s="59">
        <f t="shared" si="308"/>
        <v>100</v>
      </c>
    </row>
    <row r="1996" spans="1:16" s="2" customFormat="1" outlineLevel="2" x14ac:dyDescent="0.2">
      <c r="A1996" s="217">
        <f t="shared" si="312"/>
        <v>1993</v>
      </c>
      <c r="B1996" s="57" t="s">
        <v>2497</v>
      </c>
      <c r="C1996" s="58" t="s">
        <v>23</v>
      </c>
      <c r="D1996" s="58" t="s">
        <v>2284</v>
      </c>
      <c r="E1996" s="58" t="s">
        <v>2498</v>
      </c>
      <c r="F1996" s="58" t="s">
        <v>2492</v>
      </c>
      <c r="G1996" s="58" t="s">
        <v>135</v>
      </c>
      <c r="H1996" s="58"/>
      <c r="I1996" s="58" t="s">
        <v>25</v>
      </c>
      <c r="J1996" s="58" t="s">
        <v>25</v>
      </c>
      <c r="K1996" s="57"/>
      <c r="L1996" s="184">
        <v>3362</v>
      </c>
      <c r="M1996" s="185">
        <v>3363</v>
      </c>
      <c r="N1996" s="186">
        <v>3363</v>
      </c>
      <c r="O1996" s="187">
        <f t="shared" si="313"/>
        <v>0</v>
      </c>
      <c r="P1996" s="59">
        <f t="shared" si="308"/>
        <v>100</v>
      </c>
    </row>
    <row r="1997" spans="1:16" s="2" customFormat="1" outlineLevel="2" x14ac:dyDescent="0.2">
      <c r="A1997" s="217">
        <f t="shared" si="312"/>
        <v>1994</v>
      </c>
      <c r="B1997" s="57" t="s">
        <v>2499</v>
      </c>
      <c r="C1997" s="58" t="s">
        <v>23</v>
      </c>
      <c r="D1997" s="58" t="s">
        <v>2284</v>
      </c>
      <c r="E1997" s="58" t="s">
        <v>2500</v>
      </c>
      <c r="F1997" s="58" t="s">
        <v>2492</v>
      </c>
      <c r="G1997" s="58" t="s">
        <v>135</v>
      </c>
      <c r="H1997" s="58"/>
      <c r="I1997" s="58" t="s">
        <v>25</v>
      </c>
      <c r="J1997" s="58" t="s">
        <v>25</v>
      </c>
      <c r="K1997" s="57"/>
      <c r="L1997" s="184">
        <v>4202</v>
      </c>
      <c r="M1997" s="185">
        <v>4206</v>
      </c>
      <c r="N1997" s="186">
        <v>4206</v>
      </c>
      <c r="O1997" s="187">
        <f t="shared" si="313"/>
        <v>0</v>
      </c>
      <c r="P1997" s="59">
        <f t="shared" si="308"/>
        <v>100</v>
      </c>
    </row>
    <row r="1998" spans="1:16" s="2" customFormat="1" outlineLevel="2" x14ac:dyDescent="0.2">
      <c r="A1998" s="217">
        <f t="shared" si="312"/>
        <v>1995</v>
      </c>
      <c r="B1998" s="57" t="s">
        <v>2501</v>
      </c>
      <c r="C1998" s="58" t="s">
        <v>23</v>
      </c>
      <c r="D1998" s="58" t="s">
        <v>2284</v>
      </c>
      <c r="E1998" s="58" t="s">
        <v>2502</v>
      </c>
      <c r="F1998" s="58" t="s">
        <v>2492</v>
      </c>
      <c r="G1998" s="58" t="s">
        <v>135</v>
      </c>
      <c r="H1998" s="58"/>
      <c r="I1998" s="58" t="s">
        <v>25</v>
      </c>
      <c r="J1998" s="58" t="s">
        <v>25</v>
      </c>
      <c r="K1998" s="57"/>
      <c r="L1998" s="184">
        <v>6282</v>
      </c>
      <c r="M1998" s="185">
        <v>6282</v>
      </c>
      <c r="N1998" s="186">
        <v>6282</v>
      </c>
      <c r="O1998" s="187">
        <f t="shared" si="313"/>
        <v>0</v>
      </c>
      <c r="P1998" s="59">
        <f t="shared" si="308"/>
        <v>100</v>
      </c>
    </row>
    <row r="1999" spans="1:16" s="2" customFormat="1" outlineLevel="2" x14ac:dyDescent="0.2">
      <c r="A1999" s="217">
        <f t="shared" si="312"/>
        <v>1996</v>
      </c>
      <c r="B1999" s="57" t="s">
        <v>2503</v>
      </c>
      <c r="C1999" s="58" t="s">
        <v>23</v>
      </c>
      <c r="D1999" s="58" t="s">
        <v>2284</v>
      </c>
      <c r="E1999" s="58" t="s">
        <v>2504</v>
      </c>
      <c r="F1999" s="58" t="s">
        <v>2492</v>
      </c>
      <c r="G1999" s="58" t="s">
        <v>135</v>
      </c>
      <c r="H1999" s="58"/>
      <c r="I1999" s="58" t="s">
        <v>25</v>
      </c>
      <c r="J1999" s="58" t="s">
        <v>25</v>
      </c>
      <c r="K1999" s="57"/>
      <c r="L1999" s="184">
        <v>7355</v>
      </c>
      <c r="M1999" s="185">
        <v>7355</v>
      </c>
      <c r="N1999" s="186">
        <v>7355</v>
      </c>
      <c r="O1999" s="187">
        <f t="shared" si="313"/>
        <v>0</v>
      </c>
      <c r="P1999" s="59">
        <f t="shared" si="308"/>
        <v>100</v>
      </c>
    </row>
    <row r="2000" spans="1:16" s="2" customFormat="1" outlineLevel="2" x14ac:dyDescent="0.2">
      <c r="A2000" s="217">
        <f t="shared" si="312"/>
        <v>1997</v>
      </c>
      <c r="B2000" s="57" t="s">
        <v>2505</v>
      </c>
      <c r="C2000" s="58" t="s">
        <v>23</v>
      </c>
      <c r="D2000" s="58" t="s">
        <v>2284</v>
      </c>
      <c r="E2000" s="58" t="s">
        <v>2506</v>
      </c>
      <c r="F2000" s="58" t="s">
        <v>2492</v>
      </c>
      <c r="G2000" s="58" t="s">
        <v>135</v>
      </c>
      <c r="H2000" s="58"/>
      <c r="I2000" s="58" t="s">
        <v>25</v>
      </c>
      <c r="J2000" s="58" t="s">
        <v>25</v>
      </c>
      <c r="K2000" s="57"/>
      <c r="L2000" s="184">
        <v>2310</v>
      </c>
      <c r="M2000" s="185">
        <v>2310</v>
      </c>
      <c r="N2000" s="186">
        <v>2310</v>
      </c>
      <c r="O2000" s="187">
        <f t="shared" si="313"/>
        <v>0</v>
      </c>
      <c r="P2000" s="59">
        <f t="shared" si="308"/>
        <v>100</v>
      </c>
    </row>
    <row r="2001" spans="1:16" s="2" customFormat="1" outlineLevel="2" x14ac:dyDescent="0.2">
      <c r="A2001" s="217">
        <f t="shared" si="312"/>
        <v>1998</v>
      </c>
      <c r="B2001" s="57" t="s">
        <v>2507</v>
      </c>
      <c r="C2001" s="58" t="s">
        <v>23</v>
      </c>
      <c r="D2001" s="58" t="s">
        <v>2284</v>
      </c>
      <c r="E2001" s="58" t="s">
        <v>2508</v>
      </c>
      <c r="F2001" s="58" t="s">
        <v>2492</v>
      </c>
      <c r="G2001" s="58" t="s">
        <v>135</v>
      </c>
      <c r="H2001" s="58"/>
      <c r="I2001" s="58" t="s">
        <v>25</v>
      </c>
      <c r="J2001" s="58" t="s">
        <v>25</v>
      </c>
      <c r="K2001" s="57"/>
      <c r="L2001" s="184">
        <v>10114</v>
      </c>
      <c r="M2001" s="185">
        <v>10114</v>
      </c>
      <c r="N2001" s="186">
        <v>10114</v>
      </c>
      <c r="O2001" s="187">
        <f t="shared" si="313"/>
        <v>0</v>
      </c>
      <c r="P2001" s="59">
        <f t="shared" si="308"/>
        <v>100</v>
      </c>
    </row>
    <row r="2002" spans="1:16" s="2" customFormat="1" outlineLevel="2" x14ac:dyDescent="0.2">
      <c r="A2002" s="217">
        <f t="shared" si="312"/>
        <v>1999</v>
      </c>
      <c r="B2002" s="57" t="s">
        <v>2509</v>
      </c>
      <c r="C2002" s="58" t="s">
        <v>23</v>
      </c>
      <c r="D2002" s="58" t="s">
        <v>2284</v>
      </c>
      <c r="E2002" s="58" t="s">
        <v>2510</v>
      </c>
      <c r="F2002" s="58" t="s">
        <v>2492</v>
      </c>
      <c r="G2002" s="58" t="s">
        <v>135</v>
      </c>
      <c r="H2002" s="58"/>
      <c r="I2002" s="58" t="s">
        <v>25</v>
      </c>
      <c r="J2002" s="58" t="s">
        <v>25</v>
      </c>
      <c r="K2002" s="57"/>
      <c r="L2002" s="184">
        <v>3418</v>
      </c>
      <c r="M2002" s="185">
        <v>3419</v>
      </c>
      <c r="N2002" s="186">
        <v>3419</v>
      </c>
      <c r="O2002" s="187">
        <f t="shared" si="313"/>
        <v>0</v>
      </c>
      <c r="P2002" s="59">
        <f t="shared" si="308"/>
        <v>100</v>
      </c>
    </row>
    <row r="2003" spans="1:16" s="2" customFormat="1" outlineLevel="2" x14ac:dyDescent="0.2">
      <c r="A2003" s="217">
        <f t="shared" si="312"/>
        <v>2000</v>
      </c>
      <c r="B2003" s="57" t="s">
        <v>2511</v>
      </c>
      <c r="C2003" s="58" t="s">
        <v>23</v>
      </c>
      <c r="D2003" s="58" t="s">
        <v>2284</v>
      </c>
      <c r="E2003" s="58" t="s">
        <v>2512</v>
      </c>
      <c r="F2003" s="58" t="s">
        <v>2492</v>
      </c>
      <c r="G2003" s="58" t="s">
        <v>135</v>
      </c>
      <c r="H2003" s="58"/>
      <c r="I2003" s="58" t="s">
        <v>25</v>
      </c>
      <c r="J2003" s="58" t="s">
        <v>25</v>
      </c>
      <c r="K2003" s="57"/>
      <c r="L2003" s="184">
        <v>6434</v>
      </c>
      <c r="M2003" s="185">
        <v>6434</v>
      </c>
      <c r="N2003" s="186">
        <v>6434</v>
      </c>
      <c r="O2003" s="187">
        <f t="shared" si="313"/>
        <v>0</v>
      </c>
      <c r="P2003" s="59">
        <f t="shared" si="308"/>
        <v>100</v>
      </c>
    </row>
    <row r="2004" spans="1:16" s="2" customFormat="1" outlineLevel="2" x14ac:dyDescent="0.2">
      <c r="A2004" s="217">
        <f t="shared" si="312"/>
        <v>2001</v>
      </c>
      <c r="B2004" s="57" t="s">
        <v>2513</v>
      </c>
      <c r="C2004" s="58" t="s">
        <v>23</v>
      </c>
      <c r="D2004" s="58" t="s">
        <v>2284</v>
      </c>
      <c r="E2004" s="58" t="s">
        <v>2514</v>
      </c>
      <c r="F2004" s="58" t="s">
        <v>2492</v>
      </c>
      <c r="G2004" s="58" t="s">
        <v>135</v>
      </c>
      <c r="H2004" s="58"/>
      <c r="I2004" s="58" t="s">
        <v>25</v>
      </c>
      <c r="J2004" s="58" t="s">
        <v>25</v>
      </c>
      <c r="K2004" s="57"/>
      <c r="L2004" s="184">
        <v>7376</v>
      </c>
      <c r="M2004" s="185">
        <v>7377</v>
      </c>
      <c r="N2004" s="186">
        <v>7377</v>
      </c>
      <c r="O2004" s="187">
        <f t="shared" si="313"/>
        <v>0</v>
      </c>
      <c r="P2004" s="59">
        <f t="shared" si="308"/>
        <v>100</v>
      </c>
    </row>
    <row r="2005" spans="1:16" s="2" customFormat="1" outlineLevel="2" x14ac:dyDescent="0.2">
      <c r="A2005" s="217">
        <f t="shared" si="312"/>
        <v>2002</v>
      </c>
      <c r="B2005" s="57" t="s">
        <v>2515</v>
      </c>
      <c r="C2005" s="58" t="s">
        <v>23</v>
      </c>
      <c r="D2005" s="58" t="s">
        <v>2284</v>
      </c>
      <c r="E2005" s="58" t="s">
        <v>2516</v>
      </c>
      <c r="F2005" s="58" t="s">
        <v>2492</v>
      </c>
      <c r="G2005" s="58" t="s">
        <v>135</v>
      </c>
      <c r="H2005" s="58"/>
      <c r="I2005" s="58" t="s">
        <v>25</v>
      </c>
      <c r="J2005" s="58" t="s">
        <v>25</v>
      </c>
      <c r="K2005" s="57"/>
      <c r="L2005" s="184">
        <v>3349</v>
      </c>
      <c r="M2005" s="185">
        <v>3349</v>
      </c>
      <c r="N2005" s="186">
        <v>3349</v>
      </c>
      <c r="O2005" s="187">
        <f t="shared" si="313"/>
        <v>0</v>
      </c>
      <c r="P2005" s="59">
        <f t="shared" si="308"/>
        <v>100</v>
      </c>
    </row>
    <row r="2006" spans="1:16" s="2" customFormat="1" outlineLevel="2" x14ac:dyDescent="0.2">
      <c r="A2006" s="217">
        <f t="shared" si="312"/>
        <v>2003</v>
      </c>
      <c r="B2006" s="57" t="s">
        <v>2517</v>
      </c>
      <c r="C2006" s="58" t="s">
        <v>23</v>
      </c>
      <c r="D2006" s="58" t="s">
        <v>2284</v>
      </c>
      <c r="E2006" s="58" t="s">
        <v>2518</v>
      </c>
      <c r="F2006" s="58" t="s">
        <v>2492</v>
      </c>
      <c r="G2006" s="58" t="s">
        <v>135</v>
      </c>
      <c r="H2006" s="58"/>
      <c r="I2006" s="58" t="s">
        <v>25</v>
      </c>
      <c r="J2006" s="58" t="s">
        <v>25</v>
      </c>
      <c r="K2006" s="57"/>
      <c r="L2006" s="184">
        <v>6540</v>
      </c>
      <c r="M2006" s="185">
        <v>6541</v>
      </c>
      <c r="N2006" s="186">
        <v>6541</v>
      </c>
      <c r="O2006" s="187">
        <f t="shared" si="313"/>
        <v>0</v>
      </c>
      <c r="P2006" s="59">
        <f t="shared" si="308"/>
        <v>100</v>
      </c>
    </row>
    <row r="2007" spans="1:16" s="2" customFormat="1" outlineLevel="2" x14ac:dyDescent="0.2">
      <c r="A2007" s="217">
        <f t="shared" si="312"/>
        <v>2004</v>
      </c>
      <c r="B2007" s="57" t="s">
        <v>2519</v>
      </c>
      <c r="C2007" s="58" t="s">
        <v>23</v>
      </c>
      <c r="D2007" s="58" t="s">
        <v>2284</v>
      </c>
      <c r="E2007" s="58" t="s">
        <v>2520</v>
      </c>
      <c r="F2007" s="58" t="s">
        <v>2492</v>
      </c>
      <c r="G2007" s="58" t="s">
        <v>135</v>
      </c>
      <c r="H2007" s="58"/>
      <c r="I2007" s="58" t="s">
        <v>25</v>
      </c>
      <c r="J2007" s="58" t="s">
        <v>25</v>
      </c>
      <c r="K2007" s="57"/>
      <c r="L2007" s="184">
        <v>3409</v>
      </c>
      <c r="M2007" s="185">
        <v>3409</v>
      </c>
      <c r="N2007" s="186">
        <v>3409</v>
      </c>
      <c r="O2007" s="187">
        <f t="shared" si="313"/>
        <v>0</v>
      </c>
      <c r="P2007" s="59">
        <f t="shared" si="308"/>
        <v>100</v>
      </c>
    </row>
    <row r="2008" spans="1:16" s="2" customFormat="1" outlineLevel="2" x14ac:dyDescent="0.2">
      <c r="A2008" s="217">
        <f t="shared" si="312"/>
        <v>2005</v>
      </c>
      <c r="B2008" s="57" t="s">
        <v>2521</v>
      </c>
      <c r="C2008" s="58" t="s">
        <v>23</v>
      </c>
      <c r="D2008" s="58" t="s">
        <v>2284</v>
      </c>
      <c r="E2008" s="58" t="s">
        <v>2522</v>
      </c>
      <c r="F2008" s="58" t="s">
        <v>2492</v>
      </c>
      <c r="G2008" s="58" t="s">
        <v>135</v>
      </c>
      <c r="H2008" s="58"/>
      <c r="I2008" s="58" t="s">
        <v>25</v>
      </c>
      <c r="J2008" s="58" t="s">
        <v>25</v>
      </c>
      <c r="K2008" s="57"/>
      <c r="L2008" s="184">
        <v>4818</v>
      </c>
      <c r="M2008" s="185">
        <v>4819</v>
      </c>
      <c r="N2008" s="186">
        <v>4819</v>
      </c>
      <c r="O2008" s="187">
        <f t="shared" si="313"/>
        <v>0</v>
      </c>
      <c r="P2008" s="59">
        <f t="shared" si="308"/>
        <v>100</v>
      </c>
    </row>
    <row r="2009" spans="1:16" s="2" customFormat="1" outlineLevel="2" x14ac:dyDescent="0.2">
      <c r="A2009" s="217">
        <f t="shared" si="312"/>
        <v>2006</v>
      </c>
      <c r="B2009" s="57" t="s">
        <v>2523</v>
      </c>
      <c r="C2009" s="58" t="s">
        <v>23</v>
      </c>
      <c r="D2009" s="58" t="s">
        <v>2284</v>
      </c>
      <c r="E2009" s="58" t="s">
        <v>2524</v>
      </c>
      <c r="F2009" s="58" t="s">
        <v>2492</v>
      </c>
      <c r="G2009" s="58" t="s">
        <v>135</v>
      </c>
      <c r="H2009" s="58"/>
      <c r="I2009" s="58" t="s">
        <v>25</v>
      </c>
      <c r="J2009" s="58" t="s">
        <v>25</v>
      </c>
      <c r="K2009" s="57"/>
      <c r="L2009" s="184">
        <v>3445</v>
      </c>
      <c r="M2009" s="185">
        <v>3445</v>
      </c>
      <c r="N2009" s="186">
        <v>3445</v>
      </c>
      <c r="O2009" s="187">
        <f t="shared" si="313"/>
        <v>0</v>
      </c>
      <c r="P2009" s="59">
        <f t="shared" si="308"/>
        <v>100</v>
      </c>
    </row>
    <row r="2010" spans="1:16" s="2" customFormat="1" ht="28.5" outlineLevel="1" x14ac:dyDescent="0.2">
      <c r="A2010" s="218">
        <f t="shared" si="312"/>
        <v>2007</v>
      </c>
      <c r="B2010" s="60" t="s">
        <v>2525</v>
      </c>
      <c r="C2010" s="61"/>
      <c r="D2010" s="61"/>
      <c r="E2010" s="61"/>
      <c r="F2010" s="61"/>
      <c r="G2010" s="61"/>
      <c r="H2010" s="62"/>
      <c r="I2010" s="61"/>
      <c r="J2010" s="61"/>
      <c r="K2010" s="63"/>
      <c r="L2010" s="65">
        <f>SUM(L2011)</f>
        <v>5667</v>
      </c>
      <c r="M2010" s="65">
        <f t="shared" ref="M2010:O2010" si="314">SUM(M2011)</f>
        <v>5667</v>
      </c>
      <c r="N2010" s="65">
        <f t="shared" si="314"/>
        <v>5667</v>
      </c>
      <c r="O2010" s="66">
        <f t="shared" si="314"/>
        <v>0</v>
      </c>
      <c r="P2010" s="18">
        <f t="shared" si="308"/>
        <v>100</v>
      </c>
    </row>
    <row r="2011" spans="1:16" s="2" customFormat="1" outlineLevel="2" x14ac:dyDescent="0.2">
      <c r="A2011" s="217">
        <f t="shared" si="312"/>
        <v>2008</v>
      </c>
      <c r="B2011" s="57" t="s">
        <v>2526</v>
      </c>
      <c r="C2011" s="58" t="s">
        <v>23</v>
      </c>
      <c r="D2011" s="58" t="s">
        <v>2284</v>
      </c>
      <c r="E2011" s="58" t="s">
        <v>2005</v>
      </c>
      <c r="F2011" s="58" t="s">
        <v>2527</v>
      </c>
      <c r="G2011" s="58" t="s">
        <v>135</v>
      </c>
      <c r="H2011" s="58"/>
      <c r="I2011" s="58" t="s">
        <v>25</v>
      </c>
      <c r="J2011" s="58" t="s">
        <v>25</v>
      </c>
      <c r="K2011" s="57"/>
      <c r="L2011" s="184">
        <v>5667</v>
      </c>
      <c r="M2011" s="185">
        <v>5667</v>
      </c>
      <c r="N2011" s="186">
        <v>5667</v>
      </c>
      <c r="O2011" s="187">
        <f t="shared" ref="O2011" si="315">N2011-M2011</f>
        <v>0</v>
      </c>
      <c r="P2011" s="59">
        <f t="shared" si="308"/>
        <v>100</v>
      </c>
    </row>
    <row r="2012" spans="1:16" s="2" customFormat="1" outlineLevel="1" x14ac:dyDescent="0.2">
      <c r="A2012" s="218">
        <f t="shared" si="312"/>
        <v>2009</v>
      </c>
      <c r="B2012" s="60" t="s">
        <v>2528</v>
      </c>
      <c r="C2012" s="61"/>
      <c r="D2012" s="61"/>
      <c r="E2012" s="61"/>
      <c r="F2012" s="61"/>
      <c r="G2012" s="61"/>
      <c r="H2012" s="62"/>
      <c r="I2012" s="61"/>
      <c r="J2012" s="61"/>
      <c r="K2012" s="63"/>
      <c r="L2012" s="65">
        <f>SUM(L2013:L2016)</f>
        <v>468</v>
      </c>
      <c r="M2012" s="65">
        <f>SUM(M2013:M2016)</f>
        <v>474</v>
      </c>
      <c r="N2012" s="65">
        <f>SUM(N2013:N2016)</f>
        <v>474</v>
      </c>
      <c r="O2012" s="66">
        <f>SUM(O2013:O2016)</f>
        <v>0</v>
      </c>
      <c r="P2012" s="18">
        <f t="shared" si="308"/>
        <v>100</v>
      </c>
    </row>
    <row r="2013" spans="1:16" s="2" customFormat="1" outlineLevel="2" x14ac:dyDescent="0.2">
      <c r="A2013" s="217">
        <f t="shared" si="312"/>
        <v>2010</v>
      </c>
      <c r="B2013" s="57" t="s">
        <v>2529</v>
      </c>
      <c r="C2013" s="58" t="s">
        <v>23</v>
      </c>
      <c r="D2013" s="58" t="s">
        <v>2284</v>
      </c>
      <c r="E2013" s="58" t="s">
        <v>2530</v>
      </c>
      <c r="F2013" s="58" t="s">
        <v>2531</v>
      </c>
      <c r="G2013" s="58" t="s">
        <v>135</v>
      </c>
      <c r="H2013" s="58"/>
      <c r="I2013" s="58" t="s">
        <v>25</v>
      </c>
      <c r="J2013" s="58" t="s">
        <v>25</v>
      </c>
      <c r="K2013" s="57"/>
      <c r="L2013" s="184">
        <v>108</v>
      </c>
      <c r="M2013" s="185">
        <v>108</v>
      </c>
      <c r="N2013" s="186">
        <v>108</v>
      </c>
      <c r="O2013" s="187">
        <f t="shared" ref="O2013:O2016" si="316">N2013-M2013</f>
        <v>0</v>
      </c>
      <c r="P2013" s="59">
        <f t="shared" si="308"/>
        <v>100</v>
      </c>
    </row>
    <row r="2014" spans="1:16" s="2" customFormat="1" outlineLevel="2" x14ac:dyDescent="0.2">
      <c r="A2014" s="217">
        <f t="shared" si="312"/>
        <v>2011</v>
      </c>
      <c r="B2014" s="57" t="s">
        <v>2532</v>
      </c>
      <c r="C2014" s="58" t="s">
        <v>23</v>
      </c>
      <c r="D2014" s="58" t="s">
        <v>2284</v>
      </c>
      <c r="E2014" s="58" t="s">
        <v>2533</v>
      </c>
      <c r="F2014" s="58" t="s">
        <v>2531</v>
      </c>
      <c r="G2014" s="58" t="s">
        <v>135</v>
      </c>
      <c r="H2014" s="58"/>
      <c r="I2014" s="58" t="s">
        <v>25</v>
      </c>
      <c r="J2014" s="58" t="s">
        <v>25</v>
      </c>
      <c r="K2014" s="57"/>
      <c r="L2014" s="184">
        <v>34</v>
      </c>
      <c r="M2014" s="185">
        <v>34</v>
      </c>
      <c r="N2014" s="186">
        <v>34</v>
      </c>
      <c r="O2014" s="187">
        <f t="shared" si="316"/>
        <v>0</v>
      </c>
      <c r="P2014" s="59">
        <f t="shared" si="308"/>
        <v>100</v>
      </c>
    </row>
    <row r="2015" spans="1:16" s="2" customFormat="1" outlineLevel="2" x14ac:dyDescent="0.2">
      <c r="A2015" s="217">
        <f t="shared" si="312"/>
        <v>2012</v>
      </c>
      <c r="B2015" s="57" t="s">
        <v>2534</v>
      </c>
      <c r="C2015" s="58" t="s">
        <v>23</v>
      </c>
      <c r="D2015" s="58" t="s">
        <v>2284</v>
      </c>
      <c r="E2015" s="58" t="s">
        <v>2535</v>
      </c>
      <c r="F2015" s="58" t="s">
        <v>2531</v>
      </c>
      <c r="G2015" s="58" t="s">
        <v>135</v>
      </c>
      <c r="H2015" s="58"/>
      <c r="I2015" s="58" t="s">
        <v>25</v>
      </c>
      <c r="J2015" s="58" t="s">
        <v>25</v>
      </c>
      <c r="K2015" s="57"/>
      <c r="L2015" s="184">
        <v>69</v>
      </c>
      <c r="M2015" s="185">
        <v>75</v>
      </c>
      <c r="N2015" s="186">
        <v>75</v>
      </c>
      <c r="O2015" s="187">
        <f t="shared" si="316"/>
        <v>0</v>
      </c>
      <c r="P2015" s="59">
        <f t="shared" si="308"/>
        <v>100</v>
      </c>
    </row>
    <row r="2016" spans="1:16" s="2" customFormat="1" outlineLevel="2" x14ac:dyDescent="0.2">
      <c r="A2016" s="217">
        <f t="shared" si="312"/>
        <v>2013</v>
      </c>
      <c r="B2016" s="57" t="s">
        <v>2536</v>
      </c>
      <c r="C2016" s="58" t="s">
        <v>23</v>
      </c>
      <c r="D2016" s="58" t="s">
        <v>2284</v>
      </c>
      <c r="E2016" s="58" t="s">
        <v>133</v>
      </c>
      <c r="F2016" s="58" t="s">
        <v>2531</v>
      </c>
      <c r="G2016" s="58" t="s">
        <v>135</v>
      </c>
      <c r="H2016" s="58"/>
      <c r="I2016" s="58" t="s">
        <v>25</v>
      </c>
      <c r="J2016" s="58" t="s">
        <v>25</v>
      </c>
      <c r="K2016" s="57"/>
      <c r="L2016" s="184">
        <v>257</v>
      </c>
      <c r="M2016" s="185">
        <v>257</v>
      </c>
      <c r="N2016" s="186">
        <v>257</v>
      </c>
      <c r="O2016" s="187">
        <f t="shared" si="316"/>
        <v>0</v>
      </c>
      <c r="P2016" s="59">
        <f t="shared" si="308"/>
        <v>100</v>
      </c>
    </row>
    <row r="2017" spans="1:16" s="2" customFormat="1" outlineLevel="1" x14ac:dyDescent="0.2">
      <c r="A2017" s="218">
        <f t="shared" si="312"/>
        <v>2014</v>
      </c>
      <c r="B2017" s="60" t="s">
        <v>2537</v>
      </c>
      <c r="C2017" s="61"/>
      <c r="D2017" s="61"/>
      <c r="E2017" s="61"/>
      <c r="F2017" s="61"/>
      <c r="G2017" s="61"/>
      <c r="H2017" s="62"/>
      <c r="I2017" s="61"/>
      <c r="J2017" s="61"/>
      <c r="K2017" s="63"/>
      <c r="L2017" s="65">
        <f>SUM(L2018:L2021)</f>
        <v>2399</v>
      </c>
      <c r="M2017" s="65">
        <f>SUM(M2018:M2021)</f>
        <v>2401</v>
      </c>
      <c r="N2017" s="65">
        <f>SUM(N2018:N2021)</f>
        <v>2401</v>
      </c>
      <c r="O2017" s="66">
        <f>SUM(O2018:O2021)</f>
        <v>0</v>
      </c>
      <c r="P2017" s="18">
        <f t="shared" si="308"/>
        <v>100</v>
      </c>
    </row>
    <row r="2018" spans="1:16" s="2" customFormat="1" outlineLevel="2" x14ac:dyDescent="0.2">
      <c r="A2018" s="217">
        <f t="shared" si="312"/>
        <v>2015</v>
      </c>
      <c r="B2018" s="57" t="s">
        <v>2538</v>
      </c>
      <c r="C2018" s="58" t="s">
        <v>23</v>
      </c>
      <c r="D2018" s="58" t="s">
        <v>2284</v>
      </c>
      <c r="E2018" s="58" t="s">
        <v>2539</v>
      </c>
      <c r="F2018" s="58" t="s">
        <v>39</v>
      </c>
      <c r="G2018" s="58" t="s">
        <v>135</v>
      </c>
      <c r="H2018" s="58"/>
      <c r="I2018" s="58" t="s">
        <v>25</v>
      </c>
      <c r="J2018" s="58" t="s">
        <v>25</v>
      </c>
      <c r="K2018" s="57"/>
      <c r="L2018" s="184">
        <v>581</v>
      </c>
      <c r="M2018" s="185">
        <v>581</v>
      </c>
      <c r="N2018" s="186">
        <v>581</v>
      </c>
      <c r="O2018" s="187">
        <f t="shared" ref="O2018:O2021" si="317">N2018-M2018</f>
        <v>0</v>
      </c>
      <c r="P2018" s="59">
        <f t="shared" si="308"/>
        <v>100</v>
      </c>
    </row>
    <row r="2019" spans="1:16" s="2" customFormat="1" outlineLevel="2" x14ac:dyDescent="0.2">
      <c r="A2019" s="217">
        <f t="shared" si="312"/>
        <v>2016</v>
      </c>
      <c r="B2019" s="57" t="s">
        <v>2540</v>
      </c>
      <c r="C2019" s="58" t="s">
        <v>23</v>
      </c>
      <c r="D2019" s="58" t="s">
        <v>2284</v>
      </c>
      <c r="E2019" s="58" t="s">
        <v>2541</v>
      </c>
      <c r="F2019" s="58" t="s">
        <v>39</v>
      </c>
      <c r="G2019" s="58" t="s">
        <v>135</v>
      </c>
      <c r="H2019" s="58"/>
      <c r="I2019" s="58" t="s">
        <v>25</v>
      </c>
      <c r="J2019" s="58" t="s">
        <v>25</v>
      </c>
      <c r="K2019" s="57"/>
      <c r="L2019" s="184">
        <v>447</v>
      </c>
      <c r="M2019" s="185">
        <v>447</v>
      </c>
      <c r="N2019" s="186">
        <v>447</v>
      </c>
      <c r="O2019" s="187">
        <f t="shared" si="317"/>
        <v>0</v>
      </c>
      <c r="P2019" s="59">
        <f t="shared" si="308"/>
        <v>100</v>
      </c>
    </row>
    <row r="2020" spans="1:16" s="2" customFormat="1" outlineLevel="2" x14ac:dyDescent="0.2">
      <c r="A2020" s="217">
        <f t="shared" si="312"/>
        <v>2017</v>
      </c>
      <c r="B2020" s="57" t="s">
        <v>2542</v>
      </c>
      <c r="C2020" s="58" t="s">
        <v>23</v>
      </c>
      <c r="D2020" s="58" t="s">
        <v>2284</v>
      </c>
      <c r="E2020" s="58" t="s">
        <v>2543</v>
      </c>
      <c r="F2020" s="58" t="s">
        <v>39</v>
      </c>
      <c r="G2020" s="58" t="s">
        <v>135</v>
      </c>
      <c r="H2020" s="58"/>
      <c r="I2020" s="58" t="s">
        <v>25</v>
      </c>
      <c r="J2020" s="58" t="s">
        <v>25</v>
      </c>
      <c r="K2020" s="57"/>
      <c r="L2020" s="184">
        <v>407</v>
      </c>
      <c r="M2020" s="185">
        <v>407</v>
      </c>
      <c r="N2020" s="186">
        <v>407</v>
      </c>
      <c r="O2020" s="187">
        <f t="shared" si="317"/>
        <v>0</v>
      </c>
      <c r="P2020" s="59">
        <f t="shared" si="308"/>
        <v>100</v>
      </c>
    </row>
    <row r="2021" spans="1:16" s="2" customFormat="1" outlineLevel="2" x14ac:dyDescent="0.2">
      <c r="A2021" s="217">
        <f t="shared" si="312"/>
        <v>2018</v>
      </c>
      <c r="B2021" s="57" t="s">
        <v>2544</v>
      </c>
      <c r="C2021" s="58" t="s">
        <v>23</v>
      </c>
      <c r="D2021" s="58" t="s">
        <v>2284</v>
      </c>
      <c r="E2021" s="58" t="s">
        <v>2545</v>
      </c>
      <c r="F2021" s="58" t="s">
        <v>39</v>
      </c>
      <c r="G2021" s="58" t="s">
        <v>135</v>
      </c>
      <c r="H2021" s="58"/>
      <c r="I2021" s="58" t="s">
        <v>25</v>
      </c>
      <c r="J2021" s="58" t="s">
        <v>25</v>
      </c>
      <c r="K2021" s="57"/>
      <c r="L2021" s="184">
        <v>964</v>
      </c>
      <c r="M2021" s="185">
        <v>966</v>
      </c>
      <c r="N2021" s="186">
        <v>966</v>
      </c>
      <c r="O2021" s="187">
        <f t="shared" si="317"/>
        <v>0</v>
      </c>
      <c r="P2021" s="59">
        <f t="shared" si="308"/>
        <v>100</v>
      </c>
    </row>
    <row r="2022" spans="1:16" s="2" customFormat="1" outlineLevel="1" x14ac:dyDescent="0.2">
      <c r="A2022" s="225">
        <f t="shared" si="312"/>
        <v>2019</v>
      </c>
      <c r="B2022" s="82" t="s">
        <v>2310</v>
      </c>
      <c r="C2022" s="61"/>
      <c r="D2022" s="61"/>
      <c r="E2022" s="61"/>
      <c r="F2022" s="61"/>
      <c r="G2022" s="61"/>
      <c r="H2022" s="135"/>
      <c r="I2022" s="61"/>
      <c r="J2022" s="61"/>
      <c r="K2022" s="63"/>
      <c r="L2022" s="65">
        <f>SUM(L2023:L2058)</f>
        <v>0</v>
      </c>
      <c r="M2022" s="65">
        <f t="shared" ref="M2022:O2022" si="318">SUM(M2023:M2058)</f>
        <v>4248</v>
      </c>
      <c r="N2022" s="65">
        <f t="shared" si="318"/>
        <v>4248</v>
      </c>
      <c r="O2022" s="66">
        <f t="shared" si="318"/>
        <v>0</v>
      </c>
      <c r="P2022" s="18">
        <f t="shared" si="308"/>
        <v>100</v>
      </c>
    </row>
    <row r="2023" spans="1:16" s="2" customFormat="1" outlineLevel="2" x14ac:dyDescent="0.2">
      <c r="A2023" s="217">
        <f t="shared" si="312"/>
        <v>2020</v>
      </c>
      <c r="B2023" s="57" t="s">
        <v>2546</v>
      </c>
      <c r="C2023" s="58" t="s">
        <v>23</v>
      </c>
      <c r="D2023" s="58" t="s">
        <v>2284</v>
      </c>
      <c r="E2023" s="58" t="s">
        <v>2453</v>
      </c>
      <c r="F2023" s="58" t="s">
        <v>514</v>
      </c>
      <c r="G2023" s="58" t="s">
        <v>135</v>
      </c>
      <c r="H2023" s="58"/>
      <c r="I2023" s="58" t="s">
        <v>25</v>
      </c>
      <c r="J2023" s="58" t="s">
        <v>25</v>
      </c>
      <c r="K2023" s="57"/>
      <c r="L2023" s="184">
        <v>0</v>
      </c>
      <c r="M2023" s="185">
        <v>63</v>
      </c>
      <c r="N2023" s="186">
        <v>63</v>
      </c>
      <c r="O2023" s="187">
        <f t="shared" ref="O2023:O2058" si="319">N2023-M2023</f>
        <v>0</v>
      </c>
      <c r="P2023" s="59">
        <f t="shared" si="308"/>
        <v>100</v>
      </c>
    </row>
    <row r="2024" spans="1:16" s="2" customFormat="1" outlineLevel="2" x14ac:dyDescent="0.2">
      <c r="A2024" s="217">
        <f t="shared" si="312"/>
        <v>2021</v>
      </c>
      <c r="B2024" s="57" t="s">
        <v>2547</v>
      </c>
      <c r="C2024" s="58" t="s">
        <v>23</v>
      </c>
      <c r="D2024" s="58" t="s">
        <v>2284</v>
      </c>
      <c r="E2024" s="58" t="s">
        <v>2419</v>
      </c>
      <c r="F2024" s="58" t="s">
        <v>514</v>
      </c>
      <c r="G2024" s="58" t="s">
        <v>135</v>
      </c>
      <c r="H2024" s="58"/>
      <c r="I2024" s="58" t="s">
        <v>25</v>
      </c>
      <c r="J2024" s="58" t="s">
        <v>25</v>
      </c>
      <c r="K2024" s="57"/>
      <c r="L2024" s="184">
        <v>0</v>
      </c>
      <c r="M2024" s="185">
        <v>30</v>
      </c>
      <c r="N2024" s="186">
        <v>30</v>
      </c>
      <c r="O2024" s="187">
        <f t="shared" si="319"/>
        <v>0</v>
      </c>
      <c r="P2024" s="59">
        <f t="shared" si="308"/>
        <v>100</v>
      </c>
    </row>
    <row r="2025" spans="1:16" s="2" customFormat="1" outlineLevel="2" x14ac:dyDescent="0.2">
      <c r="A2025" s="217">
        <f t="shared" si="312"/>
        <v>2022</v>
      </c>
      <c r="B2025" s="57" t="s">
        <v>2548</v>
      </c>
      <c r="C2025" s="58" t="s">
        <v>23</v>
      </c>
      <c r="D2025" s="58" t="s">
        <v>2284</v>
      </c>
      <c r="E2025" s="58" t="s">
        <v>2391</v>
      </c>
      <c r="F2025" s="58" t="s">
        <v>514</v>
      </c>
      <c r="G2025" s="58" t="s">
        <v>135</v>
      </c>
      <c r="H2025" s="58"/>
      <c r="I2025" s="58" t="s">
        <v>25</v>
      </c>
      <c r="J2025" s="58" t="s">
        <v>25</v>
      </c>
      <c r="K2025" s="57"/>
      <c r="L2025" s="184">
        <v>0</v>
      </c>
      <c r="M2025" s="185">
        <v>3</v>
      </c>
      <c r="N2025" s="186">
        <v>3</v>
      </c>
      <c r="O2025" s="187">
        <f t="shared" si="319"/>
        <v>0</v>
      </c>
      <c r="P2025" s="59">
        <f t="shared" si="308"/>
        <v>100</v>
      </c>
    </row>
    <row r="2026" spans="1:16" s="2" customFormat="1" outlineLevel="2" x14ac:dyDescent="0.2">
      <c r="A2026" s="217">
        <f t="shared" si="312"/>
        <v>2023</v>
      </c>
      <c r="B2026" s="57" t="s">
        <v>2549</v>
      </c>
      <c r="C2026" s="58" t="s">
        <v>23</v>
      </c>
      <c r="D2026" s="58" t="s">
        <v>2284</v>
      </c>
      <c r="E2026" s="58" t="s">
        <v>138</v>
      </c>
      <c r="F2026" s="58" t="s">
        <v>514</v>
      </c>
      <c r="G2026" s="58" t="s">
        <v>135</v>
      </c>
      <c r="H2026" s="58"/>
      <c r="I2026" s="58" t="s">
        <v>25</v>
      </c>
      <c r="J2026" s="58" t="s">
        <v>25</v>
      </c>
      <c r="K2026" s="57"/>
      <c r="L2026" s="184">
        <v>0</v>
      </c>
      <c r="M2026" s="185">
        <v>147</v>
      </c>
      <c r="N2026" s="186">
        <v>147</v>
      </c>
      <c r="O2026" s="187">
        <f t="shared" si="319"/>
        <v>0</v>
      </c>
      <c r="P2026" s="59">
        <f t="shared" si="308"/>
        <v>100</v>
      </c>
    </row>
    <row r="2027" spans="1:16" s="2" customFormat="1" outlineLevel="2" x14ac:dyDescent="0.2">
      <c r="A2027" s="217">
        <f t="shared" si="312"/>
        <v>2024</v>
      </c>
      <c r="B2027" s="57" t="s">
        <v>2550</v>
      </c>
      <c r="C2027" s="58" t="s">
        <v>23</v>
      </c>
      <c r="D2027" s="58" t="s">
        <v>2284</v>
      </c>
      <c r="E2027" s="58" t="s">
        <v>2423</v>
      </c>
      <c r="F2027" s="58" t="s">
        <v>514</v>
      </c>
      <c r="G2027" s="58" t="s">
        <v>135</v>
      </c>
      <c r="H2027" s="58"/>
      <c r="I2027" s="58" t="s">
        <v>25</v>
      </c>
      <c r="J2027" s="58" t="s">
        <v>25</v>
      </c>
      <c r="K2027" s="57"/>
      <c r="L2027" s="184">
        <v>0</v>
      </c>
      <c r="M2027" s="185">
        <v>24</v>
      </c>
      <c r="N2027" s="186">
        <v>24</v>
      </c>
      <c r="O2027" s="187">
        <f t="shared" si="319"/>
        <v>0</v>
      </c>
      <c r="P2027" s="59">
        <f t="shared" si="308"/>
        <v>100</v>
      </c>
    </row>
    <row r="2028" spans="1:16" s="2" customFormat="1" outlineLevel="2" x14ac:dyDescent="0.2">
      <c r="A2028" s="217">
        <f t="shared" si="312"/>
        <v>2025</v>
      </c>
      <c r="B2028" s="57" t="s">
        <v>2551</v>
      </c>
      <c r="C2028" s="58" t="s">
        <v>23</v>
      </c>
      <c r="D2028" s="58" t="s">
        <v>2284</v>
      </c>
      <c r="E2028" s="58" t="s">
        <v>1504</v>
      </c>
      <c r="F2028" s="58" t="s">
        <v>514</v>
      </c>
      <c r="G2028" s="58" t="s">
        <v>135</v>
      </c>
      <c r="H2028" s="58"/>
      <c r="I2028" s="58" t="s">
        <v>25</v>
      </c>
      <c r="J2028" s="58" t="s">
        <v>25</v>
      </c>
      <c r="K2028" s="57"/>
      <c r="L2028" s="184">
        <v>0</v>
      </c>
      <c r="M2028" s="185">
        <v>514</v>
      </c>
      <c r="N2028" s="186">
        <v>514</v>
      </c>
      <c r="O2028" s="187">
        <f t="shared" si="319"/>
        <v>0</v>
      </c>
      <c r="P2028" s="59">
        <f t="shared" si="308"/>
        <v>100</v>
      </c>
    </row>
    <row r="2029" spans="1:16" s="2" customFormat="1" ht="14.25" customHeight="1" outlineLevel="2" x14ac:dyDescent="0.2">
      <c r="A2029" s="217">
        <f t="shared" si="312"/>
        <v>2026</v>
      </c>
      <c r="B2029" s="57" t="s">
        <v>2552</v>
      </c>
      <c r="C2029" s="58" t="s">
        <v>23</v>
      </c>
      <c r="D2029" s="58" t="s">
        <v>2284</v>
      </c>
      <c r="E2029" s="58" t="s">
        <v>2456</v>
      </c>
      <c r="F2029" s="58" t="s">
        <v>514</v>
      </c>
      <c r="G2029" s="58" t="s">
        <v>135</v>
      </c>
      <c r="H2029" s="58"/>
      <c r="I2029" s="58" t="s">
        <v>25</v>
      </c>
      <c r="J2029" s="58" t="s">
        <v>25</v>
      </c>
      <c r="K2029" s="57"/>
      <c r="L2029" s="184">
        <v>0</v>
      </c>
      <c r="M2029" s="185">
        <v>330</v>
      </c>
      <c r="N2029" s="186">
        <v>330</v>
      </c>
      <c r="O2029" s="187">
        <f t="shared" si="319"/>
        <v>0</v>
      </c>
      <c r="P2029" s="59">
        <f t="shared" si="308"/>
        <v>100</v>
      </c>
    </row>
    <row r="2030" spans="1:16" s="2" customFormat="1" outlineLevel="2" x14ac:dyDescent="0.2">
      <c r="A2030" s="217">
        <f t="shared" si="312"/>
        <v>2027</v>
      </c>
      <c r="B2030" s="57" t="s">
        <v>2553</v>
      </c>
      <c r="C2030" s="58" t="s">
        <v>23</v>
      </c>
      <c r="D2030" s="58" t="s">
        <v>2284</v>
      </c>
      <c r="E2030" s="58" t="s">
        <v>1500</v>
      </c>
      <c r="F2030" s="58" t="s">
        <v>514</v>
      </c>
      <c r="G2030" s="58" t="s">
        <v>135</v>
      </c>
      <c r="H2030" s="58"/>
      <c r="I2030" s="58" t="s">
        <v>25</v>
      </c>
      <c r="J2030" s="58" t="s">
        <v>25</v>
      </c>
      <c r="K2030" s="57"/>
      <c r="L2030" s="184">
        <v>0</v>
      </c>
      <c r="M2030" s="185">
        <v>344</v>
      </c>
      <c r="N2030" s="186">
        <v>344</v>
      </c>
      <c r="O2030" s="187">
        <f t="shared" si="319"/>
        <v>0</v>
      </c>
      <c r="P2030" s="59">
        <f t="shared" si="308"/>
        <v>100</v>
      </c>
    </row>
    <row r="2031" spans="1:16" s="2" customFormat="1" outlineLevel="2" x14ac:dyDescent="0.2">
      <c r="A2031" s="217">
        <f t="shared" si="312"/>
        <v>2028</v>
      </c>
      <c r="B2031" s="57" t="s">
        <v>2554</v>
      </c>
      <c r="C2031" s="58" t="s">
        <v>23</v>
      </c>
      <c r="D2031" s="58" t="s">
        <v>2284</v>
      </c>
      <c r="E2031" s="58" t="s">
        <v>2481</v>
      </c>
      <c r="F2031" s="58" t="s">
        <v>514</v>
      </c>
      <c r="G2031" s="58" t="s">
        <v>135</v>
      </c>
      <c r="H2031" s="58"/>
      <c r="I2031" s="58" t="s">
        <v>25</v>
      </c>
      <c r="J2031" s="58" t="s">
        <v>25</v>
      </c>
      <c r="K2031" s="57"/>
      <c r="L2031" s="184">
        <v>0</v>
      </c>
      <c r="M2031" s="185">
        <v>12</v>
      </c>
      <c r="N2031" s="186">
        <v>12</v>
      </c>
      <c r="O2031" s="187">
        <f t="shared" si="319"/>
        <v>0</v>
      </c>
      <c r="P2031" s="59">
        <f t="shared" si="308"/>
        <v>100</v>
      </c>
    </row>
    <row r="2032" spans="1:16" s="2" customFormat="1" outlineLevel="2" x14ac:dyDescent="0.2">
      <c r="A2032" s="217">
        <f t="shared" si="312"/>
        <v>2029</v>
      </c>
      <c r="B2032" s="57" t="s">
        <v>2555</v>
      </c>
      <c r="C2032" s="58" t="s">
        <v>23</v>
      </c>
      <c r="D2032" s="58" t="s">
        <v>2284</v>
      </c>
      <c r="E2032" s="58" t="s">
        <v>2393</v>
      </c>
      <c r="F2032" s="58" t="s">
        <v>514</v>
      </c>
      <c r="G2032" s="58" t="s">
        <v>135</v>
      </c>
      <c r="H2032" s="58"/>
      <c r="I2032" s="58" t="s">
        <v>25</v>
      </c>
      <c r="J2032" s="58" t="s">
        <v>25</v>
      </c>
      <c r="K2032" s="57"/>
      <c r="L2032" s="184">
        <v>0</v>
      </c>
      <c r="M2032" s="185">
        <v>258</v>
      </c>
      <c r="N2032" s="186">
        <v>258</v>
      </c>
      <c r="O2032" s="187">
        <f t="shared" si="319"/>
        <v>0</v>
      </c>
      <c r="P2032" s="59">
        <f t="shared" si="308"/>
        <v>100</v>
      </c>
    </row>
    <row r="2033" spans="1:16" s="2" customFormat="1" outlineLevel="2" x14ac:dyDescent="0.2">
      <c r="A2033" s="217">
        <f t="shared" si="312"/>
        <v>2030</v>
      </c>
      <c r="B2033" s="57" t="s">
        <v>2556</v>
      </c>
      <c r="C2033" s="58" t="s">
        <v>23</v>
      </c>
      <c r="D2033" s="58" t="s">
        <v>2284</v>
      </c>
      <c r="E2033" s="58" t="s">
        <v>2395</v>
      </c>
      <c r="F2033" s="58" t="s">
        <v>514</v>
      </c>
      <c r="G2033" s="58" t="s">
        <v>135</v>
      </c>
      <c r="H2033" s="58"/>
      <c r="I2033" s="58" t="s">
        <v>25</v>
      </c>
      <c r="J2033" s="58" t="s">
        <v>25</v>
      </c>
      <c r="K2033" s="57"/>
      <c r="L2033" s="184">
        <v>0</v>
      </c>
      <c r="M2033" s="185">
        <v>351</v>
      </c>
      <c r="N2033" s="186">
        <v>351</v>
      </c>
      <c r="O2033" s="187">
        <f t="shared" si="319"/>
        <v>0</v>
      </c>
      <c r="P2033" s="59">
        <f t="shared" si="308"/>
        <v>100</v>
      </c>
    </row>
    <row r="2034" spans="1:16" s="2" customFormat="1" outlineLevel="2" x14ac:dyDescent="0.2">
      <c r="A2034" s="217">
        <f t="shared" si="312"/>
        <v>2031</v>
      </c>
      <c r="B2034" s="57" t="s">
        <v>2557</v>
      </c>
      <c r="C2034" s="58" t="s">
        <v>23</v>
      </c>
      <c r="D2034" s="58" t="s">
        <v>2284</v>
      </c>
      <c r="E2034" s="58" t="s">
        <v>2502</v>
      </c>
      <c r="F2034" s="58" t="s">
        <v>514</v>
      </c>
      <c r="G2034" s="58" t="s">
        <v>135</v>
      </c>
      <c r="H2034" s="58"/>
      <c r="I2034" s="58" t="s">
        <v>25</v>
      </c>
      <c r="J2034" s="58" t="s">
        <v>25</v>
      </c>
      <c r="K2034" s="57"/>
      <c r="L2034" s="184">
        <v>0</v>
      </c>
      <c r="M2034" s="185">
        <v>36</v>
      </c>
      <c r="N2034" s="186">
        <v>36</v>
      </c>
      <c r="O2034" s="187">
        <f t="shared" si="319"/>
        <v>0</v>
      </c>
      <c r="P2034" s="59">
        <f t="shared" si="308"/>
        <v>100</v>
      </c>
    </row>
    <row r="2035" spans="1:16" s="2" customFormat="1" outlineLevel="2" x14ac:dyDescent="0.2">
      <c r="A2035" s="217">
        <f t="shared" si="312"/>
        <v>2032</v>
      </c>
      <c r="B2035" s="57" t="s">
        <v>2558</v>
      </c>
      <c r="C2035" s="58" t="s">
        <v>23</v>
      </c>
      <c r="D2035" s="58" t="s">
        <v>2284</v>
      </c>
      <c r="E2035" s="58" t="s">
        <v>2473</v>
      </c>
      <c r="F2035" s="58" t="s">
        <v>514</v>
      </c>
      <c r="G2035" s="58" t="s">
        <v>135</v>
      </c>
      <c r="H2035" s="58"/>
      <c r="I2035" s="58" t="s">
        <v>25</v>
      </c>
      <c r="J2035" s="58" t="s">
        <v>25</v>
      </c>
      <c r="K2035" s="57"/>
      <c r="L2035" s="184">
        <v>0</v>
      </c>
      <c r="M2035" s="185">
        <v>20</v>
      </c>
      <c r="N2035" s="186">
        <v>20</v>
      </c>
      <c r="O2035" s="187">
        <f t="shared" si="319"/>
        <v>0</v>
      </c>
      <c r="P2035" s="59">
        <f t="shared" si="308"/>
        <v>100</v>
      </c>
    </row>
    <row r="2036" spans="1:16" s="2" customFormat="1" outlineLevel="2" x14ac:dyDescent="0.2">
      <c r="A2036" s="217">
        <f t="shared" si="312"/>
        <v>2033</v>
      </c>
      <c r="B2036" s="57" t="s">
        <v>2559</v>
      </c>
      <c r="C2036" s="58" t="s">
        <v>23</v>
      </c>
      <c r="D2036" s="58" t="s">
        <v>2284</v>
      </c>
      <c r="E2036" s="58" t="s">
        <v>2430</v>
      </c>
      <c r="F2036" s="58" t="s">
        <v>514</v>
      </c>
      <c r="G2036" s="58" t="s">
        <v>135</v>
      </c>
      <c r="H2036" s="58"/>
      <c r="I2036" s="58" t="s">
        <v>25</v>
      </c>
      <c r="J2036" s="58" t="s">
        <v>25</v>
      </c>
      <c r="K2036" s="57"/>
      <c r="L2036" s="184">
        <v>0</v>
      </c>
      <c r="M2036" s="185">
        <v>45</v>
      </c>
      <c r="N2036" s="186">
        <v>45</v>
      </c>
      <c r="O2036" s="187">
        <f t="shared" si="319"/>
        <v>0</v>
      </c>
      <c r="P2036" s="59">
        <f t="shared" si="308"/>
        <v>100</v>
      </c>
    </row>
    <row r="2037" spans="1:16" s="2" customFormat="1" outlineLevel="2" x14ac:dyDescent="0.2">
      <c r="A2037" s="217">
        <f t="shared" si="312"/>
        <v>2034</v>
      </c>
      <c r="B2037" s="57" t="s">
        <v>2560</v>
      </c>
      <c r="C2037" s="58" t="s">
        <v>23</v>
      </c>
      <c r="D2037" s="58" t="s">
        <v>2284</v>
      </c>
      <c r="E2037" s="58" t="s">
        <v>2504</v>
      </c>
      <c r="F2037" s="58" t="s">
        <v>514</v>
      </c>
      <c r="G2037" s="58" t="s">
        <v>135</v>
      </c>
      <c r="H2037" s="58"/>
      <c r="I2037" s="58" t="s">
        <v>25</v>
      </c>
      <c r="J2037" s="58" t="s">
        <v>25</v>
      </c>
      <c r="K2037" s="57"/>
      <c r="L2037" s="184">
        <v>0</v>
      </c>
      <c r="M2037" s="185">
        <v>37</v>
      </c>
      <c r="N2037" s="186">
        <v>37</v>
      </c>
      <c r="O2037" s="187">
        <f t="shared" si="319"/>
        <v>0</v>
      </c>
      <c r="P2037" s="59">
        <f t="shared" si="308"/>
        <v>100</v>
      </c>
    </row>
    <row r="2038" spans="1:16" s="2" customFormat="1" outlineLevel="2" x14ac:dyDescent="0.2">
      <c r="A2038" s="217">
        <f t="shared" si="312"/>
        <v>2035</v>
      </c>
      <c r="B2038" s="57" t="s">
        <v>2561</v>
      </c>
      <c r="C2038" s="58" t="s">
        <v>23</v>
      </c>
      <c r="D2038" s="58" t="s">
        <v>2284</v>
      </c>
      <c r="E2038" s="58" t="s">
        <v>2433</v>
      </c>
      <c r="F2038" s="58" t="s">
        <v>514</v>
      </c>
      <c r="G2038" s="58" t="s">
        <v>135</v>
      </c>
      <c r="H2038" s="58"/>
      <c r="I2038" s="58" t="s">
        <v>25</v>
      </c>
      <c r="J2038" s="58" t="s">
        <v>25</v>
      </c>
      <c r="K2038" s="57"/>
      <c r="L2038" s="184">
        <v>0</v>
      </c>
      <c r="M2038" s="185">
        <v>6</v>
      </c>
      <c r="N2038" s="186">
        <v>6</v>
      </c>
      <c r="O2038" s="187">
        <f t="shared" si="319"/>
        <v>0</v>
      </c>
      <c r="P2038" s="59">
        <f t="shared" si="308"/>
        <v>100</v>
      </c>
    </row>
    <row r="2039" spans="1:16" s="2" customFormat="1" outlineLevel="2" x14ac:dyDescent="0.2">
      <c r="A2039" s="217">
        <f t="shared" si="312"/>
        <v>2036</v>
      </c>
      <c r="B2039" s="57" t="s">
        <v>2562</v>
      </c>
      <c r="C2039" s="58" t="s">
        <v>23</v>
      </c>
      <c r="D2039" s="58" t="s">
        <v>2284</v>
      </c>
      <c r="E2039" s="58" t="s">
        <v>2506</v>
      </c>
      <c r="F2039" s="58" t="s">
        <v>514</v>
      </c>
      <c r="G2039" s="58" t="s">
        <v>135</v>
      </c>
      <c r="H2039" s="58"/>
      <c r="I2039" s="58" t="s">
        <v>25</v>
      </c>
      <c r="J2039" s="58" t="s">
        <v>25</v>
      </c>
      <c r="K2039" s="57"/>
      <c r="L2039" s="184">
        <v>0</v>
      </c>
      <c r="M2039" s="185">
        <v>85</v>
      </c>
      <c r="N2039" s="186">
        <v>85</v>
      </c>
      <c r="O2039" s="187">
        <f t="shared" si="319"/>
        <v>0</v>
      </c>
      <c r="P2039" s="59">
        <f t="shared" si="308"/>
        <v>100</v>
      </c>
    </row>
    <row r="2040" spans="1:16" s="2" customFormat="1" outlineLevel="2" x14ac:dyDescent="0.2">
      <c r="A2040" s="217">
        <f t="shared" si="312"/>
        <v>2037</v>
      </c>
      <c r="B2040" s="57" t="s">
        <v>2563</v>
      </c>
      <c r="C2040" s="58" t="s">
        <v>23</v>
      </c>
      <c r="D2040" s="58" t="s">
        <v>2284</v>
      </c>
      <c r="E2040" s="58" t="s">
        <v>2460</v>
      </c>
      <c r="F2040" s="58" t="s">
        <v>514</v>
      </c>
      <c r="G2040" s="58" t="s">
        <v>135</v>
      </c>
      <c r="H2040" s="58"/>
      <c r="I2040" s="58" t="s">
        <v>25</v>
      </c>
      <c r="J2040" s="58" t="s">
        <v>25</v>
      </c>
      <c r="K2040" s="57"/>
      <c r="L2040" s="184">
        <v>0</v>
      </c>
      <c r="M2040" s="185">
        <v>107</v>
      </c>
      <c r="N2040" s="186">
        <v>107</v>
      </c>
      <c r="O2040" s="187">
        <f t="shared" si="319"/>
        <v>0</v>
      </c>
      <c r="P2040" s="59">
        <f t="shared" si="308"/>
        <v>100</v>
      </c>
    </row>
    <row r="2041" spans="1:16" s="2" customFormat="1" outlineLevel="2" x14ac:dyDescent="0.2">
      <c r="A2041" s="217">
        <f t="shared" si="312"/>
        <v>2038</v>
      </c>
      <c r="B2041" s="57" t="s">
        <v>2564</v>
      </c>
      <c r="C2041" s="58" t="s">
        <v>23</v>
      </c>
      <c r="D2041" s="58" t="s">
        <v>2284</v>
      </c>
      <c r="E2041" s="58" t="s">
        <v>2484</v>
      </c>
      <c r="F2041" s="58" t="s">
        <v>514</v>
      </c>
      <c r="G2041" s="58" t="s">
        <v>135</v>
      </c>
      <c r="H2041" s="58"/>
      <c r="I2041" s="58" t="s">
        <v>25</v>
      </c>
      <c r="J2041" s="58" t="s">
        <v>25</v>
      </c>
      <c r="K2041" s="57"/>
      <c r="L2041" s="184">
        <v>0</v>
      </c>
      <c r="M2041" s="185">
        <v>65</v>
      </c>
      <c r="N2041" s="186">
        <v>65</v>
      </c>
      <c r="O2041" s="187">
        <f t="shared" si="319"/>
        <v>0</v>
      </c>
      <c r="P2041" s="59">
        <f t="shared" si="308"/>
        <v>100</v>
      </c>
    </row>
    <row r="2042" spans="1:16" s="2" customFormat="1" outlineLevel="2" x14ac:dyDescent="0.2">
      <c r="A2042" s="217">
        <f t="shared" si="312"/>
        <v>2039</v>
      </c>
      <c r="B2042" s="57" t="s">
        <v>2565</v>
      </c>
      <c r="C2042" s="58" t="s">
        <v>23</v>
      </c>
      <c r="D2042" s="58" t="s">
        <v>2284</v>
      </c>
      <c r="E2042" s="58" t="s">
        <v>2437</v>
      </c>
      <c r="F2042" s="58" t="s">
        <v>514</v>
      </c>
      <c r="G2042" s="58" t="s">
        <v>135</v>
      </c>
      <c r="H2042" s="58"/>
      <c r="I2042" s="58" t="s">
        <v>25</v>
      </c>
      <c r="J2042" s="58" t="s">
        <v>25</v>
      </c>
      <c r="K2042" s="57"/>
      <c r="L2042" s="184">
        <v>0</v>
      </c>
      <c r="M2042" s="185">
        <v>79</v>
      </c>
      <c r="N2042" s="186">
        <v>79</v>
      </c>
      <c r="O2042" s="187">
        <f t="shared" si="319"/>
        <v>0</v>
      </c>
      <c r="P2042" s="59">
        <f t="shared" si="308"/>
        <v>100</v>
      </c>
    </row>
    <row r="2043" spans="1:16" s="2" customFormat="1" outlineLevel="2" x14ac:dyDescent="0.2">
      <c r="A2043" s="217">
        <f t="shared" si="312"/>
        <v>2040</v>
      </c>
      <c r="B2043" s="57" t="s">
        <v>2566</v>
      </c>
      <c r="C2043" s="58" t="s">
        <v>23</v>
      </c>
      <c r="D2043" s="58" t="s">
        <v>2284</v>
      </c>
      <c r="E2043" s="58" t="s">
        <v>2541</v>
      </c>
      <c r="F2043" s="58" t="s">
        <v>514</v>
      </c>
      <c r="G2043" s="58" t="s">
        <v>135</v>
      </c>
      <c r="H2043" s="58"/>
      <c r="I2043" s="58" t="s">
        <v>25</v>
      </c>
      <c r="J2043" s="58" t="s">
        <v>25</v>
      </c>
      <c r="K2043" s="57"/>
      <c r="L2043" s="184">
        <v>0</v>
      </c>
      <c r="M2043" s="185">
        <v>8</v>
      </c>
      <c r="N2043" s="186">
        <v>8</v>
      </c>
      <c r="O2043" s="187">
        <f t="shared" si="319"/>
        <v>0</v>
      </c>
      <c r="P2043" s="59">
        <f t="shared" si="308"/>
        <v>100</v>
      </c>
    </row>
    <row r="2044" spans="1:16" s="2" customFormat="1" outlineLevel="2" x14ac:dyDescent="0.2">
      <c r="A2044" s="217">
        <f t="shared" si="312"/>
        <v>2041</v>
      </c>
      <c r="B2044" s="57" t="s">
        <v>2567</v>
      </c>
      <c r="C2044" s="58" t="s">
        <v>23</v>
      </c>
      <c r="D2044" s="58" t="s">
        <v>2284</v>
      </c>
      <c r="E2044" s="58" t="s">
        <v>648</v>
      </c>
      <c r="F2044" s="58" t="s">
        <v>514</v>
      </c>
      <c r="G2044" s="58" t="s">
        <v>135</v>
      </c>
      <c r="H2044" s="58"/>
      <c r="I2044" s="58" t="s">
        <v>25</v>
      </c>
      <c r="J2044" s="58" t="s">
        <v>25</v>
      </c>
      <c r="K2044" s="57"/>
      <c r="L2044" s="184">
        <v>0</v>
      </c>
      <c r="M2044" s="185">
        <v>265</v>
      </c>
      <c r="N2044" s="186">
        <v>265</v>
      </c>
      <c r="O2044" s="187">
        <f t="shared" si="319"/>
        <v>0</v>
      </c>
      <c r="P2044" s="59">
        <f t="shared" si="308"/>
        <v>100</v>
      </c>
    </row>
    <row r="2045" spans="1:16" s="2" customFormat="1" outlineLevel="2" x14ac:dyDescent="0.2">
      <c r="A2045" s="217">
        <f t="shared" si="312"/>
        <v>2042</v>
      </c>
      <c r="B2045" s="57" t="s">
        <v>2568</v>
      </c>
      <c r="C2045" s="58" t="s">
        <v>23</v>
      </c>
      <c r="D2045" s="58" t="s">
        <v>2284</v>
      </c>
      <c r="E2045" s="58" t="s">
        <v>2463</v>
      </c>
      <c r="F2045" s="58" t="s">
        <v>514</v>
      </c>
      <c r="G2045" s="58" t="s">
        <v>135</v>
      </c>
      <c r="H2045" s="58"/>
      <c r="I2045" s="58" t="s">
        <v>25</v>
      </c>
      <c r="J2045" s="58" t="s">
        <v>25</v>
      </c>
      <c r="K2045" s="57"/>
      <c r="L2045" s="184">
        <v>0</v>
      </c>
      <c r="M2045" s="185">
        <v>61</v>
      </c>
      <c r="N2045" s="186">
        <v>61</v>
      </c>
      <c r="O2045" s="187">
        <f t="shared" si="319"/>
        <v>0</v>
      </c>
      <c r="P2045" s="59">
        <f t="shared" ref="P2045:P2108" si="320">N2045/M2045*100</f>
        <v>100</v>
      </c>
    </row>
    <row r="2046" spans="1:16" s="2" customFormat="1" outlineLevel="2" x14ac:dyDescent="0.2">
      <c r="A2046" s="217">
        <f t="shared" si="312"/>
        <v>2043</v>
      </c>
      <c r="B2046" s="57" t="s">
        <v>2569</v>
      </c>
      <c r="C2046" s="58" t="s">
        <v>23</v>
      </c>
      <c r="D2046" s="58" t="s">
        <v>2284</v>
      </c>
      <c r="E2046" s="58" t="s">
        <v>2407</v>
      </c>
      <c r="F2046" s="58" t="s">
        <v>514</v>
      </c>
      <c r="G2046" s="58" t="s">
        <v>135</v>
      </c>
      <c r="H2046" s="58"/>
      <c r="I2046" s="58" t="s">
        <v>25</v>
      </c>
      <c r="J2046" s="58" t="s">
        <v>25</v>
      </c>
      <c r="K2046" s="57"/>
      <c r="L2046" s="184">
        <v>0</v>
      </c>
      <c r="M2046" s="185">
        <v>49</v>
      </c>
      <c r="N2046" s="186">
        <v>49</v>
      </c>
      <c r="O2046" s="187">
        <f t="shared" si="319"/>
        <v>0</v>
      </c>
      <c r="P2046" s="59">
        <f t="shared" si="320"/>
        <v>100</v>
      </c>
    </row>
    <row r="2047" spans="1:16" s="2" customFormat="1" outlineLevel="2" x14ac:dyDescent="0.2">
      <c r="A2047" s="217">
        <f t="shared" si="312"/>
        <v>2044</v>
      </c>
      <c r="B2047" s="57" t="s">
        <v>2570</v>
      </c>
      <c r="C2047" s="58" t="s">
        <v>23</v>
      </c>
      <c r="D2047" s="58" t="s">
        <v>2284</v>
      </c>
      <c r="E2047" s="58" t="s">
        <v>2512</v>
      </c>
      <c r="F2047" s="58" t="s">
        <v>514</v>
      </c>
      <c r="G2047" s="58" t="s">
        <v>135</v>
      </c>
      <c r="H2047" s="58"/>
      <c r="I2047" s="58" t="s">
        <v>25</v>
      </c>
      <c r="J2047" s="58" t="s">
        <v>25</v>
      </c>
      <c r="K2047" s="57"/>
      <c r="L2047" s="184">
        <v>0</v>
      </c>
      <c r="M2047" s="185">
        <v>6</v>
      </c>
      <c r="N2047" s="186">
        <v>6</v>
      </c>
      <c r="O2047" s="187">
        <f t="shared" si="319"/>
        <v>0</v>
      </c>
      <c r="P2047" s="59">
        <f t="shared" si="320"/>
        <v>100</v>
      </c>
    </row>
    <row r="2048" spans="1:16" s="2" customFormat="1" outlineLevel="2" x14ac:dyDescent="0.2">
      <c r="A2048" s="217">
        <f t="shared" si="312"/>
        <v>2045</v>
      </c>
      <c r="B2048" s="57" t="s">
        <v>2571</v>
      </c>
      <c r="C2048" s="58" t="s">
        <v>23</v>
      </c>
      <c r="D2048" s="58" t="s">
        <v>2284</v>
      </c>
      <c r="E2048" s="58" t="s">
        <v>2380</v>
      </c>
      <c r="F2048" s="58" t="s">
        <v>514</v>
      </c>
      <c r="G2048" s="58" t="s">
        <v>135</v>
      </c>
      <c r="H2048" s="58"/>
      <c r="I2048" s="58" t="s">
        <v>25</v>
      </c>
      <c r="J2048" s="58" t="s">
        <v>25</v>
      </c>
      <c r="K2048" s="57"/>
      <c r="L2048" s="184">
        <v>0</v>
      </c>
      <c r="M2048" s="185">
        <v>320</v>
      </c>
      <c r="N2048" s="186">
        <v>320</v>
      </c>
      <c r="O2048" s="187">
        <f t="shared" si="319"/>
        <v>0</v>
      </c>
      <c r="P2048" s="59">
        <f t="shared" si="320"/>
        <v>100</v>
      </c>
    </row>
    <row r="2049" spans="1:16" s="2" customFormat="1" outlineLevel="2" x14ac:dyDescent="0.2">
      <c r="A2049" s="217">
        <f t="shared" si="312"/>
        <v>2046</v>
      </c>
      <c r="B2049" s="57" t="s">
        <v>2572</v>
      </c>
      <c r="C2049" s="58" t="s">
        <v>23</v>
      </c>
      <c r="D2049" s="58" t="s">
        <v>2284</v>
      </c>
      <c r="E2049" s="58" t="s">
        <v>663</v>
      </c>
      <c r="F2049" s="58" t="s">
        <v>514</v>
      </c>
      <c r="G2049" s="58" t="s">
        <v>135</v>
      </c>
      <c r="H2049" s="58"/>
      <c r="I2049" s="58" t="s">
        <v>25</v>
      </c>
      <c r="J2049" s="58" t="s">
        <v>25</v>
      </c>
      <c r="K2049" s="57"/>
      <c r="L2049" s="184">
        <v>0</v>
      </c>
      <c r="M2049" s="185">
        <v>76</v>
      </c>
      <c r="N2049" s="186">
        <v>76</v>
      </c>
      <c r="O2049" s="187">
        <f t="shared" si="319"/>
        <v>0</v>
      </c>
      <c r="P2049" s="59">
        <f t="shared" si="320"/>
        <v>100</v>
      </c>
    </row>
    <row r="2050" spans="1:16" s="2" customFormat="1" outlineLevel="2" x14ac:dyDescent="0.2">
      <c r="A2050" s="217">
        <f t="shared" si="312"/>
        <v>2047</v>
      </c>
      <c r="B2050" s="57" t="s">
        <v>2573</v>
      </c>
      <c r="C2050" s="58" t="s">
        <v>23</v>
      </c>
      <c r="D2050" s="58" t="s">
        <v>2284</v>
      </c>
      <c r="E2050" s="58" t="s">
        <v>2441</v>
      </c>
      <c r="F2050" s="58" t="s">
        <v>514</v>
      </c>
      <c r="G2050" s="58" t="s">
        <v>135</v>
      </c>
      <c r="H2050" s="58"/>
      <c r="I2050" s="58" t="s">
        <v>25</v>
      </c>
      <c r="J2050" s="58" t="s">
        <v>25</v>
      </c>
      <c r="K2050" s="57"/>
      <c r="L2050" s="184">
        <v>0</v>
      </c>
      <c r="M2050" s="185">
        <v>37</v>
      </c>
      <c r="N2050" s="186">
        <v>37</v>
      </c>
      <c r="O2050" s="187">
        <f t="shared" si="319"/>
        <v>0</v>
      </c>
      <c r="P2050" s="59">
        <f t="shared" si="320"/>
        <v>100</v>
      </c>
    </row>
    <row r="2051" spans="1:16" s="2" customFormat="1" outlineLevel="2" x14ac:dyDescent="0.2">
      <c r="A2051" s="217">
        <f t="shared" si="312"/>
        <v>2048</v>
      </c>
      <c r="B2051" s="57" t="s">
        <v>2574</v>
      </c>
      <c r="C2051" s="58" t="s">
        <v>23</v>
      </c>
      <c r="D2051" s="58" t="s">
        <v>2284</v>
      </c>
      <c r="E2051" s="58" t="s">
        <v>2535</v>
      </c>
      <c r="F2051" s="58" t="s">
        <v>514</v>
      </c>
      <c r="G2051" s="58" t="s">
        <v>135</v>
      </c>
      <c r="H2051" s="58"/>
      <c r="I2051" s="58" t="s">
        <v>25</v>
      </c>
      <c r="J2051" s="58" t="s">
        <v>25</v>
      </c>
      <c r="K2051" s="57"/>
      <c r="L2051" s="184">
        <v>0</v>
      </c>
      <c r="M2051" s="185">
        <v>36</v>
      </c>
      <c r="N2051" s="186">
        <v>36</v>
      </c>
      <c r="O2051" s="187">
        <f t="shared" si="319"/>
        <v>0</v>
      </c>
      <c r="P2051" s="59">
        <f t="shared" si="320"/>
        <v>100</v>
      </c>
    </row>
    <row r="2052" spans="1:16" s="2" customFormat="1" outlineLevel="2" x14ac:dyDescent="0.2">
      <c r="A2052" s="217">
        <f t="shared" si="312"/>
        <v>2049</v>
      </c>
      <c r="B2052" s="57" t="s">
        <v>2575</v>
      </c>
      <c r="C2052" s="58" t="s">
        <v>23</v>
      </c>
      <c r="D2052" s="58" t="s">
        <v>2284</v>
      </c>
      <c r="E2052" s="58" t="s">
        <v>2545</v>
      </c>
      <c r="F2052" s="58" t="s">
        <v>514</v>
      </c>
      <c r="G2052" s="58" t="s">
        <v>135</v>
      </c>
      <c r="H2052" s="58"/>
      <c r="I2052" s="58" t="s">
        <v>25</v>
      </c>
      <c r="J2052" s="58" t="s">
        <v>25</v>
      </c>
      <c r="K2052" s="57"/>
      <c r="L2052" s="184">
        <v>0</v>
      </c>
      <c r="M2052" s="185">
        <v>36</v>
      </c>
      <c r="N2052" s="186">
        <v>36</v>
      </c>
      <c r="O2052" s="187">
        <f t="shared" si="319"/>
        <v>0</v>
      </c>
      <c r="P2052" s="59">
        <f t="shared" si="320"/>
        <v>100</v>
      </c>
    </row>
    <row r="2053" spans="1:16" s="2" customFormat="1" outlineLevel="2" x14ac:dyDescent="0.2">
      <c r="A2053" s="217">
        <f t="shared" si="312"/>
        <v>2050</v>
      </c>
      <c r="B2053" s="57" t="s">
        <v>2576</v>
      </c>
      <c r="C2053" s="58" t="s">
        <v>23</v>
      </c>
      <c r="D2053" s="58" t="s">
        <v>2284</v>
      </c>
      <c r="E2053" s="58" t="s">
        <v>2411</v>
      </c>
      <c r="F2053" s="58" t="s">
        <v>514</v>
      </c>
      <c r="G2053" s="58" t="s">
        <v>135</v>
      </c>
      <c r="H2053" s="58"/>
      <c r="I2053" s="58" t="s">
        <v>25</v>
      </c>
      <c r="J2053" s="58" t="s">
        <v>25</v>
      </c>
      <c r="K2053" s="57"/>
      <c r="L2053" s="184">
        <v>0</v>
      </c>
      <c r="M2053" s="185">
        <v>322</v>
      </c>
      <c r="N2053" s="186">
        <v>322</v>
      </c>
      <c r="O2053" s="187">
        <f t="shared" si="319"/>
        <v>0</v>
      </c>
      <c r="P2053" s="59">
        <f t="shared" si="320"/>
        <v>100</v>
      </c>
    </row>
    <row r="2054" spans="1:16" s="2" customFormat="1" outlineLevel="2" x14ac:dyDescent="0.2">
      <c r="A2054" s="217">
        <f t="shared" ref="A2054:A2117" si="321">A2053+1</f>
        <v>2051</v>
      </c>
      <c r="B2054" s="57" t="s">
        <v>2577</v>
      </c>
      <c r="C2054" s="58" t="s">
        <v>23</v>
      </c>
      <c r="D2054" s="58" t="s">
        <v>2284</v>
      </c>
      <c r="E2054" s="58" t="s">
        <v>2477</v>
      </c>
      <c r="F2054" s="58" t="s">
        <v>514</v>
      </c>
      <c r="G2054" s="58" t="s">
        <v>135</v>
      </c>
      <c r="H2054" s="58"/>
      <c r="I2054" s="58" t="s">
        <v>25</v>
      </c>
      <c r="J2054" s="58" t="s">
        <v>25</v>
      </c>
      <c r="K2054" s="57"/>
      <c r="L2054" s="184">
        <v>0</v>
      </c>
      <c r="M2054" s="185">
        <v>37</v>
      </c>
      <c r="N2054" s="186">
        <v>37</v>
      </c>
      <c r="O2054" s="187">
        <f t="shared" si="319"/>
        <v>0</v>
      </c>
      <c r="P2054" s="59">
        <f t="shared" si="320"/>
        <v>100</v>
      </c>
    </row>
    <row r="2055" spans="1:16" s="2" customFormat="1" outlineLevel="2" x14ac:dyDescent="0.2">
      <c r="A2055" s="217">
        <f t="shared" si="321"/>
        <v>2052</v>
      </c>
      <c r="B2055" s="57" t="s">
        <v>2578</v>
      </c>
      <c r="C2055" s="58" t="s">
        <v>23</v>
      </c>
      <c r="D2055" s="58" t="s">
        <v>2284</v>
      </c>
      <c r="E2055" s="58" t="s">
        <v>2143</v>
      </c>
      <c r="F2055" s="58" t="s">
        <v>514</v>
      </c>
      <c r="G2055" s="58" t="s">
        <v>135</v>
      </c>
      <c r="H2055" s="58"/>
      <c r="I2055" s="58" t="s">
        <v>25</v>
      </c>
      <c r="J2055" s="58" t="s">
        <v>25</v>
      </c>
      <c r="K2055" s="57"/>
      <c r="L2055" s="184">
        <v>0</v>
      </c>
      <c r="M2055" s="185">
        <v>34</v>
      </c>
      <c r="N2055" s="186">
        <v>34</v>
      </c>
      <c r="O2055" s="187">
        <f t="shared" si="319"/>
        <v>0</v>
      </c>
      <c r="P2055" s="59">
        <f t="shared" si="320"/>
        <v>100</v>
      </c>
    </row>
    <row r="2056" spans="1:16" s="2" customFormat="1" outlineLevel="2" x14ac:dyDescent="0.2">
      <c r="A2056" s="217">
        <f t="shared" si="321"/>
        <v>2053</v>
      </c>
      <c r="B2056" s="57" t="s">
        <v>2579</v>
      </c>
      <c r="C2056" s="58" t="s">
        <v>23</v>
      </c>
      <c r="D2056" s="58" t="s">
        <v>2284</v>
      </c>
      <c r="E2056" s="58" t="s">
        <v>2520</v>
      </c>
      <c r="F2056" s="58" t="s">
        <v>514</v>
      </c>
      <c r="G2056" s="58" t="s">
        <v>135</v>
      </c>
      <c r="H2056" s="58"/>
      <c r="I2056" s="58" t="s">
        <v>25</v>
      </c>
      <c r="J2056" s="58" t="s">
        <v>25</v>
      </c>
      <c r="K2056" s="57"/>
      <c r="L2056" s="184">
        <v>0</v>
      </c>
      <c r="M2056" s="185">
        <v>136</v>
      </c>
      <c r="N2056" s="186">
        <v>136</v>
      </c>
      <c r="O2056" s="187">
        <f t="shared" si="319"/>
        <v>0</v>
      </c>
      <c r="P2056" s="59">
        <f t="shared" si="320"/>
        <v>100</v>
      </c>
    </row>
    <row r="2057" spans="1:16" s="2" customFormat="1" outlineLevel="2" x14ac:dyDescent="0.2">
      <c r="A2057" s="217">
        <f t="shared" si="321"/>
        <v>2054</v>
      </c>
      <c r="B2057" s="57" t="s">
        <v>2580</v>
      </c>
      <c r="C2057" s="58" t="s">
        <v>23</v>
      </c>
      <c r="D2057" s="58" t="s">
        <v>2284</v>
      </c>
      <c r="E2057" s="58" t="s">
        <v>2488</v>
      </c>
      <c r="F2057" s="58" t="s">
        <v>514</v>
      </c>
      <c r="G2057" s="58" t="s">
        <v>135</v>
      </c>
      <c r="H2057" s="58"/>
      <c r="I2057" s="58" t="s">
        <v>25</v>
      </c>
      <c r="J2057" s="58" t="s">
        <v>25</v>
      </c>
      <c r="K2057" s="57"/>
      <c r="L2057" s="184">
        <v>0</v>
      </c>
      <c r="M2057" s="185">
        <v>196</v>
      </c>
      <c r="N2057" s="186">
        <v>196</v>
      </c>
      <c r="O2057" s="187">
        <f t="shared" si="319"/>
        <v>0</v>
      </c>
      <c r="P2057" s="59">
        <f t="shared" si="320"/>
        <v>100</v>
      </c>
    </row>
    <row r="2058" spans="1:16" s="2" customFormat="1" outlineLevel="2" x14ac:dyDescent="0.2">
      <c r="A2058" s="217">
        <f t="shared" si="321"/>
        <v>2055</v>
      </c>
      <c r="B2058" s="57" t="s">
        <v>2581</v>
      </c>
      <c r="C2058" s="58" t="s">
        <v>23</v>
      </c>
      <c r="D2058" s="58" t="s">
        <v>2284</v>
      </c>
      <c r="E2058" s="58" t="s">
        <v>1261</v>
      </c>
      <c r="F2058" s="58" t="s">
        <v>514</v>
      </c>
      <c r="G2058" s="58" t="s">
        <v>135</v>
      </c>
      <c r="H2058" s="58"/>
      <c r="I2058" s="58" t="s">
        <v>25</v>
      </c>
      <c r="J2058" s="58" t="s">
        <v>25</v>
      </c>
      <c r="K2058" s="57"/>
      <c r="L2058" s="184">
        <v>0</v>
      </c>
      <c r="M2058" s="185">
        <v>73</v>
      </c>
      <c r="N2058" s="186">
        <v>73</v>
      </c>
      <c r="O2058" s="187">
        <f t="shared" si="319"/>
        <v>0</v>
      </c>
      <c r="P2058" s="59">
        <f t="shared" si="320"/>
        <v>100</v>
      </c>
    </row>
    <row r="2059" spans="1:16" s="2" customFormat="1" outlineLevel="1" x14ac:dyDescent="0.2">
      <c r="A2059" s="225">
        <f t="shared" si="321"/>
        <v>2056</v>
      </c>
      <c r="B2059" s="82" t="s">
        <v>2298</v>
      </c>
      <c r="C2059" s="61"/>
      <c r="D2059" s="61"/>
      <c r="E2059" s="61"/>
      <c r="F2059" s="61"/>
      <c r="G2059" s="61"/>
      <c r="H2059" s="135" t="s">
        <v>2299</v>
      </c>
      <c r="I2059" s="61"/>
      <c r="J2059" s="61"/>
      <c r="K2059" s="63"/>
      <c r="L2059" s="65">
        <f>SUM(L2060:L2069)</f>
        <v>0</v>
      </c>
      <c r="M2059" s="65">
        <f t="shared" ref="M2059:O2059" si="322">SUM(M2060:M2069)</f>
        <v>12340</v>
      </c>
      <c r="N2059" s="65">
        <f t="shared" si="322"/>
        <v>12340</v>
      </c>
      <c r="O2059" s="66">
        <f t="shared" si="322"/>
        <v>0</v>
      </c>
      <c r="P2059" s="18">
        <f t="shared" si="320"/>
        <v>100</v>
      </c>
    </row>
    <row r="2060" spans="1:16" s="2" customFormat="1" ht="28.5" outlineLevel="2" x14ac:dyDescent="0.2">
      <c r="A2060" s="217">
        <f t="shared" si="321"/>
        <v>2057</v>
      </c>
      <c r="B2060" s="57" t="s">
        <v>2582</v>
      </c>
      <c r="C2060" s="58" t="s">
        <v>23</v>
      </c>
      <c r="D2060" s="58" t="s">
        <v>2284</v>
      </c>
      <c r="E2060" s="58" t="s">
        <v>2391</v>
      </c>
      <c r="F2060" s="58" t="s">
        <v>2389</v>
      </c>
      <c r="G2060" s="58" t="s">
        <v>135</v>
      </c>
      <c r="H2060" s="58" t="s">
        <v>2299</v>
      </c>
      <c r="I2060" s="58" t="s">
        <v>25</v>
      </c>
      <c r="J2060" s="58" t="s">
        <v>25</v>
      </c>
      <c r="K2060" s="57"/>
      <c r="L2060" s="184">
        <v>0</v>
      </c>
      <c r="M2060" s="185">
        <v>722</v>
      </c>
      <c r="N2060" s="186">
        <v>722</v>
      </c>
      <c r="O2060" s="187">
        <f t="shared" ref="O2060:O2069" si="323">N2060-M2060</f>
        <v>0</v>
      </c>
      <c r="P2060" s="59">
        <f t="shared" si="320"/>
        <v>100</v>
      </c>
    </row>
    <row r="2061" spans="1:16" s="2" customFormat="1" outlineLevel="2" x14ac:dyDescent="0.2">
      <c r="A2061" s="217">
        <f t="shared" si="321"/>
        <v>2058</v>
      </c>
      <c r="B2061" s="57" t="s">
        <v>2583</v>
      </c>
      <c r="C2061" s="58" t="s">
        <v>23</v>
      </c>
      <c r="D2061" s="58" t="s">
        <v>2284</v>
      </c>
      <c r="E2061" s="58" t="s">
        <v>138</v>
      </c>
      <c r="F2061" s="58" t="s">
        <v>151</v>
      </c>
      <c r="G2061" s="58" t="s">
        <v>135</v>
      </c>
      <c r="H2061" s="58" t="s">
        <v>2299</v>
      </c>
      <c r="I2061" s="58" t="s">
        <v>25</v>
      </c>
      <c r="J2061" s="58" t="s">
        <v>25</v>
      </c>
      <c r="K2061" s="57"/>
      <c r="L2061" s="184">
        <v>0</v>
      </c>
      <c r="M2061" s="185">
        <v>1316</v>
      </c>
      <c r="N2061" s="186">
        <v>1316</v>
      </c>
      <c r="O2061" s="187">
        <f t="shared" si="323"/>
        <v>0</v>
      </c>
      <c r="P2061" s="59">
        <f t="shared" si="320"/>
        <v>100</v>
      </c>
    </row>
    <row r="2062" spans="1:16" s="2" customFormat="1" ht="28.5" outlineLevel="2" x14ac:dyDescent="0.2">
      <c r="A2062" s="217">
        <f t="shared" si="321"/>
        <v>2059</v>
      </c>
      <c r="B2062" s="57" t="s">
        <v>2584</v>
      </c>
      <c r="C2062" s="58" t="s">
        <v>23</v>
      </c>
      <c r="D2062" s="58" t="s">
        <v>2284</v>
      </c>
      <c r="E2062" s="58" t="s">
        <v>1500</v>
      </c>
      <c r="F2062" s="58" t="s">
        <v>151</v>
      </c>
      <c r="G2062" s="58" t="s">
        <v>135</v>
      </c>
      <c r="H2062" s="58" t="s">
        <v>2299</v>
      </c>
      <c r="I2062" s="58" t="s">
        <v>25</v>
      </c>
      <c r="J2062" s="58" t="s">
        <v>25</v>
      </c>
      <c r="K2062" s="57"/>
      <c r="L2062" s="184">
        <v>0</v>
      </c>
      <c r="M2062" s="185">
        <v>1513</v>
      </c>
      <c r="N2062" s="186">
        <v>1513</v>
      </c>
      <c r="O2062" s="187">
        <f t="shared" si="323"/>
        <v>0</v>
      </c>
      <c r="P2062" s="59">
        <f t="shared" si="320"/>
        <v>100</v>
      </c>
    </row>
    <row r="2063" spans="1:16" s="2" customFormat="1" ht="28.5" outlineLevel="2" x14ac:dyDescent="0.2">
      <c r="A2063" s="217">
        <f t="shared" si="321"/>
        <v>2060</v>
      </c>
      <c r="B2063" s="57" t="s">
        <v>2585</v>
      </c>
      <c r="C2063" s="58" t="s">
        <v>23</v>
      </c>
      <c r="D2063" s="58" t="s">
        <v>2284</v>
      </c>
      <c r="E2063" s="58" t="s">
        <v>2430</v>
      </c>
      <c r="F2063" s="58" t="s">
        <v>151</v>
      </c>
      <c r="G2063" s="58" t="s">
        <v>135</v>
      </c>
      <c r="H2063" s="58" t="s">
        <v>2299</v>
      </c>
      <c r="I2063" s="58" t="s">
        <v>25</v>
      </c>
      <c r="J2063" s="58" t="s">
        <v>25</v>
      </c>
      <c r="K2063" s="57"/>
      <c r="L2063" s="184">
        <v>0</v>
      </c>
      <c r="M2063" s="185">
        <v>1814</v>
      </c>
      <c r="N2063" s="186">
        <v>1814</v>
      </c>
      <c r="O2063" s="187">
        <f t="shared" si="323"/>
        <v>0</v>
      </c>
      <c r="P2063" s="59">
        <f t="shared" si="320"/>
        <v>100</v>
      </c>
    </row>
    <row r="2064" spans="1:16" s="2" customFormat="1" ht="28.5" outlineLevel="2" x14ac:dyDescent="0.2">
      <c r="A2064" s="217">
        <f t="shared" si="321"/>
        <v>2061</v>
      </c>
      <c r="B2064" s="57" t="s">
        <v>2586</v>
      </c>
      <c r="C2064" s="58" t="s">
        <v>23</v>
      </c>
      <c r="D2064" s="58" t="s">
        <v>2284</v>
      </c>
      <c r="E2064" s="58" t="s">
        <v>2456</v>
      </c>
      <c r="F2064" s="58" t="s">
        <v>649</v>
      </c>
      <c r="G2064" s="58" t="s">
        <v>135</v>
      </c>
      <c r="H2064" s="58" t="s">
        <v>2299</v>
      </c>
      <c r="I2064" s="58" t="s">
        <v>25</v>
      </c>
      <c r="J2064" s="58" t="s">
        <v>25</v>
      </c>
      <c r="K2064" s="57"/>
      <c r="L2064" s="184">
        <v>0</v>
      </c>
      <c r="M2064" s="185">
        <v>977</v>
      </c>
      <c r="N2064" s="186">
        <v>977</v>
      </c>
      <c r="O2064" s="187">
        <f t="shared" si="323"/>
        <v>0</v>
      </c>
      <c r="P2064" s="59">
        <f t="shared" si="320"/>
        <v>100</v>
      </c>
    </row>
    <row r="2065" spans="1:16" s="2" customFormat="1" ht="28.5" outlineLevel="2" x14ac:dyDescent="0.2">
      <c r="A2065" s="217">
        <f t="shared" si="321"/>
        <v>2062</v>
      </c>
      <c r="B2065" s="57" t="s">
        <v>2587</v>
      </c>
      <c r="C2065" s="58" t="s">
        <v>23</v>
      </c>
      <c r="D2065" s="58" t="s">
        <v>2284</v>
      </c>
      <c r="E2065" s="58" t="s">
        <v>2456</v>
      </c>
      <c r="F2065" s="58" t="s">
        <v>649</v>
      </c>
      <c r="G2065" s="58" t="s">
        <v>135</v>
      </c>
      <c r="H2065" s="58" t="s">
        <v>2299</v>
      </c>
      <c r="I2065" s="58" t="s">
        <v>25</v>
      </c>
      <c r="J2065" s="58" t="s">
        <v>25</v>
      </c>
      <c r="K2065" s="57"/>
      <c r="L2065" s="184">
        <v>0</v>
      </c>
      <c r="M2065" s="185">
        <v>1138</v>
      </c>
      <c r="N2065" s="186">
        <v>1138</v>
      </c>
      <c r="O2065" s="187">
        <f t="shared" si="323"/>
        <v>0</v>
      </c>
      <c r="P2065" s="59">
        <f t="shared" si="320"/>
        <v>100</v>
      </c>
    </row>
    <row r="2066" spans="1:16" s="2" customFormat="1" outlineLevel="2" x14ac:dyDescent="0.2">
      <c r="A2066" s="217">
        <f t="shared" si="321"/>
        <v>2063</v>
      </c>
      <c r="B2066" s="57" t="s">
        <v>2588</v>
      </c>
      <c r="C2066" s="58" t="s">
        <v>23</v>
      </c>
      <c r="D2066" s="58" t="s">
        <v>2284</v>
      </c>
      <c r="E2066" s="58" t="s">
        <v>2460</v>
      </c>
      <c r="F2066" s="58" t="s">
        <v>649</v>
      </c>
      <c r="G2066" s="58" t="s">
        <v>135</v>
      </c>
      <c r="H2066" s="58" t="s">
        <v>2299</v>
      </c>
      <c r="I2066" s="58" t="s">
        <v>25</v>
      </c>
      <c r="J2066" s="58" t="s">
        <v>25</v>
      </c>
      <c r="K2066" s="57"/>
      <c r="L2066" s="184">
        <v>0</v>
      </c>
      <c r="M2066" s="185">
        <v>971</v>
      </c>
      <c r="N2066" s="186">
        <v>971</v>
      </c>
      <c r="O2066" s="187">
        <f t="shared" si="323"/>
        <v>0</v>
      </c>
      <c r="P2066" s="59">
        <f t="shared" si="320"/>
        <v>100</v>
      </c>
    </row>
    <row r="2067" spans="1:16" s="2" customFormat="1" ht="14.25" customHeight="1" outlineLevel="2" x14ac:dyDescent="0.2">
      <c r="A2067" s="217">
        <f t="shared" si="321"/>
        <v>2064</v>
      </c>
      <c r="B2067" s="57" t="s">
        <v>2589</v>
      </c>
      <c r="C2067" s="58" t="s">
        <v>23</v>
      </c>
      <c r="D2067" s="58" t="s">
        <v>2284</v>
      </c>
      <c r="E2067" s="58" t="s">
        <v>648</v>
      </c>
      <c r="F2067" s="58" t="s">
        <v>649</v>
      </c>
      <c r="G2067" s="58" t="s">
        <v>135</v>
      </c>
      <c r="H2067" s="58" t="s">
        <v>2299</v>
      </c>
      <c r="I2067" s="58" t="s">
        <v>25</v>
      </c>
      <c r="J2067" s="58" t="s">
        <v>25</v>
      </c>
      <c r="K2067" s="57"/>
      <c r="L2067" s="184">
        <v>0</v>
      </c>
      <c r="M2067" s="185">
        <v>1948</v>
      </c>
      <c r="N2067" s="186">
        <v>1948</v>
      </c>
      <c r="O2067" s="187">
        <f t="shared" si="323"/>
        <v>0</v>
      </c>
      <c r="P2067" s="59">
        <f t="shared" si="320"/>
        <v>100</v>
      </c>
    </row>
    <row r="2068" spans="1:16" s="2" customFormat="1" ht="14.25" customHeight="1" outlineLevel="2" x14ac:dyDescent="0.2">
      <c r="A2068" s="217">
        <f t="shared" si="321"/>
        <v>2065</v>
      </c>
      <c r="B2068" s="57" t="s">
        <v>2590</v>
      </c>
      <c r="C2068" s="58" t="s">
        <v>23</v>
      </c>
      <c r="D2068" s="58" t="s">
        <v>2284</v>
      </c>
      <c r="E2068" s="58" t="s">
        <v>2484</v>
      </c>
      <c r="F2068" s="58" t="s">
        <v>2482</v>
      </c>
      <c r="G2068" s="58" t="s">
        <v>135</v>
      </c>
      <c r="H2068" s="58" t="s">
        <v>2299</v>
      </c>
      <c r="I2068" s="58" t="s">
        <v>25</v>
      </c>
      <c r="J2068" s="58" t="s">
        <v>25</v>
      </c>
      <c r="K2068" s="57"/>
      <c r="L2068" s="184">
        <v>0</v>
      </c>
      <c r="M2068" s="185">
        <v>1012</v>
      </c>
      <c r="N2068" s="186">
        <v>1012</v>
      </c>
      <c r="O2068" s="187">
        <f t="shared" si="323"/>
        <v>0</v>
      </c>
      <c r="P2068" s="59">
        <f t="shared" si="320"/>
        <v>100</v>
      </c>
    </row>
    <row r="2069" spans="1:16" s="2" customFormat="1" ht="14.25" customHeight="1" outlineLevel="2" x14ac:dyDescent="0.2">
      <c r="A2069" s="217">
        <f t="shared" si="321"/>
        <v>2066</v>
      </c>
      <c r="B2069" s="57" t="s">
        <v>2591</v>
      </c>
      <c r="C2069" s="58" t="s">
        <v>23</v>
      </c>
      <c r="D2069" s="58" t="s">
        <v>2284</v>
      </c>
      <c r="E2069" s="58" t="s">
        <v>2535</v>
      </c>
      <c r="F2069" s="58" t="s">
        <v>2531</v>
      </c>
      <c r="G2069" s="58" t="s">
        <v>135</v>
      </c>
      <c r="H2069" s="58" t="s">
        <v>2299</v>
      </c>
      <c r="I2069" s="58" t="s">
        <v>25</v>
      </c>
      <c r="J2069" s="58" t="s">
        <v>25</v>
      </c>
      <c r="K2069" s="57"/>
      <c r="L2069" s="184">
        <v>0</v>
      </c>
      <c r="M2069" s="185">
        <v>929</v>
      </c>
      <c r="N2069" s="186">
        <v>929</v>
      </c>
      <c r="O2069" s="187">
        <f t="shared" si="323"/>
        <v>0</v>
      </c>
      <c r="P2069" s="59">
        <f t="shared" si="320"/>
        <v>100</v>
      </c>
    </row>
    <row r="2070" spans="1:16" s="2" customFormat="1" outlineLevel="1" x14ac:dyDescent="0.2">
      <c r="A2070" s="225">
        <f t="shared" si="321"/>
        <v>2067</v>
      </c>
      <c r="B2070" s="82" t="s">
        <v>2300</v>
      </c>
      <c r="C2070" s="136"/>
      <c r="D2070" s="135"/>
      <c r="E2070" s="135"/>
      <c r="F2070" s="135"/>
      <c r="G2070" s="135"/>
      <c r="H2070" s="137" t="s">
        <v>2301</v>
      </c>
      <c r="I2070" s="61"/>
      <c r="J2070" s="61"/>
      <c r="K2070" s="63"/>
      <c r="L2070" s="65">
        <f>SUM(L2071:L2091)</f>
        <v>0</v>
      </c>
      <c r="M2070" s="65">
        <f t="shared" ref="M2070:O2070" si="324">SUM(M2071:M2091)</f>
        <v>469</v>
      </c>
      <c r="N2070" s="65">
        <f t="shared" si="324"/>
        <v>469</v>
      </c>
      <c r="O2070" s="66">
        <f t="shared" si="324"/>
        <v>0</v>
      </c>
      <c r="P2070" s="18">
        <f t="shared" si="320"/>
        <v>100</v>
      </c>
    </row>
    <row r="2071" spans="1:16" s="2" customFormat="1" ht="14.25" customHeight="1" outlineLevel="2" x14ac:dyDescent="0.2">
      <c r="A2071" s="217">
        <f t="shared" si="321"/>
        <v>2068</v>
      </c>
      <c r="B2071" s="57" t="s">
        <v>2592</v>
      </c>
      <c r="C2071" s="58" t="s">
        <v>23</v>
      </c>
      <c r="D2071" s="58" t="s">
        <v>2284</v>
      </c>
      <c r="E2071" s="58" t="s">
        <v>25</v>
      </c>
      <c r="F2071" s="58" t="s">
        <v>155</v>
      </c>
      <c r="G2071" s="58" t="s">
        <v>86</v>
      </c>
      <c r="H2071" s="58" t="s">
        <v>2301</v>
      </c>
      <c r="I2071" s="58" t="s">
        <v>25</v>
      </c>
      <c r="J2071" s="58" t="s">
        <v>25</v>
      </c>
      <c r="K2071" s="57" t="s">
        <v>2593</v>
      </c>
      <c r="L2071" s="184">
        <v>0</v>
      </c>
      <c r="M2071" s="185">
        <v>31</v>
      </c>
      <c r="N2071" s="186">
        <v>31</v>
      </c>
      <c r="O2071" s="187">
        <f t="shared" ref="O2071:O2091" si="325">N2071-M2071</f>
        <v>0</v>
      </c>
      <c r="P2071" s="59">
        <f t="shared" si="320"/>
        <v>100</v>
      </c>
    </row>
    <row r="2072" spans="1:16" s="2" customFormat="1" ht="14.25" customHeight="1" outlineLevel="2" x14ac:dyDescent="0.2">
      <c r="A2072" s="217">
        <f t="shared" si="321"/>
        <v>2069</v>
      </c>
      <c r="B2072" s="57" t="s">
        <v>2594</v>
      </c>
      <c r="C2072" s="58" t="s">
        <v>23</v>
      </c>
      <c r="D2072" s="58" t="s">
        <v>2284</v>
      </c>
      <c r="E2072" s="58" t="s">
        <v>25</v>
      </c>
      <c r="F2072" s="58" t="s">
        <v>155</v>
      </c>
      <c r="G2072" s="58" t="s">
        <v>86</v>
      </c>
      <c r="H2072" s="58" t="s">
        <v>2301</v>
      </c>
      <c r="I2072" s="58" t="s">
        <v>25</v>
      </c>
      <c r="J2072" s="58" t="s">
        <v>25</v>
      </c>
      <c r="K2072" s="57" t="s">
        <v>2595</v>
      </c>
      <c r="L2072" s="184">
        <v>0</v>
      </c>
      <c r="M2072" s="185">
        <v>12</v>
      </c>
      <c r="N2072" s="186">
        <v>12</v>
      </c>
      <c r="O2072" s="187">
        <f t="shared" si="325"/>
        <v>0</v>
      </c>
      <c r="P2072" s="59">
        <f t="shared" si="320"/>
        <v>100</v>
      </c>
    </row>
    <row r="2073" spans="1:16" s="2" customFormat="1" ht="14.25" customHeight="1" outlineLevel="2" x14ac:dyDescent="0.2">
      <c r="A2073" s="217">
        <f t="shared" si="321"/>
        <v>2070</v>
      </c>
      <c r="B2073" s="57" t="s">
        <v>2596</v>
      </c>
      <c r="C2073" s="58" t="s">
        <v>23</v>
      </c>
      <c r="D2073" s="58" t="s">
        <v>2284</v>
      </c>
      <c r="E2073" s="58" t="s">
        <v>25</v>
      </c>
      <c r="F2073" s="58" t="s">
        <v>155</v>
      </c>
      <c r="G2073" s="58" t="s">
        <v>86</v>
      </c>
      <c r="H2073" s="58" t="s">
        <v>2301</v>
      </c>
      <c r="I2073" s="58" t="s">
        <v>25</v>
      </c>
      <c r="J2073" s="58" t="s">
        <v>25</v>
      </c>
      <c r="K2073" s="57" t="s">
        <v>2597</v>
      </c>
      <c r="L2073" s="184">
        <v>0</v>
      </c>
      <c r="M2073" s="185">
        <v>11</v>
      </c>
      <c r="N2073" s="186">
        <v>11</v>
      </c>
      <c r="O2073" s="187">
        <f t="shared" si="325"/>
        <v>0</v>
      </c>
      <c r="P2073" s="59">
        <f t="shared" si="320"/>
        <v>100</v>
      </c>
    </row>
    <row r="2074" spans="1:16" s="2" customFormat="1" ht="28.5" outlineLevel="2" x14ac:dyDescent="0.2">
      <c r="A2074" s="217">
        <f t="shared" si="321"/>
        <v>2071</v>
      </c>
      <c r="B2074" s="57" t="s">
        <v>2598</v>
      </c>
      <c r="C2074" s="58" t="s">
        <v>23</v>
      </c>
      <c r="D2074" s="58" t="s">
        <v>2284</v>
      </c>
      <c r="E2074" s="58" t="s">
        <v>25</v>
      </c>
      <c r="F2074" s="58" t="s">
        <v>155</v>
      </c>
      <c r="G2074" s="58" t="s">
        <v>86</v>
      </c>
      <c r="H2074" s="58" t="s">
        <v>2301</v>
      </c>
      <c r="I2074" s="58" t="s">
        <v>25</v>
      </c>
      <c r="J2074" s="58" t="s">
        <v>25</v>
      </c>
      <c r="K2074" s="57" t="s">
        <v>2599</v>
      </c>
      <c r="L2074" s="184">
        <v>0</v>
      </c>
      <c r="M2074" s="185">
        <v>12</v>
      </c>
      <c r="N2074" s="186">
        <v>12</v>
      </c>
      <c r="O2074" s="187">
        <f t="shared" si="325"/>
        <v>0</v>
      </c>
      <c r="P2074" s="59">
        <f t="shared" si="320"/>
        <v>100</v>
      </c>
    </row>
    <row r="2075" spans="1:16" s="2" customFormat="1" ht="28.5" outlineLevel="2" x14ac:dyDescent="0.2">
      <c r="A2075" s="217">
        <f t="shared" si="321"/>
        <v>2072</v>
      </c>
      <c r="B2075" s="57" t="s">
        <v>2600</v>
      </c>
      <c r="C2075" s="58" t="s">
        <v>23</v>
      </c>
      <c r="D2075" s="58" t="s">
        <v>2284</v>
      </c>
      <c r="E2075" s="58" t="s">
        <v>25</v>
      </c>
      <c r="F2075" s="58" t="s">
        <v>155</v>
      </c>
      <c r="G2075" s="58" t="s">
        <v>86</v>
      </c>
      <c r="H2075" s="58" t="s">
        <v>2301</v>
      </c>
      <c r="I2075" s="58" t="s">
        <v>25</v>
      </c>
      <c r="J2075" s="58" t="s">
        <v>25</v>
      </c>
      <c r="K2075" s="57" t="s">
        <v>2601</v>
      </c>
      <c r="L2075" s="184">
        <v>0</v>
      </c>
      <c r="M2075" s="185">
        <v>12</v>
      </c>
      <c r="N2075" s="186">
        <v>12</v>
      </c>
      <c r="O2075" s="187">
        <f t="shared" si="325"/>
        <v>0</v>
      </c>
      <c r="P2075" s="59">
        <f t="shared" si="320"/>
        <v>100</v>
      </c>
    </row>
    <row r="2076" spans="1:16" s="2" customFormat="1" ht="28.5" outlineLevel="2" x14ac:dyDescent="0.2">
      <c r="A2076" s="217">
        <f t="shared" si="321"/>
        <v>2073</v>
      </c>
      <c r="B2076" s="57" t="s">
        <v>2602</v>
      </c>
      <c r="C2076" s="58" t="s">
        <v>23</v>
      </c>
      <c r="D2076" s="58" t="s">
        <v>2284</v>
      </c>
      <c r="E2076" s="58" t="s">
        <v>25</v>
      </c>
      <c r="F2076" s="58" t="s">
        <v>155</v>
      </c>
      <c r="G2076" s="58" t="s">
        <v>86</v>
      </c>
      <c r="H2076" s="58" t="s">
        <v>2301</v>
      </c>
      <c r="I2076" s="58" t="s">
        <v>25</v>
      </c>
      <c r="J2076" s="58" t="s">
        <v>25</v>
      </c>
      <c r="K2076" s="57" t="s">
        <v>2603</v>
      </c>
      <c r="L2076" s="184">
        <v>0</v>
      </c>
      <c r="M2076" s="185">
        <v>48</v>
      </c>
      <c r="N2076" s="186">
        <v>48</v>
      </c>
      <c r="O2076" s="187">
        <f t="shared" si="325"/>
        <v>0</v>
      </c>
      <c r="P2076" s="59">
        <f t="shared" si="320"/>
        <v>100</v>
      </c>
    </row>
    <row r="2077" spans="1:16" s="2" customFormat="1" ht="14.25" customHeight="1" outlineLevel="2" x14ac:dyDescent="0.2">
      <c r="A2077" s="217">
        <f t="shared" si="321"/>
        <v>2074</v>
      </c>
      <c r="B2077" s="57" t="s">
        <v>2604</v>
      </c>
      <c r="C2077" s="58" t="s">
        <v>23</v>
      </c>
      <c r="D2077" s="58" t="s">
        <v>2284</v>
      </c>
      <c r="E2077" s="58" t="s">
        <v>25</v>
      </c>
      <c r="F2077" s="58" t="s">
        <v>155</v>
      </c>
      <c r="G2077" s="58" t="s">
        <v>86</v>
      </c>
      <c r="H2077" s="58" t="s">
        <v>2301</v>
      </c>
      <c r="I2077" s="58" t="s">
        <v>25</v>
      </c>
      <c r="J2077" s="58" t="s">
        <v>25</v>
      </c>
      <c r="K2077" s="57" t="s">
        <v>2605</v>
      </c>
      <c r="L2077" s="184">
        <v>0</v>
      </c>
      <c r="M2077" s="185">
        <v>23</v>
      </c>
      <c r="N2077" s="186">
        <v>23</v>
      </c>
      <c r="O2077" s="187">
        <f t="shared" si="325"/>
        <v>0</v>
      </c>
      <c r="P2077" s="59">
        <f t="shared" si="320"/>
        <v>100</v>
      </c>
    </row>
    <row r="2078" spans="1:16" s="2" customFormat="1" ht="14.25" customHeight="1" outlineLevel="2" x14ac:dyDescent="0.2">
      <c r="A2078" s="217">
        <f t="shared" si="321"/>
        <v>2075</v>
      </c>
      <c r="B2078" s="57" t="s">
        <v>2606</v>
      </c>
      <c r="C2078" s="58" t="s">
        <v>23</v>
      </c>
      <c r="D2078" s="58" t="s">
        <v>2284</v>
      </c>
      <c r="E2078" s="58" t="s">
        <v>25</v>
      </c>
      <c r="F2078" s="58" t="s">
        <v>155</v>
      </c>
      <c r="G2078" s="58" t="s">
        <v>86</v>
      </c>
      <c r="H2078" s="58" t="s">
        <v>2301</v>
      </c>
      <c r="I2078" s="58" t="s">
        <v>25</v>
      </c>
      <c r="J2078" s="58" t="s">
        <v>25</v>
      </c>
      <c r="K2078" s="57" t="s">
        <v>2607</v>
      </c>
      <c r="L2078" s="184">
        <v>0</v>
      </c>
      <c r="M2078" s="185">
        <v>20</v>
      </c>
      <c r="N2078" s="186">
        <v>20</v>
      </c>
      <c r="O2078" s="187">
        <f t="shared" si="325"/>
        <v>0</v>
      </c>
      <c r="P2078" s="59">
        <f t="shared" si="320"/>
        <v>100</v>
      </c>
    </row>
    <row r="2079" spans="1:16" s="2" customFormat="1" ht="14.25" customHeight="1" outlineLevel="2" x14ac:dyDescent="0.2">
      <c r="A2079" s="217">
        <f t="shared" si="321"/>
        <v>2076</v>
      </c>
      <c r="B2079" s="57" t="s">
        <v>2608</v>
      </c>
      <c r="C2079" s="58" t="s">
        <v>23</v>
      </c>
      <c r="D2079" s="58" t="s">
        <v>2284</v>
      </c>
      <c r="E2079" s="58" t="s">
        <v>25</v>
      </c>
      <c r="F2079" s="58" t="s">
        <v>155</v>
      </c>
      <c r="G2079" s="58" t="s">
        <v>86</v>
      </c>
      <c r="H2079" s="58" t="s">
        <v>2301</v>
      </c>
      <c r="I2079" s="58" t="s">
        <v>25</v>
      </c>
      <c r="J2079" s="58" t="s">
        <v>25</v>
      </c>
      <c r="K2079" s="57" t="s">
        <v>2609</v>
      </c>
      <c r="L2079" s="184">
        <v>0</v>
      </c>
      <c r="M2079" s="185">
        <v>34</v>
      </c>
      <c r="N2079" s="186">
        <v>34</v>
      </c>
      <c r="O2079" s="187">
        <f t="shared" si="325"/>
        <v>0</v>
      </c>
      <c r="P2079" s="59">
        <f t="shared" si="320"/>
        <v>100</v>
      </c>
    </row>
    <row r="2080" spans="1:16" s="2" customFormat="1" ht="14.25" customHeight="1" outlineLevel="2" x14ac:dyDescent="0.2">
      <c r="A2080" s="217">
        <f t="shared" si="321"/>
        <v>2077</v>
      </c>
      <c r="B2080" s="57" t="s">
        <v>2610</v>
      </c>
      <c r="C2080" s="58" t="s">
        <v>23</v>
      </c>
      <c r="D2080" s="58" t="s">
        <v>2284</v>
      </c>
      <c r="E2080" s="58" t="s">
        <v>25</v>
      </c>
      <c r="F2080" s="58" t="s">
        <v>155</v>
      </c>
      <c r="G2080" s="58" t="s">
        <v>86</v>
      </c>
      <c r="H2080" s="58" t="s">
        <v>2301</v>
      </c>
      <c r="I2080" s="58" t="s">
        <v>25</v>
      </c>
      <c r="J2080" s="58" t="s">
        <v>25</v>
      </c>
      <c r="K2080" s="57" t="s">
        <v>2611</v>
      </c>
      <c r="L2080" s="184">
        <v>0</v>
      </c>
      <c r="M2080" s="185">
        <v>30</v>
      </c>
      <c r="N2080" s="186">
        <v>30</v>
      </c>
      <c r="O2080" s="187">
        <f t="shared" si="325"/>
        <v>0</v>
      </c>
      <c r="P2080" s="59">
        <f t="shared" si="320"/>
        <v>100</v>
      </c>
    </row>
    <row r="2081" spans="1:16" s="2" customFormat="1" ht="42.75" outlineLevel="2" x14ac:dyDescent="0.2">
      <c r="A2081" s="217">
        <f t="shared" si="321"/>
        <v>2078</v>
      </c>
      <c r="B2081" s="57" t="s">
        <v>2612</v>
      </c>
      <c r="C2081" s="58" t="s">
        <v>23</v>
      </c>
      <c r="D2081" s="58" t="s">
        <v>2284</v>
      </c>
      <c r="E2081" s="58" t="s">
        <v>25</v>
      </c>
      <c r="F2081" s="58" t="s">
        <v>155</v>
      </c>
      <c r="G2081" s="58" t="s">
        <v>764</v>
      </c>
      <c r="H2081" s="58" t="s">
        <v>2301</v>
      </c>
      <c r="I2081" s="58" t="s">
        <v>25</v>
      </c>
      <c r="J2081" s="58" t="s">
        <v>25</v>
      </c>
      <c r="K2081" s="57" t="s">
        <v>2613</v>
      </c>
      <c r="L2081" s="184">
        <v>0</v>
      </c>
      <c r="M2081" s="185">
        <v>44</v>
      </c>
      <c r="N2081" s="186">
        <v>44</v>
      </c>
      <c r="O2081" s="187">
        <f t="shared" si="325"/>
        <v>0</v>
      </c>
      <c r="P2081" s="59">
        <f t="shared" si="320"/>
        <v>100</v>
      </c>
    </row>
    <row r="2082" spans="1:16" s="2" customFormat="1" ht="42.75" outlineLevel="2" x14ac:dyDescent="0.2">
      <c r="A2082" s="217">
        <f t="shared" si="321"/>
        <v>2079</v>
      </c>
      <c r="B2082" s="57" t="s">
        <v>2614</v>
      </c>
      <c r="C2082" s="58" t="s">
        <v>23</v>
      </c>
      <c r="D2082" s="58" t="s">
        <v>2284</v>
      </c>
      <c r="E2082" s="58" t="s">
        <v>25</v>
      </c>
      <c r="F2082" s="58" t="s">
        <v>155</v>
      </c>
      <c r="G2082" s="58" t="s">
        <v>764</v>
      </c>
      <c r="H2082" s="58" t="s">
        <v>2301</v>
      </c>
      <c r="I2082" s="58" t="s">
        <v>25</v>
      </c>
      <c r="J2082" s="58" t="s">
        <v>25</v>
      </c>
      <c r="K2082" s="57" t="s">
        <v>2615</v>
      </c>
      <c r="L2082" s="184">
        <v>0</v>
      </c>
      <c r="M2082" s="185">
        <v>15</v>
      </c>
      <c r="N2082" s="186">
        <v>15</v>
      </c>
      <c r="O2082" s="187">
        <f t="shared" si="325"/>
        <v>0</v>
      </c>
      <c r="P2082" s="59">
        <f t="shared" si="320"/>
        <v>100</v>
      </c>
    </row>
    <row r="2083" spans="1:16" s="2" customFormat="1" ht="14.25" customHeight="1" outlineLevel="2" x14ac:dyDescent="0.2">
      <c r="A2083" s="217">
        <f t="shared" si="321"/>
        <v>2080</v>
      </c>
      <c r="B2083" s="57" t="s">
        <v>2616</v>
      </c>
      <c r="C2083" s="58" t="s">
        <v>23</v>
      </c>
      <c r="D2083" s="58" t="s">
        <v>2284</v>
      </c>
      <c r="E2083" s="58" t="s">
        <v>781</v>
      </c>
      <c r="F2083" s="58" t="s">
        <v>155</v>
      </c>
      <c r="G2083" s="58" t="s">
        <v>103</v>
      </c>
      <c r="H2083" s="58" t="s">
        <v>2301</v>
      </c>
      <c r="I2083" s="58" t="s">
        <v>25</v>
      </c>
      <c r="J2083" s="58" t="s">
        <v>25</v>
      </c>
      <c r="K2083" s="57" t="s">
        <v>2617</v>
      </c>
      <c r="L2083" s="184">
        <v>0</v>
      </c>
      <c r="M2083" s="185">
        <v>11</v>
      </c>
      <c r="N2083" s="186">
        <v>11</v>
      </c>
      <c r="O2083" s="187">
        <f t="shared" si="325"/>
        <v>0</v>
      </c>
      <c r="P2083" s="59">
        <f t="shared" si="320"/>
        <v>100</v>
      </c>
    </row>
    <row r="2084" spans="1:16" s="2" customFormat="1" ht="28.5" outlineLevel="2" x14ac:dyDescent="0.2">
      <c r="A2084" s="217">
        <f t="shared" si="321"/>
        <v>2081</v>
      </c>
      <c r="B2084" s="57" t="s">
        <v>2618</v>
      </c>
      <c r="C2084" s="58" t="s">
        <v>23</v>
      </c>
      <c r="D2084" s="58" t="s">
        <v>2284</v>
      </c>
      <c r="E2084" s="58" t="s">
        <v>781</v>
      </c>
      <c r="F2084" s="58" t="s">
        <v>155</v>
      </c>
      <c r="G2084" s="58" t="s">
        <v>103</v>
      </c>
      <c r="H2084" s="58" t="s">
        <v>2301</v>
      </c>
      <c r="I2084" s="58" t="s">
        <v>25</v>
      </c>
      <c r="J2084" s="58" t="s">
        <v>25</v>
      </c>
      <c r="K2084" s="57" t="s">
        <v>2619</v>
      </c>
      <c r="L2084" s="184">
        <v>0</v>
      </c>
      <c r="M2084" s="185">
        <v>33</v>
      </c>
      <c r="N2084" s="186">
        <v>33</v>
      </c>
      <c r="O2084" s="187">
        <f t="shared" si="325"/>
        <v>0</v>
      </c>
      <c r="P2084" s="59">
        <f t="shared" si="320"/>
        <v>100</v>
      </c>
    </row>
    <row r="2085" spans="1:16" s="2" customFormat="1" ht="28.5" outlineLevel="2" x14ac:dyDescent="0.2">
      <c r="A2085" s="217">
        <f t="shared" si="321"/>
        <v>2082</v>
      </c>
      <c r="B2085" s="57" t="s">
        <v>2620</v>
      </c>
      <c r="C2085" s="58" t="s">
        <v>23</v>
      </c>
      <c r="D2085" s="58" t="s">
        <v>2284</v>
      </c>
      <c r="E2085" s="58" t="s">
        <v>2621</v>
      </c>
      <c r="F2085" s="58" t="s">
        <v>155</v>
      </c>
      <c r="G2085" s="58" t="s">
        <v>103</v>
      </c>
      <c r="H2085" s="58" t="s">
        <v>2301</v>
      </c>
      <c r="I2085" s="58" t="s">
        <v>25</v>
      </c>
      <c r="J2085" s="58" t="s">
        <v>25</v>
      </c>
      <c r="K2085" s="57" t="s">
        <v>2622</v>
      </c>
      <c r="L2085" s="184">
        <v>0</v>
      </c>
      <c r="M2085" s="185">
        <v>31</v>
      </c>
      <c r="N2085" s="186">
        <v>31</v>
      </c>
      <c r="O2085" s="187">
        <f t="shared" si="325"/>
        <v>0</v>
      </c>
      <c r="P2085" s="59">
        <f t="shared" si="320"/>
        <v>100</v>
      </c>
    </row>
    <row r="2086" spans="1:16" s="2" customFormat="1" ht="28.5" outlineLevel="2" x14ac:dyDescent="0.2">
      <c r="A2086" s="217">
        <f t="shared" si="321"/>
        <v>2083</v>
      </c>
      <c r="B2086" s="57" t="s">
        <v>2623</v>
      </c>
      <c r="C2086" s="58" t="s">
        <v>23</v>
      </c>
      <c r="D2086" s="58" t="s">
        <v>2284</v>
      </c>
      <c r="E2086" s="58" t="s">
        <v>105</v>
      </c>
      <c r="F2086" s="58" t="s">
        <v>155</v>
      </c>
      <c r="G2086" s="58" t="s">
        <v>103</v>
      </c>
      <c r="H2086" s="58" t="s">
        <v>2301</v>
      </c>
      <c r="I2086" s="58" t="s">
        <v>25</v>
      </c>
      <c r="J2086" s="58" t="s">
        <v>25</v>
      </c>
      <c r="K2086" s="57" t="s">
        <v>2624</v>
      </c>
      <c r="L2086" s="184">
        <v>0</v>
      </c>
      <c r="M2086" s="185">
        <v>11</v>
      </c>
      <c r="N2086" s="186">
        <v>11</v>
      </c>
      <c r="O2086" s="187">
        <f t="shared" si="325"/>
        <v>0</v>
      </c>
      <c r="P2086" s="59">
        <f t="shared" si="320"/>
        <v>100</v>
      </c>
    </row>
    <row r="2087" spans="1:16" s="2" customFormat="1" ht="14.25" customHeight="1" outlineLevel="2" x14ac:dyDescent="0.2">
      <c r="A2087" s="217">
        <f t="shared" si="321"/>
        <v>2084</v>
      </c>
      <c r="B2087" s="57" t="s">
        <v>2625</v>
      </c>
      <c r="C2087" s="58" t="s">
        <v>23</v>
      </c>
      <c r="D2087" s="58" t="s">
        <v>2284</v>
      </c>
      <c r="E2087" s="58" t="s">
        <v>2626</v>
      </c>
      <c r="F2087" s="58" t="s">
        <v>155</v>
      </c>
      <c r="G2087" s="58" t="s">
        <v>103</v>
      </c>
      <c r="H2087" s="58" t="s">
        <v>2301</v>
      </c>
      <c r="I2087" s="58" t="s">
        <v>25</v>
      </c>
      <c r="J2087" s="58" t="s">
        <v>25</v>
      </c>
      <c r="K2087" s="57" t="s">
        <v>2627</v>
      </c>
      <c r="L2087" s="184">
        <v>0</v>
      </c>
      <c r="M2087" s="185">
        <v>15</v>
      </c>
      <c r="N2087" s="186">
        <v>15</v>
      </c>
      <c r="O2087" s="187">
        <f t="shared" si="325"/>
        <v>0</v>
      </c>
      <c r="P2087" s="59">
        <f t="shared" si="320"/>
        <v>100</v>
      </c>
    </row>
    <row r="2088" spans="1:16" s="2" customFormat="1" ht="28.5" outlineLevel="2" x14ac:dyDescent="0.2">
      <c r="A2088" s="217">
        <f t="shared" si="321"/>
        <v>2085</v>
      </c>
      <c r="B2088" s="57" t="s">
        <v>2628</v>
      </c>
      <c r="C2088" s="58" t="s">
        <v>23</v>
      </c>
      <c r="D2088" s="58" t="s">
        <v>2284</v>
      </c>
      <c r="E2088" s="58" t="s">
        <v>125</v>
      </c>
      <c r="F2088" s="58" t="s">
        <v>155</v>
      </c>
      <c r="G2088" s="58" t="s">
        <v>103</v>
      </c>
      <c r="H2088" s="58" t="s">
        <v>2301</v>
      </c>
      <c r="I2088" s="58" t="s">
        <v>25</v>
      </c>
      <c r="J2088" s="58" t="s">
        <v>25</v>
      </c>
      <c r="K2088" s="57" t="s">
        <v>2629</v>
      </c>
      <c r="L2088" s="184">
        <v>0</v>
      </c>
      <c r="M2088" s="185">
        <v>9</v>
      </c>
      <c r="N2088" s="186">
        <v>9</v>
      </c>
      <c r="O2088" s="187">
        <f t="shared" si="325"/>
        <v>0</v>
      </c>
      <c r="P2088" s="59">
        <f t="shared" si="320"/>
        <v>100</v>
      </c>
    </row>
    <row r="2089" spans="1:16" s="2" customFormat="1" ht="28.5" outlineLevel="2" x14ac:dyDescent="0.2">
      <c r="A2089" s="217">
        <f t="shared" si="321"/>
        <v>2086</v>
      </c>
      <c r="B2089" s="57" t="s">
        <v>2630</v>
      </c>
      <c r="C2089" s="58" t="s">
        <v>23</v>
      </c>
      <c r="D2089" s="58" t="s">
        <v>2284</v>
      </c>
      <c r="E2089" s="58" t="s">
        <v>125</v>
      </c>
      <c r="F2089" s="58" t="s">
        <v>155</v>
      </c>
      <c r="G2089" s="58" t="s">
        <v>103</v>
      </c>
      <c r="H2089" s="58" t="s">
        <v>2301</v>
      </c>
      <c r="I2089" s="58" t="s">
        <v>25</v>
      </c>
      <c r="J2089" s="58" t="s">
        <v>25</v>
      </c>
      <c r="K2089" s="57" t="s">
        <v>2631</v>
      </c>
      <c r="L2089" s="184">
        <v>0</v>
      </c>
      <c r="M2089" s="185">
        <v>10</v>
      </c>
      <c r="N2089" s="186">
        <v>10</v>
      </c>
      <c r="O2089" s="187">
        <f t="shared" si="325"/>
        <v>0</v>
      </c>
      <c r="P2089" s="59">
        <f t="shared" si="320"/>
        <v>100</v>
      </c>
    </row>
    <row r="2090" spans="1:16" s="2" customFormat="1" ht="28.5" outlineLevel="2" x14ac:dyDescent="0.2">
      <c r="A2090" s="217">
        <f t="shared" si="321"/>
        <v>2087</v>
      </c>
      <c r="B2090" s="57" t="s">
        <v>2632</v>
      </c>
      <c r="C2090" s="58" t="s">
        <v>23</v>
      </c>
      <c r="D2090" s="58" t="s">
        <v>2284</v>
      </c>
      <c r="E2090" s="58" t="s">
        <v>2112</v>
      </c>
      <c r="F2090" s="58" t="s">
        <v>155</v>
      </c>
      <c r="G2090" s="58" t="s">
        <v>103</v>
      </c>
      <c r="H2090" s="58" t="s">
        <v>2301</v>
      </c>
      <c r="I2090" s="58" t="s">
        <v>25</v>
      </c>
      <c r="J2090" s="58" t="s">
        <v>25</v>
      </c>
      <c r="K2090" s="57" t="s">
        <v>2633</v>
      </c>
      <c r="L2090" s="184">
        <v>0</v>
      </c>
      <c r="M2090" s="185">
        <v>21</v>
      </c>
      <c r="N2090" s="186">
        <v>21</v>
      </c>
      <c r="O2090" s="187">
        <f t="shared" si="325"/>
        <v>0</v>
      </c>
      <c r="P2090" s="59">
        <f t="shared" si="320"/>
        <v>100</v>
      </c>
    </row>
    <row r="2091" spans="1:16" s="2" customFormat="1" ht="28.5" outlineLevel="2" x14ac:dyDescent="0.2">
      <c r="A2091" s="217">
        <f t="shared" si="321"/>
        <v>2088</v>
      </c>
      <c r="B2091" s="57" t="s">
        <v>2634</v>
      </c>
      <c r="C2091" s="58" t="s">
        <v>23</v>
      </c>
      <c r="D2091" s="58" t="s">
        <v>2284</v>
      </c>
      <c r="E2091" s="58" t="s">
        <v>2112</v>
      </c>
      <c r="F2091" s="58" t="s">
        <v>155</v>
      </c>
      <c r="G2091" s="58" t="s">
        <v>103</v>
      </c>
      <c r="H2091" s="58" t="s">
        <v>2301</v>
      </c>
      <c r="I2091" s="58" t="s">
        <v>25</v>
      </c>
      <c r="J2091" s="58" t="s">
        <v>25</v>
      </c>
      <c r="K2091" s="57" t="s">
        <v>2635</v>
      </c>
      <c r="L2091" s="184">
        <v>0</v>
      </c>
      <c r="M2091" s="185">
        <v>36</v>
      </c>
      <c r="N2091" s="186">
        <v>36</v>
      </c>
      <c r="O2091" s="187">
        <f t="shared" si="325"/>
        <v>0</v>
      </c>
      <c r="P2091" s="59">
        <f t="shared" si="320"/>
        <v>100</v>
      </c>
    </row>
    <row r="2092" spans="1:16" s="2" customFormat="1" outlineLevel="1" x14ac:dyDescent="0.2">
      <c r="A2092" s="225">
        <f t="shared" si="321"/>
        <v>2089</v>
      </c>
      <c r="B2092" s="82" t="s">
        <v>2302</v>
      </c>
      <c r="C2092" s="61"/>
      <c r="D2092" s="61"/>
      <c r="E2092" s="61"/>
      <c r="F2092" s="61"/>
      <c r="G2092" s="61"/>
      <c r="H2092" s="135" t="s">
        <v>2303</v>
      </c>
      <c r="I2092" s="61"/>
      <c r="J2092" s="61"/>
      <c r="K2092" s="63"/>
      <c r="L2092" s="65">
        <f>SUM(L2093:L2109)</f>
        <v>5000</v>
      </c>
      <c r="M2092" s="65">
        <f t="shared" ref="M2092:O2092" si="326">SUM(M2093:M2109)</f>
        <v>4000</v>
      </c>
      <c r="N2092" s="65">
        <f t="shared" si="326"/>
        <v>4000</v>
      </c>
      <c r="O2092" s="66">
        <f t="shared" si="326"/>
        <v>0</v>
      </c>
      <c r="P2092" s="18">
        <f t="shared" si="320"/>
        <v>100</v>
      </c>
    </row>
    <row r="2093" spans="1:16" s="2" customFormat="1" outlineLevel="2" x14ac:dyDescent="0.2">
      <c r="A2093" s="217">
        <f t="shared" si="321"/>
        <v>2090</v>
      </c>
      <c r="B2093" s="57" t="s">
        <v>2302</v>
      </c>
      <c r="C2093" s="58" t="s">
        <v>23</v>
      </c>
      <c r="D2093" s="58" t="s">
        <v>2284</v>
      </c>
      <c r="E2093" s="58" t="s">
        <v>25</v>
      </c>
      <c r="F2093" s="58" t="s">
        <v>155</v>
      </c>
      <c r="G2093" s="58" t="s">
        <v>221</v>
      </c>
      <c r="H2093" s="58" t="s">
        <v>2303</v>
      </c>
      <c r="I2093" s="58" t="s">
        <v>25</v>
      </c>
      <c r="J2093" s="58" t="s">
        <v>25</v>
      </c>
      <c r="K2093" s="57" t="s">
        <v>25</v>
      </c>
      <c r="L2093" s="184">
        <v>5000</v>
      </c>
      <c r="M2093" s="185">
        <v>0</v>
      </c>
      <c r="N2093" s="186">
        <v>0</v>
      </c>
      <c r="O2093" s="187">
        <f t="shared" ref="O2093:O2109" si="327">N2093-M2093</f>
        <v>0</v>
      </c>
      <c r="P2093" s="59" t="s">
        <v>8417</v>
      </c>
    </row>
    <row r="2094" spans="1:16" s="2" customFormat="1" outlineLevel="2" x14ac:dyDescent="0.2">
      <c r="A2094" s="217">
        <f t="shared" si="321"/>
        <v>2091</v>
      </c>
      <c r="B2094" s="57" t="s">
        <v>2636</v>
      </c>
      <c r="C2094" s="58" t="s">
        <v>23</v>
      </c>
      <c r="D2094" s="58" t="s">
        <v>2284</v>
      </c>
      <c r="E2094" s="58" t="s">
        <v>2419</v>
      </c>
      <c r="F2094" s="58" t="s">
        <v>155</v>
      </c>
      <c r="G2094" s="58" t="s">
        <v>135</v>
      </c>
      <c r="H2094" s="58" t="s">
        <v>2303</v>
      </c>
      <c r="I2094" s="58" t="s">
        <v>25</v>
      </c>
      <c r="J2094" s="58" t="s">
        <v>25</v>
      </c>
      <c r="K2094" s="57"/>
      <c r="L2094" s="184">
        <v>0</v>
      </c>
      <c r="M2094" s="185">
        <v>156</v>
      </c>
      <c r="N2094" s="186">
        <v>156</v>
      </c>
      <c r="O2094" s="187">
        <f t="shared" si="327"/>
        <v>0</v>
      </c>
      <c r="P2094" s="59">
        <f t="shared" si="320"/>
        <v>100</v>
      </c>
    </row>
    <row r="2095" spans="1:16" s="2" customFormat="1" ht="28.5" outlineLevel="2" x14ac:dyDescent="0.2">
      <c r="A2095" s="217">
        <f t="shared" si="321"/>
        <v>2092</v>
      </c>
      <c r="B2095" s="57" t="s">
        <v>2637</v>
      </c>
      <c r="C2095" s="58" t="s">
        <v>23</v>
      </c>
      <c r="D2095" s="58" t="s">
        <v>2284</v>
      </c>
      <c r="E2095" s="58" t="s">
        <v>2419</v>
      </c>
      <c r="F2095" s="58" t="s">
        <v>155</v>
      </c>
      <c r="G2095" s="58" t="s">
        <v>135</v>
      </c>
      <c r="H2095" s="58" t="s">
        <v>2303</v>
      </c>
      <c r="I2095" s="58" t="s">
        <v>25</v>
      </c>
      <c r="J2095" s="58" t="s">
        <v>25</v>
      </c>
      <c r="K2095" s="57"/>
      <c r="L2095" s="184">
        <v>0</v>
      </c>
      <c r="M2095" s="185">
        <v>400</v>
      </c>
      <c r="N2095" s="186">
        <v>400</v>
      </c>
      <c r="O2095" s="187">
        <f t="shared" si="327"/>
        <v>0</v>
      </c>
      <c r="P2095" s="59">
        <f t="shared" si="320"/>
        <v>100</v>
      </c>
    </row>
    <row r="2096" spans="1:16" s="2" customFormat="1" outlineLevel="2" x14ac:dyDescent="0.2">
      <c r="A2096" s="217">
        <f t="shared" si="321"/>
        <v>2093</v>
      </c>
      <c r="B2096" s="57" t="s">
        <v>2638</v>
      </c>
      <c r="C2096" s="58" t="s">
        <v>23</v>
      </c>
      <c r="D2096" s="58" t="s">
        <v>2284</v>
      </c>
      <c r="E2096" s="58" t="s">
        <v>2423</v>
      </c>
      <c r="F2096" s="58" t="s">
        <v>155</v>
      </c>
      <c r="G2096" s="58" t="s">
        <v>135</v>
      </c>
      <c r="H2096" s="58" t="s">
        <v>2303</v>
      </c>
      <c r="I2096" s="58" t="s">
        <v>25</v>
      </c>
      <c r="J2096" s="58" t="s">
        <v>25</v>
      </c>
      <c r="K2096" s="57"/>
      <c r="L2096" s="184">
        <v>0</v>
      </c>
      <c r="M2096" s="185">
        <v>157</v>
      </c>
      <c r="N2096" s="186">
        <v>157</v>
      </c>
      <c r="O2096" s="187">
        <f t="shared" si="327"/>
        <v>0</v>
      </c>
      <c r="P2096" s="59">
        <f t="shared" si="320"/>
        <v>100</v>
      </c>
    </row>
    <row r="2097" spans="1:16" s="2" customFormat="1" ht="28.5" outlineLevel="2" x14ac:dyDescent="0.2">
      <c r="A2097" s="217">
        <f t="shared" si="321"/>
        <v>2094</v>
      </c>
      <c r="B2097" s="57" t="s">
        <v>2639</v>
      </c>
      <c r="C2097" s="58" t="s">
        <v>23</v>
      </c>
      <c r="D2097" s="58" t="s">
        <v>2284</v>
      </c>
      <c r="E2097" s="58" t="s">
        <v>2423</v>
      </c>
      <c r="F2097" s="58" t="s">
        <v>155</v>
      </c>
      <c r="G2097" s="58" t="s">
        <v>135</v>
      </c>
      <c r="H2097" s="58" t="s">
        <v>2303</v>
      </c>
      <c r="I2097" s="58" t="s">
        <v>25</v>
      </c>
      <c r="J2097" s="58" t="s">
        <v>25</v>
      </c>
      <c r="K2097" s="57"/>
      <c r="L2097" s="184">
        <v>0</v>
      </c>
      <c r="M2097" s="185">
        <v>250</v>
      </c>
      <c r="N2097" s="186">
        <v>250</v>
      </c>
      <c r="O2097" s="187">
        <f t="shared" si="327"/>
        <v>0</v>
      </c>
      <c r="P2097" s="59">
        <f t="shared" si="320"/>
        <v>100</v>
      </c>
    </row>
    <row r="2098" spans="1:16" s="2" customFormat="1" ht="14.25" customHeight="1" outlineLevel="2" x14ac:dyDescent="0.2">
      <c r="A2098" s="217">
        <f t="shared" si="321"/>
        <v>2095</v>
      </c>
      <c r="B2098" s="57" t="s">
        <v>2640</v>
      </c>
      <c r="C2098" s="58" t="s">
        <v>23</v>
      </c>
      <c r="D2098" s="58" t="s">
        <v>2284</v>
      </c>
      <c r="E2098" s="58" t="s">
        <v>1500</v>
      </c>
      <c r="F2098" s="58" t="s">
        <v>155</v>
      </c>
      <c r="G2098" s="58" t="s">
        <v>135</v>
      </c>
      <c r="H2098" s="58" t="s">
        <v>2303</v>
      </c>
      <c r="I2098" s="58" t="s">
        <v>25</v>
      </c>
      <c r="J2098" s="58" t="s">
        <v>25</v>
      </c>
      <c r="K2098" s="57"/>
      <c r="L2098" s="184">
        <v>0</v>
      </c>
      <c r="M2098" s="185">
        <v>156</v>
      </c>
      <c r="N2098" s="186">
        <v>156</v>
      </c>
      <c r="O2098" s="187">
        <f t="shared" si="327"/>
        <v>0</v>
      </c>
      <c r="P2098" s="59">
        <f t="shared" si="320"/>
        <v>100</v>
      </c>
    </row>
    <row r="2099" spans="1:16" s="2" customFormat="1" ht="28.5" outlineLevel="2" x14ac:dyDescent="0.2">
      <c r="A2099" s="217">
        <f t="shared" si="321"/>
        <v>2096</v>
      </c>
      <c r="B2099" s="57" t="s">
        <v>2641</v>
      </c>
      <c r="C2099" s="58" t="s">
        <v>23</v>
      </c>
      <c r="D2099" s="58" t="s">
        <v>2284</v>
      </c>
      <c r="E2099" s="58" t="s">
        <v>1500</v>
      </c>
      <c r="F2099" s="58" t="s">
        <v>155</v>
      </c>
      <c r="G2099" s="58" t="s">
        <v>135</v>
      </c>
      <c r="H2099" s="58" t="s">
        <v>2303</v>
      </c>
      <c r="I2099" s="58" t="s">
        <v>25</v>
      </c>
      <c r="J2099" s="58" t="s">
        <v>25</v>
      </c>
      <c r="K2099" s="57"/>
      <c r="L2099" s="184">
        <v>0</v>
      </c>
      <c r="M2099" s="185">
        <v>250</v>
      </c>
      <c r="N2099" s="186">
        <v>250</v>
      </c>
      <c r="O2099" s="187">
        <f t="shared" si="327"/>
        <v>0</v>
      </c>
      <c r="P2099" s="59">
        <f t="shared" si="320"/>
        <v>100</v>
      </c>
    </row>
    <row r="2100" spans="1:16" s="2" customFormat="1" outlineLevel="2" x14ac:dyDescent="0.2">
      <c r="A2100" s="217">
        <f t="shared" si="321"/>
        <v>2097</v>
      </c>
      <c r="B2100" s="57" t="s">
        <v>2642</v>
      </c>
      <c r="C2100" s="58" t="s">
        <v>23</v>
      </c>
      <c r="D2100" s="58" t="s">
        <v>2284</v>
      </c>
      <c r="E2100" s="58" t="s">
        <v>2426</v>
      </c>
      <c r="F2100" s="58" t="s">
        <v>155</v>
      </c>
      <c r="G2100" s="58" t="s">
        <v>135</v>
      </c>
      <c r="H2100" s="58" t="s">
        <v>2303</v>
      </c>
      <c r="I2100" s="58" t="s">
        <v>25</v>
      </c>
      <c r="J2100" s="58" t="s">
        <v>25</v>
      </c>
      <c r="K2100" s="57"/>
      <c r="L2100" s="184">
        <v>0</v>
      </c>
      <c r="M2100" s="185">
        <v>156</v>
      </c>
      <c r="N2100" s="186">
        <v>156</v>
      </c>
      <c r="O2100" s="187">
        <f t="shared" si="327"/>
        <v>0</v>
      </c>
      <c r="P2100" s="59">
        <f t="shared" si="320"/>
        <v>100</v>
      </c>
    </row>
    <row r="2101" spans="1:16" s="2" customFormat="1" outlineLevel="2" x14ac:dyDescent="0.2">
      <c r="A2101" s="217">
        <f t="shared" si="321"/>
        <v>2098</v>
      </c>
      <c r="B2101" s="57" t="s">
        <v>2643</v>
      </c>
      <c r="C2101" s="58" t="s">
        <v>23</v>
      </c>
      <c r="D2101" s="58" t="s">
        <v>2284</v>
      </c>
      <c r="E2101" s="58" t="s">
        <v>2426</v>
      </c>
      <c r="F2101" s="58" t="s">
        <v>155</v>
      </c>
      <c r="G2101" s="58" t="s">
        <v>135</v>
      </c>
      <c r="H2101" s="58" t="s">
        <v>2303</v>
      </c>
      <c r="I2101" s="58" t="s">
        <v>25</v>
      </c>
      <c r="J2101" s="58" t="s">
        <v>25</v>
      </c>
      <c r="K2101" s="57"/>
      <c r="L2101" s="184">
        <v>0</v>
      </c>
      <c r="M2101" s="185">
        <v>250</v>
      </c>
      <c r="N2101" s="186">
        <v>250</v>
      </c>
      <c r="O2101" s="187">
        <f t="shared" si="327"/>
        <v>0</v>
      </c>
      <c r="P2101" s="59">
        <f t="shared" si="320"/>
        <v>100</v>
      </c>
    </row>
    <row r="2102" spans="1:16" s="2" customFormat="1" outlineLevel="2" x14ac:dyDescent="0.2">
      <c r="A2102" s="217">
        <f t="shared" si="321"/>
        <v>2099</v>
      </c>
      <c r="B2102" s="57" t="s">
        <v>2644</v>
      </c>
      <c r="C2102" s="58" t="s">
        <v>23</v>
      </c>
      <c r="D2102" s="58" t="s">
        <v>2284</v>
      </c>
      <c r="E2102" s="58" t="s">
        <v>634</v>
      </c>
      <c r="F2102" s="58" t="s">
        <v>155</v>
      </c>
      <c r="G2102" s="58" t="s">
        <v>135</v>
      </c>
      <c r="H2102" s="58" t="s">
        <v>2303</v>
      </c>
      <c r="I2102" s="58" t="s">
        <v>25</v>
      </c>
      <c r="J2102" s="58" t="s">
        <v>25</v>
      </c>
      <c r="K2102" s="57"/>
      <c r="L2102" s="184">
        <v>0</v>
      </c>
      <c r="M2102" s="185">
        <v>156</v>
      </c>
      <c r="N2102" s="186">
        <v>156</v>
      </c>
      <c r="O2102" s="187">
        <f t="shared" si="327"/>
        <v>0</v>
      </c>
      <c r="P2102" s="59">
        <f t="shared" si="320"/>
        <v>100</v>
      </c>
    </row>
    <row r="2103" spans="1:16" s="2" customFormat="1" ht="14.25" customHeight="1" outlineLevel="2" x14ac:dyDescent="0.2">
      <c r="A2103" s="217">
        <f t="shared" si="321"/>
        <v>2100</v>
      </c>
      <c r="B2103" s="57" t="s">
        <v>2645</v>
      </c>
      <c r="C2103" s="58" t="s">
        <v>23</v>
      </c>
      <c r="D2103" s="58" t="s">
        <v>2284</v>
      </c>
      <c r="E2103" s="58" t="s">
        <v>634</v>
      </c>
      <c r="F2103" s="58" t="s">
        <v>155</v>
      </c>
      <c r="G2103" s="58" t="s">
        <v>135</v>
      </c>
      <c r="H2103" s="58" t="s">
        <v>2303</v>
      </c>
      <c r="I2103" s="58" t="s">
        <v>25</v>
      </c>
      <c r="J2103" s="58" t="s">
        <v>25</v>
      </c>
      <c r="K2103" s="57"/>
      <c r="L2103" s="184">
        <v>0</v>
      </c>
      <c r="M2103" s="185">
        <v>500</v>
      </c>
      <c r="N2103" s="186">
        <v>500</v>
      </c>
      <c r="O2103" s="187">
        <f t="shared" si="327"/>
        <v>0</v>
      </c>
      <c r="P2103" s="59">
        <f t="shared" si="320"/>
        <v>100</v>
      </c>
    </row>
    <row r="2104" spans="1:16" s="2" customFormat="1" outlineLevel="2" x14ac:dyDescent="0.2">
      <c r="A2104" s="217">
        <f t="shared" si="321"/>
        <v>2101</v>
      </c>
      <c r="B2104" s="57" t="s">
        <v>2646</v>
      </c>
      <c r="C2104" s="58" t="s">
        <v>23</v>
      </c>
      <c r="D2104" s="58" t="s">
        <v>2284</v>
      </c>
      <c r="E2104" s="58" t="s">
        <v>2484</v>
      </c>
      <c r="F2104" s="58" t="s">
        <v>155</v>
      </c>
      <c r="G2104" s="58" t="s">
        <v>135</v>
      </c>
      <c r="H2104" s="58" t="s">
        <v>2303</v>
      </c>
      <c r="I2104" s="58" t="s">
        <v>25</v>
      </c>
      <c r="J2104" s="58" t="s">
        <v>25</v>
      </c>
      <c r="K2104" s="57"/>
      <c r="L2104" s="184">
        <v>0</v>
      </c>
      <c r="M2104" s="185">
        <v>157</v>
      </c>
      <c r="N2104" s="186">
        <v>157</v>
      </c>
      <c r="O2104" s="187">
        <f t="shared" si="327"/>
        <v>0</v>
      </c>
      <c r="P2104" s="59">
        <f t="shared" si="320"/>
        <v>100</v>
      </c>
    </row>
    <row r="2105" spans="1:16" s="2" customFormat="1" ht="14.25" customHeight="1" outlineLevel="2" x14ac:dyDescent="0.2">
      <c r="A2105" s="217">
        <f t="shared" si="321"/>
        <v>2102</v>
      </c>
      <c r="B2105" s="57" t="s">
        <v>2647</v>
      </c>
      <c r="C2105" s="58" t="s">
        <v>23</v>
      </c>
      <c r="D2105" s="58" t="s">
        <v>2284</v>
      </c>
      <c r="E2105" s="58" t="s">
        <v>2484</v>
      </c>
      <c r="F2105" s="58" t="s">
        <v>155</v>
      </c>
      <c r="G2105" s="58" t="s">
        <v>135</v>
      </c>
      <c r="H2105" s="58" t="s">
        <v>2303</v>
      </c>
      <c r="I2105" s="58" t="s">
        <v>25</v>
      </c>
      <c r="J2105" s="58" t="s">
        <v>25</v>
      </c>
      <c r="K2105" s="57"/>
      <c r="L2105" s="184">
        <v>0</v>
      </c>
      <c r="M2105" s="185">
        <v>600</v>
      </c>
      <c r="N2105" s="186">
        <v>600</v>
      </c>
      <c r="O2105" s="187">
        <f t="shared" si="327"/>
        <v>0</v>
      </c>
      <c r="P2105" s="59">
        <f t="shared" si="320"/>
        <v>100</v>
      </c>
    </row>
    <row r="2106" spans="1:16" s="2" customFormat="1" outlineLevel="2" x14ac:dyDescent="0.2">
      <c r="A2106" s="217">
        <f t="shared" si="321"/>
        <v>2103</v>
      </c>
      <c r="B2106" s="57" t="s">
        <v>2648</v>
      </c>
      <c r="C2106" s="58" t="s">
        <v>23</v>
      </c>
      <c r="D2106" s="58" t="s">
        <v>2284</v>
      </c>
      <c r="E2106" s="58" t="s">
        <v>663</v>
      </c>
      <c r="F2106" s="58" t="s">
        <v>155</v>
      </c>
      <c r="G2106" s="58" t="s">
        <v>135</v>
      </c>
      <c r="H2106" s="58" t="s">
        <v>2303</v>
      </c>
      <c r="I2106" s="58" t="s">
        <v>25</v>
      </c>
      <c r="J2106" s="58" t="s">
        <v>25</v>
      </c>
      <c r="K2106" s="57"/>
      <c r="L2106" s="184">
        <v>0</v>
      </c>
      <c r="M2106" s="185">
        <v>156</v>
      </c>
      <c r="N2106" s="186">
        <v>156</v>
      </c>
      <c r="O2106" s="187">
        <f t="shared" si="327"/>
        <v>0</v>
      </c>
      <c r="P2106" s="59">
        <f t="shared" si="320"/>
        <v>100</v>
      </c>
    </row>
    <row r="2107" spans="1:16" s="2" customFormat="1" outlineLevel="2" x14ac:dyDescent="0.2">
      <c r="A2107" s="217">
        <f t="shared" si="321"/>
        <v>2104</v>
      </c>
      <c r="B2107" s="57" t="s">
        <v>2649</v>
      </c>
      <c r="C2107" s="58" t="s">
        <v>23</v>
      </c>
      <c r="D2107" s="58" t="s">
        <v>2284</v>
      </c>
      <c r="E2107" s="58" t="s">
        <v>663</v>
      </c>
      <c r="F2107" s="58" t="s">
        <v>155</v>
      </c>
      <c r="G2107" s="58" t="s">
        <v>135</v>
      </c>
      <c r="H2107" s="58" t="s">
        <v>2303</v>
      </c>
      <c r="I2107" s="58" t="s">
        <v>25</v>
      </c>
      <c r="J2107" s="58" t="s">
        <v>25</v>
      </c>
      <c r="K2107" s="57"/>
      <c r="L2107" s="184">
        <v>0</v>
      </c>
      <c r="M2107" s="185">
        <v>250</v>
      </c>
      <c r="N2107" s="186">
        <v>250</v>
      </c>
      <c r="O2107" s="187">
        <f t="shared" si="327"/>
        <v>0</v>
      </c>
      <c r="P2107" s="59">
        <f t="shared" si="320"/>
        <v>100</v>
      </c>
    </row>
    <row r="2108" spans="1:16" s="2" customFormat="1" outlineLevel="2" x14ac:dyDescent="0.2">
      <c r="A2108" s="217">
        <f t="shared" si="321"/>
        <v>2105</v>
      </c>
      <c r="B2108" s="57" t="s">
        <v>2650</v>
      </c>
      <c r="C2108" s="58" t="s">
        <v>23</v>
      </c>
      <c r="D2108" s="58" t="s">
        <v>2284</v>
      </c>
      <c r="E2108" s="58" t="s">
        <v>2443</v>
      </c>
      <c r="F2108" s="58" t="s">
        <v>155</v>
      </c>
      <c r="G2108" s="58" t="s">
        <v>135</v>
      </c>
      <c r="H2108" s="58" t="s">
        <v>2303</v>
      </c>
      <c r="I2108" s="58" t="s">
        <v>25</v>
      </c>
      <c r="J2108" s="58" t="s">
        <v>25</v>
      </c>
      <c r="K2108" s="57"/>
      <c r="L2108" s="184">
        <v>0</v>
      </c>
      <c r="M2108" s="185">
        <v>156</v>
      </c>
      <c r="N2108" s="186">
        <v>156</v>
      </c>
      <c r="O2108" s="187">
        <f t="shared" si="327"/>
        <v>0</v>
      </c>
      <c r="P2108" s="59">
        <f t="shared" si="320"/>
        <v>100</v>
      </c>
    </row>
    <row r="2109" spans="1:16" s="2" customFormat="1" outlineLevel="2" x14ac:dyDescent="0.2">
      <c r="A2109" s="217">
        <f t="shared" si="321"/>
        <v>2106</v>
      </c>
      <c r="B2109" s="57" t="s">
        <v>2651</v>
      </c>
      <c r="C2109" s="58" t="s">
        <v>23</v>
      </c>
      <c r="D2109" s="58" t="s">
        <v>2284</v>
      </c>
      <c r="E2109" s="58" t="s">
        <v>2443</v>
      </c>
      <c r="F2109" s="58" t="s">
        <v>155</v>
      </c>
      <c r="G2109" s="58" t="s">
        <v>135</v>
      </c>
      <c r="H2109" s="58" t="s">
        <v>2303</v>
      </c>
      <c r="I2109" s="58" t="s">
        <v>25</v>
      </c>
      <c r="J2109" s="58" t="s">
        <v>25</v>
      </c>
      <c r="K2109" s="57"/>
      <c r="L2109" s="184">
        <v>0</v>
      </c>
      <c r="M2109" s="185">
        <v>250</v>
      </c>
      <c r="N2109" s="186">
        <v>250</v>
      </c>
      <c r="O2109" s="187">
        <f t="shared" si="327"/>
        <v>0</v>
      </c>
      <c r="P2109" s="59">
        <f t="shared" ref="P2109:P2172" si="328">N2109/M2109*100</f>
        <v>100</v>
      </c>
    </row>
    <row r="2110" spans="1:16" s="2" customFormat="1" outlineLevel="1" x14ac:dyDescent="0.2">
      <c r="A2110" s="225">
        <f t="shared" si="321"/>
        <v>2107</v>
      </c>
      <c r="B2110" s="82" t="s">
        <v>2304</v>
      </c>
      <c r="C2110" s="136"/>
      <c r="D2110" s="135"/>
      <c r="E2110" s="135"/>
      <c r="F2110" s="135"/>
      <c r="G2110" s="135"/>
      <c r="H2110" s="135" t="s">
        <v>2305</v>
      </c>
      <c r="I2110" s="61"/>
      <c r="J2110" s="61"/>
      <c r="K2110" s="63"/>
      <c r="L2110" s="65">
        <f>L2111</f>
        <v>0</v>
      </c>
      <c r="M2110" s="65">
        <f t="shared" ref="M2110:O2110" si="329">M2111</f>
        <v>69</v>
      </c>
      <c r="N2110" s="65">
        <f t="shared" si="329"/>
        <v>69</v>
      </c>
      <c r="O2110" s="66">
        <f t="shared" si="329"/>
        <v>0</v>
      </c>
      <c r="P2110" s="18">
        <f t="shared" si="328"/>
        <v>100</v>
      </c>
    </row>
    <row r="2111" spans="1:16" s="2" customFormat="1" ht="28.5" outlineLevel="2" x14ac:dyDescent="0.2">
      <c r="A2111" s="217">
        <f t="shared" si="321"/>
        <v>2108</v>
      </c>
      <c r="B2111" s="57" t="s">
        <v>2652</v>
      </c>
      <c r="C2111" s="58" t="s">
        <v>23</v>
      </c>
      <c r="D2111" s="58" t="s">
        <v>2284</v>
      </c>
      <c r="E2111" s="58" t="s">
        <v>2437</v>
      </c>
      <c r="F2111" s="58" t="s">
        <v>155</v>
      </c>
      <c r="G2111" s="58" t="s">
        <v>135</v>
      </c>
      <c r="H2111" s="58" t="s">
        <v>2305</v>
      </c>
      <c r="I2111" s="58" t="s">
        <v>25</v>
      </c>
      <c r="J2111" s="58" t="s">
        <v>25</v>
      </c>
      <c r="K2111" s="57"/>
      <c r="L2111" s="184">
        <v>0</v>
      </c>
      <c r="M2111" s="185">
        <v>69</v>
      </c>
      <c r="N2111" s="186">
        <v>69</v>
      </c>
      <c r="O2111" s="187">
        <f t="shared" ref="O2111" si="330">N2111-M2111</f>
        <v>0</v>
      </c>
      <c r="P2111" s="59">
        <f t="shared" si="328"/>
        <v>100</v>
      </c>
    </row>
    <row r="2112" spans="1:16" s="2" customFormat="1" ht="28.5" customHeight="1" outlineLevel="1" x14ac:dyDescent="0.2">
      <c r="A2112" s="225">
        <f t="shared" si="321"/>
        <v>2109</v>
      </c>
      <c r="B2112" s="82" t="s">
        <v>2306</v>
      </c>
      <c r="C2112" s="136"/>
      <c r="D2112" s="135"/>
      <c r="E2112" s="135"/>
      <c r="F2112" s="135"/>
      <c r="G2112" s="135"/>
      <c r="H2112" s="135" t="s">
        <v>2307</v>
      </c>
      <c r="I2112" s="61"/>
      <c r="J2112" s="61"/>
      <c r="K2112" s="63"/>
      <c r="L2112" s="65">
        <f>SUM(L2113:L2153)</f>
        <v>3500</v>
      </c>
      <c r="M2112" s="65">
        <f t="shared" ref="M2112:O2112" si="331">SUM(M2113:M2153)</f>
        <v>14415</v>
      </c>
      <c r="N2112" s="65">
        <f t="shared" si="331"/>
        <v>14401</v>
      </c>
      <c r="O2112" s="66">
        <f t="shared" si="331"/>
        <v>-14</v>
      </c>
      <c r="P2112" s="18">
        <f t="shared" si="328"/>
        <v>99.902878945542838</v>
      </c>
    </row>
    <row r="2113" spans="1:16" s="2" customFormat="1" ht="28.5" outlineLevel="2" x14ac:dyDescent="0.2">
      <c r="A2113" s="217">
        <f t="shared" si="321"/>
        <v>2110</v>
      </c>
      <c r="B2113" s="57" t="s">
        <v>2653</v>
      </c>
      <c r="C2113" s="58" t="s">
        <v>23</v>
      </c>
      <c r="D2113" s="58" t="s">
        <v>2284</v>
      </c>
      <c r="E2113" s="58" t="s">
        <v>25</v>
      </c>
      <c r="F2113" s="58" t="s">
        <v>39</v>
      </c>
      <c r="G2113" s="58" t="s">
        <v>221</v>
      </c>
      <c r="H2113" s="58"/>
      <c r="I2113" s="58" t="s">
        <v>25</v>
      </c>
      <c r="J2113" s="58" t="s">
        <v>25</v>
      </c>
      <c r="K2113" s="57" t="s">
        <v>25</v>
      </c>
      <c r="L2113" s="184">
        <v>3500</v>
      </c>
      <c r="M2113" s="185">
        <v>14</v>
      </c>
      <c r="N2113" s="186">
        <v>0</v>
      </c>
      <c r="O2113" s="187">
        <f t="shared" ref="O2113:O2153" si="332">N2113-M2113</f>
        <v>-14</v>
      </c>
      <c r="P2113" s="59">
        <f t="shared" si="328"/>
        <v>0</v>
      </c>
    </row>
    <row r="2114" spans="1:16" s="2" customFormat="1" ht="28.5" outlineLevel="2" x14ac:dyDescent="0.2">
      <c r="A2114" s="217">
        <f t="shared" si="321"/>
        <v>2111</v>
      </c>
      <c r="B2114" s="57" t="s">
        <v>2654</v>
      </c>
      <c r="C2114" s="58" t="s">
        <v>23</v>
      </c>
      <c r="D2114" s="58" t="s">
        <v>2284</v>
      </c>
      <c r="E2114" s="58" t="s">
        <v>2366</v>
      </c>
      <c r="F2114" s="58" t="s">
        <v>1505</v>
      </c>
      <c r="G2114" s="58" t="s">
        <v>135</v>
      </c>
      <c r="H2114" s="58" t="s">
        <v>2307</v>
      </c>
      <c r="I2114" s="58" t="s">
        <v>25</v>
      </c>
      <c r="J2114" s="58" t="s">
        <v>25</v>
      </c>
      <c r="K2114" s="57"/>
      <c r="L2114" s="184">
        <v>0</v>
      </c>
      <c r="M2114" s="185">
        <v>1671</v>
      </c>
      <c r="N2114" s="186">
        <v>1671</v>
      </c>
      <c r="O2114" s="187">
        <f t="shared" si="332"/>
        <v>0</v>
      </c>
      <c r="P2114" s="59">
        <f t="shared" si="328"/>
        <v>100</v>
      </c>
    </row>
    <row r="2115" spans="1:16" s="2" customFormat="1" ht="28.5" outlineLevel="2" x14ac:dyDescent="0.2">
      <c r="A2115" s="217">
        <f t="shared" si="321"/>
        <v>2112</v>
      </c>
      <c r="B2115" s="57" t="s">
        <v>2655</v>
      </c>
      <c r="C2115" s="58" t="s">
        <v>23</v>
      </c>
      <c r="D2115" s="58" t="s">
        <v>2284</v>
      </c>
      <c r="E2115" s="58" t="s">
        <v>2395</v>
      </c>
      <c r="F2115" s="58" t="s">
        <v>2389</v>
      </c>
      <c r="G2115" s="58" t="s">
        <v>135</v>
      </c>
      <c r="H2115" s="58" t="s">
        <v>2307</v>
      </c>
      <c r="I2115" s="58" t="s">
        <v>25</v>
      </c>
      <c r="J2115" s="58" t="s">
        <v>25</v>
      </c>
      <c r="K2115" s="57"/>
      <c r="L2115" s="184">
        <v>0</v>
      </c>
      <c r="M2115" s="185">
        <v>450</v>
      </c>
      <c r="N2115" s="186">
        <v>450</v>
      </c>
      <c r="O2115" s="187">
        <f t="shared" si="332"/>
        <v>0</v>
      </c>
      <c r="P2115" s="59">
        <f t="shared" si="328"/>
        <v>100</v>
      </c>
    </row>
    <row r="2116" spans="1:16" s="2" customFormat="1" outlineLevel="2" x14ac:dyDescent="0.2">
      <c r="A2116" s="217">
        <f t="shared" si="321"/>
        <v>2113</v>
      </c>
      <c r="B2116" s="57" t="s">
        <v>2656</v>
      </c>
      <c r="C2116" s="58" t="s">
        <v>23</v>
      </c>
      <c r="D2116" s="58" t="s">
        <v>2284</v>
      </c>
      <c r="E2116" s="58" t="s">
        <v>2405</v>
      </c>
      <c r="F2116" s="58" t="s">
        <v>2389</v>
      </c>
      <c r="G2116" s="58" t="s">
        <v>135</v>
      </c>
      <c r="H2116" s="58" t="s">
        <v>2307</v>
      </c>
      <c r="I2116" s="58" t="s">
        <v>25</v>
      </c>
      <c r="J2116" s="58" t="s">
        <v>25</v>
      </c>
      <c r="K2116" s="57"/>
      <c r="L2116" s="184">
        <v>0</v>
      </c>
      <c r="M2116" s="185">
        <v>2521</v>
      </c>
      <c r="N2116" s="186">
        <v>2521</v>
      </c>
      <c r="O2116" s="187">
        <f t="shared" si="332"/>
        <v>0</v>
      </c>
      <c r="P2116" s="59">
        <f t="shared" si="328"/>
        <v>100</v>
      </c>
    </row>
    <row r="2117" spans="1:16" s="2" customFormat="1" ht="14.25" customHeight="1" outlineLevel="2" x14ac:dyDescent="0.2">
      <c r="A2117" s="217">
        <f t="shared" si="321"/>
        <v>2114</v>
      </c>
      <c r="B2117" s="57" t="s">
        <v>2657</v>
      </c>
      <c r="C2117" s="58" t="s">
        <v>23</v>
      </c>
      <c r="D2117" s="58" t="s">
        <v>2284</v>
      </c>
      <c r="E2117" s="58" t="s">
        <v>138</v>
      </c>
      <c r="F2117" s="58" t="s">
        <v>151</v>
      </c>
      <c r="G2117" s="58" t="s">
        <v>135</v>
      </c>
      <c r="H2117" s="58" t="s">
        <v>2307</v>
      </c>
      <c r="I2117" s="58" t="s">
        <v>25</v>
      </c>
      <c r="J2117" s="58" t="s">
        <v>25</v>
      </c>
      <c r="K2117" s="57"/>
      <c r="L2117" s="184">
        <v>0</v>
      </c>
      <c r="M2117" s="185">
        <v>254</v>
      </c>
      <c r="N2117" s="186">
        <v>254</v>
      </c>
      <c r="O2117" s="187">
        <f t="shared" si="332"/>
        <v>0</v>
      </c>
      <c r="P2117" s="59">
        <f t="shared" si="328"/>
        <v>100</v>
      </c>
    </row>
    <row r="2118" spans="1:16" s="2" customFormat="1" ht="28.5" outlineLevel="2" x14ac:dyDescent="0.2">
      <c r="A2118" s="217">
        <f t="shared" ref="A2118:A2181" si="333">A2117+1</f>
        <v>2115</v>
      </c>
      <c r="B2118" s="57" t="s">
        <v>2658</v>
      </c>
      <c r="C2118" s="58" t="s">
        <v>23</v>
      </c>
      <c r="D2118" s="58" t="s">
        <v>2284</v>
      </c>
      <c r="E2118" s="58" t="s">
        <v>2423</v>
      </c>
      <c r="F2118" s="58" t="s">
        <v>151</v>
      </c>
      <c r="G2118" s="58" t="s">
        <v>135</v>
      </c>
      <c r="H2118" s="58" t="s">
        <v>2307</v>
      </c>
      <c r="I2118" s="58" t="s">
        <v>25</v>
      </c>
      <c r="J2118" s="58" t="s">
        <v>25</v>
      </c>
      <c r="K2118" s="57"/>
      <c r="L2118" s="184">
        <v>0</v>
      </c>
      <c r="M2118" s="185">
        <v>41</v>
      </c>
      <c r="N2118" s="186">
        <v>41</v>
      </c>
      <c r="O2118" s="187">
        <f t="shared" si="332"/>
        <v>0</v>
      </c>
      <c r="P2118" s="59">
        <f t="shared" si="328"/>
        <v>100</v>
      </c>
    </row>
    <row r="2119" spans="1:16" s="2" customFormat="1" ht="28.5" outlineLevel="2" x14ac:dyDescent="0.2">
      <c r="A2119" s="217">
        <f t="shared" si="333"/>
        <v>2116</v>
      </c>
      <c r="B2119" s="57" t="s">
        <v>2659</v>
      </c>
      <c r="C2119" s="58" t="s">
        <v>23</v>
      </c>
      <c r="D2119" s="58" t="s">
        <v>2284</v>
      </c>
      <c r="E2119" s="58" t="s">
        <v>2456</v>
      </c>
      <c r="F2119" s="58" t="s">
        <v>649</v>
      </c>
      <c r="G2119" s="58" t="s">
        <v>135</v>
      </c>
      <c r="H2119" s="58" t="s">
        <v>2307</v>
      </c>
      <c r="I2119" s="58" t="s">
        <v>25</v>
      </c>
      <c r="J2119" s="58" t="s">
        <v>25</v>
      </c>
      <c r="K2119" s="57"/>
      <c r="L2119" s="184">
        <v>0</v>
      </c>
      <c r="M2119" s="185">
        <v>3834</v>
      </c>
      <c r="N2119" s="186">
        <v>3834</v>
      </c>
      <c r="O2119" s="187">
        <f t="shared" si="332"/>
        <v>0</v>
      </c>
      <c r="P2119" s="59">
        <f t="shared" si="328"/>
        <v>100</v>
      </c>
    </row>
    <row r="2120" spans="1:16" s="2" customFormat="1" ht="28.5" outlineLevel="2" x14ac:dyDescent="0.2">
      <c r="A2120" s="217">
        <f t="shared" si="333"/>
        <v>2117</v>
      </c>
      <c r="B2120" s="57" t="s">
        <v>2660</v>
      </c>
      <c r="C2120" s="58" t="s">
        <v>23</v>
      </c>
      <c r="D2120" s="58" t="s">
        <v>2284</v>
      </c>
      <c r="E2120" s="58" t="s">
        <v>648</v>
      </c>
      <c r="F2120" s="58" t="s">
        <v>649</v>
      </c>
      <c r="G2120" s="58" t="s">
        <v>135</v>
      </c>
      <c r="H2120" s="58" t="s">
        <v>2307</v>
      </c>
      <c r="I2120" s="58" t="s">
        <v>25</v>
      </c>
      <c r="J2120" s="58" t="s">
        <v>25</v>
      </c>
      <c r="K2120" s="57"/>
      <c r="L2120" s="184">
        <v>0</v>
      </c>
      <c r="M2120" s="185">
        <v>3724</v>
      </c>
      <c r="N2120" s="186">
        <v>3724</v>
      </c>
      <c r="O2120" s="187">
        <f t="shared" si="332"/>
        <v>0</v>
      </c>
      <c r="P2120" s="59">
        <f t="shared" si="328"/>
        <v>100</v>
      </c>
    </row>
    <row r="2121" spans="1:16" s="2" customFormat="1" ht="28.5" outlineLevel="2" x14ac:dyDescent="0.2">
      <c r="A2121" s="217">
        <f t="shared" si="333"/>
        <v>2118</v>
      </c>
      <c r="B2121" s="57" t="s">
        <v>2661</v>
      </c>
      <c r="C2121" s="58" t="s">
        <v>23</v>
      </c>
      <c r="D2121" s="58" t="s">
        <v>2284</v>
      </c>
      <c r="E2121" s="58" t="s">
        <v>2451</v>
      </c>
      <c r="F2121" s="58" t="s">
        <v>155</v>
      </c>
      <c r="G2121" s="58" t="s">
        <v>135</v>
      </c>
      <c r="H2121" s="58" t="s">
        <v>2307</v>
      </c>
      <c r="I2121" s="58" t="s">
        <v>25</v>
      </c>
      <c r="J2121" s="58" t="s">
        <v>25</v>
      </c>
      <c r="K2121" s="57" t="s">
        <v>2662</v>
      </c>
      <c r="L2121" s="184">
        <v>0</v>
      </c>
      <c r="M2121" s="185">
        <v>29</v>
      </c>
      <c r="N2121" s="186">
        <v>29</v>
      </c>
      <c r="O2121" s="187">
        <f t="shared" si="332"/>
        <v>0</v>
      </c>
      <c r="P2121" s="59">
        <f t="shared" si="328"/>
        <v>100</v>
      </c>
    </row>
    <row r="2122" spans="1:16" s="2" customFormat="1" ht="28.5" outlineLevel="2" x14ac:dyDescent="0.2">
      <c r="A2122" s="217">
        <f t="shared" si="333"/>
        <v>2119</v>
      </c>
      <c r="B2122" s="57" t="s">
        <v>2663</v>
      </c>
      <c r="C2122" s="58" t="s">
        <v>23</v>
      </c>
      <c r="D2122" s="58" t="s">
        <v>2284</v>
      </c>
      <c r="E2122" s="58" t="s">
        <v>611</v>
      </c>
      <c r="F2122" s="58" t="s">
        <v>155</v>
      </c>
      <c r="G2122" s="58" t="s">
        <v>135</v>
      </c>
      <c r="H2122" s="58" t="s">
        <v>2307</v>
      </c>
      <c r="I2122" s="58" t="s">
        <v>25</v>
      </c>
      <c r="J2122" s="58" t="s">
        <v>25</v>
      </c>
      <c r="K2122" s="57"/>
      <c r="L2122" s="184">
        <v>0</v>
      </c>
      <c r="M2122" s="185">
        <v>150</v>
      </c>
      <c r="N2122" s="186">
        <v>150</v>
      </c>
      <c r="O2122" s="187">
        <f t="shared" si="332"/>
        <v>0</v>
      </c>
      <c r="P2122" s="59">
        <f t="shared" si="328"/>
        <v>100</v>
      </c>
    </row>
    <row r="2123" spans="1:16" s="2" customFormat="1" ht="28.5" outlineLevel="2" x14ac:dyDescent="0.2">
      <c r="A2123" s="217">
        <f t="shared" si="333"/>
        <v>2120</v>
      </c>
      <c r="B2123" s="57" t="s">
        <v>2664</v>
      </c>
      <c r="C2123" s="58" t="s">
        <v>23</v>
      </c>
      <c r="D2123" s="58" t="s">
        <v>2284</v>
      </c>
      <c r="E2123" s="58" t="s">
        <v>2417</v>
      </c>
      <c r="F2123" s="58" t="s">
        <v>155</v>
      </c>
      <c r="G2123" s="58" t="s">
        <v>135</v>
      </c>
      <c r="H2123" s="58" t="s">
        <v>2307</v>
      </c>
      <c r="I2123" s="58" t="s">
        <v>25</v>
      </c>
      <c r="J2123" s="58" t="s">
        <v>25</v>
      </c>
      <c r="K2123" s="57"/>
      <c r="L2123" s="184">
        <v>0</v>
      </c>
      <c r="M2123" s="185">
        <v>150</v>
      </c>
      <c r="N2123" s="186">
        <v>150</v>
      </c>
      <c r="O2123" s="187">
        <f t="shared" si="332"/>
        <v>0</v>
      </c>
      <c r="P2123" s="59">
        <f t="shared" si="328"/>
        <v>100</v>
      </c>
    </row>
    <row r="2124" spans="1:16" s="2" customFormat="1" ht="14.25" customHeight="1" outlineLevel="2" x14ac:dyDescent="0.2">
      <c r="A2124" s="217">
        <f t="shared" si="333"/>
        <v>2121</v>
      </c>
      <c r="B2124" s="57" t="s">
        <v>2665</v>
      </c>
      <c r="C2124" s="58" t="s">
        <v>23</v>
      </c>
      <c r="D2124" s="58" t="s">
        <v>2284</v>
      </c>
      <c r="E2124" s="58" t="s">
        <v>2419</v>
      </c>
      <c r="F2124" s="58" t="s">
        <v>155</v>
      </c>
      <c r="G2124" s="58" t="s">
        <v>135</v>
      </c>
      <c r="H2124" s="58" t="s">
        <v>2307</v>
      </c>
      <c r="I2124" s="58" t="s">
        <v>25</v>
      </c>
      <c r="J2124" s="58" t="s">
        <v>25</v>
      </c>
      <c r="K2124" s="57" t="s">
        <v>2666</v>
      </c>
      <c r="L2124" s="184">
        <v>0</v>
      </c>
      <c r="M2124" s="185">
        <v>24</v>
      </c>
      <c r="N2124" s="186">
        <v>24</v>
      </c>
      <c r="O2124" s="187">
        <f t="shared" si="332"/>
        <v>0</v>
      </c>
      <c r="P2124" s="59">
        <f t="shared" si="328"/>
        <v>100</v>
      </c>
    </row>
    <row r="2125" spans="1:16" s="2" customFormat="1" ht="28.5" outlineLevel="2" x14ac:dyDescent="0.2">
      <c r="A2125" s="217">
        <f t="shared" si="333"/>
        <v>2122</v>
      </c>
      <c r="B2125" s="57" t="s">
        <v>2667</v>
      </c>
      <c r="C2125" s="58" t="s">
        <v>23</v>
      </c>
      <c r="D2125" s="58" t="s">
        <v>2284</v>
      </c>
      <c r="E2125" s="58" t="s">
        <v>2391</v>
      </c>
      <c r="F2125" s="58" t="s">
        <v>155</v>
      </c>
      <c r="G2125" s="58" t="s">
        <v>135</v>
      </c>
      <c r="H2125" s="58" t="s">
        <v>2307</v>
      </c>
      <c r="I2125" s="58" t="s">
        <v>25</v>
      </c>
      <c r="J2125" s="58" t="s">
        <v>25</v>
      </c>
      <c r="K2125" s="57" t="s">
        <v>2668</v>
      </c>
      <c r="L2125" s="184">
        <v>0</v>
      </c>
      <c r="M2125" s="185">
        <v>13</v>
      </c>
      <c r="N2125" s="186">
        <v>13</v>
      </c>
      <c r="O2125" s="187">
        <f t="shared" si="332"/>
        <v>0</v>
      </c>
      <c r="P2125" s="59">
        <f t="shared" si="328"/>
        <v>100</v>
      </c>
    </row>
    <row r="2126" spans="1:16" s="2" customFormat="1" outlineLevel="2" x14ac:dyDescent="0.2">
      <c r="A2126" s="217">
        <f t="shared" si="333"/>
        <v>2123</v>
      </c>
      <c r="B2126" s="57" t="s">
        <v>2669</v>
      </c>
      <c r="C2126" s="58" t="s">
        <v>23</v>
      </c>
      <c r="D2126" s="58" t="s">
        <v>2284</v>
      </c>
      <c r="E2126" s="58" t="s">
        <v>138</v>
      </c>
      <c r="F2126" s="58" t="s">
        <v>155</v>
      </c>
      <c r="G2126" s="58" t="s">
        <v>135</v>
      </c>
      <c r="H2126" s="58" t="s">
        <v>2307</v>
      </c>
      <c r="I2126" s="58" t="s">
        <v>25</v>
      </c>
      <c r="J2126" s="58" t="s">
        <v>25</v>
      </c>
      <c r="K2126" s="57"/>
      <c r="L2126" s="184">
        <v>0</v>
      </c>
      <c r="M2126" s="185">
        <v>40</v>
      </c>
      <c r="N2126" s="186">
        <v>40</v>
      </c>
      <c r="O2126" s="187">
        <f t="shared" si="332"/>
        <v>0</v>
      </c>
      <c r="P2126" s="59">
        <f t="shared" si="328"/>
        <v>100</v>
      </c>
    </row>
    <row r="2127" spans="1:16" s="2" customFormat="1" ht="28.5" outlineLevel="2" x14ac:dyDescent="0.2">
      <c r="A2127" s="217">
        <f t="shared" si="333"/>
        <v>2124</v>
      </c>
      <c r="B2127" s="57" t="s">
        <v>2670</v>
      </c>
      <c r="C2127" s="58" t="s">
        <v>23</v>
      </c>
      <c r="D2127" s="58" t="s">
        <v>2284</v>
      </c>
      <c r="E2127" s="58" t="s">
        <v>2456</v>
      </c>
      <c r="F2127" s="58" t="s">
        <v>155</v>
      </c>
      <c r="G2127" s="58" t="s">
        <v>135</v>
      </c>
      <c r="H2127" s="58" t="s">
        <v>2307</v>
      </c>
      <c r="I2127" s="58" t="s">
        <v>25</v>
      </c>
      <c r="J2127" s="58" t="s">
        <v>25</v>
      </c>
      <c r="K2127" s="57"/>
      <c r="L2127" s="184">
        <v>0</v>
      </c>
      <c r="M2127" s="185">
        <v>19</v>
      </c>
      <c r="N2127" s="186">
        <v>19</v>
      </c>
      <c r="O2127" s="187">
        <f t="shared" si="332"/>
        <v>0</v>
      </c>
      <c r="P2127" s="59">
        <f t="shared" si="328"/>
        <v>100</v>
      </c>
    </row>
    <row r="2128" spans="1:16" s="2" customFormat="1" ht="28.5" outlineLevel="2" x14ac:dyDescent="0.2">
      <c r="A2128" s="217">
        <f t="shared" si="333"/>
        <v>2125</v>
      </c>
      <c r="B2128" s="57" t="s">
        <v>2671</v>
      </c>
      <c r="C2128" s="58" t="s">
        <v>23</v>
      </c>
      <c r="D2128" s="58" t="s">
        <v>2284</v>
      </c>
      <c r="E2128" s="58" t="s">
        <v>1500</v>
      </c>
      <c r="F2128" s="58" t="s">
        <v>155</v>
      </c>
      <c r="G2128" s="58" t="s">
        <v>135</v>
      </c>
      <c r="H2128" s="58" t="s">
        <v>2307</v>
      </c>
      <c r="I2128" s="58" t="s">
        <v>25</v>
      </c>
      <c r="J2128" s="58" t="s">
        <v>25</v>
      </c>
      <c r="K2128" s="57" t="s">
        <v>2672</v>
      </c>
      <c r="L2128" s="184">
        <v>0</v>
      </c>
      <c r="M2128" s="185">
        <v>12</v>
      </c>
      <c r="N2128" s="186">
        <v>12</v>
      </c>
      <c r="O2128" s="187">
        <f t="shared" si="332"/>
        <v>0</v>
      </c>
      <c r="P2128" s="59">
        <f t="shared" si="328"/>
        <v>100</v>
      </c>
    </row>
    <row r="2129" spans="1:16" s="2" customFormat="1" ht="28.5" outlineLevel="2" x14ac:dyDescent="0.2">
      <c r="A2129" s="217">
        <f t="shared" si="333"/>
        <v>2126</v>
      </c>
      <c r="B2129" s="57" t="s">
        <v>2673</v>
      </c>
      <c r="C2129" s="58" t="s">
        <v>23</v>
      </c>
      <c r="D2129" s="58" t="s">
        <v>2284</v>
      </c>
      <c r="E2129" s="58" t="s">
        <v>1500</v>
      </c>
      <c r="F2129" s="58" t="s">
        <v>155</v>
      </c>
      <c r="G2129" s="58" t="s">
        <v>135</v>
      </c>
      <c r="H2129" s="58" t="s">
        <v>2307</v>
      </c>
      <c r="I2129" s="58" t="s">
        <v>25</v>
      </c>
      <c r="J2129" s="58" t="s">
        <v>25</v>
      </c>
      <c r="K2129" s="57"/>
      <c r="L2129" s="184">
        <v>0</v>
      </c>
      <c r="M2129" s="185">
        <v>150</v>
      </c>
      <c r="N2129" s="186">
        <v>150</v>
      </c>
      <c r="O2129" s="187">
        <f t="shared" si="332"/>
        <v>0</v>
      </c>
      <c r="P2129" s="59">
        <f t="shared" si="328"/>
        <v>100</v>
      </c>
    </row>
    <row r="2130" spans="1:16" s="2" customFormat="1" outlineLevel="2" x14ac:dyDescent="0.2">
      <c r="A2130" s="217">
        <f t="shared" si="333"/>
        <v>2127</v>
      </c>
      <c r="B2130" s="57" t="s">
        <v>2674</v>
      </c>
      <c r="C2130" s="58" t="s">
        <v>23</v>
      </c>
      <c r="D2130" s="58" t="s">
        <v>2284</v>
      </c>
      <c r="E2130" s="58" t="s">
        <v>2395</v>
      </c>
      <c r="F2130" s="58" t="s">
        <v>155</v>
      </c>
      <c r="G2130" s="58" t="s">
        <v>135</v>
      </c>
      <c r="H2130" s="58" t="s">
        <v>2307</v>
      </c>
      <c r="I2130" s="58" t="s">
        <v>25</v>
      </c>
      <c r="J2130" s="58" t="s">
        <v>25</v>
      </c>
      <c r="K2130" s="57"/>
      <c r="L2130" s="184">
        <v>0</v>
      </c>
      <c r="M2130" s="185">
        <v>92</v>
      </c>
      <c r="N2130" s="186">
        <v>92</v>
      </c>
      <c r="O2130" s="187">
        <f t="shared" si="332"/>
        <v>0</v>
      </c>
      <c r="P2130" s="59">
        <f t="shared" si="328"/>
        <v>100</v>
      </c>
    </row>
    <row r="2131" spans="1:16" s="2" customFormat="1" ht="14.25" customHeight="1" outlineLevel="2" x14ac:dyDescent="0.2">
      <c r="A2131" s="217">
        <f t="shared" si="333"/>
        <v>2128</v>
      </c>
      <c r="B2131" s="57" t="s">
        <v>2675</v>
      </c>
      <c r="C2131" s="58" t="s">
        <v>23</v>
      </c>
      <c r="D2131" s="58" t="s">
        <v>2284</v>
      </c>
      <c r="E2131" s="58" t="s">
        <v>2395</v>
      </c>
      <c r="F2131" s="58" t="s">
        <v>155</v>
      </c>
      <c r="G2131" s="58" t="s">
        <v>135</v>
      </c>
      <c r="H2131" s="58" t="s">
        <v>2307</v>
      </c>
      <c r="I2131" s="58" t="s">
        <v>25</v>
      </c>
      <c r="J2131" s="58" t="s">
        <v>25</v>
      </c>
      <c r="K2131" s="57" t="s">
        <v>2676</v>
      </c>
      <c r="L2131" s="184">
        <v>0</v>
      </c>
      <c r="M2131" s="185">
        <v>20</v>
      </c>
      <c r="N2131" s="186">
        <v>20</v>
      </c>
      <c r="O2131" s="187">
        <f t="shared" si="332"/>
        <v>0</v>
      </c>
      <c r="P2131" s="59">
        <f t="shared" si="328"/>
        <v>100</v>
      </c>
    </row>
    <row r="2132" spans="1:16" s="2" customFormat="1" ht="14.25" customHeight="1" outlineLevel="2" x14ac:dyDescent="0.2">
      <c r="A2132" s="217">
        <f t="shared" si="333"/>
        <v>2129</v>
      </c>
      <c r="B2132" s="57" t="s">
        <v>2677</v>
      </c>
      <c r="C2132" s="58" t="s">
        <v>23</v>
      </c>
      <c r="D2132" s="58" t="s">
        <v>2284</v>
      </c>
      <c r="E2132" s="58" t="s">
        <v>2430</v>
      </c>
      <c r="F2132" s="58" t="s">
        <v>155</v>
      </c>
      <c r="G2132" s="58" t="s">
        <v>135</v>
      </c>
      <c r="H2132" s="58" t="s">
        <v>2307</v>
      </c>
      <c r="I2132" s="58" t="s">
        <v>25</v>
      </c>
      <c r="J2132" s="58" t="s">
        <v>25</v>
      </c>
      <c r="K2132" s="57"/>
      <c r="L2132" s="184">
        <v>0</v>
      </c>
      <c r="M2132" s="185">
        <v>10</v>
      </c>
      <c r="N2132" s="186">
        <v>10</v>
      </c>
      <c r="O2132" s="187">
        <f t="shared" si="332"/>
        <v>0</v>
      </c>
      <c r="P2132" s="59">
        <f t="shared" si="328"/>
        <v>100</v>
      </c>
    </row>
    <row r="2133" spans="1:16" s="2" customFormat="1" ht="14.25" customHeight="1" outlineLevel="2" x14ac:dyDescent="0.2">
      <c r="A2133" s="217">
        <f t="shared" si="333"/>
        <v>2130</v>
      </c>
      <c r="B2133" s="57" t="s">
        <v>2678</v>
      </c>
      <c r="C2133" s="58" t="s">
        <v>23</v>
      </c>
      <c r="D2133" s="58" t="s">
        <v>2284</v>
      </c>
      <c r="E2133" s="58" t="s">
        <v>2397</v>
      </c>
      <c r="F2133" s="58" t="s">
        <v>155</v>
      </c>
      <c r="G2133" s="58" t="s">
        <v>135</v>
      </c>
      <c r="H2133" s="58" t="s">
        <v>2307</v>
      </c>
      <c r="I2133" s="58" t="s">
        <v>25</v>
      </c>
      <c r="J2133" s="58" t="s">
        <v>25</v>
      </c>
      <c r="K2133" s="57" t="s">
        <v>2679</v>
      </c>
      <c r="L2133" s="184">
        <v>0</v>
      </c>
      <c r="M2133" s="185">
        <v>6</v>
      </c>
      <c r="N2133" s="186">
        <v>6</v>
      </c>
      <c r="O2133" s="187">
        <f t="shared" si="332"/>
        <v>0</v>
      </c>
      <c r="P2133" s="59">
        <f t="shared" si="328"/>
        <v>100</v>
      </c>
    </row>
    <row r="2134" spans="1:16" s="2" customFormat="1" ht="28.5" outlineLevel="2" x14ac:dyDescent="0.2">
      <c r="A2134" s="217">
        <f t="shared" si="333"/>
        <v>2131</v>
      </c>
      <c r="B2134" s="57" t="s">
        <v>2680</v>
      </c>
      <c r="C2134" s="58" t="s">
        <v>23</v>
      </c>
      <c r="D2134" s="58" t="s">
        <v>2284</v>
      </c>
      <c r="E2134" s="58" t="s">
        <v>2397</v>
      </c>
      <c r="F2134" s="58" t="s">
        <v>155</v>
      </c>
      <c r="G2134" s="58" t="s">
        <v>135</v>
      </c>
      <c r="H2134" s="58" t="s">
        <v>2307</v>
      </c>
      <c r="I2134" s="58" t="s">
        <v>25</v>
      </c>
      <c r="J2134" s="58" t="s">
        <v>25</v>
      </c>
      <c r="K2134" s="57"/>
      <c r="L2134" s="184">
        <v>0</v>
      </c>
      <c r="M2134" s="185">
        <v>80</v>
      </c>
      <c r="N2134" s="186">
        <v>80</v>
      </c>
      <c r="O2134" s="187">
        <f t="shared" si="332"/>
        <v>0</v>
      </c>
      <c r="P2134" s="59">
        <f t="shared" si="328"/>
        <v>100</v>
      </c>
    </row>
    <row r="2135" spans="1:16" s="2" customFormat="1" ht="28.5" outlineLevel="2" x14ac:dyDescent="0.2">
      <c r="A2135" s="217">
        <f t="shared" si="333"/>
        <v>2132</v>
      </c>
      <c r="B2135" s="57" t="s">
        <v>2681</v>
      </c>
      <c r="C2135" s="58" t="s">
        <v>23</v>
      </c>
      <c r="D2135" s="58" t="s">
        <v>2284</v>
      </c>
      <c r="E2135" s="58" t="s">
        <v>2397</v>
      </c>
      <c r="F2135" s="58" t="s">
        <v>155</v>
      </c>
      <c r="G2135" s="58" t="s">
        <v>135</v>
      </c>
      <c r="H2135" s="58" t="s">
        <v>2307</v>
      </c>
      <c r="I2135" s="58" t="s">
        <v>25</v>
      </c>
      <c r="J2135" s="58" t="s">
        <v>25</v>
      </c>
      <c r="K2135" s="57"/>
      <c r="L2135" s="184">
        <v>0</v>
      </c>
      <c r="M2135" s="185">
        <v>13</v>
      </c>
      <c r="N2135" s="186">
        <v>13</v>
      </c>
      <c r="O2135" s="187">
        <f t="shared" si="332"/>
        <v>0</v>
      </c>
      <c r="P2135" s="59">
        <f t="shared" si="328"/>
        <v>100</v>
      </c>
    </row>
    <row r="2136" spans="1:16" s="2" customFormat="1" outlineLevel="2" x14ac:dyDescent="0.2">
      <c r="A2136" s="217">
        <f t="shared" si="333"/>
        <v>2133</v>
      </c>
      <c r="B2136" s="57" t="s">
        <v>2682</v>
      </c>
      <c r="C2136" s="58" t="s">
        <v>23</v>
      </c>
      <c r="D2136" s="58" t="s">
        <v>2284</v>
      </c>
      <c r="E2136" s="58" t="s">
        <v>2397</v>
      </c>
      <c r="F2136" s="58" t="s">
        <v>155</v>
      </c>
      <c r="G2136" s="58" t="s">
        <v>135</v>
      </c>
      <c r="H2136" s="58" t="s">
        <v>2307</v>
      </c>
      <c r="I2136" s="58" t="s">
        <v>25</v>
      </c>
      <c r="J2136" s="58" t="s">
        <v>25</v>
      </c>
      <c r="K2136" s="57"/>
      <c r="L2136" s="184">
        <v>0</v>
      </c>
      <c r="M2136" s="185">
        <v>14</v>
      </c>
      <c r="N2136" s="186">
        <v>14</v>
      </c>
      <c r="O2136" s="187">
        <f t="shared" si="332"/>
        <v>0</v>
      </c>
      <c r="P2136" s="59">
        <f t="shared" si="328"/>
        <v>100</v>
      </c>
    </row>
    <row r="2137" spans="1:16" s="2" customFormat="1" ht="28.5" outlineLevel="2" x14ac:dyDescent="0.2">
      <c r="A2137" s="217">
        <f t="shared" si="333"/>
        <v>2134</v>
      </c>
      <c r="B2137" s="57" t="s">
        <v>2683</v>
      </c>
      <c r="C2137" s="58" t="s">
        <v>23</v>
      </c>
      <c r="D2137" s="58" t="s">
        <v>2284</v>
      </c>
      <c r="E2137" s="58" t="s">
        <v>2399</v>
      </c>
      <c r="F2137" s="58" t="s">
        <v>155</v>
      </c>
      <c r="G2137" s="58" t="s">
        <v>135</v>
      </c>
      <c r="H2137" s="58" t="s">
        <v>2307</v>
      </c>
      <c r="I2137" s="58" t="s">
        <v>25</v>
      </c>
      <c r="J2137" s="58" t="s">
        <v>25</v>
      </c>
      <c r="K2137" s="57"/>
      <c r="L2137" s="184">
        <v>0</v>
      </c>
      <c r="M2137" s="185">
        <v>6</v>
      </c>
      <c r="N2137" s="186">
        <v>6</v>
      </c>
      <c r="O2137" s="187">
        <f t="shared" si="332"/>
        <v>0</v>
      </c>
      <c r="P2137" s="59">
        <f t="shared" si="328"/>
        <v>100</v>
      </c>
    </row>
    <row r="2138" spans="1:16" s="2" customFormat="1" ht="28.5" outlineLevel="2" x14ac:dyDescent="0.2">
      <c r="A2138" s="217">
        <f t="shared" si="333"/>
        <v>2135</v>
      </c>
      <c r="B2138" s="57" t="s">
        <v>2684</v>
      </c>
      <c r="C2138" s="58" t="s">
        <v>23</v>
      </c>
      <c r="D2138" s="58" t="s">
        <v>2284</v>
      </c>
      <c r="E2138" s="58" t="s">
        <v>2371</v>
      </c>
      <c r="F2138" s="58" t="s">
        <v>155</v>
      </c>
      <c r="G2138" s="58" t="s">
        <v>135</v>
      </c>
      <c r="H2138" s="58" t="s">
        <v>2307</v>
      </c>
      <c r="I2138" s="58" t="s">
        <v>25</v>
      </c>
      <c r="J2138" s="58" t="s">
        <v>25</v>
      </c>
      <c r="K2138" s="57" t="s">
        <v>2685</v>
      </c>
      <c r="L2138" s="184">
        <v>0</v>
      </c>
      <c r="M2138" s="185">
        <v>10</v>
      </c>
      <c r="N2138" s="186">
        <v>10</v>
      </c>
      <c r="O2138" s="187">
        <f t="shared" si="332"/>
        <v>0</v>
      </c>
      <c r="P2138" s="59">
        <f t="shared" si="328"/>
        <v>100</v>
      </c>
    </row>
    <row r="2139" spans="1:16" s="2" customFormat="1" outlineLevel="2" x14ac:dyDescent="0.2">
      <c r="A2139" s="217">
        <f t="shared" si="333"/>
        <v>2136</v>
      </c>
      <c r="B2139" s="57" t="s">
        <v>2686</v>
      </c>
      <c r="C2139" s="58" t="s">
        <v>23</v>
      </c>
      <c r="D2139" s="58" t="s">
        <v>2284</v>
      </c>
      <c r="E2139" s="58" t="s">
        <v>2403</v>
      </c>
      <c r="F2139" s="58" t="s">
        <v>155</v>
      </c>
      <c r="G2139" s="58" t="s">
        <v>135</v>
      </c>
      <c r="H2139" s="58" t="s">
        <v>2307</v>
      </c>
      <c r="I2139" s="58" t="s">
        <v>25</v>
      </c>
      <c r="J2139" s="58" t="s">
        <v>25</v>
      </c>
      <c r="K2139" s="57"/>
      <c r="L2139" s="184">
        <v>0</v>
      </c>
      <c r="M2139" s="185">
        <v>13</v>
      </c>
      <c r="N2139" s="186">
        <v>13</v>
      </c>
      <c r="O2139" s="187">
        <f t="shared" si="332"/>
        <v>0</v>
      </c>
      <c r="P2139" s="59">
        <f t="shared" si="328"/>
        <v>100</v>
      </c>
    </row>
    <row r="2140" spans="1:16" s="2" customFormat="1" ht="28.5" outlineLevel="2" x14ac:dyDescent="0.2">
      <c r="A2140" s="217">
        <f t="shared" si="333"/>
        <v>2137</v>
      </c>
      <c r="B2140" s="57" t="s">
        <v>2687</v>
      </c>
      <c r="C2140" s="58" t="s">
        <v>23</v>
      </c>
      <c r="D2140" s="58" t="s">
        <v>2284</v>
      </c>
      <c r="E2140" s="58" t="s">
        <v>1581</v>
      </c>
      <c r="F2140" s="58" t="s">
        <v>155</v>
      </c>
      <c r="G2140" s="58" t="s">
        <v>135</v>
      </c>
      <c r="H2140" s="58" t="s">
        <v>2307</v>
      </c>
      <c r="I2140" s="58" t="s">
        <v>25</v>
      </c>
      <c r="J2140" s="58" t="s">
        <v>25</v>
      </c>
      <c r="K2140" s="57"/>
      <c r="L2140" s="184">
        <v>0</v>
      </c>
      <c r="M2140" s="185">
        <v>100</v>
      </c>
      <c r="N2140" s="186">
        <v>100</v>
      </c>
      <c r="O2140" s="187">
        <f t="shared" si="332"/>
        <v>0</v>
      </c>
      <c r="P2140" s="59">
        <f t="shared" si="328"/>
        <v>100</v>
      </c>
    </row>
    <row r="2141" spans="1:16" s="2" customFormat="1" ht="28.5" outlineLevel="2" x14ac:dyDescent="0.2">
      <c r="A2141" s="217">
        <f t="shared" si="333"/>
        <v>2138</v>
      </c>
      <c r="B2141" s="57" t="s">
        <v>2688</v>
      </c>
      <c r="C2141" s="58" t="s">
        <v>23</v>
      </c>
      <c r="D2141" s="58" t="s">
        <v>2284</v>
      </c>
      <c r="E2141" s="58" t="s">
        <v>2437</v>
      </c>
      <c r="F2141" s="58" t="s">
        <v>155</v>
      </c>
      <c r="G2141" s="58" t="s">
        <v>135</v>
      </c>
      <c r="H2141" s="58" t="s">
        <v>2307</v>
      </c>
      <c r="I2141" s="58" t="s">
        <v>25</v>
      </c>
      <c r="J2141" s="58" t="s">
        <v>25</v>
      </c>
      <c r="K2141" s="57"/>
      <c r="L2141" s="184">
        <v>0</v>
      </c>
      <c r="M2141" s="185">
        <v>3</v>
      </c>
      <c r="N2141" s="186">
        <v>3</v>
      </c>
      <c r="O2141" s="187">
        <f t="shared" si="332"/>
        <v>0</v>
      </c>
      <c r="P2141" s="59">
        <f t="shared" si="328"/>
        <v>100</v>
      </c>
    </row>
    <row r="2142" spans="1:16" s="2" customFormat="1" ht="28.5" outlineLevel="2" x14ac:dyDescent="0.2">
      <c r="A2142" s="217">
        <f t="shared" si="333"/>
        <v>2139</v>
      </c>
      <c r="B2142" s="57" t="s">
        <v>2689</v>
      </c>
      <c r="C2142" s="58" t="s">
        <v>23</v>
      </c>
      <c r="D2142" s="58" t="s">
        <v>2284</v>
      </c>
      <c r="E2142" s="58" t="s">
        <v>2465</v>
      </c>
      <c r="F2142" s="58" t="s">
        <v>155</v>
      </c>
      <c r="G2142" s="58" t="s">
        <v>135</v>
      </c>
      <c r="H2142" s="58" t="s">
        <v>2307</v>
      </c>
      <c r="I2142" s="58" t="s">
        <v>25</v>
      </c>
      <c r="J2142" s="58" t="s">
        <v>25</v>
      </c>
      <c r="K2142" s="57" t="s">
        <v>2690</v>
      </c>
      <c r="L2142" s="184">
        <v>0</v>
      </c>
      <c r="M2142" s="185">
        <v>10</v>
      </c>
      <c r="N2142" s="186">
        <v>10</v>
      </c>
      <c r="O2142" s="187">
        <f t="shared" si="332"/>
        <v>0</v>
      </c>
      <c r="P2142" s="59">
        <f t="shared" si="328"/>
        <v>100</v>
      </c>
    </row>
    <row r="2143" spans="1:16" s="2" customFormat="1" ht="28.5" outlineLevel="2" x14ac:dyDescent="0.2">
      <c r="A2143" s="217">
        <f t="shared" si="333"/>
        <v>2140</v>
      </c>
      <c r="B2143" s="57" t="s">
        <v>2691</v>
      </c>
      <c r="C2143" s="58" t="s">
        <v>23</v>
      </c>
      <c r="D2143" s="58" t="s">
        <v>2284</v>
      </c>
      <c r="E2143" s="58" t="s">
        <v>2439</v>
      </c>
      <c r="F2143" s="58" t="s">
        <v>155</v>
      </c>
      <c r="G2143" s="58" t="s">
        <v>135</v>
      </c>
      <c r="H2143" s="58" t="s">
        <v>2307</v>
      </c>
      <c r="I2143" s="58" t="s">
        <v>25</v>
      </c>
      <c r="J2143" s="58" t="s">
        <v>25</v>
      </c>
      <c r="K2143" s="57" t="s">
        <v>2692</v>
      </c>
      <c r="L2143" s="184">
        <v>0</v>
      </c>
      <c r="M2143" s="185">
        <v>25</v>
      </c>
      <c r="N2143" s="186">
        <v>25</v>
      </c>
      <c r="O2143" s="187">
        <f t="shared" si="332"/>
        <v>0</v>
      </c>
      <c r="P2143" s="59">
        <f t="shared" si="328"/>
        <v>100</v>
      </c>
    </row>
    <row r="2144" spans="1:16" s="2" customFormat="1" ht="28.5" outlineLevel="2" x14ac:dyDescent="0.2">
      <c r="A2144" s="217">
        <f t="shared" si="333"/>
        <v>2141</v>
      </c>
      <c r="B2144" s="57" t="s">
        <v>2693</v>
      </c>
      <c r="C2144" s="58" t="s">
        <v>23</v>
      </c>
      <c r="D2144" s="58" t="s">
        <v>2284</v>
      </c>
      <c r="E2144" s="58" t="s">
        <v>2407</v>
      </c>
      <c r="F2144" s="58" t="s">
        <v>155</v>
      </c>
      <c r="G2144" s="58" t="s">
        <v>135</v>
      </c>
      <c r="H2144" s="58" t="s">
        <v>2307</v>
      </c>
      <c r="I2144" s="58" t="s">
        <v>25</v>
      </c>
      <c r="J2144" s="58" t="s">
        <v>25</v>
      </c>
      <c r="K2144" s="57" t="s">
        <v>2694</v>
      </c>
      <c r="L2144" s="184">
        <v>0</v>
      </c>
      <c r="M2144" s="185">
        <v>22</v>
      </c>
      <c r="N2144" s="186">
        <v>22</v>
      </c>
      <c r="O2144" s="187">
        <f t="shared" si="332"/>
        <v>0</v>
      </c>
      <c r="P2144" s="59">
        <f t="shared" si="328"/>
        <v>100</v>
      </c>
    </row>
    <row r="2145" spans="1:16" s="2" customFormat="1" outlineLevel="2" x14ac:dyDescent="0.2">
      <c r="A2145" s="217">
        <f t="shared" si="333"/>
        <v>2142</v>
      </c>
      <c r="B2145" s="57" t="s">
        <v>2695</v>
      </c>
      <c r="C2145" s="58" t="s">
        <v>23</v>
      </c>
      <c r="D2145" s="58" t="s">
        <v>2284</v>
      </c>
      <c r="E2145" s="58" t="s">
        <v>2468</v>
      </c>
      <c r="F2145" s="58" t="s">
        <v>155</v>
      </c>
      <c r="G2145" s="58" t="s">
        <v>135</v>
      </c>
      <c r="H2145" s="58" t="s">
        <v>2307</v>
      </c>
      <c r="I2145" s="58" t="s">
        <v>25</v>
      </c>
      <c r="J2145" s="58" t="s">
        <v>25</v>
      </c>
      <c r="K2145" s="57"/>
      <c r="L2145" s="184">
        <v>0</v>
      </c>
      <c r="M2145" s="185">
        <v>100</v>
      </c>
      <c r="N2145" s="186">
        <v>100</v>
      </c>
      <c r="O2145" s="187">
        <f t="shared" si="332"/>
        <v>0</v>
      </c>
      <c r="P2145" s="59">
        <f t="shared" si="328"/>
        <v>100</v>
      </c>
    </row>
    <row r="2146" spans="1:16" s="2" customFormat="1" ht="28.5" outlineLevel="2" x14ac:dyDescent="0.2">
      <c r="A2146" s="217">
        <f t="shared" si="333"/>
        <v>2143</v>
      </c>
      <c r="B2146" s="57" t="s">
        <v>2696</v>
      </c>
      <c r="C2146" s="58" t="s">
        <v>23</v>
      </c>
      <c r="D2146" s="58" t="s">
        <v>2284</v>
      </c>
      <c r="E2146" s="58" t="s">
        <v>2486</v>
      </c>
      <c r="F2146" s="58" t="s">
        <v>155</v>
      </c>
      <c r="G2146" s="58" t="s">
        <v>135</v>
      </c>
      <c r="H2146" s="58" t="s">
        <v>2307</v>
      </c>
      <c r="I2146" s="58" t="s">
        <v>25</v>
      </c>
      <c r="J2146" s="58" t="s">
        <v>25</v>
      </c>
      <c r="K2146" s="57"/>
      <c r="L2146" s="184">
        <v>0</v>
      </c>
      <c r="M2146" s="185">
        <v>100</v>
      </c>
      <c r="N2146" s="186">
        <v>100</v>
      </c>
      <c r="O2146" s="187">
        <f t="shared" si="332"/>
        <v>0</v>
      </c>
      <c r="P2146" s="59">
        <f t="shared" si="328"/>
        <v>100</v>
      </c>
    </row>
    <row r="2147" spans="1:16" s="2" customFormat="1" ht="28.5" outlineLevel="2" x14ac:dyDescent="0.2">
      <c r="A2147" s="217">
        <f t="shared" si="333"/>
        <v>2144</v>
      </c>
      <c r="B2147" s="57" t="s">
        <v>2697</v>
      </c>
      <c r="C2147" s="58" t="s">
        <v>23</v>
      </c>
      <c r="D2147" s="58" t="s">
        <v>2284</v>
      </c>
      <c r="E2147" s="58" t="s">
        <v>2486</v>
      </c>
      <c r="F2147" s="58" t="s">
        <v>155</v>
      </c>
      <c r="G2147" s="58" t="s">
        <v>135</v>
      </c>
      <c r="H2147" s="58" t="s">
        <v>2307</v>
      </c>
      <c r="I2147" s="58" t="s">
        <v>25</v>
      </c>
      <c r="J2147" s="58" t="s">
        <v>25</v>
      </c>
      <c r="K2147" s="57" t="s">
        <v>2698</v>
      </c>
      <c r="L2147" s="184">
        <v>0</v>
      </c>
      <c r="M2147" s="185">
        <v>30</v>
      </c>
      <c r="N2147" s="186">
        <v>30</v>
      </c>
      <c r="O2147" s="187">
        <f t="shared" si="332"/>
        <v>0</v>
      </c>
      <c r="P2147" s="59">
        <f t="shared" si="328"/>
        <v>100</v>
      </c>
    </row>
    <row r="2148" spans="1:16" s="2" customFormat="1" ht="28.5" outlineLevel="2" x14ac:dyDescent="0.2">
      <c r="A2148" s="217">
        <f t="shared" si="333"/>
        <v>2145</v>
      </c>
      <c r="B2148" s="57" t="s">
        <v>2699</v>
      </c>
      <c r="C2148" s="58" t="s">
        <v>23</v>
      </c>
      <c r="D2148" s="58" t="s">
        <v>2284</v>
      </c>
      <c r="E2148" s="58" t="s">
        <v>2486</v>
      </c>
      <c r="F2148" s="58" t="s">
        <v>155</v>
      </c>
      <c r="G2148" s="58" t="s">
        <v>135</v>
      </c>
      <c r="H2148" s="58" t="s">
        <v>2307</v>
      </c>
      <c r="I2148" s="58" t="s">
        <v>25</v>
      </c>
      <c r="J2148" s="58" t="s">
        <v>25</v>
      </c>
      <c r="K2148" s="57"/>
      <c r="L2148" s="184">
        <v>0</v>
      </c>
      <c r="M2148" s="185">
        <v>20</v>
      </c>
      <c r="N2148" s="186">
        <v>20</v>
      </c>
      <c r="O2148" s="187">
        <f t="shared" si="332"/>
        <v>0</v>
      </c>
      <c r="P2148" s="59">
        <f t="shared" si="328"/>
        <v>100</v>
      </c>
    </row>
    <row r="2149" spans="1:16" s="2" customFormat="1" ht="28.5" outlineLevel="2" x14ac:dyDescent="0.2">
      <c r="A2149" s="217">
        <f t="shared" si="333"/>
        <v>2146</v>
      </c>
      <c r="B2149" s="57" t="s">
        <v>2700</v>
      </c>
      <c r="C2149" s="58" t="s">
        <v>23</v>
      </c>
      <c r="D2149" s="58" t="s">
        <v>2284</v>
      </c>
      <c r="E2149" s="58" t="s">
        <v>2443</v>
      </c>
      <c r="F2149" s="58" t="s">
        <v>155</v>
      </c>
      <c r="G2149" s="58" t="s">
        <v>135</v>
      </c>
      <c r="H2149" s="58" t="s">
        <v>2307</v>
      </c>
      <c r="I2149" s="58" t="s">
        <v>25</v>
      </c>
      <c r="J2149" s="58" t="s">
        <v>25</v>
      </c>
      <c r="K2149" s="57"/>
      <c r="L2149" s="184">
        <v>0</v>
      </c>
      <c r="M2149" s="185">
        <v>300</v>
      </c>
      <c r="N2149" s="186">
        <v>300</v>
      </c>
      <c r="O2149" s="187">
        <f t="shared" si="332"/>
        <v>0</v>
      </c>
      <c r="P2149" s="59">
        <f t="shared" si="328"/>
        <v>100</v>
      </c>
    </row>
    <row r="2150" spans="1:16" s="2" customFormat="1" ht="28.5" outlineLevel="2" x14ac:dyDescent="0.2">
      <c r="A2150" s="217">
        <f t="shared" si="333"/>
        <v>2147</v>
      </c>
      <c r="B2150" s="57" t="s">
        <v>2701</v>
      </c>
      <c r="C2150" s="58" t="s">
        <v>23</v>
      </c>
      <c r="D2150" s="58" t="s">
        <v>2284</v>
      </c>
      <c r="E2150" s="58" t="s">
        <v>2445</v>
      </c>
      <c r="F2150" s="58" t="s">
        <v>155</v>
      </c>
      <c r="G2150" s="58" t="s">
        <v>135</v>
      </c>
      <c r="H2150" s="58" t="s">
        <v>2307</v>
      </c>
      <c r="I2150" s="58" t="s">
        <v>25</v>
      </c>
      <c r="J2150" s="58" t="s">
        <v>25</v>
      </c>
      <c r="K2150" s="57"/>
      <c r="L2150" s="184">
        <v>0</v>
      </c>
      <c r="M2150" s="185">
        <v>145</v>
      </c>
      <c r="N2150" s="186">
        <v>145</v>
      </c>
      <c r="O2150" s="187">
        <f t="shared" si="332"/>
        <v>0</v>
      </c>
      <c r="P2150" s="59">
        <f t="shared" si="328"/>
        <v>100</v>
      </c>
    </row>
    <row r="2151" spans="1:16" s="2" customFormat="1" ht="28.5" outlineLevel="2" x14ac:dyDescent="0.2">
      <c r="A2151" s="217">
        <f t="shared" si="333"/>
        <v>2148</v>
      </c>
      <c r="B2151" s="57" t="s">
        <v>2702</v>
      </c>
      <c r="C2151" s="58" t="s">
        <v>23</v>
      </c>
      <c r="D2151" s="58" t="s">
        <v>2284</v>
      </c>
      <c r="E2151" s="58" t="s">
        <v>2445</v>
      </c>
      <c r="F2151" s="58" t="s">
        <v>155</v>
      </c>
      <c r="G2151" s="58" t="s">
        <v>135</v>
      </c>
      <c r="H2151" s="58" t="s">
        <v>2307</v>
      </c>
      <c r="I2151" s="58" t="s">
        <v>25</v>
      </c>
      <c r="J2151" s="58" t="s">
        <v>25</v>
      </c>
      <c r="K2151" s="57" t="s">
        <v>2703</v>
      </c>
      <c r="L2151" s="184">
        <v>0</v>
      </c>
      <c r="M2151" s="185">
        <v>30</v>
      </c>
      <c r="N2151" s="186">
        <v>30</v>
      </c>
      <c r="O2151" s="187">
        <f t="shared" si="332"/>
        <v>0</v>
      </c>
      <c r="P2151" s="59">
        <f t="shared" si="328"/>
        <v>100</v>
      </c>
    </row>
    <row r="2152" spans="1:16" s="2" customFormat="1" ht="28.5" outlineLevel="2" x14ac:dyDescent="0.2">
      <c r="A2152" s="217">
        <f t="shared" si="333"/>
        <v>2149</v>
      </c>
      <c r="B2152" s="57" t="s">
        <v>2704</v>
      </c>
      <c r="C2152" s="58" t="s">
        <v>23</v>
      </c>
      <c r="D2152" s="58" t="s">
        <v>2284</v>
      </c>
      <c r="E2152" s="58" t="s">
        <v>2445</v>
      </c>
      <c r="F2152" s="58" t="s">
        <v>155</v>
      </c>
      <c r="G2152" s="58" t="s">
        <v>135</v>
      </c>
      <c r="H2152" s="58" t="s">
        <v>2307</v>
      </c>
      <c r="I2152" s="58" t="s">
        <v>25</v>
      </c>
      <c r="J2152" s="58" t="s">
        <v>25</v>
      </c>
      <c r="K2152" s="57"/>
      <c r="L2152" s="184">
        <v>0</v>
      </c>
      <c r="M2152" s="185">
        <v>150</v>
      </c>
      <c r="N2152" s="186">
        <v>150</v>
      </c>
      <c r="O2152" s="187">
        <f t="shared" si="332"/>
        <v>0</v>
      </c>
      <c r="P2152" s="59">
        <f t="shared" si="328"/>
        <v>100</v>
      </c>
    </row>
    <row r="2153" spans="1:16" s="2" customFormat="1" ht="28.5" outlineLevel="2" x14ac:dyDescent="0.2">
      <c r="A2153" s="217">
        <f t="shared" si="333"/>
        <v>2150</v>
      </c>
      <c r="B2153" s="57" t="s">
        <v>2705</v>
      </c>
      <c r="C2153" s="58" t="s">
        <v>23</v>
      </c>
      <c r="D2153" s="58" t="s">
        <v>2284</v>
      </c>
      <c r="E2153" s="58" t="s">
        <v>2488</v>
      </c>
      <c r="F2153" s="58" t="s">
        <v>155</v>
      </c>
      <c r="G2153" s="58" t="s">
        <v>135</v>
      </c>
      <c r="H2153" s="58" t="s">
        <v>2307</v>
      </c>
      <c r="I2153" s="58" t="s">
        <v>25</v>
      </c>
      <c r="J2153" s="58" t="s">
        <v>25</v>
      </c>
      <c r="K2153" s="57" t="s">
        <v>2706</v>
      </c>
      <c r="L2153" s="184">
        <v>0</v>
      </c>
      <c r="M2153" s="185">
        <v>20</v>
      </c>
      <c r="N2153" s="186">
        <v>20</v>
      </c>
      <c r="O2153" s="187">
        <f t="shared" si="332"/>
        <v>0</v>
      </c>
      <c r="P2153" s="59">
        <f t="shared" si="328"/>
        <v>100</v>
      </c>
    </row>
    <row r="2154" spans="1:16" s="2" customFormat="1" ht="28.5" outlineLevel="1" x14ac:dyDescent="0.2">
      <c r="A2154" s="225">
        <f t="shared" si="333"/>
        <v>2151</v>
      </c>
      <c r="B2154" s="82" t="s">
        <v>2308</v>
      </c>
      <c r="C2154" s="61"/>
      <c r="D2154" s="61"/>
      <c r="E2154" s="61"/>
      <c r="F2154" s="61"/>
      <c r="G2154" s="61"/>
      <c r="H2154" s="135" t="s">
        <v>2309</v>
      </c>
      <c r="I2154" s="61"/>
      <c r="J2154" s="61"/>
      <c r="K2154" s="63"/>
      <c r="L2154" s="65">
        <f>SUM(L2155:L2156)</f>
        <v>1700</v>
      </c>
      <c r="M2154" s="65">
        <f t="shared" ref="M2154:O2154" si="334">SUM(M2155:M2156)</f>
        <v>1586</v>
      </c>
      <c r="N2154" s="65">
        <f t="shared" si="334"/>
        <v>1586</v>
      </c>
      <c r="O2154" s="66">
        <f t="shared" si="334"/>
        <v>0</v>
      </c>
      <c r="P2154" s="18">
        <f t="shared" si="328"/>
        <v>100</v>
      </c>
    </row>
    <row r="2155" spans="1:16" s="2" customFormat="1" ht="28.5" outlineLevel="2" x14ac:dyDescent="0.2">
      <c r="A2155" s="217">
        <f t="shared" si="333"/>
        <v>2152</v>
      </c>
      <c r="B2155" s="57" t="s">
        <v>2707</v>
      </c>
      <c r="C2155" s="58" t="s">
        <v>23</v>
      </c>
      <c r="D2155" s="58" t="s">
        <v>2284</v>
      </c>
      <c r="E2155" s="58" t="s">
        <v>663</v>
      </c>
      <c r="F2155" s="58" t="s">
        <v>2708</v>
      </c>
      <c r="G2155" s="58" t="s">
        <v>135</v>
      </c>
      <c r="H2155" s="58" t="s">
        <v>2309</v>
      </c>
      <c r="I2155" s="58" t="s">
        <v>25</v>
      </c>
      <c r="J2155" s="58" t="s">
        <v>25</v>
      </c>
      <c r="K2155" s="57"/>
      <c r="L2155" s="184">
        <v>0</v>
      </c>
      <c r="M2155" s="185">
        <v>1586</v>
      </c>
      <c r="N2155" s="186">
        <v>1586</v>
      </c>
      <c r="O2155" s="187">
        <f t="shared" ref="O2155:O2156" si="335">N2155-M2155</f>
        <v>0</v>
      </c>
      <c r="P2155" s="59">
        <f t="shared" si="328"/>
        <v>100</v>
      </c>
    </row>
    <row r="2156" spans="1:16" s="2" customFormat="1" outlineLevel="2" x14ac:dyDescent="0.2">
      <c r="A2156" s="217">
        <f t="shared" si="333"/>
        <v>2153</v>
      </c>
      <c r="B2156" s="57" t="s">
        <v>2709</v>
      </c>
      <c r="C2156" s="58" t="s">
        <v>23</v>
      </c>
      <c r="D2156" s="58" t="s">
        <v>2284</v>
      </c>
      <c r="E2156" s="58" t="s">
        <v>25</v>
      </c>
      <c r="F2156" s="58" t="s">
        <v>2708</v>
      </c>
      <c r="G2156" s="58" t="s">
        <v>221</v>
      </c>
      <c r="H2156" s="58" t="s">
        <v>2309</v>
      </c>
      <c r="I2156" s="58" t="s">
        <v>25</v>
      </c>
      <c r="J2156" s="58" t="s">
        <v>25</v>
      </c>
      <c r="K2156" s="57"/>
      <c r="L2156" s="184">
        <v>1700</v>
      </c>
      <c r="M2156" s="185">
        <v>0</v>
      </c>
      <c r="N2156" s="186">
        <v>0</v>
      </c>
      <c r="O2156" s="187">
        <f t="shared" si="335"/>
        <v>0</v>
      </c>
      <c r="P2156" s="59" t="s">
        <v>8417</v>
      </c>
    </row>
    <row r="2157" spans="1:16" s="2" customFormat="1" outlineLevel="1" x14ac:dyDescent="0.2">
      <c r="A2157" s="225">
        <f t="shared" si="333"/>
        <v>2154</v>
      </c>
      <c r="B2157" s="82" t="s">
        <v>2710</v>
      </c>
      <c r="C2157" s="136">
        <v>231201</v>
      </c>
      <c r="D2157" s="135"/>
      <c r="E2157" s="135"/>
      <c r="F2157" s="135"/>
      <c r="G2157" s="135"/>
      <c r="H2157" s="135">
        <v>13014</v>
      </c>
      <c r="I2157" s="61"/>
      <c r="J2157" s="61"/>
      <c r="K2157" s="63"/>
      <c r="L2157" s="65">
        <f>SUM(L2158:L2221)</f>
        <v>0</v>
      </c>
      <c r="M2157" s="65">
        <f t="shared" ref="M2157:O2157" si="336">SUM(M2158:M2221)</f>
        <v>6471</v>
      </c>
      <c r="N2157" s="65">
        <f t="shared" si="336"/>
        <v>6471</v>
      </c>
      <c r="O2157" s="66">
        <f t="shared" si="336"/>
        <v>0</v>
      </c>
      <c r="P2157" s="18">
        <f t="shared" si="328"/>
        <v>100</v>
      </c>
    </row>
    <row r="2158" spans="1:16" s="2" customFormat="1" ht="14.25" customHeight="1" outlineLevel="2" x14ac:dyDescent="0.2">
      <c r="A2158" s="217">
        <f t="shared" si="333"/>
        <v>2155</v>
      </c>
      <c r="B2158" s="57" t="s">
        <v>2711</v>
      </c>
      <c r="C2158" s="58" t="s">
        <v>418</v>
      </c>
      <c r="D2158" s="58" t="s">
        <v>2284</v>
      </c>
      <c r="E2158" s="58" t="s">
        <v>2621</v>
      </c>
      <c r="F2158" s="58" t="s">
        <v>2712</v>
      </c>
      <c r="G2158" s="58" t="s">
        <v>103</v>
      </c>
      <c r="H2158" s="58" t="s">
        <v>2713</v>
      </c>
      <c r="I2158" s="58" t="s">
        <v>2714</v>
      </c>
      <c r="J2158" s="58" t="s">
        <v>615</v>
      </c>
      <c r="K2158" s="57" t="s">
        <v>2715</v>
      </c>
      <c r="L2158" s="184">
        <v>0</v>
      </c>
      <c r="M2158" s="185">
        <v>8</v>
      </c>
      <c r="N2158" s="186">
        <v>8</v>
      </c>
      <c r="O2158" s="187">
        <f t="shared" ref="O2158:O2221" si="337">N2158-M2158</f>
        <v>0</v>
      </c>
      <c r="P2158" s="59">
        <f t="shared" si="328"/>
        <v>100</v>
      </c>
    </row>
    <row r="2159" spans="1:16" s="2" customFormat="1" ht="14.25" customHeight="1" outlineLevel="2" x14ac:dyDescent="0.2">
      <c r="A2159" s="217">
        <f t="shared" si="333"/>
        <v>2156</v>
      </c>
      <c r="B2159" s="57" t="s">
        <v>2716</v>
      </c>
      <c r="C2159" s="58" t="s">
        <v>418</v>
      </c>
      <c r="D2159" s="58" t="s">
        <v>2284</v>
      </c>
      <c r="E2159" s="58" t="s">
        <v>2621</v>
      </c>
      <c r="F2159" s="58" t="s">
        <v>2712</v>
      </c>
      <c r="G2159" s="58" t="s">
        <v>103</v>
      </c>
      <c r="H2159" s="58" t="s">
        <v>2713</v>
      </c>
      <c r="I2159" s="58" t="s">
        <v>2714</v>
      </c>
      <c r="J2159" s="58" t="s">
        <v>621</v>
      </c>
      <c r="K2159" s="57" t="s">
        <v>2717</v>
      </c>
      <c r="L2159" s="184">
        <v>0</v>
      </c>
      <c r="M2159" s="185">
        <v>47</v>
      </c>
      <c r="N2159" s="186">
        <v>47</v>
      </c>
      <c r="O2159" s="187">
        <f t="shared" si="337"/>
        <v>0</v>
      </c>
      <c r="P2159" s="59">
        <f t="shared" si="328"/>
        <v>100</v>
      </c>
    </row>
    <row r="2160" spans="1:16" s="2" customFormat="1" ht="14.25" customHeight="1" outlineLevel="2" x14ac:dyDescent="0.2">
      <c r="A2160" s="217">
        <f t="shared" si="333"/>
        <v>2157</v>
      </c>
      <c r="B2160" s="57" t="s">
        <v>2718</v>
      </c>
      <c r="C2160" s="58" t="s">
        <v>418</v>
      </c>
      <c r="D2160" s="58" t="s">
        <v>2284</v>
      </c>
      <c r="E2160" s="58" t="s">
        <v>2621</v>
      </c>
      <c r="F2160" s="58" t="s">
        <v>2712</v>
      </c>
      <c r="G2160" s="58" t="s">
        <v>103</v>
      </c>
      <c r="H2160" s="58" t="s">
        <v>2713</v>
      </c>
      <c r="I2160" s="58" t="s">
        <v>2714</v>
      </c>
      <c r="J2160" s="58" t="s">
        <v>615</v>
      </c>
      <c r="K2160" s="57" t="s">
        <v>2719</v>
      </c>
      <c r="L2160" s="184">
        <v>0</v>
      </c>
      <c r="M2160" s="185">
        <v>21</v>
      </c>
      <c r="N2160" s="186">
        <v>21</v>
      </c>
      <c r="O2160" s="187">
        <f t="shared" si="337"/>
        <v>0</v>
      </c>
      <c r="P2160" s="59">
        <f t="shared" si="328"/>
        <v>100</v>
      </c>
    </row>
    <row r="2161" spans="1:16" s="2" customFormat="1" ht="14.25" customHeight="1" outlineLevel="2" x14ac:dyDescent="0.2">
      <c r="A2161" s="217">
        <f t="shared" si="333"/>
        <v>2158</v>
      </c>
      <c r="B2161" s="57" t="s">
        <v>2720</v>
      </c>
      <c r="C2161" s="58" t="s">
        <v>418</v>
      </c>
      <c r="D2161" s="58" t="s">
        <v>2284</v>
      </c>
      <c r="E2161" s="58" t="s">
        <v>2621</v>
      </c>
      <c r="F2161" s="58" t="s">
        <v>2712</v>
      </c>
      <c r="G2161" s="58" t="s">
        <v>103</v>
      </c>
      <c r="H2161" s="58" t="s">
        <v>2713</v>
      </c>
      <c r="I2161" s="58" t="s">
        <v>2714</v>
      </c>
      <c r="J2161" s="58" t="s">
        <v>621</v>
      </c>
      <c r="K2161" s="57" t="s">
        <v>2721</v>
      </c>
      <c r="L2161" s="184">
        <v>0</v>
      </c>
      <c r="M2161" s="185">
        <v>117</v>
      </c>
      <c r="N2161" s="186">
        <v>117</v>
      </c>
      <c r="O2161" s="187">
        <f t="shared" si="337"/>
        <v>0</v>
      </c>
      <c r="P2161" s="59">
        <f t="shared" si="328"/>
        <v>100</v>
      </c>
    </row>
    <row r="2162" spans="1:16" s="2" customFormat="1" ht="14.25" customHeight="1" outlineLevel="2" x14ac:dyDescent="0.2">
      <c r="A2162" s="217">
        <f t="shared" si="333"/>
        <v>2159</v>
      </c>
      <c r="B2162" s="57" t="s">
        <v>2722</v>
      </c>
      <c r="C2162" s="58" t="s">
        <v>418</v>
      </c>
      <c r="D2162" s="58" t="s">
        <v>2284</v>
      </c>
      <c r="E2162" s="58" t="s">
        <v>781</v>
      </c>
      <c r="F2162" s="58" t="s">
        <v>2712</v>
      </c>
      <c r="G2162" s="58" t="s">
        <v>103</v>
      </c>
      <c r="H2162" s="58" t="s">
        <v>2713</v>
      </c>
      <c r="I2162" s="58" t="s">
        <v>2714</v>
      </c>
      <c r="J2162" s="58" t="s">
        <v>615</v>
      </c>
      <c r="K2162" s="57" t="s">
        <v>2723</v>
      </c>
      <c r="L2162" s="184">
        <v>0</v>
      </c>
      <c r="M2162" s="185">
        <v>19</v>
      </c>
      <c r="N2162" s="186">
        <v>19</v>
      </c>
      <c r="O2162" s="187">
        <f t="shared" si="337"/>
        <v>0</v>
      </c>
      <c r="P2162" s="59">
        <f t="shared" si="328"/>
        <v>100</v>
      </c>
    </row>
    <row r="2163" spans="1:16" s="2" customFormat="1" ht="14.25" customHeight="1" outlineLevel="2" x14ac:dyDescent="0.2">
      <c r="A2163" s="217">
        <f t="shared" si="333"/>
        <v>2160</v>
      </c>
      <c r="B2163" s="57" t="s">
        <v>2724</v>
      </c>
      <c r="C2163" s="58" t="s">
        <v>418</v>
      </c>
      <c r="D2163" s="58" t="s">
        <v>2284</v>
      </c>
      <c r="E2163" s="58" t="s">
        <v>781</v>
      </c>
      <c r="F2163" s="58" t="s">
        <v>2712</v>
      </c>
      <c r="G2163" s="58" t="s">
        <v>103</v>
      </c>
      <c r="H2163" s="58" t="s">
        <v>2713</v>
      </c>
      <c r="I2163" s="58" t="s">
        <v>2714</v>
      </c>
      <c r="J2163" s="58" t="s">
        <v>621</v>
      </c>
      <c r="K2163" s="57" t="s">
        <v>2725</v>
      </c>
      <c r="L2163" s="184">
        <v>0</v>
      </c>
      <c r="M2163" s="185">
        <v>105</v>
      </c>
      <c r="N2163" s="186">
        <v>105</v>
      </c>
      <c r="O2163" s="187">
        <f t="shared" si="337"/>
        <v>0</v>
      </c>
      <c r="P2163" s="59">
        <f t="shared" si="328"/>
        <v>100</v>
      </c>
    </row>
    <row r="2164" spans="1:16" s="2" customFormat="1" ht="14.25" customHeight="1" outlineLevel="2" x14ac:dyDescent="0.2">
      <c r="A2164" s="217">
        <f t="shared" si="333"/>
        <v>2161</v>
      </c>
      <c r="B2164" s="57" t="s">
        <v>2726</v>
      </c>
      <c r="C2164" s="58" t="s">
        <v>418</v>
      </c>
      <c r="D2164" s="58" t="s">
        <v>2284</v>
      </c>
      <c r="E2164" s="58" t="s">
        <v>781</v>
      </c>
      <c r="F2164" s="58" t="s">
        <v>2712</v>
      </c>
      <c r="G2164" s="58" t="s">
        <v>103</v>
      </c>
      <c r="H2164" s="58" t="s">
        <v>2713</v>
      </c>
      <c r="I2164" s="58" t="s">
        <v>2714</v>
      </c>
      <c r="J2164" s="58" t="s">
        <v>615</v>
      </c>
      <c r="K2164" s="57" t="s">
        <v>2727</v>
      </c>
      <c r="L2164" s="184">
        <v>0</v>
      </c>
      <c r="M2164" s="185">
        <v>15</v>
      </c>
      <c r="N2164" s="186">
        <v>15</v>
      </c>
      <c r="O2164" s="187">
        <f t="shared" si="337"/>
        <v>0</v>
      </c>
      <c r="P2164" s="59">
        <f t="shared" si="328"/>
        <v>100</v>
      </c>
    </row>
    <row r="2165" spans="1:16" s="2" customFormat="1" ht="14.25" customHeight="1" outlineLevel="2" x14ac:dyDescent="0.2">
      <c r="A2165" s="217">
        <f t="shared" si="333"/>
        <v>2162</v>
      </c>
      <c r="B2165" s="57" t="s">
        <v>2728</v>
      </c>
      <c r="C2165" s="58" t="s">
        <v>418</v>
      </c>
      <c r="D2165" s="58" t="s">
        <v>2284</v>
      </c>
      <c r="E2165" s="58" t="s">
        <v>781</v>
      </c>
      <c r="F2165" s="58" t="s">
        <v>2712</v>
      </c>
      <c r="G2165" s="58" t="s">
        <v>103</v>
      </c>
      <c r="H2165" s="58" t="s">
        <v>2713</v>
      </c>
      <c r="I2165" s="58" t="s">
        <v>2714</v>
      </c>
      <c r="J2165" s="58" t="s">
        <v>621</v>
      </c>
      <c r="K2165" s="57" t="s">
        <v>2729</v>
      </c>
      <c r="L2165" s="184">
        <v>0</v>
      </c>
      <c r="M2165" s="185">
        <v>84</v>
      </c>
      <c r="N2165" s="186">
        <v>84</v>
      </c>
      <c r="O2165" s="187">
        <f t="shared" si="337"/>
        <v>0</v>
      </c>
      <c r="P2165" s="59">
        <f t="shared" si="328"/>
        <v>100</v>
      </c>
    </row>
    <row r="2166" spans="1:16" s="2" customFormat="1" ht="14.25" customHeight="1" outlineLevel="2" x14ac:dyDescent="0.2">
      <c r="A2166" s="217">
        <f t="shared" si="333"/>
        <v>2163</v>
      </c>
      <c r="B2166" s="57" t="s">
        <v>2730</v>
      </c>
      <c r="C2166" s="58" t="s">
        <v>418</v>
      </c>
      <c r="D2166" s="58" t="s">
        <v>2284</v>
      </c>
      <c r="E2166" s="58" t="s">
        <v>2731</v>
      </c>
      <c r="F2166" s="58" t="s">
        <v>2712</v>
      </c>
      <c r="G2166" s="58" t="s">
        <v>103</v>
      </c>
      <c r="H2166" s="58" t="s">
        <v>2713</v>
      </c>
      <c r="I2166" s="58" t="s">
        <v>2714</v>
      </c>
      <c r="J2166" s="58" t="s">
        <v>615</v>
      </c>
      <c r="K2166" s="57" t="s">
        <v>2732</v>
      </c>
      <c r="L2166" s="184">
        <v>0</v>
      </c>
      <c r="M2166" s="185">
        <v>114</v>
      </c>
      <c r="N2166" s="186">
        <v>114</v>
      </c>
      <c r="O2166" s="187">
        <f t="shared" si="337"/>
        <v>0</v>
      </c>
      <c r="P2166" s="59">
        <f t="shared" si="328"/>
        <v>100</v>
      </c>
    </row>
    <row r="2167" spans="1:16" s="2" customFormat="1" ht="14.25" customHeight="1" outlineLevel="2" x14ac:dyDescent="0.2">
      <c r="A2167" s="217">
        <f t="shared" si="333"/>
        <v>2164</v>
      </c>
      <c r="B2167" s="57" t="s">
        <v>2733</v>
      </c>
      <c r="C2167" s="58" t="s">
        <v>418</v>
      </c>
      <c r="D2167" s="58" t="s">
        <v>2284</v>
      </c>
      <c r="E2167" s="58" t="s">
        <v>2731</v>
      </c>
      <c r="F2167" s="58" t="s">
        <v>2712</v>
      </c>
      <c r="G2167" s="58" t="s">
        <v>103</v>
      </c>
      <c r="H2167" s="58" t="s">
        <v>2713</v>
      </c>
      <c r="I2167" s="58" t="s">
        <v>2714</v>
      </c>
      <c r="J2167" s="58" t="s">
        <v>621</v>
      </c>
      <c r="K2167" s="57" t="s">
        <v>2734</v>
      </c>
      <c r="L2167" s="184">
        <v>0</v>
      </c>
      <c r="M2167" s="185">
        <v>644</v>
      </c>
      <c r="N2167" s="186">
        <v>644</v>
      </c>
      <c r="O2167" s="187">
        <f t="shared" si="337"/>
        <v>0</v>
      </c>
      <c r="P2167" s="59">
        <f t="shared" si="328"/>
        <v>100</v>
      </c>
    </row>
    <row r="2168" spans="1:16" s="2" customFormat="1" ht="14.25" customHeight="1" outlineLevel="2" x14ac:dyDescent="0.2">
      <c r="A2168" s="217">
        <f t="shared" si="333"/>
        <v>2165</v>
      </c>
      <c r="B2168" s="57" t="s">
        <v>2735</v>
      </c>
      <c r="C2168" s="58" t="s">
        <v>418</v>
      </c>
      <c r="D2168" s="58" t="s">
        <v>2284</v>
      </c>
      <c r="E2168" s="58" t="s">
        <v>2736</v>
      </c>
      <c r="F2168" s="58" t="s">
        <v>2712</v>
      </c>
      <c r="G2168" s="58" t="s">
        <v>103</v>
      </c>
      <c r="H2168" s="58" t="s">
        <v>2713</v>
      </c>
      <c r="I2168" s="58" t="s">
        <v>2714</v>
      </c>
      <c r="J2168" s="58" t="s">
        <v>615</v>
      </c>
      <c r="K2168" s="57" t="s">
        <v>2737</v>
      </c>
      <c r="L2168" s="184">
        <v>0</v>
      </c>
      <c r="M2168" s="185">
        <v>22</v>
      </c>
      <c r="N2168" s="186">
        <v>22</v>
      </c>
      <c r="O2168" s="187">
        <f t="shared" si="337"/>
        <v>0</v>
      </c>
      <c r="P2168" s="59">
        <f t="shared" si="328"/>
        <v>100</v>
      </c>
    </row>
    <row r="2169" spans="1:16" s="2" customFormat="1" ht="14.25" customHeight="1" outlineLevel="2" x14ac:dyDescent="0.2">
      <c r="A2169" s="217">
        <f t="shared" si="333"/>
        <v>2166</v>
      </c>
      <c r="B2169" s="57" t="s">
        <v>2738</v>
      </c>
      <c r="C2169" s="58" t="s">
        <v>418</v>
      </c>
      <c r="D2169" s="58" t="s">
        <v>2284</v>
      </c>
      <c r="E2169" s="58" t="s">
        <v>2736</v>
      </c>
      <c r="F2169" s="58" t="s">
        <v>2712</v>
      </c>
      <c r="G2169" s="58" t="s">
        <v>103</v>
      </c>
      <c r="H2169" s="58" t="s">
        <v>2713</v>
      </c>
      <c r="I2169" s="58" t="s">
        <v>2714</v>
      </c>
      <c r="J2169" s="58" t="s">
        <v>621</v>
      </c>
      <c r="K2169" s="57" t="s">
        <v>2739</v>
      </c>
      <c r="L2169" s="184">
        <v>0</v>
      </c>
      <c r="M2169" s="185">
        <v>124</v>
      </c>
      <c r="N2169" s="186">
        <v>124</v>
      </c>
      <c r="O2169" s="187">
        <f t="shared" si="337"/>
        <v>0</v>
      </c>
      <c r="P2169" s="59">
        <f t="shared" si="328"/>
        <v>100</v>
      </c>
    </row>
    <row r="2170" spans="1:16" s="2" customFormat="1" ht="14.25" customHeight="1" outlineLevel="2" x14ac:dyDescent="0.2">
      <c r="A2170" s="217">
        <f t="shared" si="333"/>
        <v>2167</v>
      </c>
      <c r="B2170" s="57" t="s">
        <v>2740</v>
      </c>
      <c r="C2170" s="58" t="s">
        <v>418</v>
      </c>
      <c r="D2170" s="58" t="s">
        <v>2284</v>
      </c>
      <c r="E2170" s="58" t="s">
        <v>2741</v>
      </c>
      <c r="F2170" s="58" t="s">
        <v>2712</v>
      </c>
      <c r="G2170" s="58" t="s">
        <v>103</v>
      </c>
      <c r="H2170" s="58" t="s">
        <v>2713</v>
      </c>
      <c r="I2170" s="58" t="s">
        <v>2714</v>
      </c>
      <c r="J2170" s="58" t="s">
        <v>615</v>
      </c>
      <c r="K2170" s="57" t="s">
        <v>2742</v>
      </c>
      <c r="L2170" s="184">
        <v>0</v>
      </c>
      <c r="M2170" s="185">
        <v>9</v>
      </c>
      <c r="N2170" s="186">
        <v>9</v>
      </c>
      <c r="O2170" s="187">
        <f t="shared" si="337"/>
        <v>0</v>
      </c>
      <c r="P2170" s="59">
        <f t="shared" si="328"/>
        <v>100</v>
      </c>
    </row>
    <row r="2171" spans="1:16" s="2" customFormat="1" ht="14.25" customHeight="1" outlineLevel="2" x14ac:dyDescent="0.2">
      <c r="A2171" s="217">
        <f t="shared" si="333"/>
        <v>2168</v>
      </c>
      <c r="B2171" s="57" t="s">
        <v>2743</v>
      </c>
      <c r="C2171" s="58" t="s">
        <v>418</v>
      </c>
      <c r="D2171" s="58" t="s">
        <v>2284</v>
      </c>
      <c r="E2171" s="58" t="s">
        <v>2741</v>
      </c>
      <c r="F2171" s="58" t="s">
        <v>2712</v>
      </c>
      <c r="G2171" s="58" t="s">
        <v>103</v>
      </c>
      <c r="H2171" s="58" t="s">
        <v>2713</v>
      </c>
      <c r="I2171" s="58" t="s">
        <v>2714</v>
      </c>
      <c r="J2171" s="58" t="s">
        <v>621</v>
      </c>
      <c r="K2171" s="57" t="s">
        <v>2744</v>
      </c>
      <c r="L2171" s="184">
        <v>0</v>
      </c>
      <c r="M2171" s="185">
        <v>49</v>
      </c>
      <c r="N2171" s="186">
        <v>49</v>
      </c>
      <c r="O2171" s="187">
        <f t="shared" si="337"/>
        <v>0</v>
      </c>
      <c r="P2171" s="59">
        <f t="shared" si="328"/>
        <v>100</v>
      </c>
    </row>
    <row r="2172" spans="1:16" s="2" customFormat="1" ht="14.25" customHeight="1" outlineLevel="2" x14ac:dyDescent="0.2">
      <c r="A2172" s="217">
        <f t="shared" si="333"/>
        <v>2169</v>
      </c>
      <c r="B2172" s="57" t="s">
        <v>2745</v>
      </c>
      <c r="C2172" s="58" t="s">
        <v>418</v>
      </c>
      <c r="D2172" s="58" t="s">
        <v>2284</v>
      </c>
      <c r="E2172" s="58" t="s">
        <v>2746</v>
      </c>
      <c r="F2172" s="58" t="s">
        <v>2712</v>
      </c>
      <c r="G2172" s="58" t="s">
        <v>103</v>
      </c>
      <c r="H2172" s="58" t="s">
        <v>2713</v>
      </c>
      <c r="I2172" s="58" t="s">
        <v>2714</v>
      </c>
      <c r="J2172" s="58" t="s">
        <v>615</v>
      </c>
      <c r="K2172" s="57" t="s">
        <v>2747</v>
      </c>
      <c r="L2172" s="184">
        <v>0</v>
      </c>
      <c r="M2172" s="185">
        <v>6</v>
      </c>
      <c r="N2172" s="186">
        <v>6</v>
      </c>
      <c r="O2172" s="187">
        <f t="shared" si="337"/>
        <v>0</v>
      </c>
      <c r="P2172" s="59">
        <f t="shared" si="328"/>
        <v>100</v>
      </c>
    </row>
    <row r="2173" spans="1:16" s="2" customFormat="1" ht="14.25" customHeight="1" outlineLevel="2" x14ac:dyDescent="0.2">
      <c r="A2173" s="217">
        <f t="shared" si="333"/>
        <v>2170</v>
      </c>
      <c r="B2173" s="57" t="s">
        <v>2748</v>
      </c>
      <c r="C2173" s="58" t="s">
        <v>418</v>
      </c>
      <c r="D2173" s="58" t="s">
        <v>2284</v>
      </c>
      <c r="E2173" s="58" t="s">
        <v>2746</v>
      </c>
      <c r="F2173" s="58" t="s">
        <v>2712</v>
      </c>
      <c r="G2173" s="58" t="s">
        <v>103</v>
      </c>
      <c r="H2173" s="58" t="s">
        <v>2713</v>
      </c>
      <c r="I2173" s="58" t="s">
        <v>2714</v>
      </c>
      <c r="J2173" s="58" t="s">
        <v>621</v>
      </c>
      <c r="K2173" s="57" t="s">
        <v>2749</v>
      </c>
      <c r="L2173" s="184">
        <v>0</v>
      </c>
      <c r="M2173" s="185">
        <v>33</v>
      </c>
      <c r="N2173" s="186">
        <v>33</v>
      </c>
      <c r="O2173" s="187">
        <f t="shared" si="337"/>
        <v>0</v>
      </c>
      <c r="P2173" s="59">
        <f t="shared" ref="P2173:P2222" si="338">N2173/M2173*100</f>
        <v>100</v>
      </c>
    </row>
    <row r="2174" spans="1:16" s="2" customFormat="1" ht="14.25" customHeight="1" outlineLevel="2" x14ac:dyDescent="0.2">
      <c r="A2174" s="217">
        <f t="shared" si="333"/>
        <v>2171</v>
      </c>
      <c r="B2174" s="57" t="s">
        <v>2750</v>
      </c>
      <c r="C2174" s="58" t="s">
        <v>418</v>
      </c>
      <c r="D2174" s="58" t="s">
        <v>2284</v>
      </c>
      <c r="E2174" s="58" t="s">
        <v>267</v>
      </c>
      <c r="F2174" s="58" t="s">
        <v>2712</v>
      </c>
      <c r="G2174" s="58" t="s">
        <v>103</v>
      </c>
      <c r="H2174" s="58" t="s">
        <v>2713</v>
      </c>
      <c r="I2174" s="58" t="s">
        <v>2714</v>
      </c>
      <c r="J2174" s="58" t="s">
        <v>615</v>
      </c>
      <c r="K2174" s="57" t="s">
        <v>2751</v>
      </c>
      <c r="L2174" s="184">
        <v>0</v>
      </c>
      <c r="M2174" s="185">
        <v>61</v>
      </c>
      <c r="N2174" s="186">
        <v>61</v>
      </c>
      <c r="O2174" s="187">
        <f t="shared" si="337"/>
        <v>0</v>
      </c>
      <c r="P2174" s="59">
        <f t="shared" si="338"/>
        <v>100</v>
      </c>
    </row>
    <row r="2175" spans="1:16" s="2" customFormat="1" ht="14.25" customHeight="1" outlineLevel="2" x14ac:dyDescent="0.2">
      <c r="A2175" s="217">
        <f t="shared" si="333"/>
        <v>2172</v>
      </c>
      <c r="B2175" s="57" t="s">
        <v>2752</v>
      </c>
      <c r="C2175" s="58" t="s">
        <v>418</v>
      </c>
      <c r="D2175" s="58" t="s">
        <v>2284</v>
      </c>
      <c r="E2175" s="58" t="s">
        <v>267</v>
      </c>
      <c r="F2175" s="58" t="s">
        <v>2712</v>
      </c>
      <c r="G2175" s="58" t="s">
        <v>103</v>
      </c>
      <c r="H2175" s="58" t="s">
        <v>2713</v>
      </c>
      <c r="I2175" s="58" t="s">
        <v>2714</v>
      </c>
      <c r="J2175" s="58" t="s">
        <v>621</v>
      </c>
      <c r="K2175" s="57" t="s">
        <v>2753</v>
      </c>
      <c r="L2175" s="184">
        <v>0</v>
      </c>
      <c r="M2175" s="185">
        <v>346</v>
      </c>
      <c r="N2175" s="186">
        <v>346</v>
      </c>
      <c r="O2175" s="187">
        <f t="shared" si="337"/>
        <v>0</v>
      </c>
      <c r="P2175" s="59">
        <f t="shared" si="338"/>
        <v>100</v>
      </c>
    </row>
    <row r="2176" spans="1:16" s="2" customFormat="1" ht="28.5" outlineLevel="2" x14ac:dyDescent="0.2">
      <c r="A2176" s="217">
        <f t="shared" si="333"/>
        <v>2173</v>
      </c>
      <c r="B2176" s="57" t="s">
        <v>2754</v>
      </c>
      <c r="C2176" s="58" t="s">
        <v>418</v>
      </c>
      <c r="D2176" s="58" t="s">
        <v>2284</v>
      </c>
      <c r="E2176" s="58" t="s">
        <v>2755</v>
      </c>
      <c r="F2176" s="58" t="s">
        <v>2712</v>
      </c>
      <c r="G2176" s="58" t="s">
        <v>103</v>
      </c>
      <c r="H2176" s="58" t="s">
        <v>2713</v>
      </c>
      <c r="I2176" s="58" t="s">
        <v>2714</v>
      </c>
      <c r="J2176" s="58" t="s">
        <v>615</v>
      </c>
      <c r="K2176" s="57" t="s">
        <v>2756</v>
      </c>
      <c r="L2176" s="184">
        <v>0</v>
      </c>
      <c r="M2176" s="185">
        <v>55</v>
      </c>
      <c r="N2176" s="186">
        <v>55</v>
      </c>
      <c r="O2176" s="187">
        <f t="shared" si="337"/>
        <v>0</v>
      </c>
      <c r="P2176" s="59">
        <f t="shared" si="338"/>
        <v>100</v>
      </c>
    </row>
    <row r="2177" spans="1:16" s="2" customFormat="1" ht="28.5" outlineLevel="2" x14ac:dyDescent="0.2">
      <c r="A2177" s="217">
        <f t="shared" si="333"/>
        <v>2174</v>
      </c>
      <c r="B2177" s="57" t="s">
        <v>2757</v>
      </c>
      <c r="C2177" s="58" t="s">
        <v>418</v>
      </c>
      <c r="D2177" s="58" t="s">
        <v>2284</v>
      </c>
      <c r="E2177" s="58" t="s">
        <v>2755</v>
      </c>
      <c r="F2177" s="58" t="s">
        <v>2712</v>
      </c>
      <c r="G2177" s="58" t="s">
        <v>103</v>
      </c>
      <c r="H2177" s="58" t="s">
        <v>2713</v>
      </c>
      <c r="I2177" s="58" t="s">
        <v>2714</v>
      </c>
      <c r="J2177" s="58" t="s">
        <v>621</v>
      </c>
      <c r="K2177" s="57" t="s">
        <v>2758</v>
      </c>
      <c r="L2177" s="184">
        <v>0</v>
      </c>
      <c r="M2177" s="185">
        <v>311</v>
      </c>
      <c r="N2177" s="186">
        <v>311</v>
      </c>
      <c r="O2177" s="187">
        <f t="shared" si="337"/>
        <v>0</v>
      </c>
      <c r="P2177" s="59">
        <f t="shared" si="338"/>
        <v>100</v>
      </c>
    </row>
    <row r="2178" spans="1:16" s="2" customFormat="1" ht="14.25" customHeight="1" outlineLevel="2" x14ac:dyDescent="0.2">
      <c r="A2178" s="217">
        <f t="shared" si="333"/>
        <v>2175</v>
      </c>
      <c r="B2178" s="57" t="s">
        <v>2759</v>
      </c>
      <c r="C2178" s="58" t="s">
        <v>418</v>
      </c>
      <c r="D2178" s="58" t="s">
        <v>2284</v>
      </c>
      <c r="E2178" s="58" t="s">
        <v>2112</v>
      </c>
      <c r="F2178" s="58" t="s">
        <v>2712</v>
      </c>
      <c r="G2178" s="58" t="s">
        <v>103</v>
      </c>
      <c r="H2178" s="58" t="s">
        <v>2713</v>
      </c>
      <c r="I2178" s="58" t="s">
        <v>2714</v>
      </c>
      <c r="J2178" s="58" t="s">
        <v>615</v>
      </c>
      <c r="K2178" s="57" t="s">
        <v>2760</v>
      </c>
      <c r="L2178" s="184">
        <v>0</v>
      </c>
      <c r="M2178" s="185">
        <v>13</v>
      </c>
      <c r="N2178" s="186">
        <v>13</v>
      </c>
      <c r="O2178" s="187">
        <f t="shared" si="337"/>
        <v>0</v>
      </c>
      <c r="P2178" s="59">
        <f t="shared" si="338"/>
        <v>100</v>
      </c>
    </row>
    <row r="2179" spans="1:16" s="2" customFormat="1" ht="14.25" customHeight="1" outlineLevel="2" x14ac:dyDescent="0.2">
      <c r="A2179" s="217">
        <f t="shared" si="333"/>
        <v>2176</v>
      </c>
      <c r="B2179" s="57" t="s">
        <v>2761</v>
      </c>
      <c r="C2179" s="58" t="s">
        <v>418</v>
      </c>
      <c r="D2179" s="58" t="s">
        <v>2284</v>
      </c>
      <c r="E2179" s="58" t="s">
        <v>2112</v>
      </c>
      <c r="F2179" s="58" t="s">
        <v>2712</v>
      </c>
      <c r="G2179" s="58" t="s">
        <v>103</v>
      </c>
      <c r="H2179" s="58" t="s">
        <v>2713</v>
      </c>
      <c r="I2179" s="58" t="s">
        <v>2714</v>
      </c>
      <c r="J2179" s="58" t="s">
        <v>621</v>
      </c>
      <c r="K2179" s="57" t="s">
        <v>2762</v>
      </c>
      <c r="L2179" s="184">
        <v>0</v>
      </c>
      <c r="M2179" s="185">
        <v>74</v>
      </c>
      <c r="N2179" s="186">
        <v>74</v>
      </c>
      <c r="O2179" s="187">
        <f t="shared" si="337"/>
        <v>0</v>
      </c>
      <c r="P2179" s="59">
        <f t="shared" si="338"/>
        <v>100</v>
      </c>
    </row>
    <row r="2180" spans="1:16" s="2" customFormat="1" ht="14.25" customHeight="1" outlineLevel="2" x14ac:dyDescent="0.2">
      <c r="A2180" s="217">
        <f t="shared" si="333"/>
        <v>2177</v>
      </c>
      <c r="B2180" s="57" t="s">
        <v>2763</v>
      </c>
      <c r="C2180" s="58" t="s">
        <v>418</v>
      </c>
      <c r="D2180" s="58" t="s">
        <v>2284</v>
      </c>
      <c r="E2180" s="58" t="s">
        <v>2112</v>
      </c>
      <c r="F2180" s="58" t="s">
        <v>2712</v>
      </c>
      <c r="G2180" s="58" t="s">
        <v>103</v>
      </c>
      <c r="H2180" s="58" t="s">
        <v>2713</v>
      </c>
      <c r="I2180" s="58" t="s">
        <v>2714</v>
      </c>
      <c r="J2180" s="58" t="s">
        <v>615</v>
      </c>
      <c r="K2180" s="57" t="s">
        <v>2764</v>
      </c>
      <c r="L2180" s="184">
        <v>0</v>
      </c>
      <c r="M2180" s="185">
        <v>42</v>
      </c>
      <c r="N2180" s="186">
        <v>42</v>
      </c>
      <c r="O2180" s="187">
        <f t="shared" si="337"/>
        <v>0</v>
      </c>
      <c r="P2180" s="59">
        <f t="shared" si="338"/>
        <v>100</v>
      </c>
    </row>
    <row r="2181" spans="1:16" s="2" customFormat="1" ht="14.25" customHeight="1" outlineLevel="2" x14ac:dyDescent="0.2">
      <c r="A2181" s="217">
        <f t="shared" si="333"/>
        <v>2178</v>
      </c>
      <c r="B2181" s="57" t="s">
        <v>2765</v>
      </c>
      <c r="C2181" s="58" t="s">
        <v>418</v>
      </c>
      <c r="D2181" s="58" t="s">
        <v>2284</v>
      </c>
      <c r="E2181" s="58" t="s">
        <v>2112</v>
      </c>
      <c r="F2181" s="58" t="s">
        <v>2712</v>
      </c>
      <c r="G2181" s="58" t="s">
        <v>103</v>
      </c>
      <c r="H2181" s="58" t="s">
        <v>2713</v>
      </c>
      <c r="I2181" s="58" t="s">
        <v>2714</v>
      </c>
      <c r="J2181" s="58" t="s">
        <v>621</v>
      </c>
      <c r="K2181" s="57" t="s">
        <v>2766</v>
      </c>
      <c r="L2181" s="184">
        <v>0</v>
      </c>
      <c r="M2181" s="185">
        <v>236</v>
      </c>
      <c r="N2181" s="186">
        <v>236</v>
      </c>
      <c r="O2181" s="187">
        <f t="shared" si="337"/>
        <v>0</v>
      </c>
      <c r="P2181" s="59">
        <f t="shared" si="338"/>
        <v>100</v>
      </c>
    </row>
    <row r="2182" spans="1:16" s="2" customFormat="1" ht="14.25" customHeight="1" outlineLevel="2" x14ac:dyDescent="0.2">
      <c r="A2182" s="217">
        <f t="shared" ref="A2182:A2245" si="339">A2181+1</f>
        <v>2179</v>
      </c>
      <c r="B2182" s="57" t="s">
        <v>2767</v>
      </c>
      <c r="C2182" s="58" t="s">
        <v>418</v>
      </c>
      <c r="D2182" s="58" t="s">
        <v>2284</v>
      </c>
      <c r="E2182" s="58" t="s">
        <v>781</v>
      </c>
      <c r="F2182" s="58" t="s">
        <v>1034</v>
      </c>
      <c r="G2182" s="58" t="s">
        <v>103</v>
      </c>
      <c r="H2182" s="58" t="s">
        <v>2713</v>
      </c>
      <c r="I2182" s="58" t="s">
        <v>2714</v>
      </c>
      <c r="J2182" s="58" t="s">
        <v>615</v>
      </c>
      <c r="K2182" s="57" t="s">
        <v>2768</v>
      </c>
      <c r="L2182" s="184">
        <v>0</v>
      </c>
      <c r="M2182" s="185">
        <v>9</v>
      </c>
      <c r="N2182" s="186">
        <v>9</v>
      </c>
      <c r="O2182" s="187">
        <f t="shared" si="337"/>
        <v>0</v>
      </c>
      <c r="P2182" s="59">
        <f t="shared" si="338"/>
        <v>100</v>
      </c>
    </row>
    <row r="2183" spans="1:16" s="2" customFormat="1" ht="14.25" customHeight="1" outlineLevel="2" x14ac:dyDescent="0.2">
      <c r="A2183" s="217">
        <f t="shared" si="339"/>
        <v>2180</v>
      </c>
      <c r="B2183" s="57" t="s">
        <v>2769</v>
      </c>
      <c r="C2183" s="58" t="s">
        <v>418</v>
      </c>
      <c r="D2183" s="58" t="s">
        <v>2284</v>
      </c>
      <c r="E2183" s="58" t="s">
        <v>781</v>
      </c>
      <c r="F2183" s="58" t="s">
        <v>1034</v>
      </c>
      <c r="G2183" s="58" t="s">
        <v>103</v>
      </c>
      <c r="H2183" s="58" t="s">
        <v>2713</v>
      </c>
      <c r="I2183" s="58" t="s">
        <v>2714</v>
      </c>
      <c r="J2183" s="58" t="s">
        <v>621</v>
      </c>
      <c r="K2183" s="57" t="s">
        <v>2770</v>
      </c>
      <c r="L2183" s="184">
        <v>0</v>
      </c>
      <c r="M2183" s="185">
        <v>49</v>
      </c>
      <c r="N2183" s="186">
        <v>49</v>
      </c>
      <c r="O2183" s="187">
        <f t="shared" si="337"/>
        <v>0</v>
      </c>
      <c r="P2183" s="59">
        <f t="shared" si="338"/>
        <v>100</v>
      </c>
    </row>
    <row r="2184" spans="1:16" s="2" customFormat="1" ht="14.25" customHeight="1" outlineLevel="2" x14ac:dyDescent="0.2">
      <c r="A2184" s="217">
        <f t="shared" si="339"/>
        <v>2181</v>
      </c>
      <c r="B2184" s="57" t="s">
        <v>2771</v>
      </c>
      <c r="C2184" s="58" t="s">
        <v>418</v>
      </c>
      <c r="D2184" s="58" t="s">
        <v>2284</v>
      </c>
      <c r="E2184" s="58" t="s">
        <v>2772</v>
      </c>
      <c r="F2184" s="58" t="s">
        <v>1034</v>
      </c>
      <c r="G2184" s="58" t="s">
        <v>103</v>
      </c>
      <c r="H2184" s="58" t="s">
        <v>2713</v>
      </c>
      <c r="I2184" s="58" t="s">
        <v>2714</v>
      </c>
      <c r="J2184" s="58" t="s">
        <v>615</v>
      </c>
      <c r="K2184" s="57" t="s">
        <v>2773</v>
      </c>
      <c r="L2184" s="184">
        <v>0</v>
      </c>
      <c r="M2184" s="185">
        <v>23</v>
      </c>
      <c r="N2184" s="186">
        <v>23</v>
      </c>
      <c r="O2184" s="187">
        <f t="shared" si="337"/>
        <v>0</v>
      </c>
      <c r="P2184" s="59">
        <f t="shared" si="338"/>
        <v>100</v>
      </c>
    </row>
    <row r="2185" spans="1:16" s="2" customFormat="1" ht="14.25" customHeight="1" outlineLevel="2" x14ac:dyDescent="0.2">
      <c r="A2185" s="217">
        <f t="shared" si="339"/>
        <v>2182</v>
      </c>
      <c r="B2185" s="57" t="s">
        <v>2774</v>
      </c>
      <c r="C2185" s="58" t="s">
        <v>418</v>
      </c>
      <c r="D2185" s="58" t="s">
        <v>2284</v>
      </c>
      <c r="E2185" s="58" t="s">
        <v>2772</v>
      </c>
      <c r="F2185" s="58" t="s">
        <v>1034</v>
      </c>
      <c r="G2185" s="58" t="s">
        <v>103</v>
      </c>
      <c r="H2185" s="58" t="s">
        <v>2713</v>
      </c>
      <c r="I2185" s="58" t="s">
        <v>2714</v>
      </c>
      <c r="J2185" s="58" t="s">
        <v>621</v>
      </c>
      <c r="K2185" s="57" t="s">
        <v>2775</v>
      </c>
      <c r="L2185" s="184">
        <v>0</v>
      </c>
      <c r="M2185" s="185">
        <v>129</v>
      </c>
      <c r="N2185" s="186">
        <v>129</v>
      </c>
      <c r="O2185" s="187">
        <f t="shared" si="337"/>
        <v>0</v>
      </c>
      <c r="P2185" s="59">
        <f t="shared" si="338"/>
        <v>100</v>
      </c>
    </row>
    <row r="2186" spans="1:16" s="2" customFormat="1" ht="14.25" customHeight="1" outlineLevel="2" x14ac:dyDescent="0.2">
      <c r="A2186" s="217">
        <f t="shared" si="339"/>
        <v>2183</v>
      </c>
      <c r="B2186" s="57" t="s">
        <v>2776</v>
      </c>
      <c r="C2186" s="58" t="s">
        <v>418</v>
      </c>
      <c r="D2186" s="58" t="s">
        <v>2284</v>
      </c>
      <c r="E2186" s="58" t="s">
        <v>2772</v>
      </c>
      <c r="F2186" s="58" t="s">
        <v>1034</v>
      </c>
      <c r="G2186" s="58" t="s">
        <v>103</v>
      </c>
      <c r="H2186" s="58" t="s">
        <v>2713</v>
      </c>
      <c r="I2186" s="58" t="s">
        <v>2714</v>
      </c>
      <c r="J2186" s="58" t="s">
        <v>615</v>
      </c>
      <c r="K2186" s="57" t="s">
        <v>2777</v>
      </c>
      <c r="L2186" s="184">
        <v>0</v>
      </c>
      <c r="M2186" s="185">
        <v>2</v>
      </c>
      <c r="N2186" s="186">
        <v>2</v>
      </c>
      <c r="O2186" s="187">
        <f t="shared" si="337"/>
        <v>0</v>
      </c>
      <c r="P2186" s="59">
        <f t="shared" si="338"/>
        <v>100</v>
      </c>
    </row>
    <row r="2187" spans="1:16" s="2" customFormat="1" ht="14.25" customHeight="1" outlineLevel="2" x14ac:dyDescent="0.2">
      <c r="A2187" s="217">
        <f t="shared" si="339"/>
        <v>2184</v>
      </c>
      <c r="B2187" s="57" t="s">
        <v>2778</v>
      </c>
      <c r="C2187" s="58" t="s">
        <v>418</v>
      </c>
      <c r="D2187" s="58" t="s">
        <v>2284</v>
      </c>
      <c r="E2187" s="58" t="s">
        <v>2772</v>
      </c>
      <c r="F2187" s="58" t="s">
        <v>1034</v>
      </c>
      <c r="G2187" s="58" t="s">
        <v>103</v>
      </c>
      <c r="H2187" s="58" t="s">
        <v>2713</v>
      </c>
      <c r="I2187" s="58" t="s">
        <v>2714</v>
      </c>
      <c r="J2187" s="58" t="s">
        <v>621</v>
      </c>
      <c r="K2187" s="57" t="s">
        <v>2779</v>
      </c>
      <c r="L2187" s="184">
        <v>0</v>
      </c>
      <c r="M2187" s="185">
        <v>11</v>
      </c>
      <c r="N2187" s="186">
        <v>11</v>
      </c>
      <c r="O2187" s="187">
        <f t="shared" si="337"/>
        <v>0</v>
      </c>
      <c r="P2187" s="59">
        <f t="shared" si="338"/>
        <v>100</v>
      </c>
    </row>
    <row r="2188" spans="1:16" s="2" customFormat="1" ht="14.25" customHeight="1" outlineLevel="2" x14ac:dyDescent="0.2">
      <c r="A2188" s="217">
        <f t="shared" si="339"/>
        <v>2185</v>
      </c>
      <c r="B2188" s="57" t="s">
        <v>2780</v>
      </c>
      <c r="C2188" s="58" t="s">
        <v>418</v>
      </c>
      <c r="D2188" s="58" t="s">
        <v>2284</v>
      </c>
      <c r="E2188" s="58" t="s">
        <v>2781</v>
      </c>
      <c r="F2188" s="58" t="s">
        <v>1034</v>
      </c>
      <c r="G2188" s="58" t="s">
        <v>103</v>
      </c>
      <c r="H2188" s="58" t="s">
        <v>2713</v>
      </c>
      <c r="I2188" s="58" t="s">
        <v>2714</v>
      </c>
      <c r="J2188" s="58" t="s">
        <v>615</v>
      </c>
      <c r="K2188" s="57" t="s">
        <v>2782</v>
      </c>
      <c r="L2188" s="184">
        <v>0</v>
      </c>
      <c r="M2188" s="185">
        <v>3</v>
      </c>
      <c r="N2188" s="186">
        <v>3</v>
      </c>
      <c r="O2188" s="187">
        <f t="shared" si="337"/>
        <v>0</v>
      </c>
      <c r="P2188" s="59">
        <f t="shared" si="338"/>
        <v>100</v>
      </c>
    </row>
    <row r="2189" spans="1:16" s="2" customFormat="1" ht="14.25" customHeight="1" outlineLevel="2" x14ac:dyDescent="0.2">
      <c r="A2189" s="217">
        <f t="shared" si="339"/>
        <v>2186</v>
      </c>
      <c r="B2189" s="57" t="s">
        <v>2783</v>
      </c>
      <c r="C2189" s="58" t="s">
        <v>418</v>
      </c>
      <c r="D2189" s="58" t="s">
        <v>2284</v>
      </c>
      <c r="E2189" s="58" t="s">
        <v>2781</v>
      </c>
      <c r="F2189" s="58" t="s">
        <v>1034</v>
      </c>
      <c r="G2189" s="58" t="s">
        <v>103</v>
      </c>
      <c r="H2189" s="58" t="s">
        <v>2713</v>
      </c>
      <c r="I2189" s="58" t="s">
        <v>2714</v>
      </c>
      <c r="J2189" s="58" t="s">
        <v>621</v>
      </c>
      <c r="K2189" s="57" t="s">
        <v>2784</v>
      </c>
      <c r="L2189" s="184">
        <v>0</v>
      </c>
      <c r="M2189" s="185">
        <v>18</v>
      </c>
      <c r="N2189" s="186">
        <v>18</v>
      </c>
      <c r="O2189" s="187">
        <f t="shared" si="337"/>
        <v>0</v>
      </c>
      <c r="P2189" s="59">
        <f t="shared" si="338"/>
        <v>100</v>
      </c>
    </row>
    <row r="2190" spans="1:16" s="2" customFormat="1" ht="14.25" customHeight="1" outlineLevel="2" x14ac:dyDescent="0.2">
      <c r="A2190" s="217">
        <f t="shared" si="339"/>
        <v>2187</v>
      </c>
      <c r="B2190" s="57" t="s">
        <v>2785</v>
      </c>
      <c r="C2190" s="58" t="s">
        <v>418</v>
      </c>
      <c r="D2190" s="58" t="s">
        <v>2284</v>
      </c>
      <c r="E2190" s="58" t="s">
        <v>2786</v>
      </c>
      <c r="F2190" s="58" t="s">
        <v>1034</v>
      </c>
      <c r="G2190" s="58" t="s">
        <v>103</v>
      </c>
      <c r="H2190" s="58" t="s">
        <v>2713</v>
      </c>
      <c r="I2190" s="58" t="s">
        <v>2714</v>
      </c>
      <c r="J2190" s="58" t="s">
        <v>615</v>
      </c>
      <c r="K2190" s="57" t="s">
        <v>2787</v>
      </c>
      <c r="L2190" s="184">
        <v>0</v>
      </c>
      <c r="M2190" s="185">
        <v>2</v>
      </c>
      <c r="N2190" s="186">
        <v>2</v>
      </c>
      <c r="O2190" s="187">
        <f t="shared" si="337"/>
        <v>0</v>
      </c>
      <c r="P2190" s="59">
        <f t="shared" si="338"/>
        <v>100</v>
      </c>
    </row>
    <row r="2191" spans="1:16" s="2" customFormat="1" ht="14.25" customHeight="1" outlineLevel="2" x14ac:dyDescent="0.2">
      <c r="A2191" s="217">
        <f t="shared" si="339"/>
        <v>2188</v>
      </c>
      <c r="B2191" s="57" t="s">
        <v>2788</v>
      </c>
      <c r="C2191" s="58" t="s">
        <v>418</v>
      </c>
      <c r="D2191" s="58" t="s">
        <v>2284</v>
      </c>
      <c r="E2191" s="58" t="s">
        <v>2786</v>
      </c>
      <c r="F2191" s="58" t="s">
        <v>1034</v>
      </c>
      <c r="G2191" s="58" t="s">
        <v>103</v>
      </c>
      <c r="H2191" s="58" t="s">
        <v>2713</v>
      </c>
      <c r="I2191" s="58" t="s">
        <v>2714</v>
      </c>
      <c r="J2191" s="58" t="s">
        <v>621</v>
      </c>
      <c r="K2191" s="57" t="s">
        <v>2789</v>
      </c>
      <c r="L2191" s="184">
        <v>0</v>
      </c>
      <c r="M2191" s="185">
        <v>10</v>
      </c>
      <c r="N2191" s="186">
        <v>10</v>
      </c>
      <c r="O2191" s="187">
        <f t="shared" si="337"/>
        <v>0</v>
      </c>
      <c r="P2191" s="59">
        <f t="shared" si="338"/>
        <v>100</v>
      </c>
    </row>
    <row r="2192" spans="1:16" s="2" customFormat="1" ht="14.25" customHeight="1" outlineLevel="2" x14ac:dyDescent="0.2">
      <c r="A2192" s="217">
        <f t="shared" si="339"/>
        <v>2189</v>
      </c>
      <c r="B2192" s="57" t="s">
        <v>2790</v>
      </c>
      <c r="C2192" s="58" t="s">
        <v>418</v>
      </c>
      <c r="D2192" s="58" t="s">
        <v>2284</v>
      </c>
      <c r="E2192" s="58" t="s">
        <v>2791</v>
      </c>
      <c r="F2192" s="58" t="s">
        <v>1034</v>
      </c>
      <c r="G2192" s="58" t="s">
        <v>103</v>
      </c>
      <c r="H2192" s="58" t="s">
        <v>2713</v>
      </c>
      <c r="I2192" s="58" t="s">
        <v>2714</v>
      </c>
      <c r="J2192" s="58" t="s">
        <v>615</v>
      </c>
      <c r="K2192" s="57" t="s">
        <v>2792</v>
      </c>
      <c r="L2192" s="184">
        <v>0</v>
      </c>
      <c r="M2192" s="185">
        <v>108</v>
      </c>
      <c r="N2192" s="186">
        <v>108</v>
      </c>
      <c r="O2192" s="187">
        <f t="shared" si="337"/>
        <v>0</v>
      </c>
      <c r="P2192" s="59">
        <f t="shared" si="338"/>
        <v>100</v>
      </c>
    </row>
    <row r="2193" spans="1:16" s="2" customFormat="1" ht="14.25" customHeight="1" outlineLevel="2" x14ac:dyDescent="0.2">
      <c r="A2193" s="217">
        <f t="shared" si="339"/>
        <v>2190</v>
      </c>
      <c r="B2193" s="57" t="s">
        <v>2793</v>
      </c>
      <c r="C2193" s="58" t="s">
        <v>418</v>
      </c>
      <c r="D2193" s="58" t="s">
        <v>2284</v>
      </c>
      <c r="E2193" s="58" t="s">
        <v>2791</v>
      </c>
      <c r="F2193" s="58" t="s">
        <v>1034</v>
      </c>
      <c r="G2193" s="58" t="s">
        <v>103</v>
      </c>
      <c r="H2193" s="58" t="s">
        <v>2713</v>
      </c>
      <c r="I2193" s="58" t="s">
        <v>2714</v>
      </c>
      <c r="J2193" s="58" t="s">
        <v>621</v>
      </c>
      <c r="K2193" s="57" t="s">
        <v>2794</v>
      </c>
      <c r="L2193" s="184">
        <v>0</v>
      </c>
      <c r="M2193" s="185">
        <v>613</v>
      </c>
      <c r="N2193" s="186">
        <v>613</v>
      </c>
      <c r="O2193" s="187">
        <f t="shared" si="337"/>
        <v>0</v>
      </c>
      <c r="P2193" s="59">
        <f t="shared" si="338"/>
        <v>100</v>
      </c>
    </row>
    <row r="2194" spans="1:16" s="2" customFormat="1" ht="14.25" customHeight="1" outlineLevel="2" x14ac:dyDescent="0.2">
      <c r="A2194" s="217">
        <f t="shared" si="339"/>
        <v>2191</v>
      </c>
      <c r="B2194" s="57" t="s">
        <v>2795</v>
      </c>
      <c r="C2194" s="58" t="s">
        <v>418</v>
      </c>
      <c r="D2194" s="58" t="s">
        <v>2284</v>
      </c>
      <c r="E2194" s="58" t="s">
        <v>2791</v>
      </c>
      <c r="F2194" s="58" t="s">
        <v>1034</v>
      </c>
      <c r="G2194" s="58" t="s">
        <v>103</v>
      </c>
      <c r="H2194" s="58" t="s">
        <v>2713</v>
      </c>
      <c r="I2194" s="58" t="s">
        <v>2714</v>
      </c>
      <c r="J2194" s="58" t="s">
        <v>615</v>
      </c>
      <c r="K2194" s="57" t="s">
        <v>2796</v>
      </c>
      <c r="L2194" s="184">
        <v>0</v>
      </c>
      <c r="M2194" s="185">
        <v>30</v>
      </c>
      <c r="N2194" s="186">
        <v>30</v>
      </c>
      <c r="O2194" s="187">
        <f t="shared" si="337"/>
        <v>0</v>
      </c>
      <c r="P2194" s="59">
        <f t="shared" si="338"/>
        <v>100</v>
      </c>
    </row>
    <row r="2195" spans="1:16" s="2" customFormat="1" ht="14.25" customHeight="1" outlineLevel="2" x14ac:dyDescent="0.2">
      <c r="A2195" s="217">
        <f t="shared" si="339"/>
        <v>2192</v>
      </c>
      <c r="B2195" s="57" t="s">
        <v>2797</v>
      </c>
      <c r="C2195" s="58" t="s">
        <v>418</v>
      </c>
      <c r="D2195" s="58" t="s">
        <v>2284</v>
      </c>
      <c r="E2195" s="58" t="s">
        <v>2791</v>
      </c>
      <c r="F2195" s="58" t="s">
        <v>1034</v>
      </c>
      <c r="G2195" s="58" t="s">
        <v>103</v>
      </c>
      <c r="H2195" s="58" t="s">
        <v>2713</v>
      </c>
      <c r="I2195" s="58" t="s">
        <v>2714</v>
      </c>
      <c r="J2195" s="58" t="s">
        <v>621</v>
      </c>
      <c r="K2195" s="57" t="s">
        <v>2798</v>
      </c>
      <c r="L2195" s="184">
        <v>0</v>
      </c>
      <c r="M2195" s="185">
        <v>171</v>
      </c>
      <c r="N2195" s="186">
        <v>171</v>
      </c>
      <c r="O2195" s="187">
        <f t="shared" si="337"/>
        <v>0</v>
      </c>
      <c r="P2195" s="59">
        <f t="shared" si="338"/>
        <v>100</v>
      </c>
    </row>
    <row r="2196" spans="1:16" s="2" customFormat="1" ht="28.5" outlineLevel="2" x14ac:dyDescent="0.2">
      <c r="A2196" s="217">
        <f t="shared" si="339"/>
        <v>2193</v>
      </c>
      <c r="B2196" s="57" t="s">
        <v>2799</v>
      </c>
      <c r="C2196" s="58" t="s">
        <v>418</v>
      </c>
      <c r="D2196" s="58" t="s">
        <v>2284</v>
      </c>
      <c r="E2196" s="58" t="s">
        <v>2791</v>
      </c>
      <c r="F2196" s="58" t="s">
        <v>1034</v>
      </c>
      <c r="G2196" s="58" t="s">
        <v>103</v>
      </c>
      <c r="H2196" s="58" t="s">
        <v>2713</v>
      </c>
      <c r="I2196" s="58" t="s">
        <v>2714</v>
      </c>
      <c r="J2196" s="58" t="s">
        <v>615</v>
      </c>
      <c r="K2196" s="57" t="s">
        <v>2800</v>
      </c>
      <c r="L2196" s="184">
        <v>0</v>
      </c>
      <c r="M2196" s="185">
        <v>17</v>
      </c>
      <c r="N2196" s="186">
        <v>17</v>
      </c>
      <c r="O2196" s="187">
        <f t="shared" si="337"/>
        <v>0</v>
      </c>
      <c r="P2196" s="59">
        <f t="shared" si="338"/>
        <v>100</v>
      </c>
    </row>
    <row r="2197" spans="1:16" s="2" customFormat="1" ht="28.5" outlineLevel="2" x14ac:dyDescent="0.2">
      <c r="A2197" s="217">
        <f t="shared" si="339"/>
        <v>2194</v>
      </c>
      <c r="B2197" s="57" t="s">
        <v>2801</v>
      </c>
      <c r="C2197" s="58" t="s">
        <v>418</v>
      </c>
      <c r="D2197" s="58" t="s">
        <v>2284</v>
      </c>
      <c r="E2197" s="58" t="s">
        <v>2791</v>
      </c>
      <c r="F2197" s="58" t="s">
        <v>1034</v>
      </c>
      <c r="G2197" s="58" t="s">
        <v>103</v>
      </c>
      <c r="H2197" s="58" t="s">
        <v>2713</v>
      </c>
      <c r="I2197" s="58" t="s">
        <v>2714</v>
      </c>
      <c r="J2197" s="58" t="s">
        <v>621</v>
      </c>
      <c r="K2197" s="57" t="s">
        <v>2802</v>
      </c>
      <c r="L2197" s="184">
        <v>0</v>
      </c>
      <c r="M2197" s="185">
        <v>96</v>
      </c>
      <c r="N2197" s="186">
        <v>96</v>
      </c>
      <c r="O2197" s="187">
        <f t="shared" si="337"/>
        <v>0</v>
      </c>
      <c r="P2197" s="59">
        <f t="shared" si="338"/>
        <v>100</v>
      </c>
    </row>
    <row r="2198" spans="1:16" s="2" customFormat="1" ht="14.25" customHeight="1" outlineLevel="2" x14ac:dyDescent="0.2">
      <c r="A2198" s="217">
        <f t="shared" si="339"/>
        <v>2195</v>
      </c>
      <c r="B2198" s="57" t="s">
        <v>2803</v>
      </c>
      <c r="C2198" s="58" t="s">
        <v>418</v>
      </c>
      <c r="D2198" s="58" t="s">
        <v>2284</v>
      </c>
      <c r="E2198" s="58" t="s">
        <v>2804</v>
      </c>
      <c r="F2198" s="58" t="s">
        <v>1034</v>
      </c>
      <c r="G2198" s="58" t="s">
        <v>103</v>
      </c>
      <c r="H2198" s="58" t="s">
        <v>2713</v>
      </c>
      <c r="I2198" s="58" t="s">
        <v>2714</v>
      </c>
      <c r="J2198" s="58" t="s">
        <v>615</v>
      </c>
      <c r="K2198" s="57" t="s">
        <v>2805</v>
      </c>
      <c r="L2198" s="184">
        <v>0</v>
      </c>
      <c r="M2198" s="185">
        <v>20</v>
      </c>
      <c r="N2198" s="186">
        <v>20</v>
      </c>
      <c r="O2198" s="187">
        <f t="shared" si="337"/>
        <v>0</v>
      </c>
      <c r="P2198" s="59">
        <f t="shared" si="338"/>
        <v>100</v>
      </c>
    </row>
    <row r="2199" spans="1:16" s="2" customFormat="1" ht="14.25" customHeight="1" outlineLevel="2" x14ac:dyDescent="0.2">
      <c r="A2199" s="217">
        <f t="shared" si="339"/>
        <v>2196</v>
      </c>
      <c r="B2199" s="57" t="s">
        <v>2806</v>
      </c>
      <c r="C2199" s="58" t="s">
        <v>418</v>
      </c>
      <c r="D2199" s="58" t="s">
        <v>2284</v>
      </c>
      <c r="E2199" s="58" t="s">
        <v>2804</v>
      </c>
      <c r="F2199" s="58" t="s">
        <v>1034</v>
      </c>
      <c r="G2199" s="58" t="s">
        <v>103</v>
      </c>
      <c r="H2199" s="58" t="s">
        <v>2713</v>
      </c>
      <c r="I2199" s="58" t="s">
        <v>2714</v>
      </c>
      <c r="J2199" s="58" t="s">
        <v>621</v>
      </c>
      <c r="K2199" s="57" t="s">
        <v>2807</v>
      </c>
      <c r="L2199" s="184">
        <v>0</v>
      </c>
      <c r="M2199" s="185">
        <v>112</v>
      </c>
      <c r="N2199" s="186">
        <v>112</v>
      </c>
      <c r="O2199" s="187">
        <f t="shared" si="337"/>
        <v>0</v>
      </c>
      <c r="P2199" s="59">
        <f t="shared" si="338"/>
        <v>100</v>
      </c>
    </row>
    <row r="2200" spans="1:16" s="2" customFormat="1" ht="14.25" customHeight="1" outlineLevel="2" x14ac:dyDescent="0.2">
      <c r="A2200" s="217">
        <f t="shared" si="339"/>
        <v>2197</v>
      </c>
      <c r="B2200" s="57" t="s">
        <v>2808</v>
      </c>
      <c r="C2200" s="58" t="s">
        <v>418</v>
      </c>
      <c r="D2200" s="58" t="s">
        <v>2284</v>
      </c>
      <c r="E2200" s="58" t="s">
        <v>267</v>
      </c>
      <c r="F2200" s="58" t="s">
        <v>1034</v>
      </c>
      <c r="G2200" s="58" t="s">
        <v>103</v>
      </c>
      <c r="H2200" s="58" t="s">
        <v>2713</v>
      </c>
      <c r="I2200" s="58" t="s">
        <v>2714</v>
      </c>
      <c r="J2200" s="58" t="s">
        <v>615</v>
      </c>
      <c r="K2200" s="57" t="s">
        <v>2809</v>
      </c>
      <c r="L2200" s="184">
        <v>0</v>
      </c>
      <c r="M2200" s="185">
        <v>32</v>
      </c>
      <c r="N2200" s="186">
        <v>32</v>
      </c>
      <c r="O2200" s="187">
        <f t="shared" si="337"/>
        <v>0</v>
      </c>
      <c r="P2200" s="59">
        <f t="shared" si="338"/>
        <v>100</v>
      </c>
    </row>
    <row r="2201" spans="1:16" s="2" customFormat="1" ht="14.25" customHeight="1" outlineLevel="2" x14ac:dyDescent="0.2">
      <c r="A2201" s="217">
        <f t="shared" si="339"/>
        <v>2198</v>
      </c>
      <c r="B2201" s="57" t="s">
        <v>2810</v>
      </c>
      <c r="C2201" s="58" t="s">
        <v>418</v>
      </c>
      <c r="D2201" s="58" t="s">
        <v>2284</v>
      </c>
      <c r="E2201" s="58" t="s">
        <v>267</v>
      </c>
      <c r="F2201" s="58" t="s">
        <v>1034</v>
      </c>
      <c r="G2201" s="58" t="s">
        <v>103</v>
      </c>
      <c r="H2201" s="58" t="s">
        <v>2713</v>
      </c>
      <c r="I2201" s="58" t="s">
        <v>2714</v>
      </c>
      <c r="J2201" s="58" t="s">
        <v>621</v>
      </c>
      <c r="K2201" s="57" t="s">
        <v>2811</v>
      </c>
      <c r="L2201" s="184">
        <v>0</v>
      </c>
      <c r="M2201" s="185">
        <v>179</v>
      </c>
      <c r="N2201" s="186">
        <v>179</v>
      </c>
      <c r="O2201" s="187">
        <f t="shared" si="337"/>
        <v>0</v>
      </c>
      <c r="P2201" s="59">
        <f t="shared" si="338"/>
        <v>100</v>
      </c>
    </row>
    <row r="2202" spans="1:16" s="2" customFormat="1" ht="14.25" customHeight="1" outlineLevel="2" x14ac:dyDescent="0.2">
      <c r="A2202" s="217">
        <f t="shared" si="339"/>
        <v>2199</v>
      </c>
      <c r="B2202" s="57" t="s">
        <v>2812</v>
      </c>
      <c r="C2202" s="58" t="s">
        <v>418</v>
      </c>
      <c r="D2202" s="58" t="s">
        <v>2284</v>
      </c>
      <c r="E2202" s="58" t="s">
        <v>2813</v>
      </c>
      <c r="F2202" s="58" t="s">
        <v>1034</v>
      </c>
      <c r="G2202" s="58" t="s">
        <v>103</v>
      </c>
      <c r="H2202" s="58" t="s">
        <v>2713</v>
      </c>
      <c r="I2202" s="58" t="s">
        <v>2714</v>
      </c>
      <c r="J2202" s="58" t="s">
        <v>615</v>
      </c>
      <c r="K2202" s="57" t="s">
        <v>2814</v>
      </c>
      <c r="L2202" s="184">
        <v>0</v>
      </c>
      <c r="M2202" s="185">
        <v>25</v>
      </c>
      <c r="N2202" s="186">
        <v>25</v>
      </c>
      <c r="O2202" s="187">
        <f t="shared" si="337"/>
        <v>0</v>
      </c>
      <c r="P2202" s="59">
        <f t="shared" si="338"/>
        <v>100</v>
      </c>
    </row>
    <row r="2203" spans="1:16" s="2" customFormat="1" ht="14.25" customHeight="1" outlineLevel="2" x14ac:dyDescent="0.2">
      <c r="A2203" s="217">
        <f t="shared" si="339"/>
        <v>2200</v>
      </c>
      <c r="B2203" s="57" t="s">
        <v>2815</v>
      </c>
      <c r="C2203" s="58" t="s">
        <v>418</v>
      </c>
      <c r="D2203" s="58" t="s">
        <v>2284</v>
      </c>
      <c r="E2203" s="58" t="s">
        <v>2813</v>
      </c>
      <c r="F2203" s="58" t="s">
        <v>1034</v>
      </c>
      <c r="G2203" s="58" t="s">
        <v>103</v>
      </c>
      <c r="H2203" s="58" t="s">
        <v>2713</v>
      </c>
      <c r="I2203" s="58" t="s">
        <v>2714</v>
      </c>
      <c r="J2203" s="58" t="s">
        <v>621</v>
      </c>
      <c r="K2203" s="57" t="s">
        <v>2816</v>
      </c>
      <c r="L2203" s="184">
        <v>0</v>
      </c>
      <c r="M2203" s="185">
        <v>144</v>
      </c>
      <c r="N2203" s="186">
        <v>144</v>
      </c>
      <c r="O2203" s="187">
        <f t="shared" si="337"/>
        <v>0</v>
      </c>
      <c r="P2203" s="59">
        <f t="shared" si="338"/>
        <v>100</v>
      </c>
    </row>
    <row r="2204" spans="1:16" s="2" customFormat="1" ht="14.25" customHeight="1" outlineLevel="2" x14ac:dyDescent="0.2">
      <c r="A2204" s="217">
        <f t="shared" si="339"/>
        <v>2201</v>
      </c>
      <c r="B2204" s="57" t="s">
        <v>2817</v>
      </c>
      <c r="C2204" s="58" t="s">
        <v>418</v>
      </c>
      <c r="D2204" s="58" t="s">
        <v>2284</v>
      </c>
      <c r="E2204" s="58" t="s">
        <v>2755</v>
      </c>
      <c r="F2204" s="58" t="s">
        <v>1034</v>
      </c>
      <c r="G2204" s="58" t="s">
        <v>103</v>
      </c>
      <c r="H2204" s="58" t="s">
        <v>2713</v>
      </c>
      <c r="I2204" s="58" t="s">
        <v>2714</v>
      </c>
      <c r="J2204" s="58" t="s">
        <v>615</v>
      </c>
      <c r="K2204" s="57" t="s">
        <v>2818</v>
      </c>
      <c r="L2204" s="184">
        <v>0</v>
      </c>
      <c r="M2204" s="185">
        <v>22</v>
      </c>
      <c r="N2204" s="186">
        <v>22</v>
      </c>
      <c r="O2204" s="187">
        <f t="shared" si="337"/>
        <v>0</v>
      </c>
      <c r="P2204" s="59">
        <f t="shared" si="338"/>
        <v>100</v>
      </c>
    </row>
    <row r="2205" spans="1:16" s="2" customFormat="1" ht="14.25" customHeight="1" outlineLevel="2" x14ac:dyDescent="0.2">
      <c r="A2205" s="217">
        <f t="shared" si="339"/>
        <v>2202</v>
      </c>
      <c r="B2205" s="57" t="s">
        <v>2819</v>
      </c>
      <c r="C2205" s="58" t="s">
        <v>418</v>
      </c>
      <c r="D2205" s="58" t="s">
        <v>2284</v>
      </c>
      <c r="E2205" s="58" t="s">
        <v>2755</v>
      </c>
      <c r="F2205" s="58" t="s">
        <v>1034</v>
      </c>
      <c r="G2205" s="58" t="s">
        <v>103</v>
      </c>
      <c r="H2205" s="58" t="s">
        <v>2713</v>
      </c>
      <c r="I2205" s="58" t="s">
        <v>2714</v>
      </c>
      <c r="J2205" s="58" t="s">
        <v>621</v>
      </c>
      <c r="K2205" s="57" t="s">
        <v>2820</v>
      </c>
      <c r="L2205" s="184">
        <v>0</v>
      </c>
      <c r="M2205" s="185">
        <v>123</v>
      </c>
      <c r="N2205" s="186">
        <v>123</v>
      </c>
      <c r="O2205" s="187">
        <f t="shared" si="337"/>
        <v>0</v>
      </c>
      <c r="P2205" s="59">
        <f t="shared" si="338"/>
        <v>100</v>
      </c>
    </row>
    <row r="2206" spans="1:16" s="2" customFormat="1" ht="14.25" customHeight="1" outlineLevel="2" x14ac:dyDescent="0.2">
      <c r="A2206" s="217">
        <f t="shared" si="339"/>
        <v>2203</v>
      </c>
      <c r="B2206" s="57" t="s">
        <v>2821</v>
      </c>
      <c r="C2206" s="58" t="s">
        <v>418</v>
      </c>
      <c r="D2206" s="58" t="s">
        <v>2284</v>
      </c>
      <c r="E2206" s="58" t="s">
        <v>2755</v>
      </c>
      <c r="F2206" s="58" t="s">
        <v>1034</v>
      </c>
      <c r="G2206" s="58" t="s">
        <v>103</v>
      </c>
      <c r="H2206" s="58" t="s">
        <v>2713</v>
      </c>
      <c r="I2206" s="58" t="s">
        <v>2714</v>
      </c>
      <c r="J2206" s="58" t="s">
        <v>615</v>
      </c>
      <c r="K2206" s="57" t="s">
        <v>2822</v>
      </c>
      <c r="L2206" s="184">
        <v>0</v>
      </c>
      <c r="M2206" s="185">
        <v>89</v>
      </c>
      <c r="N2206" s="186">
        <v>89</v>
      </c>
      <c r="O2206" s="187">
        <f t="shared" si="337"/>
        <v>0</v>
      </c>
      <c r="P2206" s="59">
        <f t="shared" si="338"/>
        <v>100</v>
      </c>
    </row>
    <row r="2207" spans="1:16" s="2" customFormat="1" ht="14.25" customHeight="1" outlineLevel="2" x14ac:dyDescent="0.2">
      <c r="A2207" s="217">
        <f t="shared" si="339"/>
        <v>2204</v>
      </c>
      <c r="B2207" s="57" t="s">
        <v>2823</v>
      </c>
      <c r="C2207" s="58" t="s">
        <v>418</v>
      </c>
      <c r="D2207" s="58" t="s">
        <v>2284</v>
      </c>
      <c r="E2207" s="58" t="s">
        <v>2755</v>
      </c>
      <c r="F2207" s="58" t="s">
        <v>1034</v>
      </c>
      <c r="G2207" s="58" t="s">
        <v>103</v>
      </c>
      <c r="H2207" s="58" t="s">
        <v>2713</v>
      </c>
      <c r="I2207" s="58" t="s">
        <v>2714</v>
      </c>
      <c r="J2207" s="58" t="s">
        <v>621</v>
      </c>
      <c r="K2207" s="57" t="s">
        <v>2824</v>
      </c>
      <c r="L2207" s="184">
        <v>0</v>
      </c>
      <c r="M2207" s="185">
        <v>506</v>
      </c>
      <c r="N2207" s="186">
        <v>506</v>
      </c>
      <c r="O2207" s="187">
        <f t="shared" si="337"/>
        <v>0</v>
      </c>
      <c r="P2207" s="59">
        <f t="shared" si="338"/>
        <v>100</v>
      </c>
    </row>
    <row r="2208" spans="1:16" s="2" customFormat="1" ht="14.25" customHeight="1" outlineLevel="2" x14ac:dyDescent="0.2">
      <c r="A2208" s="217">
        <f t="shared" si="339"/>
        <v>2205</v>
      </c>
      <c r="B2208" s="57" t="s">
        <v>2825</v>
      </c>
      <c r="C2208" s="58" t="s">
        <v>418</v>
      </c>
      <c r="D2208" s="58" t="s">
        <v>2284</v>
      </c>
      <c r="E2208" s="58" t="s">
        <v>2826</v>
      </c>
      <c r="F2208" s="58" t="s">
        <v>1034</v>
      </c>
      <c r="G2208" s="58" t="s">
        <v>103</v>
      </c>
      <c r="H2208" s="58" t="s">
        <v>2713</v>
      </c>
      <c r="I2208" s="58" t="s">
        <v>2714</v>
      </c>
      <c r="J2208" s="58" t="s">
        <v>615</v>
      </c>
      <c r="K2208" s="57" t="s">
        <v>2827</v>
      </c>
      <c r="L2208" s="184">
        <v>0</v>
      </c>
      <c r="M2208" s="185">
        <v>7</v>
      </c>
      <c r="N2208" s="186">
        <v>7</v>
      </c>
      <c r="O2208" s="187">
        <f t="shared" si="337"/>
        <v>0</v>
      </c>
      <c r="P2208" s="59">
        <f t="shared" si="338"/>
        <v>100</v>
      </c>
    </row>
    <row r="2209" spans="1:16" s="2" customFormat="1" ht="14.25" customHeight="1" outlineLevel="2" x14ac:dyDescent="0.2">
      <c r="A2209" s="217">
        <f t="shared" si="339"/>
        <v>2206</v>
      </c>
      <c r="B2209" s="57" t="s">
        <v>2828</v>
      </c>
      <c r="C2209" s="58" t="s">
        <v>418</v>
      </c>
      <c r="D2209" s="58" t="s">
        <v>2284</v>
      </c>
      <c r="E2209" s="58" t="s">
        <v>2826</v>
      </c>
      <c r="F2209" s="58" t="s">
        <v>1034</v>
      </c>
      <c r="G2209" s="58" t="s">
        <v>103</v>
      </c>
      <c r="H2209" s="58" t="s">
        <v>2713</v>
      </c>
      <c r="I2209" s="58" t="s">
        <v>2714</v>
      </c>
      <c r="J2209" s="58" t="s">
        <v>621</v>
      </c>
      <c r="K2209" s="57" t="s">
        <v>2829</v>
      </c>
      <c r="L2209" s="184">
        <v>0</v>
      </c>
      <c r="M2209" s="185">
        <v>39</v>
      </c>
      <c r="N2209" s="186">
        <v>39</v>
      </c>
      <c r="O2209" s="187">
        <f t="shared" si="337"/>
        <v>0</v>
      </c>
      <c r="P2209" s="59">
        <f t="shared" si="338"/>
        <v>100</v>
      </c>
    </row>
    <row r="2210" spans="1:16" s="2" customFormat="1" ht="14.25" customHeight="1" outlineLevel="2" x14ac:dyDescent="0.2">
      <c r="A2210" s="217">
        <f t="shared" si="339"/>
        <v>2207</v>
      </c>
      <c r="B2210" s="57" t="s">
        <v>2830</v>
      </c>
      <c r="C2210" s="58" t="s">
        <v>418</v>
      </c>
      <c r="D2210" s="58" t="s">
        <v>2284</v>
      </c>
      <c r="E2210" s="58" t="s">
        <v>2831</v>
      </c>
      <c r="F2210" s="58" t="s">
        <v>1034</v>
      </c>
      <c r="G2210" s="58" t="s">
        <v>103</v>
      </c>
      <c r="H2210" s="58" t="s">
        <v>2713</v>
      </c>
      <c r="I2210" s="58" t="s">
        <v>2714</v>
      </c>
      <c r="J2210" s="58" t="s">
        <v>615</v>
      </c>
      <c r="K2210" s="57" t="s">
        <v>2832</v>
      </c>
      <c r="L2210" s="184">
        <v>0</v>
      </c>
      <c r="M2210" s="185">
        <v>14</v>
      </c>
      <c r="N2210" s="186">
        <v>14</v>
      </c>
      <c r="O2210" s="187">
        <f t="shared" si="337"/>
        <v>0</v>
      </c>
      <c r="P2210" s="59">
        <f t="shared" si="338"/>
        <v>100</v>
      </c>
    </row>
    <row r="2211" spans="1:16" s="2" customFormat="1" ht="14.25" customHeight="1" outlineLevel="2" x14ac:dyDescent="0.2">
      <c r="A2211" s="217">
        <f t="shared" si="339"/>
        <v>2208</v>
      </c>
      <c r="B2211" s="57" t="s">
        <v>2833</v>
      </c>
      <c r="C2211" s="58" t="s">
        <v>418</v>
      </c>
      <c r="D2211" s="58" t="s">
        <v>2284</v>
      </c>
      <c r="E2211" s="58" t="s">
        <v>2831</v>
      </c>
      <c r="F2211" s="58" t="s">
        <v>1034</v>
      </c>
      <c r="G2211" s="58" t="s">
        <v>103</v>
      </c>
      <c r="H2211" s="58" t="s">
        <v>2713</v>
      </c>
      <c r="I2211" s="58" t="s">
        <v>2714</v>
      </c>
      <c r="J2211" s="58" t="s">
        <v>621</v>
      </c>
      <c r="K2211" s="57" t="s">
        <v>2834</v>
      </c>
      <c r="L2211" s="184">
        <v>0</v>
      </c>
      <c r="M2211" s="185">
        <v>78</v>
      </c>
      <c r="N2211" s="186">
        <v>78</v>
      </c>
      <c r="O2211" s="187">
        <f t="shared" si="337"/>
        <v>0</v>
      </c>
      <c r="P2211" s="59">
        <f t="shared" si="338"/>
        <v>100</v>
      </c>
    </row>
    <row r="2212" spans="1:16" s="2" customFormat="1" ht="14.25" customHeight="1" outlineLevel="2" x14ac:dyDescent="0.2">
      <c r="A2212" s="217">
        <f t="shared" si="339"/>
        <v>2209</v>
      </c>
      <c r="B2212" s="57" t="s">
        <v>2835</v>
      </c>
      <c r="C2212" s="58" t="s">
        <v>418</v>
      </c>
      <c r="D2212" s="58" t="s">
        <v>2284</v>
      </c>
      <c r="E2212" s="58" t="s">
        <v>2836</v>
      </c>
      <c r="F2212" s="58" t="s">
        <v>1034</v>
      </c>
      <c r="G2212" s="58" t="s">
        <v>103</v>
      </c>
      <c r="H2212" s="58" t="s">
        <v>2713</v>
      </c>
      <c r="I2212" s="58" t="s">
        <v>2714</v>
      </c>
      <c r="J2212" s="58" t="s">
        <v>615</v>
      </c>
      <c r="K2212" s="57" t="s">
        <v>2837</v>
      </c>
      <c r="L2212" s="184">
        <v>0</v>
      </c>
      <c r="M2212" s="185">
        <v>4</v>
      </c>
      <c r="N2212" s="186">
        <v>4</v>
      </c>
      <c r="O2212" s="187">
        <f t="shared" si="337"/>
        <v>0</v>
      </c>
      <c r="P2212" s="59">
        <f t="shared" si="338"/>
        <v>100</v>
      </c>
    </row>
    <row r="2213" spans="1:16" s="2" customFormat="1" ht="14.25" customHeight="1" outlineLevel="2" x14ac:dyDescent="0.2">
      <c r="A2213" s="217">
        <f t="shared" si="339"/>
        <v>2210</v>
      </c>
      <c r="B2213" s="57" t="s">
        <v>2838</v>
      </c>
      <c r="C2213" s="58" t="s">
        <v>418</v>
      </c>
      <c r="D2213" s="58" t="s">
        <v>2284</v>
      </c>
      <c r="E2213" s="58" t="s">
        <v>2836</v>
      </c>
      <c r="F2213" s="58" t="s">
        <v>1034</v>
      </c>
      <c r="G2213" s="58" t="s">
        <v>103</v>
      </c>
      <c r="H2213" s="58" t="s">
        <v>2713</v>
      </c>
      <c r="I2213" s="58" t="s">
        <v>2714</v>
      </c>
      <c r="J2213" s="58" t="s">
        <v>621</v>
      </c>
      <c r="K2213" s="57" t="s">
        <v>2839</v>
      </c>
      <c r="L2213" s="184">
        <v>0</v>
      </c>
      <c r="M2213" s="185">
        <v>25</v>
      </c>
      <c r="N2213" s="186">
        <v>25</v>
      </c>
      <c r="O2213" s="187">
        <f t="shared" si="337"/>
        <v>0</v>
      </c>
      <c r="P2213" s="59">
        <f t="shared" si="338"/>
        <v>100</v>
      </c>
    </row>
    <row r="2214" spans="1:16" s="2" customFormat="1" ht="14.25" customHeight="1" outlineLevel="2" x14ac:dyDescent="0.2">
      <c r="A2214" s="217">
        <f t="shared" si="339"/>
        <v>2211</v>
      </c>
      <c r="B2214" s="57" t="s">
        <v>2840</v>
      </c>
      <c r="C2214" s="58" t="s">
        <v>418</v>
      </c>
      <c r="D2214" s="58" t="s">
        <v>2284</v>
      </c>
      <c r="E2214" s="58" t="s">
        <v>2841</v>
      </c>
      <c r="F2214" s="58" t="s">
        <v>1034</v>
      </c>
      <c r="G2214" s="58" t="s">
        <v>103</v>
      </c>
      <c r="H2214" s="58" t="s">
        <v>2713</v>
      </c>
      <c r="I2214" s="58" t="s">
        <v>2714</v>
      </c>
      <c r="J2214" s="58" t="s">
        <v>615</v>
      </c>
      <c r="K2214" s="57" t="s">
        <v>2842</v>
      </c>
      <c r="L2214" s="184">
        <v>0</v>
      </c>
      <c r="M2214" s="185">
        <v>11</v>
      </c>
      <c r="N2214" s="186">
        <v>11</v>
      </c>
      <c r="O2214" s="187">
        <f t="shared" si="337"/>
        <v>0</v>
      </c>
      <c r="P2214" s="59">
        <f t="shared" si="338"/>
        <v>100</v>
      </c>
    </row>
    <row r="2215" spans="1:16" s="2" customFormat="1" ht="14.25" customHeight="1" outlineLevel="2" x14ac:dyDescent="0.2">
      <c r="A2215" s="217">
        <f t="shared" si="339"/>
        <v>2212</v>
      </c>
      <c r="B2215" s="57" t="s">
        <v>2843</v>
      </c>
      <c r="C2215" s="58" t="s">
        <v>418</v>
      </c>
      <c r="D2215" s="58" t="s">
        <v>2284</v>
      </c>
      <c r="E2215" s="58" t="s">
        <v>2841</v>
      </c>
      <c r="F2215" s="58" t="s">
        <v>1034</v>
      </c>
      <c r="G2215" s="58" t="s">
        <v>103</v>
      </c>
      <c r="H2215" s="58" t="s">
        <v>2713</v>
      </c>
      <c r="I2215" s="58" t="s">
        <v>2714</v>
      </c>
      <c r="J2215" s="58" t="s">
        <v>621</v>
      </c>
      <c r="K2215" s="57" t="s">
        <v>2844</v>
      </c>
      <c r="L2215" s="184">
        <v>0</v>
      </c>
      <c r="M2215" s="185">
        <v>61</v>
      </c>
      <c r="N2215" s="186">
        <v>61</v>
      </c>
      <c r="O2215" s="187">
        <f t="shared" si="337"/>
        <v>0</v>
      </c>
      <c r="P2215" s="59">
        <f t="shared" si="338"/>
        <v>100</v>
      </c>
    </row>
    <row r="2216" spans="1:16" s="2" customFormat="1" ht="14.25" customHeight="1" outlineLevel="2" x14ac:dyDescent="0.2">
      <c r="A2216" s="217">
        <f t="shared" si="339"/>
        <v>2213</v>
      </c>
      <c r="B2216" s="57" t="s">
        <v>2845</v>
      </c>
      <c r="C2216" s="58" t="s">
        <v>418</v>
      </c>
      <c r="D2216" s="58" t="s">
        <v>2284</v>
      </c>
      <c r="E2216" s="58" t="s">
        <v>2112</v>
      </c>
      <c r="F2216" s="58" t="s">
        <v>1034</v>
      </c>
      <c r="G2216" s="58" t="s">
        <v>103</v>
      </c>
      <c r="H2216" s="58" t="s">
        <v>2713</v>
      </c>
      <c r="I2216" s="58" t="s">
        <v>2714</v>
      </c>
      <c r="J2216" s="58" t="s">
        <v>615</v>
      </c>
      <c r="K2216" s="57" t="s">
        <v>2846</v>
      </c>
      <c r="L2216" s="184">
        <v>0</v>
      </c>
      <c r="M2216" s="185">
        <v>10</v>
      </c>
      <c r="N2216" s="186">
        <v>10</v>
      </c>
      <c r="O2216" s="187">
        <f t="shared" si="337"/>
        <v>0</v>
      </c>
      <c r="P2216" s="59">
        <f t="shared" si="338"/>
        <v>100</v>
      </c>
    </row>
    <row r="2217" spans="1:16" s="2" customFormat="1" ht="14.25" customHeight="1" outlineLevel="2" x14ac:dyDescent="0.2">
      <c r="A2217" s="217">
        <f t="shared" si="339"/>
        <v>2214</v>
      </c>
      <c r="B2217" s="57" t="s">
        <v>2847</v>
      </c>
      <c r="C2217" s="58" t="s">
        <v>418</v>
      </c>
      <c r="D2217" s="58" t="s">
        <v>2284</v>
      </c>
      <c r="E2217" s="58" t="s">
        <v>2112</v>
      </c>
      <c r="F2217" s="58" t="s">
        <v>1034</v>
      </c>
      <c r="G2217" s="58" t="s">
        <v>103</v>
      </c>
      <c r="H2217" s="58" t="s">
        <v>2713</v>
      </c>
      <c r="I2217" s="58" t="s">
        <v>2714</v>
      </c>
      <c r="J2217" s="58" t="s">
        <v>621</v>
      </c>
      <c r="K2217" s="57" t="s">
        <v>2848</v>
      </c>
      <c r="L2217" s="184">
        <v>0</v>
      </c>
      <c r="M2217" s="185">
        <v>59</v>
      </c>
      <c r="N2217" s="186">
        <v>59</v>
      </c>
      <c r="O2217" s="187">
        <f t="shared" si="337"/>
        <v>0</v>
      </c>
      <c r="P2217" s="59">
        <f t="shared" si="338"/>
        <v>100</v>
      </c>
    </row>
    <row r="2218" spans="1:16" s="2" customFormat="1" ht="14.25" customHeight="1" outlineLevel="2" x14ac:dyDescent="0.2">
      <c r="A2218" s="217">
        <f t="shared" si="339"/>
        <v>2215</v>
      </c>
      <c r="B2218" s="57" t="s">
        <v>2849</v>
      </c>
      <c r="C2218" s="58" t="s">
        <v>418</v>
      </c>
      <c r="D2218" s="58" t="s">
        <v>2284</v>
      </c>
      <c r="E2218" s="58" t="s">
        <v>2112</v>
      </c>
      <c r="F2218" s="58" t="s">
        <v>1034</v>
      </c>
      <c r="G2218" s="58" t="s">
        <v>103</v>
      </c>
      <c r="H2218" s="58" t="s">
        <v>2713</v>
      </c>
      <c r="I2218" s="58" t="s">
        <v>2714</v>
      </c>
      <c r="J2218" s="58" t="s">
        <v>615</v>
      </c>
      <c r="K2218" s="57" t="s">
        <v>2850</v>
      </c>
      <c r="L2218" s="184">
        <v>0</v>
      </c>
      <c r="M2218" s="185">
        <v>81</v>
      </c>
      <c r="N2218" s="186">
        <v>81</v>
      </c>
      <c r="O2218" s="187">
        <f t="shared" si="337"/>
        <v>0</v>
      </c>
      <c r="P2218" s="59">
        <f t="shared" si="338"/>
        <v>100</v>
      </c>
    </row>
    <row r="2219" spans="1:16" s="2" customFormat="1" ht="14.25" customHeight="1" outlineLevel="2" x14ac:dyDescent="0.2">
      <c r="A2219" s="217">
        <f t="shared" si="339"/>
        <v>2216</v>
      </c>
      <c r="B2219" s="57" t="s">
        <v>2851</v>
      </c>
      <c r="C2219" s="58" t="s">
        <v>418</v>
      </c>
      <c r="D2219" s="58" t="s">
        <v>2284</v>
      </c>
      <c r="E2219" s="58" t="s">
        <v>2112</v>
      </c>
      <c r="F2219" s="58" t="s">
        <v>1034</v>
      </c>
      <c r="G2219" s="58" t="s">
        <v>103</v>
      </c>
      <c r="H2219" s="58" t="s">
        <v>2713</v>
      </c>
      <c r="I2219" s="58" t="s">
        <v>2714</v>
      </c>
      <c r="J2219" s="58" t="s">
        <v>621</v>
      </c>
      <c r="K2219" s="57" t="s">
        <v>2852</v>
      </c>
      <c r="L2219" s="184">
        <v>0</v>
      </c>
      <c r="M2219" s="185">
        <v>459</v>
      </c>
      <c r="N2219" s="186">
        <v>459</v>
      </c>
      <c r="O2219" s="187">
        <f t="shared" si="337"/>
        <v>0</v>
      </c>
      <c r="P2219" s="59">
        <f t="shared" si="338"/>
        <v>100</v>
      </c>
    </row>
    <row r="2220" spans="1:16" s="2" customFormat="1" ht="14.25" customHeight="1" outlineLevel="2" x14ac:dyDescent="0.2">
      <c r="A2220" s="217">
        <f t="shared" si="339"/>
        <v>2217</v>
      </c>
      <c r="B2220" s="57" t="s">
        <v>2853</v>
      </c>
      <c r="C2220" s="58" t="s">
        <v>418</v>
      </c>
      <c r="D2220" s="58" t="s">
        <v>2284</v>
      </c>
      <c r="E2220" s="58" t="s">
        <v>2772</v>
      </c>
      <c r="F2220" s="58" t="s">
        <v>2854</v>
      </c>
      <c r="G2220" s="58" t="s">
        <v>103</v>
      </c>
      <c r="H2220" s="58" t="s">
        <v>2713</v>
      </c>
      <c r="I2220" s="58" t="s">
        <v>2714</v>
      </c>
      <c r="J2220" s="58" t="s">
        <v>615</v>
      </c>
      <c r="K2220" s="57" t="s">
        <v>2855</v>
      </c>
      <c r="L2220" s="184">
        <v>0</v>
      </c>
      <c r="M2220" s="185">
        <v>79</v>
      </c>
      <c r="N2220" s="186">
        <v>79</v>
      </c>
      <c r="O2220" s="187">
        <f t="shared" si="337"/>
        <v>0</v>
      </c>
      <c r="P2220" s="59">
        <f t="shared" si="338"/>
        <v>100</v>
      </c>
    </row>
    <row r="2221" spans="1:16" s="2" customFormat="1" ht="14.25" customHeight="1" outlineLevel="2" x14ac:dyDescent="0.2">
      <c r="A2221" s="217">
        <f t="shared" si="339"/>
        <v>2218</v>
      </c>
      <c r="B2221" s="57" t="s">
        <v>2856</v>
      </c>
      <c r="C2221" s="58" t="s">
        <v>418</v>
      </c>
      <c r="D2221" s="58" t="s">
        <v>2284</v>
      </c>
      <c r="E2221" s="58" t="s">
        <v>2772</v>
      </c>
      <c r="F2221" s="58" t="s">
        <v>2854</v>
      </c>
      <c r="G2221" s="58" t="s">
        <v>103</v>
      </c>
      <c r="H2221" s="58" t="s">
        <v>2713</v>
      </c>
      <c r="I2221" s="58" t="s">
        <v>2714</v>
      </c>
      <c r="J2221" s="58" t="s">
        <v>621</v>
      </c>
      <c r="K2221" s="57" t="s">
        <v>2857</v>
      </c>
      <c r="L2221" s="184">
        <v>0</v>
      </c>
      <c r="M2221" s="185">
        <v>446</v>
      </c>
      <c r="N2221" s="186">
        <v>446</v>
      </c>
      <c r="O2221" s="187">
        <f t="shared" si="337"/>
        <v>0</v>
      </c>
      <c r="P2221" s="59">
        <f t="shared" si="338"/>
        <v>100</v>
      </c>
    </row>
    <row r="2222" spans="1:16" s="2" customFormat="1" outlineLevel="1" x14ac:dyDescent="0.2">
      <c r="A2222" s="225">
        <f t="shared" si="339"/>
        <v>2219</v>
      </c>
      <c r="B2222" s="82" t="s">
        <v>2858</v>
      </c>
      <c r="C2222" s="136">
        <v>231201</v>
      </c>
      <c r="D2222" s="135"/>
      <c r="E2222" s="135"/>
      <c r="F2222" s="135"/>
      <c r="G2222" s="135"/>
      <c r="H2222" s="135">
        <v>17015.16</v>
      </c>
      <c r="I2222" s="61"/>
      <c r="J2222" s="61"/>
      <c r="K2222" s="63"/>
      <c r="L2222" s="65">
        <f>SUM(L2223:L2224)</f>
        <v>0</v>
      </c>
      <c r="M2222" s="65">
        <f t="shared" ref="M2222:O2222" si="340">SUM(M2223:M2224)</f>
        <v>66</v>
      </c>
      <c r="N2222" s="65">
        <f t="shared" si="340"/>
        <v>66</v>
      </c>
      <c r="O2222" s="66">
        <f t="shared" si="340"/>
        <v>0</v>
      </c>
      <c r="P2222" s="18">
        <f t="shared" si="338"/>
        <v>100</v>
      </c>
    </row>
    <row r="2223" spans="1:16" s="2" customFormat="1" outlineLevel="2" x14ac:dyDescent="0.2">
      <c r="A2223" s="217">
        <f t="shared" si="339"/>
        <v>2220</v>
      </c>
      <c r="B2223" s="57" t="s">
        <v>2859</v>
      </c>
      <c r="C2223" s="58" t="s">
        <v>418</v>
      </c>
      <c r="D2223" s="58" t="s">
        <v>2284</v>
      </c>
      <c r="E2223" s="58" t="s">
        <v>2419</v>
      </c>
      <c r="F2223" s="58" t="s">
        <v>155</v>
      </c>
      <c r="G2223" s="58" t="s">
        <v>998</v>
      </c>
      <c r="H2223" s="58" t="s">
        <v>617</v>
      </c>
      <c r="I2223" s="58" t="s">
        <v>614</v>
      </c>
      <c r="J2223" s="58" t="s">
        <v>615</v>
      </c>
      <c r="K2223" s="57"/>
      <c r="L2223" s="184">
        <v>0</v>
      </c>
      <c r="M2223" s="185">
        <v>4</v>
      </c>
      <c r="N2223" s="186">
        <v>4</v>
      </c>
      <c r="O2223" s="187">
        <f>N2223-M2223</f>
        <v>0</v>
      </c>
      <c r="P2223" s="59">
        <f>N2223/M2223*100</f>
        <v>100</v>
      </c>
    </row>
    <row r="2224" spans="1:16" s="2" customFormat="1" outlineLevel="2" x14ac:dyDescent="0.2">
      <c r="A2224" s="217">
        <f t="shared" si="339"/>
        <v>2221</v>
      </c>
      <c r="B2224" s="57" t="s">
        <v>2859</v>
      </c>
      <c r="C2224" s="58" t="s">
        <v>418</v>
      </c>
      <c r="D2224" s="58" t="s">
        <v>2284</v>
      </c>
      <c r="E2224" s="58" t="s">
        <v>2419</v>
      </c>
      <c r="F2224" s="58" t="s">
        <v>155</v>
      </c>
      <c r="G2224" s="58" t="s">
        <v>998</v>
      </c>
      <c r="H2224" s="58" t="s">
        <v>620</v>
      </c>
      <c r="I2224" s="58" t="s">
        <v>614</v>
      </c>
      <c r="J2224" s="58" t="s">
        <v>621</v>
      </c>
      <c r="K2224" s="57"/>
      <c r="L2224" s="184">
        <v>0</v>
      </c>
      <c r="M2224" s="185">
        <v>62</v>
      </c>
      <c r="N2224" s="186">
        <v>62</v>
      </c>
      <c r="O2224" s="187">
        <f>N2224-M2224</f>
        <v>0</v>
      </c>
      <c r="P2224" s="59">
        <f>N2224/M2224*100</f>
        <v>100</v>
      </c>
    </row>
    <row r="2225" spans="1:16" s="2" customFormat="1" outlineLevel="1" x14ac:dyDescent="0.2">
      <c r="A2225" s="225">
        <f t="shared" si="339"/>
        <v>2222</v>
      </c>
      <c r="B2225" s="82" t="s">
        <v>2860</v>
      </c>
      <c r="C2225" s="136">
        <v>231201</v>
      </c>
      <c r="D2225" s="135"/>
      <c r="E2225" s="135"/>
      <c r="F2225" s="135"/>
      <c r="G2225" s="135"/>
      <c r="H2225" s="135">
        <v>17051</v>
      </c>
      <c r="I2225" s="61"/>
      <c r="J2225" s="61"/>
      <c r="K2225" s="63"/>
      <c r="L2225" s="65">
        <f>SUM(L2226:L2228)</f>
        <v>0</v>
      </c>
      <c r="M2225" s="65">
        <f t="shared" ref="M2225:O2225" si="341">SUM(M2226:M2228)</f>
        <v>172</v>
      </c>
      <c r="N2225" s="65">
        <f t="shared" si="341"/>
        <v>172</v>
      </c>
      <c r="O2225" s="66">
        <f t="shared" si="341"/>
        <v>0</v>
      </c>
      <c r="P2225" s="18">
        <f t="shared" ref="P2225" si="342">N2225/M2225*100</f>
        <v>100</v>
      </c>
    </row>
    <row r="2226" spans="1:16" s="2" customFormat="1" outlineLevel="2" x14ac:dyDescent="0.2">
      <c r="A2226" s="217">
        <f t="shared" si="339"/>
        <v>2223</v>
      </c>
      <c r="B2226" s="57" t="s">
        <v>2861</v>
      </c>
      <c r="C2226" s="58" t="s">
        <v>418</v>
      </c>
      <c r="D2226" s="58" t="s">
        <v>2284</v>
      </c>
      <c r="E2226" s="58" t="s">
        <v>648</v>
      </c>
      <c r="F2226" s="58" t="s">
        <v>155</v>
      </c>
      <c r="G2226" s="58" t="s">
        <v>998</v>
      </c>
      <c r="H2226" s="58" t="s">
        <v>1012</v>
      </c>
      <c r="I2226" s="58" t="s">
        <v>2862</v>
      </c>
      <c r="J2226" s="58" t="s">
        <v>615</v>
      </c>
      <c r="K2226" s="57"/>
      <c r="L2226" s="184">
        <v>0</v>
      </c>
      <c r="M2226" s="185">
        <v>14</v>
      </c>
      <c r="N2226" s="186">
        <v>14</v>
      </c>
      <c r="O2226" s="187">
        <f>N2226-M2226</f>
        <v>0</v>
      </c>
      <c r="P2226" s="59">
        <f>N2226/M2226*100</f>
        <v>100</v>
      </c>
    </row>
    <row r="2227" spans="1:16" s="2" customFormat="1" outlineLevel="2" x14ac:dyDescent="0.2">
      <c r="A2227" s="217">
        <f t="shared" si="339"/>
        <v>2224</v>
      </c>
      <c r="B2227" s="57" t="s">
        <v>2576</v>
      </c>
      <c r="C2227" s="58" t="s">
        <v>418</v>
      </c>
      <c r="D2227" s="58" t="s">
        <v>2284</v>
      </c>
      <c r="E2227" s="58" t="s">
        <v>2411</v>
      </c>
      <c r="F2227" s="58" t="s">
        <v>155</v>
      </c>
      <c r="G2227" s="58" t="s">
        <v>998</v>
      </c>
      <c r="H2227" s="58" t="s">
        <v>1012</v>
      </c>
      <c r="I2227" s="58" t="s">
        <v>2862</v>
      </c>
      <c r="J2227" s="58" t="s">
        <v>615</v>
      </c>
      <c r="K2227" s="57"/>
      <c r="L2227" s="184">
        <v>0</v>
      </c>
      <c r="M2227" s="185">
        <v>121</v>
      </c>
      <c r="N2227" s="186">
        <v>121</v>
      </c>
      <c r="O2227" s="187">
        <f>N2227-M2227</f>
        <v>0</v>
      </c>
      <c r="P2227" s="59">
        <f>N2227/M2227*100</f>
        <v>100</v>
      </c>
    </row>
    <row r="2228" spans="1:16" s="2" customFormat="1" outlineLevel="2" x14ac:dyDescent="0.2">
      <c r="A2228" s="217">
        <f t="shared" si="339"/>
        <v>2225</v>
      </c>
      <c r="B2228" s="57" t="s">
        <v>2863</v>
      </c>
      <c r="C2228" s="58" t="s">
        <v>418</v>
      </c>
      <c r="D2228" s="58" t="s">
        <v>2284</v>
      </c>
      <c r="E2228" s="58" t="s">
        <v>2445</v>
      </c>
      <c r="F2228" s="58" t="s">
        <v>155</v>
      </c>
      <c r="G2228" s="58" t="s">
        <v>998</v>
      </c>
      <c r="H2228" s="58" t="s">
        <v>1012</v>
      </c>
      <c r="I2228" s="58" t="s">
        <v>2862</v>
      </c>
      <c r="J2228" s="58" t="s">
        <v>615</v>
      </c>
      <c r="K2228" s="57"/>
      <c r="L2228" s="184">
        <v>0</v>
      </c>
      <c r="M2228" s="185">
        <v>37</v>
      </c>
      <c r="N2228" s="186">
        <v>37</v>
      </c>
      <c r="O2228" s="187">
        <f>N2228-M2228</f>
        <v>0</v>
      </c>
      <c r="P2228" s="59">
        <f>N2228/M2228*100</f>
        <v>100</v>
      </c>
    </row>
    <row r="2229" spans="1:16" s="2" customFormat="1" outlineLevel="1" x14ac:dyDescent="0.2">
      <c r="A2229" s="225">
        <f t="shared" si="339"/>
        <v>2226</v>
      </c>
      <c r="B2229" s="82" t="s">
        <v>2321</v>
      </c>
      <c r="C2229" s="136">
        <v>231201</v>
      </c>
      <c r="D2229" s="135"/>
      <c r="E2229" s="135"/>
      <c r="F2229" s="135"/>
      <c r="G2229" s="135"/>
      <c r="H2229" s="135">
        <v>29331</v>
      </c>
      <c r="I2229" s="61"/>
      <c r="J2229" s="61"/>
      <c r="K2229" s="63"/>
      <c r="L2229" s="65">
        <f>SUM(L2230)</f>
        <v>0</v>
      </c>
      <c r="M2229" s="65">
        <f t="shared" ref="M2229:O2229" si="343">SUM(M2230)</f>
        <v>45</v>
      </c>
      <c r="N2229" s="65">
        <f t="shared" si="343"/>
        <v>45</v>
      </c>
      <c r="O2229" s="66">
        <f t="shared" si="343"/>
        <v>0</v>
      </c>
      <c r="P2229" s="18">
        <f t="shared" ref="P2229" si="344">N2229/M2229*100</f>
        <v>100</v>
      </c>
    </row>
    <row r="2230" spans="1:16" s="2" customFormat="1" outlineLevel="2" x14ac:dyDescent="0.2">
      <c r="A2230" s="217">
        <f t="shared" si="339"/>
        <v>2227</v>
      </c>
      <c r="B2230" s="57" t="s">
        <v>2864</v>
      </c>
      <c r="C2230" s="58" t="s">
        <v>418</v>
      </c>
      <c r="D2230" s="58" t="s">
        <v>2284</v>
      </c>
      <c r="E2230" s="58" t="s">
        <v>138</v>
      </c>
      <c r="F2230" s="58" t="s">
        <v>155</v>
      </c>
      <c r="G2230" s="58" t="s">
        <v>998</v>
      </c>
      <c r="H2230" s="58" t="s">
        <v>2322</v>
      </c>
      <c r="I2230" s="58" t="s">
        <v>25</v>
      </c>
      <c r="J2230" s="58" t="s">
        <v>25</v>
      </c>
      <c r="K2230" s="57"/>
      <c r="L2230" s="184">
        <v>0</v>
      </c>
      <c r="M2230" s="185">
        <v>45</v>
      </c>
      <c r="N2230" s="186">
        <v>45</v>
      </c>
      <c r="O2230" s="187">
        <f>N2230-M2230</f>
        <v>0</v>
      </c>
      <c r="P2230" s="59">
        <f>N2230/M2230*100</f>
        <v>100</v>
      </c>
    </row>
    <row r="2231" spans="1:16" s="2" customFormat="1" ht="42.75" outlineLevel="1" x14ac:dyDescent="0.2">
      <c r="A2231" s="225">
        <f t="shared" si="339"/>
        <v>2228</v>
      </c>
      <c r="B2231" s="82" t="s">
        <v>2865</v>
      </c>
      <c r="C2231" s="136">
        <v>231231</v>
      </c>
      <c r="D2231" s="135"/>
      <c r="E2231" s="135"/>
      <c r="F2231" s="135"/>
      <c r="G2231" s="135"/>
      <c r="H2231" s="135">
        <v>33034</v>
      </c>
      <c r="I2231" s="61"/>
      <c r="J2231" s="61"/>
      <c r="K2231" s="63"/>
      <c r="L2231" s="65">
        <f>SUM(L2232:L2244)</f>
        <v>0</v>
      </c>
      <c r="M2231" s="65">
        <f t="shared" ref="M2231:O2231" si="345">SUM(M2232:M2244)</f>
        <v>1151</v>
      </c>
      <c r="N2231" s="65">
        <f t="shared" si="345"/>
        <v>1148</v>
      </c>
      <c r="O2231" s="66">
        <f t="shared" si="345"/>
        <v>-3</v>
      </c>
      <c r="P2231" s="18">
        <f t="shared" ref="P2231:P2277" si="346">N2231/M2231*100</f>
        <v>99.739357080799309</v>
      </c>
    </row>
    <row r="2232" spans="1:16" s="2" customFormat="1" outlineLevel="2" x14ac:dyDescent="0.2">
      <c r="A2232" s="217">
        <f t="shared" si="339"/>
        <v>2229</v>
      </c>
      <c r="B2232" s="57" t="s">
        <v>2866</v>
      </c>
      <c r="C2232" s="58" t="s">
        <v>428</v>
      </c>
      <c r="D2232" s="58" t="s">
        <v>2284</v>
      </c>
      <c r="E2232" s="58" t="s">
        <v>2395</v>
      </c>
      <c r="F2232" s="58" t="s">
        <v>2389</v>
      </c>
      <c r="G2232" s="58" t="s">
        <v>998</v>
      </c>
      <c r="H2232" s="58" t="s">
        <v>429</v>
      </c>
      <c r="I2232" s="58" t="s">
        <v>25</v>
      </c>
      <c r="J2232" s="58" t="s">
        <v>25</v>
      </c>
      <c r="K2232" s="57"/>
      <c r="L2232" s="184">
        <v>0</v>
      </c>
      <c r="M2232" s="185">
        <v>59</v>
      </c>
      <c r="N2232" s="186">
        <v>59</v>
      </c>
      <c r="O2232" s="187">
        <f t="shared" ref="O2232:O2244" si="347">N2232-M2232</f>
        <v>0</v>
      </c>
      <c r="P2232" s="59">
        <f t="shared" si="346"/>
        <v>100</v>
      </c>
    </row>
    <row r="2233" spans="1:16" s="2" customFormat="1" outlineLevel="2" x14ac:dyDescent="0.2">
      <c r="A2233" s="217">
        <f t="shared" si="339"/>
        <v>2230</v>
      </c>
      <c r="B2233" s="57" t="s">
        <v>2867</v>
      </c>
      <c r="C2233" s="58" t="s">
        <v>428</v>
      </c>
      <c r="D2233" s="58" t="s">
        <v>2284</v>
      </c>
      <c r="E2233" s="58" t="s">
        <v>2407</v>
      </c>
      <c r="F2233" s="58" t="s">
        <v>2389</v>
      </c>
      <c r="G2233" s="58" t="s">
        <v>998</v>
      </c>
      <c r="H2233" s="58" t="s">
        <v>429</v>
      </c>
      <c r="I2233" s="58" t="s">
        <v>25</v>
      </c>
      <c r="J2233" s="58" t="s">
        <v>25</v>
      </c>
      <c r="K2233" s="57"/>
      <c r="L2233" s="184">
        <v>0</v>
      </c>
      <c r="M2233" s="185">
        <v>102</v>
      </c>
      <c r="N2233" s="186">
        <v>102</v>
      </c>
      <c r="O2233" s="187">
        <f t="shared" si="347"/>
        <v>0</v>
      </c>
      <c r="P2233" s="59">
        <f t="shared" si="346"/>
        <v>100</v>
      </c>
    </row>
    <row r="2234" spans="1:16" s="2" customFormat="1" outlineLevel="2" x14ac:dyDescent="0.2">
      <c r="A2234" s="217">
        <f t="shared" si="339"/>
        <v>2231</v>
      </c>
      <c r="B2234" s="57" t="s">
        <v>8418</v>
      </c>
      <c r="C2234" s="58" t="s">
        <v>428</v>
      </c>
      <c r="D2234" s="58" t="s">
        <v>2284</v>
      </c>
      <c r="E2234" s="58" t="s">
        <v>2413</v>
      </c>
      <c r="F2234" s="58" t="s">
        <v>2389</v>
      </c>
      <c r="G2234" s="58" t="s">
        <v>998</v>
      </c>
      <c r="H2234" s="58" t="s">
        <v>429</v>
      </c>
      <c r="I2234" s="58" t="s">
        <v>25</v>
      </c>
      <c r="J2234" s="58" t="s">
        <v>25</v>
      </c>
      <c r="K2234" s="57"/>
      <c r="L2234" s="184">
        <v>0</v>
      </c>
      <c r="M2234" s="185">
        <v>65</v>
      </c>
      <c r="N2234" s="186">
        <v>62</v>
      </c>
      <c r="O2234" s="187">
        <f t="shared" si="347"/>
        <v>-3</v>
      </c>
      <c r="P2234" s="59">
        <f t="shared" si="346"/>
        <v>95.384615384615387</v>
      </c>
    </row>
    <row r="2235" spans="1:16" s="2" customFormat="1" outlineLevel="2" x14ac:dyDescent="0.2">
      <c r="A2235" s="217">
        <f t="shared" si="339"/>
        <v>2232</v>
      </c>
      <c r="B2235" s="57" t="s">
        <v>2868</v>
      </c>
      <c r="C2235" s="58" t="s">
        <v>428</v>
      </c>
      <c r="D2235" s="58" t="s">
        <v>2284</v>
      </c>
      <c r="E2235" s="58" t="s">
        <v>2419</v>
      </c>
      <c r="F2235" s="58" t="s">
        <v>151</v>
      </c>
      <c r="G2235" s="58" t="s">
        <v>998</v>
      </c>
      <c r="H2235" s="58" t="s">
        <v>429</v>
      </c>
      <c r="I2235" s="58" t="s">
        <v>25</v>
      </c>
      <c r="J2235" s="58" t="s">
        <v>25</v>
      </c>
      <c r="K2235" s="57"/>
      <c r="L2235" s="184">
        <v>0</v>
      </c>
      <c r="M2235" s="185">
        <v>132</v>
      </c>
      <c r="N2235" s="186">
        <v>132</v>
      </c>
      <c r="O2235" s="187">
        <f t="shared" si="347"/>
        <v>0</v>
      </c>
      <c r="P2235" s="59">
        <f t="shared" si="346"/>
        <v>100</v>
      </c>
    </row>
    <row r="2236" spans="1:16" s="2" customFormat="1" outlineLevel="2" x14ac:dyDescent="0.2">
      <c r="A2236" s="217">
        <f t="shared" si="339"/>
        <v>2233</v>
      </c>
      <c r="B2236" s="57" t="s">
        <v>2869</v>
      </c>
      <c r="C2236" s="58" t="s">
        <v>428</v>
      </c>
      <c r="D2236" s="58" t="s">
        <v>2284</v>
      </c>
      <c r="E2236" s="58" t="s">
        <v>2426</v>
      </c>
      <c r="F2236" s="58" t="s">
        <v>151</v>
      </c>
      <c r="G2236" s="58" t="s">
        <v>998</v>
      </c>
      <c r="H2236" s="58" t="s">
        <v>429</v>
      </c>
      <c r="I2236" s="58" t="s">
        <v>25</v>
      </c>
      <c r="J2236" s="58" t="s">
        <v>25</v>
      </c>
      <c r="K2236" s="57"/>
      <c r="L2236" s="184">
        <v>0</v>
      </c>
      <c r="M2236" s="185">
        <v>114</v>
      </c>
      <c r="N2236" s="186">
        <v>114</v>
      </c>
      <c r="O2236" s="187">
        <f t="shared" si="347"/>
        <v>0</v>
      </c>
      <c r="P2236" s="59">
        <f t="shared" si="346"/>
        <v>100</v>
      </c>
    </row>
    <row r="2237" spans="1:16" s="2" customFormat="1" outlineLevel="2" x14ac:dyDescent="0.2">
      <c r="A2237" s="217">
        <f t="shared" si="339"/>
        <v>2234</v>
      </c>
      <c r="B2237" s="57" t="s">
        <v>2870</v>
      </c>
      <c r="C2237" s="58" t="s">
        <v>428</v>
      </c>
      <c r="D2237" s="58" t="s">
        <v>2284</v>
      </c>
      <c r="E2237" s="58" t="s">
        <v>2433</v>
      </c>
      <c r="F2237" s="58" t="s">
        <v>151</v>
      </c>
      <c r="G2237" s="58" t="s">
        <v>998</v>
      </c>
      <c r="H2237" s="58" t="s">
        <v>429</v>
      </c>
      <c r="I2237" s="58" t="s">
        <v>25</v>
      </c>
      <c r="J2237" s="58" t="s">
        <v>25</v>
      </c>
      <c r="K2237" s="57"/>
      <c r="L2237" s="184">
        <v>0</v>
      </c>
      <c r="M2237" s="185">
        <v>135</v>
      </c>
      <c r="N2237" s="186">
        <v>135</v>
      </c>
      <c r="O2237" s="187">
        <f t="shared" si="347"/>
        <v>0</v>
      </c>
      <c r="P2237" s="59">
        <f t="shared" si="346"/>
        <v>100</v>
      </c>
    </row>
    <row r="2238" spans="1:16" s="2" customFormat="1" outlineLevel="2" x14ac:dyDescent="0.2">
      <c r="A2238" s="217">
        <f t="shared" si="339"/>
        <v>2235</v>
      </c>
      <c r="B2238" s="57" t="s">
        <v>2565</v>
      </c>
      <c r="C2238" s="58" t="s">
        <v>428</v>
      </c>
      <c r="D2238" s="58" t="s">
        <v>2284</v>
      </c>
      <c r="E2238" s="58" t="s">
        <v>2437</v>
      </c>
      <c r="F2238" s="58" t="s">
        <v>151</v>
      </c>
      <c r="G2238" s="58" t="s">
        <v>998</v>
      </c>
      <c r="H2238" s="58" t="s">
        <v>429</v>
      </c>
      <c r="I2238" s="58" t="s">
        <v>25</v>
      </c>
      <c r="J2238" s="58" t="s">
        <v>25</v>
      </c>
      <c r="K2238" s="57"/>
      <c r="L2238" s="184">
        <v>0</v>
      </c>
      <c r="M2238" s="185">
        <v>72</v>
      </c>
      <c r="N2238" s="186">
        <v>72</v>
      </c>
      <c r="O2238" s="187">
        <f t="shared" si="347"/>
        <v>0</v>
      </c>
      <c r="P2238" s="59">
        <f t="shared" si="346"/>
        <v>100</v>
      </c>
    </row>
    <row r="2239" spans="1:16" s="2" customFormat="1" outlineLevel="2" x14ac:dyDescent="0.2">
      <c r="A2239" s="217">
        <f t="shared" si="339"/>
        <v>2236</v>
      </c>
      <c r="B2239" s="57" t="s">
        <v>2871</v>
      </c>
      <c r="C2239" s="58" t="s">
        <v>428</v>
      </c>
      <c r="D2239" s="58" t="s">
        <v>2284</v>
      </c>
      <c r="E2239" s="58" t="s">
        <v>2439</v>
      </c>
      <c r="F2239" s="58" t="s">
        <v>151</v>
      </c>
      <c r="G2239" s="58" t="s">
        <v>998</v>
      </c>
      <c r="H2239" s="58" t="s">
        <v>429</v>
      </c>
      <c r="I2239" s="58" t="s">
        <v>25</v>
      </c>
      <c r="J2239" s="58" t="s">
        <v>25</v>
      </c>
      <c r="K2239" s="57"/>
      <c r="L2239" s="184">
        <v>0</v>
      </c>
      <c r="M2239" s="185">
        <v>95</v>
      </c>
      <c r="N2239" s="186">
        <v>95</v>
      </c>
      <c r="O2239" s="187">
        <f t="shared" si="347"/>
        <v>0</v>
      </c>
      <c r="P2239" s="59">
        <f t="shared" si="346"/>
        <v>100</v>
      </c>
    </row>
    <row r="2240" spans="1:16" s="2" customFormat="1" outlineLevel="2" x14ac:dyDescent="0.2">
      <c r="A2240" s="217">
        <f t="shared" si="339"/>
        <v>2237</v>
      </c>
      <c r="B2240" s="57" t="s">
        <v>2573</v>
      </c>
      <c r="C2240" s="58" t="s">
        <v>428</v>
      </c>
      <c r="D2240" s="58" t="s">
        <v>2284</v>
      </c>
      <c r="E2240" s="58" t="s">
        <v>2441</v>
      </c>
      <c r="F2240" s="58" t="s">
        <v>151</v>
      </c>
      <c r="G2240" s="58" t="s">
        <v>998</v>
      </c>
      <c r="H2240" s="58" t="s">
        <v>429</v>
      </c>
      <c r="I2240" s="58" t="s">
        <v>25</v>
      </c>
      <c r="J2240" s="58" t="s">
        <v>25</v>
      </c>
      <c r="K2240" s="57"/>
      <c r="L2240" s="184">
        <v>0</v>
      </c>
      <c r="M2240" s="185">
        <v>50</v>
      </c>
      <c r="N2240" s="186">
        <v>50</v>
      </c>
      <c r="O2240" s="187">
        <f t="shared" si="347"/>
        <v>0</v>
      </c>
      <c r="P2240" s="59">
        <f t="shared" si="346"/>
        <v>100</v>
      </c>
    </row>
    <row r="2241" spans="1:16" s="2" customFormat="1" outlineLevel="2" x14ac:dyDescent="0.2">
      <c r="A2241" s="217">
        <f t="shared" si="339"/>
        <v>2238</v>
      </c>
      <c r="B2241" s="57" t="s">
        <v>2863</v>
      </c>
      <c r="C2241" s="58" t="s">
        <v>428</v>
      </c>
      <c r="D2241" s="58" t="s">
        <v>2284</v>
      </c>
      <c r="E2241" s="58" t="s">
        <v>2445</v>
      </c>
      <c r="F2241" s="58" t="s">
        <v>151</v>
      </c>
      <c r="G2241" s="58" t="s">
        <v>998</v>
      </c>
      <c r="H2241" s="58" t="s">
        <v>429</v>
      </c>
      <c r="I2241" s="58" t="s">
        <v>25</v>
      </c>
      <c r="J2241" s="58" t="s">
        <v>25</v>
      </c>
      <c r="K2241" s="57"/>
      <c r="L2241" s="184">
        <v>0</v>
      </c>
      <c r="M2241" s="185">
        <v>83</v>
      </c>
      <c r="N2241" s="186">
        <v>83</v>
      </c>
      <c r="O2241" s="187">
        <f t="shared" si="347"/>
        <v>0</v>
      </c>
      <c r="P2241" s="59">
        <f t="shared" si="346"/>
        <v>100</v>
      </c>
    </row>
    <row r="2242" spans="1:16" s="2" customFormat="1" outlineLevel="2" x14ac:dyDescent="0.2">
      <c r="A2242" s="217">
        <f t="shared" si="339"/>
        <v>2239</v>
      </c>
      <c r="B2242" s="57" t="s">
        <v>2872</v>
      </c>
      <c r="C2242" s="58" t="s">
        <v>428</v>
      </c>
      <c r="D2242" s="58" t="s">
        <v>2284</v>
      </c>
      <c r="E2242" s="58" t="s">
        <v>2451</v>
      </c>
      <c r="F2242" s="58" t="s">
        <v>649</v>
      </c>
      <c r="G2242" s="58" t="s">
        <v>998</v>
      </c>
      <c r="H2242" s="58" t="s">
        <v>429</v>
      </c>
      <c r="I2242" s="58" t="s">
        <v>25</v>
      </c>
      <c r="J2242" s="58" t="s">
        <v>25</v>
      </c>
      <c r="K2242" s="57"/>
      <c r="L2242" s="184">
        <v>0</v>
      </c>
      <c r="M2242" s="185">
        <v>105</v>
      </c>
      <c r="N2242" s="186">
        <v>105</v>
      </c>
      <c r="O2242" s="187">
        <f t="shared" si="347"/>
        <v>0</v>
      </c>
      <c r="P2242" s="59">
        <f t="shared" si="346"/>
        <v>100</v>
      </c>
    </row>
    <row r="2243" spans="1:16" s="2" customFormat="1" outlineLevel="2" x14ac:dyDescent="0.2">
      <c r="A2243" s="217">
        <f t="shared" si="339"/>
        <v>2240</v>
      </c>
      <c r="B2243" s="57" t="s">
        <v>2873</v>
      </c>
      <c r="C2243" s="58" t="s">
        <v>428</v>
      </c>
      <c r="D2243" s="58" t="s">
        <v>2284</v>
      </c>
      <c r="E2243" s="58" t="s">
        <v>2468</v>
      </c>
      <c r="F2243" s="58" t="s">
        <v>649</v>
      </c>
      <c r="G2243" s="58" t="s">
        <v>998</v>
      </c>
      <c r="H2243" s="58" t="s">
        <v>429</v>
      </c>
      <c r="I2243" s="58" t="s">
        <v>25</v>
      </c>
      <c r="J2243" s="58" t="s">
        <v>25</v>
      </c>
      <c r="K2243" s="57"/>
      <c r="L2243" s="184">
        <v>0</v>
      </c>
      <c r="M2243" s="185">
        <v>71</v>
      </c>
      <c r="N2243" s="186">
        <v>71</v>
      </c>
      <c r="O2243" s="187">
        <f t="shared" si="347"/>
        <v>0</v>
      </c>
      <c r="P2243" s="59">
        <f t="shared" si="346"/>
        <v>100</v>
      </c>
    </row>
    <row r="2244" spans="1:16" s="2" customFormat="1" outlineLevel="2" x14ac:dyDescent="0.2">
      <c r="A2244" s="217">
        <f t="shared" si="339"/>
        <v>2241</v>
      </c>
      <c r="B2244" s="57" t="s">
        <v>2874</v>
      </c>
      <c r="C2244" s="58" t="s">
        <v>428</v>
      </c>
      <c r="D2244" s="58" t="s">
        <v>2284</v>
      </c>
      <c r="E2244" s="58" t="s">
        <v>2488</v>
      </c>
      <c r="F2244" s="58" t="s">
        <v>2482</v>
      </c>
      <c r="G2244" s="58" t="s">
        <v>998</v>
      </c>
      <c r="H2244" s="58" t="s">
        <v>429</v>
      </c>
      <c r="I2244" s="58" t="s">
        <v>25</v>
      </c>
      <c r="J2244" s="58" t="s">
        <v>25</v>
      </c>
      <c r="K2244" s="57"/>
      <c r="L2244" s="184">
        <v>0</v>
      </c>
      <c r="M2244" s="185">
        <v>68</v>
      </c>
      <c r="N2244" s="186">
        <v>68</v>
      </c>
      <c r="O2244" s="187">
        <f t="shared" si="347"/>
        <v>0</v>
      </c>
      <c r="P2244" s="59">
        <f t="shared" si="346"/>
        <v>100</v>
      </c>
    </row>
    <row r="2245" spans="1:16" s="2" customFormat="1" outlineLevel="1" x14ac:dyDescent="0.2">
      <c r="A2245" s="225">
        <f t="shared" si="339"/>
        <v>2242</v>
      </c>
      <c r="B2245" s="82" t="s">
        <v>2324</v>
      </c>
      <c r="C2245" s="136">
        <v>231231</v>
      </c>
      <c r="D2245" s="135"/>
      <c r="E2245" s="135"/>
      <c r="F2245" s="135"/>
      <c r="G2245" s="135"/>
      <c r="H2245" s="135">
        <v>33038</v>
      </c>
      <c r="I2245" s="61"/>
      <c r="J2245" s="61"/>
      <c r="K2245" s="63"/>
      <c r="L2245" s="65">
        <f>SUM(L2246:L2276)</f>
        <v>0</v>
      </c>
      <c r="M2245" s="65">
        <f t="shared" ref="M2245:O2245" si="348">SUM(M2246:M2276)</f>
        <v>1358</v>
      </c>
      <c r="N2245" s="65">
        <f t="shared" si="348"/>
        <v>1358</v>
      </c>
      <c r="O2245" s="66">
        <f t="shared" si="348"/>
        <v>0</v>
      </c>
      <c r="P2245" s="18">
        <f t="shared" si="346"/>
        <v>100</v>
      </c>
    </row>
    <row r="2246" spans="1:16" s="2" customFormat="1" outlineLevel="2" x14ac:dyDescent="0.2">
      <c r="A2246" s="217">
        <f t="shared" ref="A2246:A2309" si="349">A2245+1</f>
        <v>2243</v>
      </c>
      <c r="B2246" s="57" t="s">
        <v>2875</v>
      </c>
      <c r="C2246" s="58" t="s">
        <v>428</v>
      </c>
      <c r="D2246" s="58" t="s">
        <v>2284</v>
      </c>
      <c r="E2246" s="58" t="s">
        <v>2876</v>
      </c>
      <c r="F2246" s="58" t="s">
        <v>151</v>
      </c>
      <c r="G2246" s="58" t="s">
        <v>89</v>
      </c>
      <c r="H2246" s="58" t="s">
        <v>2325</v>
      </c>
      <c r="I2246" s="58" t="s">
        <v>25</v>
      </c>
      <c r="J2246" s="58" t="s">
        <v>25</v>
      </c>
      <c r="K2246" s="57"/>
      <c r="L2246" s="184">
        <v>0</v>
      </c>
      <c r="M2246" s="185">
        <v>4</v>
      </c>
      <c r="N2246" s="186">
        <v>4</v>
      </c>
      <c r="O2246" s="187">
        <f t="shared" ref="O2246:O2276" si="350">N2246-M2246</f>
        <v>0</v>
      </c>
      <c r="P2246" s="59">
        <f t="shared" si="346"/>
        <v>100</v>
      </c>
    </row>
    <row r="2247" spans="1:16" s="2" customFormat="1" outlineLevel="2" x14ac:dyDescent="0.2">
      <c r="A2247" s="217">
        <f t="shared" si="349"/>
        <v>2244</v>
      </c>
      <c r="B2247" s="57" t="s">
        <v>2877</v>
      </c>
      <c r="C2247" s="58" t="s">
        <v>428</v>
      </c>
      <c r="D2247" s="58" t="s">
        <v>2284</v>
      </c>
      <c r="E2247" s="58" t="s">
        <v>2878</v>
      </c>
      <c r="F2247" s="58" t="s">
        <v>151</v>
      </c>
      <c r="G2247" s="58" t="s">
        <v>89</v>
      </c>
      <c r="H2247" s="58" t="s">
        <v>2325</v>
      </c>
      <c r="I2247" s="58" t="s">
        <v>25</v>
      </c>
      <c r="J2247" s="58" t="s">
        <v>25</v>
      </c>
      <c r="K2247" s="57"/>
      <c r="L2247" s="184">
        <v>0</v>
      </c>
      <c r="M2247" s="185">
        <v>17</v>
      </c>
      <c r="N2247" s="186">
        <v>17</v>
      </c>
      <c r="O2247" s="187">
        <f t="shared" si="350"/>
        <v>0</v>
      </c>
      <c r="P2247" s="59">
        <f t="shared" si="346"/>
        <v>100</v>
      </c>
    </row>
    <row r="2248" spans="1:16" s="2" customFormat="1" outlineLevel="2" x14ac:dyDescent="0.2">
      <c r="A2248" s="217">
        <f t="shared" si="349"/>
        <v>2245</v>
      </c>
      <c r="B2248" s="57" t="s">
        <v>2879</v>
      </c>
      <c r="C2248" s="58" t="s">
        <v>428</v>
      </c>
      <c r="D2248" s="58" t="s">
        <v>2284</v>
      </c>
      <c r="E2248" s="58" t="s">
        <v>2880</v>
      </c>
      <c r="F2248" s="58" t="s">
        <v>151</v>
      </c>
      <c r="G2248" s="58" t="s">
        <v>89</v>
      </c>
      <c r="H2248" s="58" t="s">
        <v>2325</v>
      </c>
      <c r="I2248" s="58" t="s">
        <v>25</v>
      </c>
      <c r="J2248" s="58" t="s">
        <v>25</v>
      </c>
      <c r="K2248" s="57"/>
      <c r="L2248" s="184">
        <v>0</v>
      </c>
      <c r="M2248" s="185">
        <v>4</v>
      </c>
      <c r="N2248" s="186">
        <v>4</v>
      </c>
      <c r="O2248" s="187">
        <f t="shared" si="350"/>
        <v>0</v>
      </c>
      <c r="P2248" s="59">
        <f t="shared" si="346"/>
        <v>100</v>
      </c>
    </row>
    <row r="2249" spans="1:16" s="2" customFormat="1" outlineLevel="2" x14ac:dyDescent="0.2">
      <c r="A2249" s="217">
        <f t="shared" si="349"/>
        <v>2246</v>
      </c>
      <c r="B2249" s="57" t="s">
        <v>2881</v>
      </c>
      <c r="C2249" s="58" t="s">
        <v>428</v>
      </c>
      <c r="D2249" s="58" t="s">
        <v>2284</v>
      </c>
      <c r="E2249" s="58" t="s">
        <v>2882</v>
      </c>
      <c r="F2249" s="58" t="s">
        <v>151</v>
      </c>
      <c r="G2249" s="58" t="s">
        <v>89</v>
      </c>
      <c r="H2249" s="58" t="s">
        <v>2325</v>
      </c>
      <c r="I2249" s="58" t="s">
        <v>25</v>
      </c>
      <c r="J2249" s="58" t="s">
        <v>25</v>
      </c>
      <c r="K2249" s="57"/>
      <c r="L2249" s="184">
        <v>0</v>
      </c>
      <c r="M2249" s="185">
        <v>4</v>
      </c>
      <c r="N2249" s="186">
        <v>4</v>
      </c>
      <c r="O2249" s="187">
        <f t="shared" si="350"/>
        <v>0</v>
      </c>
      <c r="P2249" s="59">
        <f t="shared" si="346"/>
        <v>100</v>
      </c>
    </row>
    <row r="2250" spans="1:16" s="2" customFormat="1" outlineLevel="2" x14ac:dyDescent="0.2">
      <c r="A2250" s="217">
        <f t="shared" si="349"/>
        <v>2247</v>
      </c>
      <c r="B2250" s="57" t="s">
        <v>2883</v>
      </c>
      <c r="C2250" s="58" t="s">
        <v>428</v>
      </c>
      <c r="D2250" s="58" t="s">
        <v>2284</v>
      </c>
      <c r="E2250" s="58" t="s">
        <v>514</v>
      </c>
      <c r="F2250" s="58" t="s">
        <v>649</v>
      </c>
      <c r="G2250" s="58" t="s">
        <v>89</v>
      </c>
      <c r="H2250" s="58" t="s">
        <v>2325</v>
      </c>
      <c r="I2250" s="58" t="s">
        <v>25</v>
      </c>
      <c r="J2250" s="58" t="s">
        <v>25</v>
      </c>
      <c r="K2250" s="57"/>
      <c r="L2250" s="184">
        <v>0</v>
      </c>
      <c r="M2250" s="185">
        <v>4</v>
      </c>
      <c r="N2250" s="186">
        <v>4</v>
      </c>
      <c r="O2250" s="187">
        <f t="shared" si="350"/>
        <v>0</v>
      </c>
      <c r="P2250" s="59">
        <f t="shared" si="346"/>
        <v>100</v>
      </c>
    </row>
    <row r="2251" spans="1:16" s="2" customFormat="1" outlineLevel="2" x14ac:dyDescent="0.2">
      <c r="A2251" s="217">
        <f t="shared" si="349"/>
        <v>2248</v>
      </c>
      <c r="B2251" s="57" t="s">
        <v>2884</v>
      </c>
      <c r="C2251" s="58" t="s">
        <v>428</v>
      </c>
      <c r="D2251" s="58" t="s">
        <v>2284</v>
      </c>
      <c r="E2251" s="58" t="s">
        <v>2388</v>
      </c>
      <c r="F2251" s="58" t="s">
        <v>2389</v>
      </c>
      <c r="G2251" s="58" t="s">
        <v>998</v>
      </c>
      <c r="H2251" s="58" t="s">
        <v>2325</v>
      </c>
      <c r="I2251" s="58" t="s">
        <v>25</v>
      </c>
      <c r="J2251" s="58" t="s">
        <v>25</v>
      </c>
      <c r="K2251" s="57"/>
      <c r="L2251" s="184">
        <v>0</v>
      </c>
      <c r="M2251" s="185">
        <v>39</v>
      </c>
      <c r="N2251" s="186">
        <v>39</v>
      </c>
      <c r="O2251" s="187">
        <f t="shared" si="350"/>
        <v>0</v>
      </c>
      <c r="P2251" s="59">
        <f t="shared" si="346"/>
        <v>100</v>
      </c>
    </row>
    <row r="2252" spans="1:16" s="2" customFormat="1" outlineLevel="2" x14ac:dyDescent="0.2">
      <c r="A2252" s="217">
        <f t="shared" si="349"/>
        <v>2249</v>
      </c>
      <c r="B2252" s="57" t="s">
        <v>2885</v>
      </c>
      <c r="C2252" s="58" t="s">
        <v>428</v>
      </c>
      <c r="D2252" s="58" t="s">
        <v>2284</v>
      </c>
      <c r="E2252" s="58" t="s">
        <v>2391</v>
      </c>
      <c r="F2252" s="58" t="s">
        <v>2389</v>
      </c>
      <c r="G2252" s="58" t="s">
        <v>998</v>
      </c>
      <c r="H2252" s="58" t="s">
        <v>2325</v>
      </c>
      <c r="I2252" s="58" t="s">
        <v>25</v>
      </c>
      <c r="J2252" s="58" t="s">
        <v>25</v>
      </c>
      <c r="K2252" s="57"/>
      <c r="L2252" s="184">
        <v>0</v>
      </c>
      <c r="M2252" s="185">
        <v>86</v>
      </c>
      <c r="N2252" s="186">
        <v>86</v>
      </c>
      <c r="O2252" s="187">
        <f t="shared" si="350"/>
        <v>0</v>
      </c>
      <c r="P2252" s="59">
        <f t="shared" si="346"/>
        <v>100</v>
      </c>
    </row>
    <row r="2253" spans="1:16" s="2" customFormat="1" outlineLevel="2" x14ac:dyDescent="0.2">
      <c r="A2253" s="217">
        <f t="shared" si="349"/>
        <v>2250</v>
      </c>
      <c r="B2253" s="57" t="s">
        <v>2555</v>
      </c>
      <c r="C2253" s="58" t="s">
        <v>428</v>
      </c>
      <c r="D2253" s="58" t="s">
        <v>2284</v>
      </c>
      <c r="E2253" s="58" t="s">
        <v>2393</v>
      </c>
      <c r="F2253" s="58" t="s">
        <v>2389</v>
      </c>
      <c r="G2253" s="58" t="s">
        <v>998</v>
      </c>
      <c r="H2253" s="58" t="s">
        <v>2325</v>
      </c>
      <c r="I2253" s="58" t="s">
        <v>25</v>
      </c>
      <c r="J2253" s="58" t="s">
        <v>25</v>
      </c>
      <c r="K2253" s="57"/>
      <c r="L2253" s="184">
        <v>0</v>
      </c>
      <c r="M2253" s="185">
        <v>69</v>
      </c>
      <c r="N2253" s="186">
        <v>69</v>
      </c>
      <c r="O2253" s="187">
        <f t="shared" si="350"/>
        <v>0</v>
      </c>
      <c r="P2253" s="59">
        <f t="shared" si="346"/>
        <v>100</v>
      </c>
    </row>
    <row r="2254" spans="1:16" s="2" customFormat="1" outlineLevel="2" x14ac:dyDescent="0.2">
      <c r="A2254" s="217">
        <f t="shared" si="349"/>
        <v>2251</v>
      </c>
      <c r="B2254" s="57" t="s">
        <v>2866</v>
      </c>
      <c r="C2254" s="58" t="s">
        <v>428</v>
      </c>
      <c r="D2254" s="58" t="s">
        <v>2284</v>
      </c>
      <c r="E2254" s="58" t="s">
        <v>2395</v>
      </c>
      <c r="F2254" s="58" t="s">
        <v>2389</v>
      </c>
      <c r="G2254" s="58" t="s">
        <v>998</v>
      </c>
      <c r="H2254" s="58" t="s">
        <v>2325</v>
      </c>
      <c r="I2254" s="58" t="s">
        <v>25</v>
      </c>
      <c r="J2254" s="58" t="s">
        <v>25</v>
      </c>
      <c r="K2254" s="57"/>
      <c r="L2254" s="184">
        <v>0</v>
      </c>
      <c r="M2254" s="185">
        <v>73</v>
      </c>
      <c r="N2254" s="186">
        <v>73</v>
      </c>
      <c r="O2254" s="187">
        <f t="shared" si="350"/>
        <v>0</v>
      </c>
      <c r="P2254" s="59">
        <f t="shared" si="346"/>
        <v>100</v>
      </c>
    </row>
    <row r="2255" spans="1:16" s="2" customFormat="1" outlineLevel="2" x14ac:dyDescent="0.2">
      <c r="A2255" s="217">
        <f t="shared" si="349"/>
        <v>2252</v>
      </c>
      <c r="B2255" s="57" t="s">
        <v>2886</v>
      </c>
      <c r="C2255" s="58" t="s">
        <v>428</v>
      </c>
      <c r="D2255" s="58" t="s">
        <v>2284</v>
      </c>
      <c r="E2255" s="58" t="s">
        <v>2397</v>
      </c>
      <c r="F2255" s="58" t="s">
        <v>2389</v>
      </c>
      <c r="G2255" s="58" t="s">
        <v>998</v>
      </c>
      <c r="H2255" s="58" t="s">
        <v>2325</v>
      </c>
      <c r="I2255" s="58" t="s">
        <v>25</v>
      </c>
      <c r="J2255" s="58" t="s">
        <v>25</v>
      </c>
      <c r="K2255" s="57"/>
      <c r="L2255" s="184">
        <v>0</v>
      </c>
      <c r="M2255" s="185">
        <v>91</v>
      </c>
      <c r="N2255" s="186">
        <v>91</v>
      </c>
      <c r="O2255" s="187">
        <f t="shared" si="350"/>
        <v>0</v>
      </c>
      <c r="P2255" s="59">
        <f t="shared" si="346"/>
        <v>100</v>
      </c>
    </row>
    <row r="2256" spans="1:16" s="2" customFormat="1" outlineLevel="2" x14ac:dyDescent="0.2">
      <c r="A2256" s="217">
        <f t="shared" si="349"/>
        <v>2253</v>
      </c>
      <c r="B2256" s="57" t="s">
        <v>2887</v>
      </c>
      <c r="C2256" s="58" t="s">
        <v>428</v>
      </c>
      <c r="D2256" s="58" t="s">
        <v>2284</v>
      </c>
      <c r="E2256" s="58" t="s">
        <v>2399</v>
      </c>
      <c r="F2256" s="58" t="s">
        <v>2389</v>
      </c>
      <c r="G2256" s="58" t="s">
        <v>998</v>
      </c>
      <c r="H2256" s="58" t="s">
        <v>2325</v>
      </c>
      <c r="I2256" s="58" t="s">
        <v>25</v>
      </c>
      <c r="J2256" s="58" t="s">
        <v>25</v>
      </c>
      <c r="K2256" s="57"/>
      <c r="L2256" s="184">
        <v>0</v>
      </c>
      <c r="M2256" s="185">
        <v>35</v>
      </c>
      <c r="N2256" s="186">
        <v>35</v>
      </c>
      <c r="O2256" s="187">
        <f t="shared" si="350"/>
        <v>0</v>
      </c>
      <c r="P2256" s="59">
        <f t="shared" si="346"/>
        <v>100</v>
      </c>
    </row>
    <row r="2257" spans="1:16" s="2" customFormat="1" outlineLevel="2" x14ac:dyDescent="0.2">
      <c r="A2257" s="217">
        <f t="shared" si="349"/>
        <v>2254</v>
      </c>
      <c r="B2257" s="57" t="s">
        <v>2888</v>
      </c>
      <c r="C2257" s="58" t="s">
        <v>428</v>
      </c>
      <c r="D2257" s="58" t="s">
        <v>2284</v>
      </c>
      <c r="E2257" s="58" t="s">
        <v>2401</v>
      </c>
      <c r="F2257" s="58" t="s">
        <v>2389</v>
      </c>
      <c r="G2257" s="58" t="s">
        <v>998</v>
      </c>
      <c r="H2257" s="58" t="s">
        <v>2325</v>
      </c>
      <c r="I2257" s="58" t="s">
        <v>25</v>
      </c>
      <c r="J2257" s="58" t="s">
        <v>25</v>
      </c>
      <c r="K2257" s="57"/>
      <c r="L2257" s="184">
        <v>0</v>
      </c>
      <c r="M2257" s="185">
        <v>82</v>
      </c>
      <c r="N2257" s="186">
        <v>82</v>
      </c>
      <c r="O2257" s="187">
        <f t="shared" si="350"/>
        <v>0</v>
      </c>
      <c r="P2257" s="59">
        <f t="shared" si="346"/>
        <v>100</v>
      </c>
    </row>
    <row r="2258" spans="1:16" s="2" customFormat="1" outlineLevel="2" x14ac:dyDescent="0.2">
      <c r="A2258" s="217">
        <f t="shared" si="349"/>
        <v>2255</v>
      </c>
      <c r="B2258" s="57" t="s">
        <v>2889</v>
      </c>
      <c r="C2258" s="58" t="s">
        <v>428</v>
      </c>
      <c r="D2258" s="58" t="s">
        <v>2284</v>
      </c>
      <c r="E2258" s="58" t="s">
        <v>2403</v>
      </c>
      <c r="F2258" s="58" t="s">
        <v>2389</v>
      </c>
      <c r="G2258" s="58" t="s">
        <v>998</v>
      </c>
      <c r="H2258" s="58" t="s">
        <v>2325</v>
      </c>
      <c r="I2258" s="58" t="s">
        <v>25</v>
      </c>
      <c r="J2258" s="58" t="s">
        <v>25</v>
      </c>
      <c r="K2258" s="57"/>
      <c r="L2258" s="184">
        <v>0</v>
      </c>
      <c r="M2258" s="185">
        <v>39</v>
      </c>
      <c r="N2258" s="186">
        <v>39</v>
      </c>
      <c r="O2258" s="187">
        <f t="shared" si="350"/>
        <v>0</v>
      </c>
      <c r="P2258" s="59">
        <f t="shared" si="346"/>
        <v>100</v>
      </c>
    </row>
    <row r="2259" spans="1:16" s="2" customFormat="1" outlineLevel="2" x14ac:dyDescent="0.2">
      <c r="A2259" s="217">
        <f t="shared" si="349"/>
        <v>2256</v>
      </c>
      <c r="B2259" s="57" t="s">
        <v>2890</v>
      </c>
      <c r="C2259" s="58" t="s">
        <v>428</v>
      </c>
      <c r="D2259" s="58" t="s">
        <v>2284</v>
      </c>
      <c r="E2259" s="58" t="s">
        <v>2405</v>
      </c>
      <c r="F2259" s="58" t="s">
        <v>2389</v>
      </c>
      <c r="G2259" s="58" t="s">
        <v>998</v>
      </c>
      <c r="H2259" s="58" t="s">
        <v>2325</v>
      </c>
      <c r="I2259" s="58" t="s">
        <v>25</v>
      </c>
      <c r="J2259" s="58" t="s">
        <v>25</v>
      </c>
      <c r="K2259" s="57"/>
      <c r="L2259" s="184">
        <v>0</v>
      </c>
      <c r="M2259" s="185">
        <v>9</v>
      </c>
      <c r="N2259" s="186">
        <v>9</v>
      </c>
      <c r="O2259" s="187">
        <f t="shared" si="350"/>
        <v>0</v>
      </c>
      <c r="P2259" s="59">
        <f t="shared" si="346"/>
        <v>100</v>
      </c>
    </row>
    <row r="2260" spans="1:16" s="2" customFormat="1" outlineLevel="2" x14ac:dyDescent="0.2">
      <c r="A2260" s="217">
        <f t="shared" si="349"/>
        <v>2257</v>
      </c>
      <c r="B2260" s="57" t="s">
        <v>2569</v>
      </c>
      <c r="C2260" s="58" t="s">
        <v>428</v>
      </c>
      <c r="D2260" s="58" t="s">
        <v>2284</v>
      </c>
      <c r="E2260" s="58" t="s">
        <v>2407</v>
      </c>
      <c r="F2260" s="58" t="s">
        <v>2389</v>
      </c>
      <c r="G2260" s="58" t="s">
        <v>998</v>
      </c>
      <c r="H2260" s="58" t="s">
        <v>2325</v>
      </c>
      <c r="I2260" s="58" t="s">
        <v>25</v>
      </c>
      <c r="J2260" s="58" t="s">
        <v>25</v>
      </c>
      <c r="K2260" s="57"/>
      <c r="L2260" s="184">
        <v>0</v>
      </c>
      <c r="M2260" s="185">
        <v>56</v>
      </c>
      <c r="N2260" s="186">
        <v>56</v>
      </c>
      <c r="O2260" s="187">
        <f t="shared" si="350"/>
        <v>0</v>
      </c>
      <c r="P2260" s="59">
        <f t="shared" si="346"/>
        <v>100</v>
      </c>
    </row>
    <row r="2261" spans="1:16" s="2" customFormat="1" outlineLevel="2" x14ac:dyDescent="0.2">
      <c r="A2261" s="217">
        <f t="shared" si="349"/>
        <v>2258</v>
      </c>
      <c r="B2261" s="57" t="s">
        <v>2891</v>
      </c>
      <c r="C2261" s="58" t="s">
        <v>428</v>
      </c>
      <c r="D2261" s="58" t="s">
        <v>2284</v>
      </c>
      <c r="E2261" s="58" t="s">
        <v>2409</v>
      </c>
      <c r="F2261" s="58" t="s">
        <v>2389</v>
      </c>
      <c r="G2261" s="58" t="s">
        <v>998</v>
      </c>
      <c r="H2261" s="58" t="s">
        <v>2325</v>
      </c>
      <c r="I2261" s="58" t="s">
        <v>25</v>
      </c>
      <c r="J2261" s="58" t="s">
        <v>25</v>
      </c>
      <c r="K2261" s="57"/>
      <c r="L2261" s="184">
        <v>0</v>
      </c>
      <c r="M2261" s="185">
        <v>30</v>
      </c>
      <c r="N2261" s="186">
        <v>30</v>
      </c>
      <c r="O2261" s="187">
        <f t="shared" si="350"/>
        <v>0</v>
      </c>
      <c r="P2261" s="59">
        <f t="shared" si="346"/>
        <v>100</v>
      </c>
    </row>
    <row r="2262" spans="1:16" s="2" customFormat="1" outlineLevel="2" x14ac:dyDescent="0.2">
      <c r="A2262" s="217">
        <f t="shared" si="349"/>
        <v>2259</v>
      </c>
      <c r="B2262" s="57" t="s">
        <v>2576</v>
      </c>
      <c r="C2262" s="58" t="s">
        <v>428</v>
      </c>
      <c r="D2262" s="58" t="s">
        <v>2284</v>
      </c>
      <c r="E2262" s="58" t="s">
        <v>2411</v>
      </c>
      <c r="F2262" s="58" t="s">
        <v>2389</v>
      </c>
      <c r="G2262" s="58" t="s">
        <v>998</v>
      </c>
      <c r="H2262" s="58" t="s">
        <v>2325</v>
      </c>
      <c r="I2262" s="58" t="s">
        <v>25</v>
      </c>
      <c r="J2262" s="58" t="s">
        <v>25</v>
      </c>
      <c r="K2262" s="57"/>
      <c r="L2262" s="184">
        <v>0</v>
      </c>
      <c r="M2262" s="185">
        <v>255</v>
      </c>
      <c r="N2262" s="186">
        <v>255</v>
      </c>
      <c r="O2262" s="187">
        <f t="shared" si="350"/>
        <v>0</v>
      </c>
      <c r="P2262" s="59">
        <f t="shared" si="346"/>
        <v>100</v>
      </c>
    </row>
    <row r="2263" spans="1:16" s="2" customFormat="1" outlineLevel="2" x14ac:dyDescent="0.2">
      <c r="A2263" s="217">
        <f t="shared" si="349"/>
        <v>2260</v>
      </c>
      <c r="B2263" s="57" t="s">
        <v>2892</v>
      </c>
      <c r="C2263" s="58" t="s">
        <v>428</v>
      </c>
      <c r="D2263" s="58" t="s">
        <v>2284</v>
      </c>
      <c r="E2263" s="58" t="s">
        <v>2413</v>
      </c>
      <c r="F2263" s="58" t="s">
        <v>2389</v>
      </c>
      <c r="G2263" s="58" t="s">
        <v>998</v>
      </c>
      <c r="H2263" s="58" t="s">
        <v>2325</v>
      </c>
      <c r="I2263" s="58" t="s">
        <v>25</v>
      </c>
      <c r="J2263" s="58" t="s">
        <v>25</v>
      </c>
      <c r="K2263" s="57"/>
      <c r="L2263" s="184">
        <v>0</v>
      </c>
      <c r="M2263" s="185">
        <v>99</v>
      </c>
      <c r="N2263" s="186">
        <v>99</v>
      </c>
      <c r="O2263" s="187">
        <f t="shared" si="350"/>
        <v>0</v>
      </c>
      <c r="P2263" s="59">
        <f t="shared" si="346"/>
        <v>100</v>
      </c>
    </row>
    <row r="2264" spans="1:16" s="2" customFormat="1" outlineLevel="2" x14ac:dyDescent="0.2">
      <c r="A2264" s="217">
        <f t="shared" si="349"/>
        <v>2261</v>
      </c>
      <c r="B2264" s="57" t="s">
        <v>2893</v>
      </c>
      <c r="C2264" s="58" t="s">
        <v>428</v>
      </c>
      <c r="D2264" s="58" t="s">
        <v>2284</v>
      </c>
      <c r="E2264" s="58" t="s">
        <v>997</v>
      </c>
      <c r="F2264" s="58" t="s">
        <v>151</v>
      </c>
      <c r="G2264" s="58" t="s">
        <v>998</v>
      </c>
      <c r="H2264" s="58" t="s">
        <v>2325</v>
      </c>
      <c r="I2264" s="58" t="s">
        <v>25</v>
      </c>
      <c r="J2264" s="58" t="s">
        <v>25</v>
      </c>
      <c r="K2264" s="57"/>
      <c r="L2264" s="184">
        <v>0</v>
      </c>
      <c r="M2264" s="185">
        <v>13</v>
      </c>
      <c r="N2264" s="186">
        <v>13</v>
      </c>
      <c r="O2264" s="187">
        <f t="shared" si="350"/>
        <v>0</v>
      </c>
      <c r="P2264" s="59">
        <f t="shared" si="346"/>
        <v>100</v>
      </c>
    </row>
    <row r="2265" spans="1:16" s="2" customFormat="1" outlineLevel="2" x14ac:dyDescent="0.2">
      <c r="A2265" s="217">
        <f t="shared" si="349"/>
        <v>2262</v>
      </c>
      <c r="B2265" s="57" t="s">
        <v>2550</v>
      </c>
      <c r="C2265" s="58" t="s">
        <v>428</v>
      </c>
      <c r="D2265" s="58" t="s">
        <v>2284</v>
      </c>
      <c r="E2265" s="58" t="s">
        <v>2423</v>
      </c>
      <c r="F2265" s="58" t="s">
        <v>151</v>
      </c>
      <c r="G2265" s="58" t="s">
        <v>998</v>
      </c>
      <c r="H2265" s="58" t="s">
        <v>2325</v>
      </c>
      <c r="I2265" s="58" t="s">
        <v>25</v>
      </c>
      <c r="J2265" s="58" t="s">
        <v>25</v>
      </c>
      <c r="K2265" s="57"/>
      <c r="L2265" s="184">
        <v>0</v>
      </c>
      <c r="M2265" s="185">
        <v>21</v>
      </c>
      <c r="N2265" s="186">
        <v>21</v>
      </c>
      <c r="O2265" s="187">
        <f t="shared" si="350"/>
        <v>0</v>
      </c>
      <c r="P2265" s="59">
        <f t="shared" si="346"/>
        <v>100</v>
      </c>
    </row>
    <row r="2266" spans="1:16" s="2" customFormat="1" outlineLevel="2" x14ac:dyDescent="0.2">
      <c r="A2266" s="217">
        <f t="shared" si="349"/>
        <v>2263</v>
      </c>
      <c r="B2266" s="57" t="s">
        <v>2894</v>
      </c>
      <c r="C2266" s="58" t="s">
        <v>428</v>
      </c>
      <c r="D2266" s="58" t="s">
        <v>2284</v>
      </c>
      <c r="E2266" s="58" t="s">
        <v>2426</v>
      </c>
      <c r="F2266" s="58" t="s">
        <v>151</v>
      </c>
      <c r="G2266" s="58" t="s">
        <v>998</v>
      </c>
      <c r="H2266" s="58" t="s">
        <v>2325</v>
      </c>
      <c r="I2266" s="58" t="s">
        <v>25</v>
      </c>
      <c r="J2266" s="58" t="s">
        <v>25</v>
      </c>
      <c r="K2266" s="57"/>
      <c r="L2266" s="184">
        <v>0</v>
      </c>
      <c r="M2266" s="185">
        <v>13</v>
      </c>
      <c r="N2266" s="186">
        <v>13</v>
      </c>
      <c r="O2266" s="187">
        <f t="shared" si="350"/>
        <v>0</v>
      </c>
      <c r="P2266" s="59">
        <f t="shared" si="346"/>
        <v>100</v>
      </c>
    </row>
    <row r="2267" spans="1:16" s="2" customFormat="1" outlineLevel="2" x14ac:dyDescent="0.2">
      <c r="A2267" s="217">
        <f t="shared" si="349"/>
        <v>2264</v>
      </c>
      <c r="B2267" s="57" t="s">
        <v>2895</v>
      </c>
      <c r="C2267" s="58" t="s">
        <v>428</v>
      </c>
      <c r="D2267" s="58" t="s">
        <v>2284</v>
      </c>
      <c r="E2267" s="58" t="s">
        <v>2428</v>
      </c>
      <c r="F2267" s="58" t="s">
        <v>151</v>
      </c>
      <c r="G2267" s="58" t="s">
        <v>998</v>
      </c>
      <c r="H2267" s="58" t="s">
        <v>2325</v>
      </c>
      <c r="I2267" s="58" t="s">
        <v>25</v>
      </c>
      <c r="J2267" s="58" t="s">
        <v>25</v>
      </c>
      <c r="K2267" s="57"/>
      <c r="L2267" s="184">
        <v>0</v>
      </c>
      <c r="M2267" s="185">
        <v>9</v>
      </c>
      <c r="N2267" s="186">
        <v>9</v>
      </c>
      <c r="O2267" s="187">
        <f t="shared" si="350"/>
        <v>0</v>
      </c>
      <c r="P2267" s="59">
        <f t="shared" si="346"/>
        <v>100</v>
      </c>
    </row>
    <row r="2268" spans="1:16" s="2" customFormat="1" outlineLevel="2" x14ac:dyDescent="0.2">
      <c r="A2268" s="217">
        <f t="shared" si="349"/>
        <v>2265</v>
      </c>
      <c r="B2268" s="57" t="s">
        <v>2565</v>
      </c>
      <c r="C2268" s="58" t="s">
        <v>428</v>
      </c>
      <c r="D2268" s="58" t="s">
        <v>2284</v>
      </c>
      <c r="E2268" s="58" t="s">
        <v>2437</v>
      </c>
      <c r="F2268" s="58" t="s">
        <v>151</v>
      </c>
      <c r="G2268" s="58" t="s">
        <v>998</v>
      </c>
      <c r="H2268" s="58" t="s">
        <v>2325</v>
      </c>
      <c r="I2268" s="58" t="s">
        <v>25</v>
      </c>
      <c r="J2268" s="58" t="s">
        <v>25</v>
      </c>
      <c r="K2268" s="57"/>
      <c r="L2268" s="184">
        <v>0</v>
      </c>
      <c r="M2268" s="185">
        <v>22</v>
      </c>
      <c r="N2268" s="186">
        <v>22</v>
      </c>
      <c r="O2268" s="187">
        <f t="shared" si="350"/>
        <v>0</v>
      </c>
      <c r="P2268" s="59">
        <f t="shared" si="346"/>
        <v>100</v>
      </c>
    </row>
    <row r="2269" spans="1:16" s="2" customFormat="1" ht="28.5" outlineLevel="2" x14ac:dyDescent="0.2">
      <c r="A2269" s="217">
        <f t="shared" si="349"/>
        <v>2266</v>
      </c>
      <c r="B2269" s="57" t="s">
        <v>2896</v>
      </c>
      <c r="C2269" s="58" t="s">
        <v>428</v>
      </c>
      <c r="D2269" s="58" t="s">
        <v>2284</v>
      </c>
      <c r="E2269" s="58" t="s">
        <v>2439</v>
      </c>
      <c r="F2269" s="58" t="s">
        <v>151</v>
      </c>
      <c r="G2269" s="58" t="s">
        <v>998</v>
      </c>
      <c r="H2269" s="58" t="s">
        <v>2325</v>
      </c>
      <c r="I2269" s="58" t="s">
        <v>25</v>
      </c>
      <c r="J2269" s="58" t="s">
        <v>25</v>
      </c>
      <c r="K2269" s="57"/>
      <c r="L2269" s="184">
        <v>0</v>
      </c>
      <c r="M2269" s="185">
        <v>9</v>
      </c>
      <c r="N2269" s="186">
        <v>9</v>
      </c>
      <c r="O2269" s="187">
        <f t="shared" si="350"/>
        <v>0</v>
      </c>
      <c r="P2269" s="59">
        <f t="shared" si="346"/>
        <v>100</v>
      </c>
    </row>
    <row r="2270" spans="1:16" s="2" customFormat="1" outlineLevel="2" x14ac:dyDescent="0.2">
      <c r="A2270" s="217">
        <f t="shared" si="349"/>
        <v>2267</v>
      </c>
      <c r="B2270" s="57" t="s">
        <v>2897</v>
      </c>
      <c r="C2270" s="58" t="s">
        <v>428</v>
      </c>
      <c r="D2270" s="58" t="s">
        <v>2284</v>
      </c>
      <c r="E2270" s="58" t="s">
        <v>2443</v>
      </c>
      <c r="F2270" s="58" t="s">
        <v>151</v>
      </c>
      <c r="G2270" s="58" t="s">
        <v>998</v>
      </c>
      <c r="H2270" s="58" t="s">
        <v>2325</v>
      </c>
      <c r="I2270" s="58" t="s">
        <v>25</v>
      </c>
      <c r="J2270" s="58" t="s">
        <v>25</v>
      </c>
      <c r="K2270" s="57"/>
      <c r="L2270" s="184">
        <v>0</v>
      </c>
      <c r="M2270" s="185">
        <v>35</v>
      </c>
      <c r="N2270" s="186">
        <v>35</v>
      </c>
      <c r="O2270" s="187">
        <f t="shared" si="350"/>
        <v>0</v>
      </c>
      <c r="P2270" s="59">
        <f t="shared" si="346"/>
        <v>100</v>
      </c>
    </row>
    <row r="2271" spans="1:16" s="2" customFormat="1" outlineLevel="2" x14ac:dyDescent="0.2">
      <c r="A2271" s="217">
        <f t="shared" si="349"/>
        <v>2268</v>
      </c>
      <c r="B2271" s="57" t="s">
        <v>2581</v>
      </c>
      <c r="C2271" s="58" t="s">
        <v>428</v>
      </c>
      <c r="D2271" s="58" t="s">
        <v>2284</v>
      </c>
      <c r="E2271" s="58" t="s">
        <v>1261</v>
      </c>
      <c r="F2271" s="58" t="s">
        <v>151</v>
      </c>
      <c r="G2271" s="58" t="s">
        <v>998</v>
      </c>
      <c r="H2271" s="58" t="s">
        <v>2325</v>
      </c>
      <c r="I2271" s="58" t="s">
        <v>25</v>
      </c>
      <c r="J2271" s="58" t="s">
        <v>25</v>
      </c>
      <c r="K2271" s="57"/>
      <c r="L2271" s="184">
        <v>0</v>
      </c>
      <c r="M2271" s="185">
        <v>39</v>
      </c>
      <c r="N2271" s="186">
        <v>39</v>
      </c>
      <c r="O2271" s="187">
        <f t="shared" si="350"/>
        <v>0</v>
      </c>
      <c r="P2271" s="59">
        <f t="shared" si="346"/>
        <v>100</v>
      </c>
    </row>
    <row r="2272" spans="1:16" s="2" customFormat="1" outlineLevel="2" x14ac:dyDescent="0.2">
      <c r="A2272" s="217">
        <f t="shared" si="349"/>
        <v>2269</v>
      </c>
      <c r="B2272" s="57" t="s">
        <v>2898</v>
      </c>
      <c r="C2272" s="58" t="s">
        <v>428</v>
      </c>
      <c r="D2272" s="58" t="s">
        <v>2284</v>
      </c>
      <c r="E2272" s="58" t="s">
        <v>2449</v>
      </c>
      <c r="F2272" s="58" t="s">
        <v>649</v>
      </c>
      <c r="G2272" s="58" t="s">
        <v>998</v>
      </c>
      <c r="H2272" s="58" t="s">
        <v>2325</v>
      </c>
      <c r="I2272" s="58" t="s">
        <v>25</v>
      </c>
      <c r="J2272" s="58" t="s">
        <v>25</v>
      </c>
      <c r="K2272" s="57"/>
      <c r="L2272" s="184">
        <v>0</v>
      </c>
      <c r="M2272" s="185">
        <v>4</v>
      </c>
      <c r="N2272" s="186">
        <v>4</v>
      </c>
      <c r="O2272" s="187">
        <f t="shared" si="350"/>
        <v>0</v>
      </c>
      <c r="P2272" s="59">
        <f t="shared" si="346"/>
        <v>100</v>
      </c>
    </row>
    <row r="2273" spans="1:16" s="2" customFormat="1" outlineLevel="2" x14ac:dyDescent="0.2">
      <c r="A2273" s="217">
        <f t="shared" si="349"/>
        <v>2270</v>
      </c>
      <c r="B2273" s="57" t="s">
        <v>2899</v>
      </c>
      <c r="C2273" s="58" t="s">
        <v>428</v>
      </c>
      <c r="D2273" s="58" t="s">
        <v>2284</v>
      </c>
      <c r="E2273" s="58" t="s">
        <v>1496</v>
      </c>
      <c r="F2273" s="58" t="s">
        <v>649</v>
      </c>
      <c r="G2273" s="58" t="s">
        <v>998</v>
      </c>
      <c r="H2273" s="58" t="s">
        <v>2325</v>
      </c>
      <c r="I2273" s="58" t="s">
        <v>25</v>
      </c>
      <c r="J2273" s="58" t="s">
        <v>25</v>
      </c>
      <c r="K2273" s="57"/>
      <c r="L2273" s="184">
        <v>0</v>
      </c>
      <c r="M2273" s="185">
        <v>9</v>
      </c>
      <c r="N2273" s="186">
        <v>9</v>
      </c>
      <c r="O2273" s="187">
        <f t="shared" si="350"/>
        <v>0</v>
      </c>
      <c r="P2273" s="59">
        <f t="shared" si="346"/>
        <v>100</v>
      </c>
    </row>
    <row r="2274" spans="1:16" s="2" customFormat="1" outlineLevel="2" x14ac:dyDescent="0.2">
      <c r="A2274" s="217">
        <f t="shared" si="349"/>
        <v>2271</v>
      </c>
      <c r="B2274" s="57" t="s">
        <v>2900</v>
      </c>
      <c r="C2274" s="58" t="s">
        <v>428</v>
      </c>
      <c r="D2274" s="58" t="s">
        <v>2284</v>
      </c>
      <c r="E2274" s="58" t="s">
        <v>2484</v>
      </c>
      <c r="F2274" s="58" t="s">
        <v>2482</v>
      </c>
      <c r="G2274" s="58" t="s">
        <v>998</v>
      </c>
      <c r="H2274" s="58" t="s">
        <v>2325</v>
      </c>
      <c r="I2274" s="58" t="s">
        <v>25</v>
      </c>
      <c r="J2274" s="58" t="s">
        <v>25</v>
      </c>
      <c r="K2274" s="57"/>
      <c r="L2274" s="184">
        <v>0</v>
      </c>
      <c r="M2274" s="185">
        <v>9</v>
      </c>
      <c r="N2274" s="186">
        <v>9</v>
      </c>
      <c r="O2274" s="187">
        <f t="shared" si="350"/>
        <v>0</v>
      </c>
      <c r="P2274" s="59">
        <f t="shared" si="346"/>
        <v>100</v>
      </c>
    </row>
    <row r="2275" spans="1:16" s="2" customFormat="1" outlineLevel="2" x14ac:dyDescent="0.2">
      <c r="A2275" s="217">
        <f t="shared" si="349"/>
        <v>2272</v>
      </c>
      <c r="B2275" s="57" t="s">
        <v>2901</v>
      </c>
      <c r="C2275" s="58" t="s">
        <v>428</v>
      </c>
      <c r="D2275" s="58" t="s">
        <v>2284</v>
      </c>
      <c r="E2275" s="58" t="s">
        <v>2488</v>
      </c>
      <c r="F2275" s="58" t="s">
        <v>2482</v>
      </c>
      <c r="G2275" s="58" t="s">
        <v>998</v>
      </c>
      <c r="H2275" s="58" t="s">
        <v>2325</v>
      </c>
      <c r="I2275" s="58" t="s">
        <v>25</v>
      </c>
      <c r="J2275" s="58" t="s">
        <v>25</v>
      </c>
      <c r="K2275" s="57"/>
      <c r="L2275" s="184">
        <v>0</v>
      </c>
      <c r="M2275" s="185">
        <v>158</v>
      </c>
      <c r="N2275" s="186">
        <v>158</v>
      </c>
      <c r="O2275" s="187">
        <f t="shared" si="350"/>
        <v>0</v>
      </c>
      <c r="P2275" s="59">
        <f t="shared" si="346"/>
        <v>100</v>
      </c>
    </row>
    <row r="2276" spans="1:16" s="2" customFormat="1" outlineLevel="2" x14ac:dyDescent="0.2">
      <c r="A2276" s="217">
        <f t="shared" si="349"/>
        <v>2273</v>
      </c>
      <c r="B2276" s="57" t="s">
        <v>2902</v>
      </c>
      <c r="C2276" s="58" t="s">
        <v>428</v>
      </c>
      <c r="D2276" s="58" t="s">
        <v>2284</v>
      </c>
      <c r="E2276" s="58" t="s">
        <v>2903</v>
      </c>
      <c r="F2276" s="58" t="s">
        <v>151</v>
      </c>
      <c r="G2276" s="58" t="s">
        <v>2315</v>
      </c>
      <c r="H2276" s="58" t="s">
        <v>2325</v>
      </c>
      <c r="I2276" s="58" t="s">
        <v>25</v>
      </c>
      <c r="J2276" s="58" t="s">
        <v>25</v>
      </c>
      <c r="K2276" s="57"/>
      <c r="L2276" s="184">
        <v>0</v>
      </c>
      <c r="M2276" s="185">
        <v>21</v>
      </c>
      <c r="N2276" s="186">
        <v>21</v>
      </c>
      <c r="O2276" s="187">
        <f t="shared" si="350"/>
        <v>0</v>
      </c>
      <c r="P2276" s="59">
        <f t="shared" si="346"/>
        <v>100</v>
      </c>
    </row>
    <row r="2277" spans="1:16" s="2" customFormat="1" outlineLevel="1" x14ac:dyDescent="0.2">
      <c r="A2277" s="225">
        <f t="shared" si="349"/>
        <v>2274</v>
      </c>
      <c r="B2277" s="82" t="s">
        <v>2326</v>
      </c>
      <c r="C2277" s="136">
        <v>231231</v>
      </c>
      <c r="D2277" s="135"/>
      <c r="E2277" s="135"/>
      <c r="F2277" s="135"/>
      <c r="G2277" s="135"/>
      <c r="H2277" s="135">
        <v>33040</v>
      </c>
      <c r="I2277" s="61"/>
      <c r="J2277" s="61"/>
      <c r="K2277" s="63"/>
      <c r="L2277" s="65">
        <f>SUM(L2278:L2281)</f>
        <v>0</v>
      </c>
      <c r="M2277" s="65">
        <f t="shared" ref="M2277:O2277" si="351">SUM(M2278:M2281)</f>
        <v>521</v>
      </c>
      <c r="N2277" s="65">
        <f t="shared" si="351"/>
        <v>521</v>
      </c>
      <c r="O2277" s="66">
        <f t="shared" si="351"/>
        <v>0</v>
      </c>
      <c r="P2277" s="18">
        <f t="shared" si="346"/>
        <v>100</v>
      </c>
    </row>
    <row r="2278" spans="1:16" s="2" customFormat="1" outlineLevel="2" x14ac:dyDescent="0.2">
      <c r="A2278" s="217">
        <f t="shared" si="349"/>
        <v>2275</v>
      </c>
      <c r="B2278" s="57" t="s">
        <v>2904</v>
      </c>
      <c r="C2278" s="58" t="s">
        <v>428</v>
      </c>
      <c r="D2278" s="58" t="s">
        <v>2284</v>
      </c>
      <c r="E2278" s="58" t="s">
        <v>1504</v>
      </c>
      <c r="F2278" s="58" t="s">
        <v>1505</v>
      </c>
      <c r="G2278" s="58" t="s">
        <v>998</v>
      </c>
      <c r="H2278" s="58" t="s">
        <v>431</v>
      </c>
      <c r="I2278" s="58" t="s">
        <v>25</v>
      </c>
      <c r="J2278" s="58" t="s">
        <v>25</v>
      </c>
      <c r="K2278" s="57"/>
      <c r="L2278" s="184">
        <v>0</v>
      </c>
      <c r="M2278" s="185">
        <v>40</v>
      </c>
      <c r="N2278" s="186">
        <v>40</v>
      </c>
      <c r="O2278" s="187">
        <f>N2278-M2278</f>
        <v>0</v>
      </c>
      <c r="P2278" s="59">
        <f>N2278/M2278*100</f>
        <v>100</v>
      </c>
    </row>
    <row r="2279" spans="1:16" s="2" customFormat="1" outlineLevel="2" x14ac:dyDescent="0.2">
      <c r="A2279" s="217">
        <f t="shared" si="349"/>
        <v>2276</v>
      </c>
      <c r="B2279" s="57" t="s">
        <v>2905</v>
      </c>
      <c r="C2279" s="58" t="s">
        <v>428</v>
      </c>
      <c r="D2279" s="58" t="s">
        <v>2284</v>
      </c>
      <c r="E2279" s="58" t="s">
        <v>2136</v>
      </c>
      <c r="F2279" s="58" t="s">
        <v>1505</v>
      </c>
      <c r="G2279" s="58" t="s">
        <v>998</v>
      </c>
      <c r="H2279" s="58" t="s">
        <v>431</v>
      </c>
      <c r="I2279" s="58" t="s">
        <v>25</v>
      </c>
      <c r="J2279" s="58" t="s">
        <v>25</v>
      </c>
      <c r="K2279" s="57"/>
      <c r="L2279" s="184">
        <v>0</v>
      </c>
      <c r="M2279" s="185">
        <v>39</v>
      </c>
      <c r="N2279" s="186">
        <v>39</v>
      </c>
      <c r="O2279" s="187">
        <f>N2279-M2279</f>
        <v>0</v>
      </c>
      <c r="P2279" s="59">
        <f>N2279/M2279*100</f>
        <v>100</v>
      </c>
    </row>
    <row r="2280" spans="1:16" s="2" customFormat="1" outlineLevel="2" x14ac:dyDescent="0.2">
      <c r="A2280" s="217">
        <f t="shared" si="349"/>
        <v>2277</v>
      </c>
      <c r="B2280" s="57" t="s">
        <v>2906</v>
      </c>
      <c r="C2280" s="58" t="s">
        <v>428</v>
      </c>
      <c r="D2280" s="58" t="s">
        <v>2284</v>
      </c>
      <c r="E2280" s="58" t="s">
        <v>2005</v>
      </c>
      <c r="F2280" s="58" t="s">
        <v>2527</v>
      </c>
      <c r="G2280" s="58" t="s">
        <v>998</v>
      </c>
      <c r="H2280" s="58" t="s">
        <v>431</v>
      </c>
      <c r="I2280" s="58" t="s">
        <v>25</v>
      </c>
      <c r="J2280" s="58" t="s">
        <v>25</v>
      </c>
      <c r="K2280" s="57"/>
      <c r="L2280" s="184">
        <v>0</v>
      </c>
      <c r="M2280" s="185">
        <v>409</v>
      </c>
      <c r="N2280" s="186">
        <v>409</v>
      </c>
      <c r="O2280" s="187">
        <f>N2280-M2280</f>
        <v>0</v>
      </c>
      <c r="P2280" s="59">
        <f>N2280/M2280*100</f>
        <v>100</v>
      </c>
    </row>
    <row r="2281" spans="1:16" s="2" customFormat="1" outlineLevel="2" x14ac:dyDescent="0.2">
      <c r="A2281" s="217">
        <f t="shared" si="349"/>
        <v>2278</v>
      </c>
      <c r="B2281" s="57" t="s">
        <v>2907</v>
      </c>
      <c r="C2281" s="58" t="s">
        <v>428</v>
      </c>
      <c r="D2281" s="58" t="s">
        <v>2284</v>
      </c>
      <c r="E2281" s="58" t="s">
        <v>2908</v>
      </c>
      <c r="F2281" s="58" t="s">
        <v>1034</v>
      </c>
      <c r="G2281" s="58" t="s">
        <v>2315</v>
      </c>
      <c r="H2281" s="58" t="s">
        <v>431</v>
      </c>
      <c r="I2281" s="58" t="s">
        <v>25</v>
      </c>
      <c r="J2281" s="58" t="s">
        <v>25</v>
      </c>
      <c r="K2281" s="57"/>
      <c r="L2281" s="184">
        <v>0</v>
      </c>
      <c r="M2281" s="185">
        <v>33</v>
      </c>
      <c r="N2281" s="186">
        <v>33</v>
      </c>
      <c r="O2281" s="187">
        <f>N2281-M2281</f>
        <v>0</v>
      </c>
      <c r="P2281" s="59">
        <f>N2281/M2281*100</f>
        <v>100</v>
      </c>
    </row>
    <row r="2282" spans="1:16" s="2" customFormat="1" outlineLevel="1" x14ac:dyDescent="0.2">
      <c r="A2282" s="225">
        <f t="shared" si="349"/>
        <v>2279</v>
      </c>
      <c r="B2282" s="82" t="s">
        <v>2909</v>
      </c>
      <c r="C2282" s="136">
        <v>231231</v>
      </c>
      <c r="D2282" s="135"/>
      <c r="E2282" s="135"/>
      <c r="F2282" s="135"/>
      <c r="G2282" s="135"/>
      <c r="H2282" s="135">
        <v>33049</v>
      </c>
      <c r="I2282" s="61"/>
      <c r="J2282" s="61"/>
      <c r="K2282" s="63"/>
      <c r="L2282" s="65">
        <f>SUM(L2283:L2291)</f>
        <v>0</v>
      </c>
      <c r="M2282" s="65">
        <f>SUM(M2283:M2291)</f>
        <v>10378</v>
      </c>
      <c r="N2282" s="65">
        <f t="shared" ref="N2282:O2282" si="352">SUM(N2283:N2291)</f>
        <v>10378</v>
      </c>
      <c r="O2282" s="66">
        <f t="shared" si="352"/>
        <v>0</v>
      </c>
      <c r="P2282" s="18">
        <f t="shared" ref="P2282:P2345" si="353">N2282/M2282*100</f>
        <v>100</v>
      </c>
    </row>
    <row r="2283" spans="1:16" s="2" customFormat="1" outlineLevel="2" x14ac:dyDescent="0.2">
      <c r="A2283" s="217">
        <f t="shared" si="349"/>
        <v>2280</v>
      </c>
      <c r="B2283" s="57" t="s">
        <v>2910</v>
      </c>
      <c r="C2283" s="58" t="s">
        <v>428</v>
      </c>
      <c r="D2283" s="58" t="s">
        <v>2284</v>
      </c>
      <c r="E2283" s="58" t="s">
        <v>2911</v>
      </c>
      <c r="F2283" s="58" t="s">
        <v>151</v>
      </c>
      <c r="G2283" s="58" t="s">
        <v>89</v>
      </c>
      <c r="H2283" s="58" t="s">
        <v>2328</v>
      </c>
      <c r="I2283" s="58" t="s">
        <v>25</v>
      </c>
      <c r="J2283" s="58" t="s">
        <v>25</v>
      </c>
      <c r="K2283" s="57"/>
      <c r="L2283" s="184">
        <v>0</v>
      </c>
      <c r="M2283" s="185">
        <v>1887</v>
      </c>
      <c r="N2283" s="186">
        <v>1887</v>
      </c>
      <c r="O2283" s="187">
        <f t="shared" ref="O2283:O2291" si="354">N2283-M2283</f>
        <v>0</v>
      </c>
      <c r="P2283" s="59">
        <f t="shared" si="353"/>
        <v>100</v>
      </c>
    </row>
    <row r="2284" spans="1:16" s="2" customFormat="1" outlineLevel="2" x14ac:dyDescent="0.2">
      <c r="A2284" s="217">
        <f t="shared" si="349"/>
        <v>2281</v>
      </c>
      <c r="B2284" s="57" t="s">
        <v>2912</v>
      </c>
      <c r="C2284" s="58" t="s">
        <v>428</v>
      </c>
      <c r="D2284" s="58" t="s">
        <v>2284</v>
      </c>
      <c r="E2284" s="58" t="s">
        <v>1115</v>
      </c>
      <c r="F2284" s="58" t="s">
        <v>649</v>
      </c>
      <c r="G2284" s="58" t="s">
        <v>89</v>
      </c>
      <c r="H2284" s="58" t="s">
        <v>2328</v>
      </c>
      <c r="I2284" s="58" t="s">
        <v>25</v>
      </c>
      <c r="J2284" s="58" t="s">
        <v>25</v>
      </c>
      <c r="K2284" s="57"/>
      <c r="L2284" s="184">
        <v>0</v>
      </c>
      <c r="M2284" s="185">
        <v>944</v>
      </c>
      <c r="N2284" s="186">
        <v>944</v>
      </c>
      <c r="O2284" s="187">
        <f t="shared" si="354"/>
        <v>0</v>
      </c>
      <c r="P2284" s="59">
        <f t="shared" si="353"/>
        <v>100</v>
      </c>
    </row>
    <row r="2285" spans="1:16" s="2" customFormat="1" outlineLevel="2" x14ac:dyDescent="0.2">
      <c r="A2285" s="217">
        <f t="shared" si="349"/>
        <v>2282</v>
      </c>
      <c r="B2285" s="57" t="s">
        <v>2913</v>
      </c>
      <c r="C2285" s="58" t="s">
        <v>428</v>
      </c>
      <c r="D2285" s="58" t="s">
        <v>2284</v>
      </c>
      <c r="E2285" s="58" t="s">
        <v>1500</v>
      </c>
      <c r="F2285" s="58" t="s">
        <v>151</v>
      </c>
      <c r="G2285" s="58" t="s">
        <v>998</v>
      </c>
      <c r="H2285" s="58" t="s">
        <v>2328</v>
      </c>
      <c r="I2285" s="58" t="s">
        <v>25</v>
      </c>
      <c r="J2285" s="58" t="s">
        <v>25</v>
      </c>
      <c r="K2285" s="57"/>
      <c r="L2285" s="184">
        <v>0</v>
      </c>
      <c r="M2285" s="185">
        <v>1887</v>
      </c>
      <c r="N2285" s="186">
        <v>1887</v>
      </c>
      <c r="O2285" s="187">
        <f t="shared" si="354"/>
        <v>0</v>
      </c>
      <c r="P2285" s="59">
        <f t="shared" si="353"/>
        <v>100</v>
      </c>
    </row>
    <row r="2286" spans="1:16" s="2" customFormat="1" outlineLevel="2" x14ac:dyDescent="0.2">
      <c r="A2286" s="217">
        <f t="shared" si="349"/>
        <v>2283</v>
      </c>
      <c r="B2286" s="57" t="s">
        <v>2914</v>
      </c>
      <c r="C2286" s="58" t="s">
        <v>428</v>
      </c>
      <c r="D2286" s="58" t="s">
        <v>2284</v>
      </c>
      <c r="E2286" s="58" t="s">
        <v>634</v>
      </c>
      <c r="F2286" s="58" t="s">
        <v>151</v>
      </c>
      <c r="G2286" s="58" t="s">
        <v>998</v>
      </c>
      <c r="H2286" s="58" t="s">
        <v>2328</v>
      </c>
      <c r="I2286" s="58" t="s">
        <v>25</v>
      </c>
      <c r="J2286" s="58" t="s">
        <v>25</v>
      </c>
      <c r="K2286" s="57"/>
      <c r="L2286" s="184">
        <v>0</v>
      </c>
      <c r="M2286" s="185">
        <v>314</v>
      </c>
      <c r="N2286" s="186">
        <v>314</v>
      </c>
      <c r="O2286" s="187">
        <f t="shared" si="354"/>
        <v>0</v>
      </c>
      <c r="P2286" s="59">
        <f t="shared" si="353"/>
        <v>100</v>
      </c>
    </row>
    <row r="2287" spans="1:16" s="2" customFormat="1" outlineLevel="2" x14ac:dyDescent="0.2">
      <c r="A2287" s="217">
        <f t="shared" si="349"/>
        <v>2284</v>
      </c>
      <c r="B2287" s="57" t="s">
        <v>2915</v>
      </c>
      <c r="C2287" s="58" t="s">
        <v>428</v>
      </c>
      <c r="D2287" s="58" t="s">
        <v>2284</v>
      </c>
      <c r="E2287" s="58" t="s">
        <v>2435</v>
      </c>
      <c r="F2287" s="58" t="s">
        <v>151</v>
      </c>
      <c r="G2287" s="58" t="s">
        <v>998</v>
      </c>
      <c r="H2287" s="58" t="s">
        <v>2328</v>
      </c>
      <c r="I2287" s="58" t="s">
        <v>25</v>
      </c>
      <c r="J2287" s="58" t="s">
        <v>25</v>
      </c>
      <c r="K2287" s="57"/>
      <c r="L2287" s="184">
        <v>0</v>
      </c>
      <c r="M2287" s="185">
        <v>314</v>
      </c>
      <c r="N2287" s="186">
        <v>314</v>
      </c>
      <c r="O2287" s="187">
        <f t="shared" si="354"/>
        <v>0</v>
      </c>
      <c r="P2287" s="59">
        <f t="shared" si="353"/>
        <v>100</v>
      </c>
    </row>
    <row r="2288" spans="1:16" s="2" customFormat="1" outlineLevel="2" x14ac:dyDescent="0.2">
      <c r="A2288" s="217">
        <f t="shared" si="349"/>
        <v>2285</v>
      </c>
      <c r="B2288" s="57" t="s">
        <v>2565</v>
      </c>
      <c r="C2288" s="58" t="s">
        <v>428</v>
      </c>
      <c r="D2288" s="58" t="s">
        <v>2284</v>
      </c>
      <c r="E2288" s="58" t="s">
        <v>2437</v>
      </c>
      <c r="F2288" s="58" t="s">
        <v>151</v>
      </c>
      <c r="G2288" s="58" t="s">
        <v>998</v>
      </c>
      <c r="H2288" s="58" t="s">
        <v>2328</v>
      </c>
      <c r="I2288" s="58" t="s">
        <v>25</v>
      </c>
      <c r="J2288" s="58" t="s">
        <v>25</v>
      </c>
      <c r="K2288" s="57"/>
      <c r="L2288" s="184">
        <v>0</v>
      </c>
      <c r="M2288" s="185">
        <v>944</v>
      </c>
      <c r="N2288" s="186">
        <v>944</v>
      </c>
      <c r="O2288" s="187">
        <f t="shared" si="354"/>
        <v>0</v>
      </c>
      <c r="P2288" s="59">
        <f t="shared" si="353"/>
        <v>100</v>
      </c>
    </row>
    <row r="2289" spans="1:16" s="2" customFormat="1" outlineLevel="2" x14ac:dyDescent="0.2">
      <c r="A2289" s="217">
        <f t="shared" si="349"/>
        <v>2286</v>
      </c>
      <c r="B2289" s="57" t="s">
        <v>2916</v>
      </c>
      <c r="C2289" s="58" t="s">
        <v>428</v>
      </c>
      <c r="D2289" s="58" t="s">
        <v>2284</v>
      </c>
      <c r="E2289" s="58" t="s">
        <v>2456</v>
      </c>
      <c r="F2289" s="58" t="s">
        <v>649</v>
      </c>
      <c r="G2289" s="58" t="s">
        <v>998</v>
      </c>
      <c r="H2289" s="58" t="s">
        <v>2328</v>
      </c>
      <c r="I2289" s="58" t="s">
        <v>25</v>
      </c>
      <c r="J2289" s="58" t="s">
        <v>25</v>
      </c>
      <c r="K2289" s="57"/>
      <c r="L2289" s="184">
        <v>0</v>
      </c>
      <c r="M2289" s="185">
        <v>943</v>
      </c>
      <c r="N2289" s="186">
        <v>943</v>
      </c>
      <c r="O2289" s="187">
        <f t="shared" si="354"/>
        <v>0</v>
      </c>
      <c r="P2289" s="59">
        <f t="shared" si="353"/>
        <v>100</v>
      </c>
    </row>
    <row r="2290" spans="1:16" s="2" customFormat="1" outlineLevel="2" x14ac:dyDescent="0.2">
      <c r="A2290" s="217">
        <f t="shared" si="349"/>
        <v>2287</v>
      </c>
      <c r="B2290" s="57" t="s">
        <v>2917</v>
      </c>
      <c r="C2290" s="58" t="s">
        <v>428</v>
      </c>
      <c r="D2290" s="58" t="s">
        <v>2284</v>
      </c>
      <c r="E2290" s="58" t="s">
        <v>663</v>
      </c>
      <c r="F2290" s="58" t="s">
        <v>649</v>
      </c>
      <c r="G2290" s="58" t="s">
        <v>998</v>
      </c>
      <c r="H2290" s="58" t="s">
        <v>2328</v>
      </c>
      <c r="I2290" s="58" t="s">
        <v>25</v>
      </c>
      <c r="J2290" s="58" t="s">
        <v>25</v>
      </c>
      <c r="K2290" s="57"/>
      <c r="L2290" s="184">
        <v>0</v>
      </c>
      <c r="M2290" s="185">
        <v>1258</v>
      </c>
      <c r="N2290" s="186">
        <v>1258</v>
      </c>
      <c r="O2290" s="187">
        <f t="shared" si="354"/>
        <v>0</v>
      </c>
      <c r="P2290" s="59">
        <f t="shared" si="353"/>
        <v>100</v>
      </c>
    </row>
    <row r="2291" spans="1:16" s="2" customFormat="1" outlineLevel="2" x14ac:dyDescent="0.2">
      <c r="A2291" s="217">
        <f t="shared" si="349"/>
        <v>2288</v>
      </c>
      <c r="B2291" s="57" t="s">
        <v>2918</v>
      </c>
      <c r="C2291" s="58" t="s">
        <v>428</v>
      </c>
      <c r="D2291" s="58" t="s">
        <v>2284</v>
      </c>
      <c r="E2291" s="58" t="s">
        <v>1248</v>
      </c>
      <c r="F2291" s="58" t="s">
        <v>649</v>
      </c>
      <c r="G2291" s="58" t="s">
        <v>998</v>
      </c>
      <c r="H2291" s="58" t="s">
        <v>2328</v>
      </c>
      <c r="I2291" s="58" t="s">
        <v>25</v>
      </c>
      <c r="J2291" s="58" t="s">
        <v>25</v>
      </c>
      <c r="K2291" s="57"/>
      <c r="L2291" s="184">
        <v>0</v>
      </c>
      <c r="M2291" s="185">
        <v>1887</v>
      </c>
      <c r="N2291" s="186">
        <v>1887</v>
      </c>
      <c r="O2291" s="187">
        <f t="shared" si="354"/>
        <v>0</v>
      </c>
      <c r="P2291" s="59">
        <f t="shared" si="353"/>
        <v>100</v>
      </c>
    </row>
    <row r="2292" spans="1:16" s="2" customFormat="1" outlineLevel="1" x14ac:dyDescent="0.2">
      <c r="A2292" s="225">
        <f t="shared" si="349"/>
        <v>2289</v>
      </c>
      <c r="B2292" s="82" t="s">
        <v>2919</v>
      </c>
      <c r="C2292" s="136">
        <v>231201</v>
      </c>
      <c r="D2292" s="135"/>
      <c r="E2292" s="135"/>
      <c r="F2292" s="135"/>
      <c r="G2292" s="135"/>
      <c r="H2292" s="135">
        <v>33063</v>
      </c>
      <c r="I2292" s="61"/>
      <c r="J2292" s="61"/>
      <c r="K2292" s="63"/>
      <c r="L2292" s="65">
        <f>SUM(L2293:L2366)</f>
        <v>0</v>
      </c>
      <c r="M2292" s="65">
        <f>SUM(M2293:M2366)</f>
        <v>55394</v>
      </c>
      <c r="N2292" s="65">
        <f>SUM(N2293:N2366)</f>
        <v>55394</v>
      </c>
      <c r="O2292" s="66">
        <f>SUM(O2293:O2366)</f>
        <v>0</v>
      </c>
      <c r="P2292" s="18">
        <f t="shared" si="353"/>
        <v>100</v>
      </c>
    </row>
    <row r="2293" spans="1:16" s="2" customFormat="1" outlineLevel="2" x14ac:dyDescent="0.2">
      <c r="A2293" s="217">
        <f t="shared" si="349"/>
        <v>2290</v>
      </c>
      <c r="B2293" s="57" t="s">
        <v>2920</v>
      </c>
      <c r="C2293" s="58" t="s">
        <v>418</v>
      </c>
      <c r="D2293" s="58" t="s">
        <v>2284</v>
      </c>
      <c r="E2293" s="58" t="s">
        <v>2451</v>
      </c>
      <c r="F2293" s="58" t="s">
        <v>155</v>
      </c>
      <c r="G2293" s="58" t="s">
        <v>998</v>
      </c>
      <c r="H2293" s="58" t="s">
        <v>1045</v>
      </c>
      <c r="I2293" s="58" t="s">
        <v>1042</v>
      </c>
      <c r="J2293" s="58" t="s">
        <v>615</v>
      </c>
      <c r="K2293" s="57"/>
      <c r="L2293" s="184">
        <v>0</v>
      </c>
      <c r="M2293" s="185">
        <v>272</v>
      </c>
      <c r="N2293" s="186">
        <v>272</v>
      </c>
      <c r="O2293" s="187">
        <f t="shared" ref="O2293:O2356" si="355">N2293-M2293</f>
        <v>0</v>
      </c>
      <c r="P2293" s="59">
        <f t="shared" si="353"/>
        <v>100</v>
      </c>
    </row>
    <row r="2294" spans="1:16" s="2" customFormat="1" outlineLevel="2" x14ac:dyDescent="0.2">
      <c r="A2294" s="217">
        <f t="shared" si="349"/>
        <v>2291</v>
      </c>
      <c r="B2294" s="57" t="s">
        <v>2920</v>
      </c>
      <c r="C2294" s="58" t="s">
        <v>418</v>
      </c>
      <c r="D2294" s="58" t="s">
        <v>2284</v>
      </c>
      <c r="E2294" s="58" t="s">
        <v>2451</v>
      </c>
      <c r="F2294" s="58" t="s">
        <v>155</v>
      </c>
      <c r="G2294" s="58" t="s">
        <v>998</v>
      </c>
      <c r="H2294" s="58" t="s">
        <v>1045</v>
      </c>
      <c r="I2294" s="58" t="s">
        <v>1042</v>
      </c>
      <c r="J2294" s="58" t="s">
        <v>621</v>
      </c>
      <c r="K2294" s="57"/>
      <c r="L2294" s="184">
        <v>0</v>
      </c>
      <c r="M2294" s="185">
        <v>1542</v>
      </c>
      <c r="N2294" s="186">
        <v>1542</v>
      </c>
      <c r="O2294" s="187">
        <f t="shared" si="355"/>
        <v>0</v>
      </c>
      <c r="P2294" s="59">
        <f t="shared" si="353"/>
        <v>100</v>
      </c>
    </row>
    <row r="2295" spans="1:16" s="2" customFormat="1" outlineLevel="2" x14ac:dyDescent="0.2">
      <c r="A2295" s="217">
        <f t="shared" si="349"/>
        <v>2292</v>
      </c>
      <c r="B2295" s="57" t="s">
        <v>2921</v>
      </c>
      <c r="C2295" s="58" t="s">
        <v>418</v>
      </c>
      <c r="D2295" s="58" t="s">
        <v>2284</v>
      </c>
      <c r="E2295" s="58" t="s">
        <v>611</v>
      </c>
      <c r="F2295" s="58" t="s">
        <v>155</v>
      </c>
      <c r="G2295" s="58" t="s">
        <v>998</v>
      </c>
      <c r="H2295" s="58" t="s">
        <v>1045</v>
      </c>
      <c r="I2295" s="58" t="s">
        <v>1042</v>
      </c>
      <c r="J2295" s="58" t="s">
        <v>615</v>
      </c>
      <c r="K2295" s="57"/>
      <c r="L2295" s="184">
        <v>0</v>
      </c>
      <c r="M2295" s="185">
        <v>116</v>
      </c>
      <c r="N2295" s="186">
        <v>116</v>
      </c>
      <c r="O2295" s="187">
        <f t="shared" si="355"/>
        <v>0</v>
      </c>
      <c r="P2295" s="59">
        <f t="shared" si="353"/>
        <v>100</v>
      </c>
    </row>
    <row r="2296" spans="1:16" s="2" customFormat="1" outlineLevel="2" x14ac:dyDescent="0.2">
      <c r="A2296" s="217">
        <f t="shared" si="349"/>
        <v>2293</v>
      </c>
      <c r="B2296" s="57" t="s">
        <v>2921</v>
      </c>
      <c r="C2296" s="58" t="s">
        <v>418</v>
      </c>
      <c r="D2296" s="58" t="s">
        <v>2284</v>
      </c>
      <c r="E2296" s="58" t="s">
        <v>611</v>
      </c>
      <c r="F2296" s="58" t="s">
        <v>155</v>
      </c>
      <c r="G2296" s="58" t="s">
        <v>998</v>
      </c>
      <c r="H2296" s="58" t="s">
        <v>1045</v>
      </c>
      <c r="I2296" s="58" t="s">
        <v>1042</v>
      </c>
      <c r="J2296" s="58" t="s">
        <v>621</v>
      </c>
      <c r="K2296" s="57"/>
      <c r="L2296" s="184">
        <v>0</v>
      </c>
      <c r="M2296" s="185">
        <v>655</v>
      </c>
      <c r="N2296" s="186">
        <v>655</v>
      </c>
      <c r="O2296" s="187">
        <f t="shared" si="355"/>
        <v>0</v>
      </c>
      <c r="P2296" s="59">
        <f t="shared" si="353"/>
        <v>100</v>
      </c>
    </row>
    <row r="2297" spans="1:16" s="2" customFormat="1" outlineLevel="2" x14ac:dyDescent="0.2">
      <c r="A2297" s="217">
        <f t="shared" si="349"/>
        <v>2294</v>
      </c>
      <c r="B2297" s="57" t="s">
        <v>2922</v>
      </c>
      <c r="C2297" s="58" t="s">
        <v>418</v>
      </c>
      <c r="D2297" s="58" t="s">
        <v>2284</v>
      </c>
      <c r="E2297" s="58" t="s">
        <v>2417</v>
      </c>
      <c r="F2297" s="58" t="s">
        <v>155</v>
      </c>
      <c r="G2297" s="58" t="s">
        <v>998</v>
      </c>
      <c r="H2297" s="58" t="s">
        <v>1045</v>
      </c>
      <c r="I2297" s="58" t="s">
        <v>1042</v>
      </c>
      <c r="J2297" s="58" t="s">
        <v>615</v>
      </c>
      <c r="K2297" s="57"/>
      <c r="L2297" s="184">
        <v>0</v>
      </c>
      <c r="M2297" s="185">
        <v>145</v>
      </c>
      <c r="N2297" s="186">
        <v>145</v>
      </c>
      <c r="O2297" s="187">
        <f t="shared" si="355"/>
        <v>0</v>
      </c>
      <c r="P2297" s="59">
        <f t="shared" si="353"/>
        <v>100</v>
      </c>
    </row>
    <row r="2298" spans="1:16" s="2" customFormat="1" outlineLevel="2" x14ac:dyDescent="0.2">
      <c r="A2298" s="217">
        <f t="shared" si="349"/>
        <v>2295</v>
      </c>
      <c r="B2298" s="57" t="s">
        <v>2922</v>
      </c>
      <c r="C2298" s="58" t="s">
        <v>418</v>
      </c>
      <c r="D2298" s="58" t="s">
        <v>2284</v>
      </c>
      <c r="E2298" s="58" t="s">
        <v>2417</v>
      </c>
      <c r="F2298" s="58" t="s">
        <v>155</v>
      </c>
      <c r="G2298" s="58" t="s">
        <v>998</v>
      </c>
      <c r="H2298" s="58" t="s">
        <v>1045</v>
      </c>
      <c r="I2298" s="58" t="s">
        <v>1042</v>
      </c>
      <c r="J2298" s="58" t="s">
        <v>621</v>
      </c>
      <c r="K2298" s="57"/>
      <c r="L2298" s="184">
        <v>0</v>
      </c>
      <c r="M2298" s="185">
        <v>824</v>
      </c>
      <c r="N2298" s="186">
        <v>824</v>
      </c>
      <c r="O2298" s="187">
        <f t="shared" si="355"/>
        <v>0</v>
      </c>
      <c r="P2298" s="59">
        <f t="shared" si="353"/>
        <v>100</v>
      </c>
    </row>
    <row r="2299" spans="1:16" s="2" customFormat="1" outlineLevel="2" x14ac:dyDescent="0.2">
      <c r="A2299" s="217">
        <f t="shared" si="349"/>
        <v>2296</v>
      </c>
      <c r="B2299" s="57" t="s">
        <v>2923</v>
      </c>
      <c r="C2299" s="58" t="s">
        <v>418</v>
      </c>
      <c r="D2299" s="58" t="s">
        <v>2284</v>
      </c>
      <c r="E2299" s="58" t="s">
        <v>2453</v>
      </c>
      <c r="F2299" s="58" t="s">
        <v>155</v>
      </c>
      <c r="G2299" s="58" t="s">
        <v>998</v>
      </c>
      <c r="H2299" s="58" t="s">
        <v>1045</v>
      </c>
      <c r="I2299" s="58" t="s">
        <v>1042</v>
      </c>
      <c r="J2299" s="58" t="s">
        <v>615</v>
      </c>
      <c r="K2299" s="57"/>
      <c r="L2299" s="184">
        <v>0</v>
      </c>
      <c r="M2299" s="185">
        <v>238</v>
      </c>
      <c r="N2299" s="186">
        <v>238</v>
      </c>
      <c r="O2299" s="187">
        <f t="shared" si="355"/>
        <v>0</v>
      </c>
      <c r="P2299" s="59">
        <f t="shared" si="353"/>
        <v>100</v>
      </c>
    </row>
    <row r="2300" spans="1:16" s="2" customFormat="1" outlineLevel="2" x14ac:dyDescent="0.2">
      <c r="A2300" s="217">
        <f t="shared" si="349"/>
        <v>2297</v>
      </c>
      <c r="B2300" s="57" t="s">
        <v>2923</v>
      </c>
      <c r="C2300" s="58" t="s">
        <v>418</v>
      </c>
      <c r="D2300" s="58" t="s">
        <v>2284</v>
      </c>
      <c r="E2300" s="58" t="s">
        <v>2453</v>
      </c>
      <c r="F2300" s="58" t="s">
        <v>155</v>
      </c>
      <c r="G2300" s="58" t="s">
        <v>998</v>
      </c>
      <c r="H2300" s="58" t="s">
        <v>1045</v>
      </c>
      <c r="I2300" s="58" t="s">
        <v>1042</v>
      </c>
      <c r="J2300" s="58" t="s">
        <v>621</v>
      </c>
      <c r="K2300" s="57"/>
      <c r="L2300" s="184">
        <v>0</v>
      </c>
      <c r="M2300" s="185">
        <v>1348</v>
      </c>
      <c r="N2300" s="186">
        <v>1348</v>
      </c>
      <c r="O2300" s="187">
        <f t="shared" si="355"/>
        <v>0</v>
      </c>
      <c r="P2300" s="59">
        <f t="shared" si="353"/>
        <v>100</v>
      </c>
    </row>
    <row r="2301" spans="1:16" s="2" customFormat="1" outlineLevel="2" x14ac:dyDescent="0.2">
      <c r="A2301" s="217">
        <f t="shared" si="349"/>
        <v>2298</v>
      </c>
      <c r="B2301" s="57" t="s">
        <v>2885</v>
      </c>
      <c r="C2301" s="58" t="s">
        <v>418</v>
      </c>
      <c r="D2301" s="58" t="s">
        <v>2284</v>
      </c>
      <c r="E2301" s="58" t="s">
        <v>2391</v>
      </c>
      <c r="F2301" s="58" t="s">
        <v>155</v>
      </c>
      <c r="G2301" s="58" t="s">
        <v>998</v>
      </c>
      <c r="H2301" s="58" t="s">
        <v>1045</v>
      </c>
      <c r="I2301" s="58" t="s">
        <v>1042</v>
      </c>
      <c r="J2301" s="58" t="s">
        <v>615</v>
      </c>
      <c r="K2301" s="57"/>
      <c r="L2301" s="184">
        <v>0</v>
      </c>
      <c r="M2301" s="185">
        <v>253</v>
      </c>
      <c r="N2301" s="186">
        <v>253</v>
      </c>
      <c r="O2301" s="187">
        <f t="shared" si="355"/>
        <v>0</v>
      </c>
      <c r="P2301" s="59">
        <f t="shared" si="353"/>
        <v>100</v>
      </c>
    </row>
    <row r="2302" spans="1:16" s="2" customFormat="1" outlineLevel="2" x14ac:dyDescent="0.2">
      <c r="A2302" s="217">
        <f t="shared" si="349"/>
        <v>2299</v>
      </c>
      <c r="B2302" s="57" t="s">
        <v>2885</v>
      </c>
      <c r="C2302" s="58" t="s">
        <v>418</v>
      </c>
      <c r="D2302" s="58" t="s">
        <v>2284</v>
      </c>
      <c r="E2302" s="58" t="s">
        <v>2391</v>
      </c>
      <c r="F2302" s="58" t="s">
        <v>155</v>
      </c>
      <c r="G2302" s="58" t="s">
        <v>998</v>
      </c>
      <c r="H2302" s="58" t="s">
        <v>1045</v>
      </c>
      <c r="I2302" s="58" t="s">
        <v>1042</v>
      </c>
      <c r="J2302" s="58" t="s">
        <v>621</v>
      </c>
      <c r="K2302" s="57"/>
      <c r="L2302" s="184">
        <v>0</v>
      </c>
      <c r="M2302" s="185">
        <v>1432</v>
      </c>
      <c r="N2302" s="186">
        <v>1432</v>
      </c>
      <c r="O2302" s="187">
        <f t="shared" si="355"/>
        <v>0</v>
      </c>
      <c r="P2302" s="59">
        <f t="shared" si="353"/>
        <v>100</v>
      </c>
    </row>
    <row r="2303" spans="1:16" s="2" customFormat="1" outlineLevel="2" x14ac:dyDescent="0.2">
      <c r="A2303" s="217">
        <f t="shared" si="349"/>
        <v>2300</v>
      </c>
      <c r="B2303" s="57" t="s">
        <v>2864</v>
      </c>
      <c r="C2303" s="58" t="s">
        <v>418</v>
      </c>
      <c r="D2303" s="58" t="s">
        <v>2284</v>
      </c>
      <c r="E2303" s="58" t="s">
        <v>138</v>
      </c>
      <c r="F2303" s="58" t="s">
        <v>155</v>
      </c>
      <c r="G2303" s="58" t="s">
        <v>998</v>
      </c>
      <c r="H2303" s="58" t="s">
        <v>1045</v>
      </c>
      <c r="I2303" s="58" t="s">
        <v>1042</v>
      </c>
      <c r="J2303" s="58" t="s">
        <v>615</v>
      </c>
      <c r="K2303" s="57"/>
      <c r="L2303" s="184">
        <v>0</v>
      </c>
      <c r="M2303" s="185">
        <v>48</v>
      </c>
      <c r="N2303" s="186">
        <v>48</v>
      </c>
      <c r="O2303" s="187">
        <f t="shared" si="355"/>
        <v>0</v>
      </c>
      <c r="P2303" s="59">
        <f t="shared" si="353"/>
        <v>100</v>
      </c>
    </row>
    <row r="2304" spans="1:16" s="2" customFormat="1" outlineLevel="2" x14ac:dyDescent="0.2">
      <c r="A2304" s="217">
        <f t="shared" si="349"/>
        <v>2301</v>
      </c>
      <c r="B2304" s="57" t="s">
        <v>2864</v>
      </c>
      <c r="C2304" s="58" t="s">
        <v>418</v>
      </c>
      <c r="D2304" s="58" t="s">
        <v>2284</v>
      </c>
      <c r="E2304" s="58" t="s">
        <v>138</v>
      </c>
      <c r="F2304" s="58" t="s">
        <v>155</v>
      </c>
      <c r="G2304" s="58" t="s">
        <v>998</v>
      </c>
      <c r="H2304" s="58" t="s">
        <v>1045</v>
      </c>
      <c r="I2304" s="58" t="s">
        <v>1042</v>
      </c>
      <c r="J2304" s="58" t="s">
        <v>621</v>
      </c>
      <c r="K2304" s="57"/>
      <c r="L2304" s="184">
        <v>0</v>
      </c>
      <c r="M2304" s="185">
        <v>274</v>
      </c>
      <c r="N2304" s="186">
        <v>274</v>
      </c>
      <c r="O2304" s="187">
        <f t="shared" si="355"/>
        <v>0</v>
      </c>
      <c r="P2304" s="59">
        <f t="shared" si="353"/>
        <v>100</v>
      </c>
    </row>
    <row r="2305" spans="1:16" s="2" customFormat="1" outlineLevel="2" x14ac:dyDescent="0.2">
      <c r="A2305" s="217">
        <f t="shared" si="349"/>
        <v>2302</v>
      </c>
      <c r="B2305" s="57" t="s">
        <v>2550</v>
      </c>
      <c r="C2305" s="58" t="s">
        <v>418</v>
      </c>
      <c r="D2305" s="58" t="s">
        <v>2284</v>
      </c>
      <c r="E2305" s="58" t="s">
        <v>2423</v>
      </c>
      <c r="F2305" s="58" t="s">
        <v>155</v>
      </c>
      <c r="G2305" s="58" t="s">
        <v>998</v>
      </c>
      <c r="H2305" s="58" t="s">
        <v>1045</v>
      </c>
      <c r="I2305" s="58" t="s">
        <v>1042</v>
      </c>
      <c r="J2305" s="58" t="s">
        <v>615</v>
      </c>
      <c r="K2305" s="57"/>
      <c r="L2305" s="184">
        <v>0</v>
      </c>
      <c r="M2305" s="185">
        <v>313</v>
      </c>
      <c r="N2305" s="186">
        <v>313</v>
      </c>
      <c r="O2305" s="187">
        <f t="shared" si="355"/>
        <v>0</v>
      </c>
      <c r="P2305" s="59">
        <f t="shared" si="353"/>
        <v>100</v>
      </c>
    </row>
    <row r="2306" spans="1:16" s="2" customFormat="1" outlineLevel="2" x14ac:dyDescent="0.2">
      <c r="A2306" s="217">
        <f t="shared" si="349"/>
        <v>2303</v>
      </c>
      <c r="B2306" s="57" t="s">
        <v>2550</v>
      </c>
      <c r="C2306" s="58" t="s">
        <v>418</v>
      </c>
      <c r="D2306" s="58" t="s">
        <v>2284</v>
      </c>
      <c r="E2306" s="58" t="s">
        <v>2423</v>
      </c>
      <c r="F2306" s="58" t="s">
        <v>155</v>
      </c>
      <c r="G2306" s="58" t="s">
        <v>998</v>
      </c>
      <c r="H2306" s="58" t="s">
        <v>1045</v>
      </c>
      <c r="I2306" s="58" t="s">
        <v>1042</v>
      </c>
      <c r="J2306" s="58" t="s">
        <v>621</v>
      </c>
      <c r="K2306" s="57"/>
      <c r="L2306" s="184">
        <v>0</v>
      </c>
      <c r="M2306" s="185">
        <v>1773</v>
      </c>
      <c r="N2306" s="186">
        <v>1773</v>
      </c>
      <c r="O2306" s="187">
        <f t="shared" si="355"/>
        <v>0</v>
      </c>
      <c r="P2306" s="59">
        <f t="shared" si="353"/>
        <v>100</v>
      </c>
    </row>
    <row r="2307" spans="1:16" s="2" customFormat="1" outlineLevel="2" x14ac:dyDescent="0.2">
      <c r="A2307" s="217">
        <f t="shared" si="349"/>
        <v>2304</v>
      </c>
      <c r="B2307" s="57" t="s">
        <v>2924</v>
      </c>
      <c r="C2307" s="58" t="s">
        <v>418</v>
      </c>
      <c r="D2307" s="58" t="s">
        <v>2284</v>
      </c>
      <c r="E2307" s="58" t="s">
        <v>1266</v>
      </c>
      <c r="F2307" s="58" t="s">
        <v>155</v>
      </c>
      <c r="G2307" s="58" t="s">
        <v>998</v>
      </c>
      <c r="H2307" s="58" t="s">
        <v>1045</v>
      </c>
      <c r="I2307" s="58" t="s">
        <v>1042</v>
      </c>
      <c r="J2307" s="58" t="s">
        <v>615</v>
      </c>
      <c r="K2307" s="57"/>
      <c r="L2307" s="184">
        <v>0</v>
      </c>
      <c r="M2307" s="185">
        <v>236</v>
      </c>
      <c r="N2307" s="186">
        <v>236</v>
      </c>
      <c r="O2307" s="187">
        <f t="shared" si="355"/>
        <v>0</v>
      </c>
      <c r="P2307" s="59">
        <f t="shared" si="353"/>
        <v>100</v>
      </c>
    </row>
    <row r="2308" spans="1:16" s="2" customFormat="1" outlineLevel="2" x14ac:dyDescent="0.2">
      <c r="A2308" s="217">
        <f t="shared" si="349"/>
        <v>2305</v>
      </c>
      <c r="B2308" s="57" t="s">
        <v>2924</v>
      </c>
      <c r="C2308" s="58" t="s">
        <v>418</v>
      </c>
      <c r="D2308" s="58" t="s">
        <v>2284</v>
      </c>
      <c r="E2308" s="58" t="s">
        <v>1266</v>
      </c>
      <c r="F2308" s="58" t="s">
        <v>155</v>
      </c>
      <c r="G2308" s="58" t="s">
        <v>998</v>
      </c>
      <c r="H2308" s="58" t="s">
        <v>1045</v>
      </c>
      <c r="I2308" s="58" t="s">
        <v>1042</v>
      </c>
      <c r="J2308" s="58" t="s">
        <v>621</v>
      </c>
      <c r="K2308" s="57"/>
      <c r="L2308" s="184">
        <v>0</v>
      </c>
      <c r="M2308" s="185">
        <v>1336</v>
      </c>
      <c r="N2308" s="186">
        <v>1336</v>
      </c>
      <c r="O2308" s="187">
        <f t="shared" si="355"/>
        <v>0</v>
      </c>
      <c r="P2308" s="59">
        <f t="shared" si="353"/>
        <v>100</v>
      </c>
    </row>
    <row r="2309" spans="1:16" s="2" customFormat="1" outlineLevel="2" x14ac:dyDescent="0.2">
      <c r="A2309" s="217">
        <f t="shared" si="349"/>
        <v>2306</v>
      </c>
      <c r="B2309" s="57" t="s">
        <v>2925</v>
      </c>
      <c r="C2309" s="58" t="s">
        <v>418</v>
      </c>
      <c r="D2309" s="58" t="s">
        <v>2284</v>
      </c>
      <c r="E2309" s="58" t="s">
        <v>2361</v>
      </c>
      <c r="F2309" s="58" t="s">
        <v>155</v>
      </c>
      <c r="G2309" s="58" t="s">
        <v>998</v>
      </c>
      <c r="H2309" s="58" t="s">
        <v>1045</v>
      </c>
      <c r="I2309" s="58" t="s">
        <v>1042</v>
      </c>
      <c r="J2309" s="58" t="s">
        <v>615</v>
      </c>
      <c r="K2309" s="57"/>
      <c r="L2309" s="184">
        <v>0</v>
      </c>
      <c r="M2309" s="185">
        <v>39</v>
      </c>
      <c r="N2309" s="186">
        <v>39</v>
      </c>
      <c r="O2309" s="187">
        <f t="shared" si="355"/>
        <v>0</v>
      </c>
      <c r="P2309" s="59">
        <f t="shared" si="353"/>
        <v>100</v>
      </c>
    </row>
    <row r="2310" spans="1:16" s="2" customFormat="1" outlineLevel="2" x14ac:dyDescent="0.2">
      <c r="A2310" s="217">
        <f t="shared" ref="A2310:A2373" si="356">A2309+1</f>
        <v>2307</v>
      </c>
      <c r="B2310" s="57" t="s">
        <v>2925</v>
      </c>
      <c r="C2310" s="58" t="s">
        <v>418</v>
      </c>
      <c r="D2310" s="58" t="s">
        <v>2284</v>
      </c>
      <c r="E2310" s="58" t="s">
        <v>2361</v>
      </c>
      <c r="F2310" s="58" t="s">
        <v>155</v>
      </c>
      <c r="G2310" s="58" t="s">
        <v>998</v>
      </c>
      <c r="H2310" s="58" t="s">
        <v>1045</v>
      </c>
      <c r="I2310" s="58" t="s">
        <v>1042</v>
      </c>
      <c r="J2310" s="58" t="s">
        <v>621</v>
      </c>
      <c r="K2310" s="57"/>
      <c r="L2310" s="184">
        <v>0</v>
      </c>
      <c r="M2310" s="185">
        <v>222</v>
      </c>
      <c r="N2310" s="186">
        <v>222</v>
      </c>
      <c r="O2310" s="187">
        <f t="shared" si="355"/>
        <v>0</v>
      </c>
      <c r="P2310" s="59">
        <f t="shared" si="353"/>
        <v>100</v>
      </c>
    </row>
    <row r="2311" spans="1:16" s="2" customFormat="1" outlineLevel="2" x14ac:dyDescent="0.2">
      <c r="A2311" s="217">
        <f t="shared" si="356"/>
        <v>2308</v>
      </c>
      <c r="B2311" s="57" t="s">
        <v>2926</v>
      </c>
      <c r="C2311" s="58" t="s">
        <v>418</v>
      </c>
      <c r="D2311" s="58" t="s">
        <v>2284</v>
      </c>
      <c r="E2311" s="58" t="s">
        <v>2927</v>
      </c>
      <c r="F2311" s="58" t="s">
        <v>155</v>
      </c>
      <c r="G2311" s="58" t="s">
        <v>998</v>
      </c>
      <c r="H2311" s="58" t="s">
        <v>1045</v>
      </c>
      <c r="I2311" s="58" t="s">
        <v>1042</v>
      </c>
      <c r="J2311" s="58" t="s">
        <v>615</v>
      </c>
      <c r="K2311" s="57"/>
      <c r="L2311" s="184">
        <v>0</v>
      </c>
      <c r="M2311" s="185">
        <v>58</v>
      </c>
      <c r="N2311" s="186">
        <v>58</v>
      </c>
      <c r="O2311" s="187">
        <f t="shared" si="355"/>
        <v>0</v>
      </c>
      <c r="P2311" s="59">
        <f t="shared" si="353"/>
        <v>100</v>
      </c>
    </row>
    <row r="2312" spans="1:16" s="2" customFormat="1" outlineLevel="2" x14ac:dyDescent="0.2">
      <c r="A2312" s="217">
        <f t="shared" si="356"/>
        <v>2309</v>
      </c>
      <c r="B2312" s="57" t="s">
        <v>2926</v>
      </c>
      <c r="C2312" s="58" t="s">
        <v>418</v>
      </c>
      <c r="D2312" s="58" t="s">
        <v>2284</v>
      </c>
      <c r="E2312" s="58" t="s">
        <v>2927</v>
      </c>
      <c r="F2312" s="58" t="s">
        <v>155</v>
      </c>
      <c r="G2312" s="58" t="s">
        <v>998</v>
      </c>
      <c r="H2312" s="58" t="s">
        <v>1045</v>
      </c>
      <c r="I2312" s="58" t="s">
        <v>1042</v>
      </c>
      <c r="J2312" s="58" t="s">
        <v>621</v>
      </c>
      <c r="K2312" s="57"/>
      <c r="L2312" s="184">
        <v>0</v>
      </c>
      <c r="M2312" s="185">
        <v>326</v>
      </c>
      <c r="N2312" s="186">
        <v>326</v>
      </c>
      <c r="O2312" s="187">
        <f t="shared" si="355"/>
        <v>0</v>
      </c>
      <c r="P2312" s="59">
        <f t="shared" si="353"/>
        <v>100</v>
      </c>
    </row>
    <row r="2313" spans="1:16" s="2" customFormat="1" outlineLevel="2" x14ac:dyDescent="0.2">
      <c r="A2313" s="217">
        <f t="shared" si="356"/>
        <v>2310</v>
      </c>
      <c r="B2313" s="57" t="s">
        <v>2904</v>
      </c>
      <c r="C2313" s="58" t="s">
        <v>418</v>
      </c>
      <c r="D2313" s="58" t="s">
        <v>2284</v>
      </c>
      <c r="E2313" s="58" t="s">
        <v>1504</v>
      </c>
      <c r="F2313" s="58" t="s">
        <v>155</v>
      </c>
      <c r="G2313" s="58" t="s">
        <v>998</v>
      </c>
      <c r="H2313" s="58" t="s">
        <v>1045</v>
      </c>
      <c r="I2313" s="58" t="s">
        <v>1042</v>
      </c>
      <c r="J2313" s="58" t="s">
        <v>615</v>
      </c>
      <c r="K2313" s="57"/>
      <c r="L2313" s="184">
        <v>0</v>
      </c>
      <c r="M2313" s="185">
        <v>114</v>
      </c>
      <c r="N2313" s="186">
        <v>114</v>
      </c>
      <c r="O2313" s="187">
        <f t="shared" si="355"/>
        <v>0</v>
      </c>
      <c r="P2313" s="59">
        <f t="shared" si="353"/>
        <v>100</v>
      </c>
    </row>
    <row r="2314" spans="1:16" s="2" customFormat="1" outlineLevel="2" x14ac:dyDescent="0.2">
      <c r="A2314" s="217">
        <f t="shared" si="356"/>
        <v>2311</v>
      </c>
      <c r="B2314" s="57" t="s">
        <v>2904</v>
      </c>
      <c r="C2314" s="58" t="s">
        <v>418</v>
      </c>
      <c r="D2314" s="58" t="s">
        <v>2284</v>
      </c>
      <c r="E2314" s="58" t="s">
        <v>1504</v>
      </c>
      <c r="F2314" s="58" t="s">
        <v>155</v>
      </c>
      <c r="G2314" s="58" t="s">
        <v>998</v>
      </c>
      <c r="H2314" s="58" t="s">
        <v>1045</v>
      </c>
      <c r="I2314" s="58" t="s">
        <v>1042</v>
      </c>
      <c r="J2314" s="58" t="s">
        <v>621</v>
      </c>
      <c r="K2314" s="57"/>
      <c r="L2314" s="184">
        <v>0</v>
      </c>
      <c r="M2314" s="185">
        <v>647</v>
      </c>
      <c r="N2314" s="186">
        <v>647</v>
      </c>
      <c r="O2314" s="187">
        <f t="shared" si="355"/>
        <v>0</v>
      </c>
      <c r="P2314" s="59">
        <f t="shared" si="353"/>
        <v>100</v>
      </c>
    </row>
    <row r="2315" spans="1:16" s="2" customFormat="1" outlineLevel="2" x14ac:dyDescent="0.2">
      <c r="A2315" s="217">
        <f t="shared" si="356"/>
        <v>2312</v>
      </c>
      <c r="B2315" s="57" t="s">
        <v>2928</v>
      </c>
      <c r="C2315" s="58" t="s">
        <v>418</v>
      </c>
      <c r="D2315" s="58" t="s">
        <v>2284</v>
      </c>
      <c r="E2315" s="58" t="s">
        <v>2366</v>
      </c>
      <c r="F2315" s="58" t="s">
        <v>155</v>
      </c>
      <c r="G2315" s="58" t="s">
        <v>998</v>
      </c>
      <c r="H2315" s="58" t="s">
        <v>1045</v>
      </c>
      <c r="I2315" s="58" t="s">
        <v>1042</v>
      </c>
      <c r="J2315" s="58" t="s">
        <v>615</v>
      </c>
      <c r="K2315" s="57"/>
      <c r="L2315" s="184">
        <v>0</v>
      </c>
      <c r="M2315" s="185">
        <v>99</v>
      </c>
      <c r="N2315" s="186">
        <v>99</v>
      </c>
      <c r="O2315" s="187">
        <f t="shared" si="355"/>
        <v>0</v>
      </c>
      <c r="P2315" s="59">
        <f t="shared" si="353"/>
        <v>100</v>
      </c>
    </row>
    <row r="2316" spans="1:16" s="2" customFormat="1" outlineLevel="2" x14ac:dyDescent="0.2">
      <c r="A2316" s="217">
        <f t="shared" si="356"/>
        <v>2313</v>
      </c>
      <c r="B2316" s="57" t="s">
        <v>2928</v>
      </c>
      <c r="C2316" s="58" t="s">
        <v>418</v>
      </c>
      <c r="D2316" s="58" t="s">
        <v>2284</v>
      </c>
      <c r="E2316" s="58" t="s">
        <v>2366</v>
      </c>
      <c r="F2316" s="58" t="s">
        <v>155</v>
      </c>
      <c r="G2316" s="58" t="s">
        <v>998</v>
      </c>
      <c r="H2316" s="58" t="s">
        <v>1045</v>
      </c>
      <c r="I2316" s="58" t="s">
        <v>1042</v>
      </c>
      <c r="J2316" s="58" t="s">
        <v>621</v>
      </c>
      <c r="K2316" s="57"/>
      <c r="L2316" s="184">
        <v>0</v>
      </c>
      <c r="M2316" s="185">
        <v>560</v>
      </c>
      <c r="N2316" s="186">
        <v>560</v>
      </c>
      <c r="O2316" s="187">
        <f t="shared" si="355"/>
        <v>0</v>
      </c>
      <c r="P2316" s="59">
        <f t="shared" si="353"/>
        <v>100</v>
      </c>
    </row>
    <row r="2317" spans="1:16" s="2" customFormat="1" outlineLevel="2" x14ac:dyDescent="0.2">
      <c r="A2317" s="217">
        <f t="shared" si="356"/>
        <v>2314</v>
      </c>
      <c r="B2317" s="57" t="s">
        <v>2916</v>
      </c>
      <c r="C2317" s="58" t="s">
        <v>418</v>
      </c>
      <c r="D2317" s="58" t="s">
        <v>2284</v>
      </c>
      <c r="E2317" s="58" t="s">
        <v>2456</v>
      </c>
      <c r="F2317" s="58" t="s">
        <v>155</v>
      </c>
      <c r="G2317" s="58" t="s">
        <v>998</v>
      </c>
      <c r="H2317" s="58" t="s">
        <v>1045</v>
      </c>
      <c r="I2317" s="58" t="s">
        <v>1042</v>
      </c>
      <c r="J2317" s="58" t="s">
        <v>615</v>
      </c>
      <c r="K2317" s="57"/>
      <c r="L2317" s="184">
        <v>0</v>
      </c>
      <c r="M2317" s="185">
        <v>64</v>
      </c>
      <c r="N2317" s="186">
        <v>64</v>
      </c>
      <c r="O2317" s="187">
        <f t="shared" si="355"/>
        <v>0</v>
      </c>
      <c r="P2317" s="59">
        <f t="shared" si="353"/>
        <v>100</v>
      </c>
    </row>
    <row r="2318" spans="1:16" s="2" customFormat="1" outlineLevel="2" x14ac:dyDescent="0.2">
      <c r="A2318" s="217">
        <f t="shared" si="356"/>
        <v>2315</v>
      </c>
      <c r="B2318" s="57" t="s">
        <v>2916</v>
      </c>
      <c r="C2318" s="58" t="s">
        <v>418</v>
      </c>
      <c r="D2318" s="58" t="s">
        <v>2284</v>
      </c>
      <c r="E2318" s="58" t="s">
        <v>2456</v>
      </c>
      <c r="F2318" s="58" t="s">
        <v>155</v>
      </c>
      <c r="G2318" s="58" t="s">
        <v>998</v>
      </c>
      <c r="H2318" s="58" t="s">
        <v>1045</v>
      </c>
      <c r="I2318" s="58" t="s">
        <v>1042</v>
      </c>
      <c r="J2318" s="58" t="s">
        <v>621</v>
      </c>
      <c r="K2318" s="57"/>
      <c r="L2318" s="184">
        <v>0</v>
      </c>
      <c r="M2318" s="185">
        <v>363</v>
      </c>
      <c r="N2318" s="186">
        <v>363</v>
      </c>
      <c r="O2318" s="187">
        <f t="shared" si="355"/>
        <v>0</v>
      </c>
      <c r="P2318" s="59">
        <f t="shared" si="353"/>
        <v>100</v>
      </c>
    </row>
    <row r="2319" spans="1:16" s="2" customFormat="1" outlineLevel="2" x14ac:dyDescent="0.2">
      <c r="A2319" s="217">
        <f t="shared" si="356"/>
        <v>2316</v>
      </c>
      <c r="B2319" s="57" t="s">
        <v>2913</v>
      </c>
      <c r="C2319" s="58" t="s">
        <v>418</v>
      </c>
      <c r="D2319" s="58" t="s">
        <v>2284</v>
      </c>
      <c r="E2319" s="58" t="s">
        <v>1500</v>
      </c>
      <c r="F2319" s="58" t="s">
        <v>155</v>
      </c>
      <c r="G2319" s="58" t="s">
        <v>998</v>
      </c>
      <c r="H2319" s="58" t="s">
        <v>1045</v>
      </c>
      <c r="I2319" s="58" t="s">
        <v>1042</v>
      </c>
      <c r="J2319" s="58" t="s">
        <v>615</v>
      </c>
      <c r="K2319" s="57"/>
      <c r="L2319" s="184">
        <v>0</v>
      </c>
      <c r="M2319" s="185">
        <v>379</v>
      </c>
      <c r="N2319" s="186">
        <v>379</v>
      </c>
      <c r="O2319" s="187">
        <f t="shared" si="355"/>
        <v>0</v>
      </c>
      <c r="P2319" s="59">
        <f t="shared" si="353"/>
        <v>100</v>
      </c>
    </row>
    <row r="2320" spans="1:16" s="2" customFormat="1" outlineLevel="2" x14ac:dyDescent="0.2">
      <c r="A2320" s="217">
        <f t="shared" si="356"/>
        <v>2317</v>
      </c>
      <c r="B2320" s="57" t="s">
        <v>2913</v>
      </c>
      <c r="C2320" s="58" t="s">
        <v>418</v>
      </c>
      <c r="D2320" s="58" t="s">
        <v>2284</v>
      </c>
      <c r="E2320" s="58" t="s">
        <v>1500</v>
      </c>
      <c r="F2320" s="58" t="s">
        <v>155</v>
      </c>
      <c r="G2320" s="58" t="s">
        <v>998</v>
      </c>
      <c r="H2320" s="58" t="s">
        <v>1045</v>
      </c>
      <c r="I2320" s="58" t="s">
        <v>1042</v>
      </c>
      <c r="J2320" s="58" t="s">
        <v>621</v>
      </c>
      <c r="K2320" s="57"/>
      <c r="L2320" s="184">
        <v>0</v>
      </c>
      <c r="M2320" s="185">
        <v>2150</v>
      </c>
      <c r="N2320" s="186">
        <v>2150</v>
      </c>
      <c r="O2320" s="187">
        <f t="shared" si="355"/>
        <v>0</v>
      </c>
      <c r="P2320" s="59">
        <f t="shared" si="353"/>
        <v>100</v>
      </c>
    </row>
    <row r="2321" spans="1:16" s="2" customFormat="1" outlineLevel="2" x14ac:dyDescent="0.2">
      <c r="A2321" s="217">
        <f t="shared" si="356"/>
        <v>2318</v>
      </c>
      <c r="B2321" s="57" t="s">
        <v>2869</v>
      </c>
      <c r="C2321" s="58" t="s">
        <v>418</v>
      </c>
      <c r="D2321" s="58" t="s">
        <v>2284</v>
      </c>
      <c r="E2321" s="58" t="s">
        <v>2426</v>
      </c>
      <c r="F2321" s="58" t="s">
        <v>155</v>
      </c>
      <c r="G2321" s="58" t="s">
        <v>998</v>
      </c>
      <c r="H2321" s="58" t="s">
        <v>1045</v>
      </c>
      <c r="I2321" s="58" t="s">
        <v>1042</v>
      </c>
      <c r="J2321" s="58" t="s">
        <v>615</v>
      </c>
      <c r="K2321" s="57"/>
      <c r="L2321" s="184">
        <v>0</v>
      </c>
      <c r="M2321" s="185">
        <v>353</v>
      </c>
      <c r="N2321" s="186">
        <v>353</v>
      </c>
      <c r="O2321" s="187">
        <f t="shared" si="355"/>
        <v>0</v>
      </c>
      <c r="P2321" s="59">
        <f t="shared" si="353"/>
        <v>100</v>
      </c>
    </row>
    <row r="2322" spans="1:16" s="2" customFormat="1" outlineLevel="2" x14ac:dyDescent="0.2">
      <c r="A2322" s="217">
        <f t="shared" si="356"/>
        <v>2319</v>
      </c>
      <c r="B2322" s="57" t="s">
        <v>2869</v>
      </c>
      <c r="C2322" s="58" t="s">
        <v>418</v>
      </c>
      <c r="D2322" s="58" t="s">
        <v>2284</v>
      </c>
      <c r="E2322" s="58" t="s">
        <v>2426</v>
      </c>
      <c r="F2322" s="58" t="s">
        <v>155</v>
      </c>
      <c r="G2322" s="58" t="s">
        <v>998</v>
      </c>
      <c r="H2322" s="58" t="s">
        <v>1045</v>
      </c>
      <c r="I2322" s="58" t="s">
        <v>1042</v>
      </c>
      <c r="J2322" s="58" t="s">
        <v>621</v>
      </c>
      <c r="K2322" s="57"/>
      <c r="L2322" s="184">
        <v>0</v>
      </c>
      <c r="M2322" s="185">
        <v>2002</v>
      </c>
      <c r="N2322" s="186">
        <v>2002</v>
      </c>
      <c r="O2322" s="187">
        <f t="shared" si="355"/>
        <v>0</v>
      </c>
      <c r="P2322" s="59">
        <f t="shared" si="353"/>
        <v>100</v>
      </c>
    </row>
    <row r="2323" spans="1:16" s="2" customFormat="1" outlineLevel="2" x14ac:dyDescent="0.2">
      <c r="A2323" s="217">
        <f t="shared" si="356"/>
        <v>2320</v>
      </c>
      <c r="B2323" s="57" t="s">
        <v>2929</v>
      </c>
      <c r="C2323" s="58" t="s">
        <v>418</v>
      </c>
      <c r="D2323" s="58" t="s">
        <v>2284</v>
      </c>
      <c r="E2323" s="58" t="s">
        <v>2368</v>
      </c>
      <c r="F2323" s="58" t="s">
        <v>155</v>
      </c>
      <c r="G2323" s="58" t="s">
        <v>998</v>
      </c>
      <c r="H2323" s="58" t="s">
        <v>1045</v>
      </c>
      <c r="I2323" s="58" t="s">
        <v>1042</v>
      </c>
      <c r="J2323" s="58" t="s">
        <v>615</v>
      </c>
      <c r="K2323" s="57"/>
      <c r="L2323" s="184">
        <v>0</v>
      </c>
      <c r="M2323" s="185">
        <v>50</v>
      </c>
      <c r="N2323" s="186">
        <v>50</v>
      </c>
      <c r="O2323" s="187">
        <f t="shared" si="355"/>
        <v>0</v>
      </c>
      <c r="P2323" s="59">
        <f t="shared" si="353"/>
        <v>100</v>
      </c>
    </row>
    <row r="2324" spans="1:16" s="2" customFormat="1" outlineLevel="2" x14ac:dyDescent="0.2">
      <c r="A2324" s="217">
        <f t="shared" si="356"/>
        <v>2321</v>
      </c>
      <c r="B2324" s="57" t="s">
        <v>2929</v>
      </c>
      <c r="C2324" s="58" t="s">
        <v>418</v>
      </c>
      <c r="D2324" s="58" t="s">
        <v>2284</v>
      </c>
      <c r="E2324" s="58" t="s">
        <v>2368</v>
      </c>
      <c r="F2324" s="58" t="s">
        <v>155</v>
      </c>
      <c r="G2324" s="58" t="s">
        <v>998</v>
      </c>
      <c r="H2324" s="58" t="s">
        <v>1045</v>
      </c>
      <c r="I2324" s="58" t="s">
        <v>1042</v>
      </c>
      <c r="J2324" s="58" t="s">
        <v>621</v>
      </c>
      <c r="K2324" s="57"/>
      <c r="L2324" s="184">
        <v>0</v>
      </c>
      <c r="M2324" s="185">
        <v>281</v>
      </c>
      <c r="N2324" s="186">
        <v>281</v>
      </c>
      <c r="O2324" s="187">
        <f t="shared" si="355"/>
        <v>0</v>
      </c>
      <c r="P2324" s="59">
        <f t="shared" si="353"/>
        <v>100</v>
      </c>
    </row>
    <row r="2325" spans="1:16" s="2" customFormat="1" outlineLevel="2" x14ac:dyDescent="0.2">
      <c r="A2325" s="217">
        <f t="shared" si="356"/>
        <v>2322</v>
      </c>
      <c r="B2325" s="57" t="s">
        <v>2887</v>
      </c>
      <c r="C2325" s="58" t="s">
        <v>418</v>
      </c>
      <c r="D2325" s="58" t="s">
        <v>2284</v>
      </c>
      <c r="E2325" s="58" t="s">
        <v>2399</v>
      </c>
      <c r="F2325" s="58" t="s">
        <v>155</v>
      </c>
      <c r="G2325" s="58" t="s">
        <v>998</v>
      </c>
      <c r="H2325" s="58" t="s">
        <v>1045</v>
      </c>
      <c r="I2325" s="58" t="s">
        <v>1042</v>
      </c>
      <c r="J2325" s="58" t="s">
        <v>615</v>
      </c>
      <c r="K2325" s="57"/>
      <c r="L2325" s="184">
        <v>0</v>
      </c>
      <c r="M2325" s="185">
        <v>40</v>
      </c>
      <c r="N2325" s="186">
        <v>40</v>
      </c>
      <c r="O2325" s="187">
        <f t="shared" si="355"/>
        <v>0</v>
      </c>
      <c r="P2325" s="59">
        <f t="shared" si="353"/>
        <v>100</v>
      </c>
    </row>
    <row r="2326" spans="1:16" s="2" customFormat="1" outlineLevel="2" x14ac:dyDescent="0.2">
      <c r="A2326" s="217">
        <f t="shared" si="356"/>
        <v>2323</v>
      </c>
      <c r="B2326" s="57" t="s">
        <v>2887</v>
      </c>
      <c r="C2326" s="58" t="s">
        <v>418</v>
      </c>
      <c r="D2326" s="58" t="s">
        <v>2284</v>
      </c>
      <c r="E2326" s="58" t="s">
        <v>2399</v>
      </c>
      <c r="F2326" s="58" t="s">
        <v>155</v>
      </c>
      <c r="G2326" s="58" t="s">
        <v>998</v>
      </c>
      <c r="H2326" s="58" t="s">
        <v>1045</v>
      </c>
      <c r="I2326" s="58" t="s">
        <v>1042</v>
      </c>
      <c r="J2326" s="58" t="s">
        <v>621</v>
      </c>
      <c r="K2326" s="57"/>
      <c r="L2326" s="184">
        <v>0</v>
      </c>
      <c r="M2326" s="185">
        <v>226</v>
      </c>
      <c r="N2326" s="186">
        <v>226</v>
      </c>
      <c r="O2326" s="187">
        <f t="shared" si="355"/>
        <v>0</v>
      </c>
      <c r="P2326" s="59">
        <f t="shared" si="353"/>
        <v>100</v>
      </c>
    </row>
    <row r="2327" spans="1:16" s="2" customFormat="1" outlineLevel="2" x14ac:dyDescent="0.2">
      <c r="A2327" s="217">
        <f t="shared" si="356"/>
        <v>2324</v>
      </c>
      <c r="B2327" s="57" t="s">
        <v>2930</v>
      </c>
      <c r="C2327" s="58" t="s">
        <v>418</v>
      </c>
      <c r="D2327" s="58" t="s">
        <v>2284</v>
      </c>
      <c r="E2327" s="58" t="s">
        <v>2123</v>
      </c>
      <c r="F2327" s="58" t="s">
        <v>155</v>
      </c>
      <c r="G2327" s="58" t="s">
        <v>998</v>
      </c>
      <c r="H2327" s="58" t="s">
        <v>1045</v>
      </c>
      <c r="I2327" s="58" t="s">
        <v>1042</v>
      </c>
      <c r="J2327" s="58" t="s">
        <v>615</v>
      </c>
      <c r="K2327" s="57"/>
      <c r="L2327" s="184">
        <v>0</v>
      </c>
      <c r="M2327" s="185">
        <v>149</v>
      </c>
      <c r="N2327" s="186">
        <v>149</v>
      </c>
      <c r="O2327" s="187">
        <f t="shared" si="355"/>
        <v>0</v>
      </c>
      <c r="P2327" s="59">
        <f t="shared" si="353"/>
        <v>100</v>
      </c>
    </row>
    <row r="2328" spans="1:16" s="2" customFormat="1" outlineLevel="2" x14ac:dyDescent="0.2">
      <c r="A2328" s="217">
        <f t="shared" si="356"/>
        <v>2325</v>
      </c>
      <c r="B2328" s="57" t="s">
        <v>2930</v>
      </c>
      <c r="C2328" s="58" t="s">
        <v>418</v>
      </c>
      <c r="D2328" s="58" t="s">
        <v>2284</v>
      </c>
      <c r="E2328" s="58" t="s">
        <v>2123</v>
      </c>
      <c r="F2328" s="58" t="s">
        <v>155</v>
      </c>
      <c r="G2328" s="58" t="s">
        <v>998</v>
      </c>
      <c r="H2328" s="58" t="s">
        <v>1045</v>
      </c>
      <c r="I2328" s="58" t="s">
        <v>1042</v>
      </c>
      <c r="J2328" s="58" t="s">
        <v>621</v>
      </c>
      <c r="K2328" s="57"/>
      <c r="L2328" s="184">
        <v>0</v>
      </c>
      <c r="M2328" s="185">
        <v>842</v>
      </c>
      <c r="N2328" s="186">
        <v>842</v>
      </c>
      <c r="O2328" s="187">
        <f t="shared" si="355"/>
        <v>0</v>
      </c>
      <c r="P2328" s="59">
        <f t="shared" si="353"/>
        <v>100</v>
      </c>
    </row>
    <row r="2329" spans="1:16" s="2" customFormat="1" outlineLevel="2" x14ac:dyDescent="0.2">
      <c r="A2329" s="217">
        <f t="shared" si="356"/>
        <v>2326</v>
      </c>
      <c r="B2329" s="57" t="s">
        <v>2563</v>
      </c>
      <c r="C2329" s="58" t="s">
        <v>418</v>
      </c>
      <c r="D2329" s="58" t="s">
        <v>2284</v>
      </c>
      <c r="E2329" s="58" t="s">
        <v>2460</v>
      </c>
      <c r="F2329" s="58" t="s">
        <v>155</v>
      </c>
      <c r="G2329" s="58" t="s">
        <v>998</v>
      </c>
      <c r="H2329" s="58" t="s">
        <v>1045</v>
      </c>
      <c r="I2329" s="58" t="s">
        <v>1042</v>
      </c>
      <c r="J2329" s="58" t="s">
        <v>615</v>
      </c>
      <c r="K2329" s="57"/>
      <c r="L2329" s="184">
        <v>0</v>
      </c>
      <c r="M2329" s="185">
        <v>194</v>
      </c>
      <c r="N2329" s="186">
        <v>194</v>
      </c>
      <c r="O2329" s="187">
        <f t="shared" si="355"/>
        <v>0</v>
      </c>
      <c r="P2329" s="59">
        <f t="shared" si="353"/>
        <v>100</v>
      </c>
    </row>
    <row r="2330" spans="1:16" s="2" customFormat="1" outlineLevel="2" x14ac:dyDescent="0.2">
      <c r="A2330" s="217">
        <f t="shared" si="356"/>
        <v>2327</v>
      </c>
      <c r="B2330" s="57" t="s">
        <v>2563</v>
      </c>
      <c r="C2330" s="58" t="s">
        <v>418</v>
      </c>
      <c r="D2330" s="58" t="s">
        <v>2284</v>
      </c>
      <c r="E2330" s="58" t="s">
        <v>2460</v>
      </c>
      <c r="F2330" s="58" t="s">
        <v>155</v>
      </c>
      <c r="G2330" s="58" t="s">
        <v>998</v>
      </c>
      <c r="H2330" s="58" t="s">
        <v>1045</v>
      </c>
      <c r="I2330" s="58" t="s">
        <v>1042</v>
      </c>
      <c r="J2330" s="58" t="s">
        <v>621</v>
      </c>
      <c r="K2330" s="57"/>
      <c r="L2330" s="184">
        <v>0</v>
      </c>
      <c r="M2330" s="185">
        <v>1100</v>
      </c>
      <c r="N2330" s="186">
        <v>1100</v>
      </c>
      <c r="O2330" s="187">
        <f t="shared" si="355"/>
        <v>0</v>
      </c>
      <c r="P2330" s="59">
        <f t="shared" si="353"/>
        <v>100</v>
      </c>
    </row>
    <row r="2331" spans="1:16" s="2" customFormat="1" outlineLevel="2" x14ac:dyDescent="0.2">
      <c r="A2331" s="217">
        <f t="shared" si="356"/>
        <v>2328</v>
      </c>
      <c r="B2331" s="57" t="s">
        <v>2931</v>
      </c>
      <c r="C2331" s="58" t="s">
        <v>418</v>
      </c>
      <c r="D2331" s="58" t="s">
        <v>2284</v>
      </c>
      <c r="E2331" s="58" t="s">
        <v>1581</v>
      </c>
      <c r="F2331" s="58" t="s">
        <v>155</v>
      </c>
      <c r="G2331" s="58" t="s">
        <v>998</v>
      </c>
      <c r="H2331" s="58" t="s">
        <v>1045</v>
      </c>
      <c r="I2331" s="58" t="s">
        <v>1042</v>
      </c>
      <c r="J2331" s="58" t="s">
        <v>615</v>
      </c>
      <c r="K2331" s="57"/>
      <c r="L2331" s="184">
        <v>0</v>
      </c>
      <c r="M2331" s="185">
        <v>95</v>
      </c>
      <c r="N2331" s="186">
        <v>95</v>
      </c>
      <c r="O2331" s="187">
        <f t="shared" si="355"/>
        <v>0</v>
      </c>
      <c r="P2331" s="59">
        <f t="shared" si="353"/>
        <v>100</v>
      </c>
    </row>
    <row r="2332" spans="1:16" s="2" customFormat="1" outlineLevel="2" x14ac:dyDescent="0.2">
      <c r="A2332" s="217">
        <f t="shared" si="356"/>
        <v>2329</v>
      </c>
      <c r="B2332" s="57" t="s">
        <v>2931</v>
      </c>
      <c r="C2332" s="58" t="s">
        <v>418</v>
      </c>
      <c r="D2332" s="58" t="s">
        <v>2284</v>
      </c>
      <c r="E2332" s="58" t="s">
        <v>1581</v>
      </c>
      <c r="F2332" s="58" t="s">
        <v>155</v>
      </c>
      <c r="G2332" s="58" t="s">
        <v>998</v>
      </c>
      <c r="H2332" s="58" t="s">
        <v>1045</v>
      </c>
      <c r="I2332" s="58" t="s">
        <v>1042</v>
      </c>
      <c r="J2332" s="58" t="s">
        <v>621</v>
      </c>
      <c r="K2332" s="57"/>
      <c r="L2332" s="184">
        <v>0</v>
      </c>
      <c r="M2332" s="185">
        <v>539</v>
      </c>
      <c r="N2332" s="186">
        <v>539</v>
      </c>
      <c r="O2332" s="187">
        <f t="shared" si="355"/>
        <v>0</v>
      </c>
      <c r="P2332" s="59">
        <f t="shared" si="353"/>
        <v>100</v>
      </c>
    </row>
    <row r="2333" spans="1:16" s="2" customFormat="1" outlineLevel="2" x14ac:dyDescent="0.2">
      <c r="A2333" s="217">
        <f t="shared" si="356"/>
        <v>2330</v>
      </c>
      <c r="B2333" s="57" t="s">
        <v>2565</v>
      </c>
      <c r="C2333" s="58" t="s">
        <v>418</v>
      </c>
      <c r="D2333" s="58" t="s">
        <v>2284</v>
      </c>
      <c r="E2333" s="58" t="s">
        <v>2437</v>
      </c>
      <c r="F2333" s="58" t="s">
        <v>155</v>
      </c>
      <c r="G2333" s="58" t="s">
        <v>998</v>
      </c>
      <c r="H2333" s="58" t="s">
        <v>1045</v>
      </c>
      <c r="I2333" s="58" t="s">
        <v>1042</v>
      </c>
      <c r="J2333" s="58" t="s">
        <v>615</v>
      </c>
      <c r="K2333" s="57"/>
      <c r="L2333" s="184">
        <v>0</v>
      </c>
      <c r="M2333" s="185">
        <v>165</v>
      </c>
      <c r="N2333" s="186">
        <v>165</v>
      </c>
      <c r="O2333" s="187">
        <f t="shared" si="355"/>
        <v>0</v>
      </c>
      <c r="P2333" s="59">
        <f t="shared" si="353"/>
        <v>100</v>
      </c>
    </row>
    <row r="2334" spans="1:16" s="2" customFormat="1" outlineLevel="2" x14ac:dyDescent="0.2">
      <c r="A2334" s="217">
        <f t="shared" si="356"/>
        <v>2331</v>
      </c>
      <c r="B2334" s="57" t="s">
        <v>2565</v>
      </c>
      <c r="C2334" s="58" t="s">
        <v>418</v>
      </c>
      <c r="D2334" s="58" t="s">
        <v>2284</v>
      </c>
      <c r="E2334" s="58" t="s">
        <v>2437</v>
      </c>
      <c r="F2334" s="58" t="s">
        <v>155</v>
      </c>
      <c r="G2334" s="58" t="s">
        <v>998</v>
      </c>
      <c r="H2334" s="58" t="s">
        <v>1045</v>
      </c>
      <c r="I2334" s="58" t="s">
        <v>1042</v>
      </c>
      <c r="J2334" s="58" t="s">
        <v>621</v>
      </c>
      <c r="K2334" s="57"/>
      <c r="L2334" s="184">
        <v>0</v>
      </c>
      <c r="M2334" s="185">
        <v>935</v>
      </c>
      <c r="N2334" s="186">
        <v>935</v>
      </c>
      <c r="O2334" s="187">
        <f t="shared" si="355"/>
        <v>0</v>
      </c>
      <c r="P2334" s="59">
        <f t="shared" si="353"/>
        <v>100</v>
      </c>
    </row>
    <row r="2335" spans="1:16" s="2" customFormat="1" outlineLevel="2" x14ac:dyDescent="0.2">
      <c r="A2335" s="217">
        <f t="shared" si="356"/>
        <v>2332</v>
      </c>
      <c r="B2335" s="57" t="s">
        <v>2861</v>
      </c>
      <c r="C2335" s="58" t="s">
        <v>418</v>
      </c>
      <c r="D2335" s="58" t="s">
        <v>2284</v>
      </c>
      <c r="E2335" s="58" t="s">
        <v>648</v>
      </c>
      <c r="F2335" s="58" t="s">
        <v>155</v>
      </c>
      <c r="G2335" s="58" t="s">
        <v>998</v>
      </c>
      <c r="H2335" s="58" t="s">
        <v>1045</v>
      </c>
      <c r="I2335" s="58" t="s">
        <v>1042</v>
      </c>
      <c r="J2335" s="58" t="s">
        <v>615</v>
      </c>
      <c r="K2335" s="57"/>
      <c r="L2335" s="184">
        <v>0</v>
      </c>
      <c r="M2335" s="185">
        <v>1296</v>
      </c>
      <c r="N2335" s="186">
        <v>1296</v>
      </c>
      <c r="O2335" s="187">
        <f t="shared" si="355"/>
        <v>0</v>
      </c>
      <c r="P2335" s="59">
        <f t="shared" si="353"/>
        <v>100</v>
      </c>
    </row>
    <row r="2336" spans="1:16" s="2" customFormat="1" outlineLevel="2" x14ac:dyDescent="0.2">
      <c r="A2336" s="217">
        <f t="shared" si="356"/>
        <v>2333</v>
      </c>
      <c r="B2336" s="57" t="s">
        <v>2861</v>
      </c>
      <c r="C2336" s="58" t="s">
        <v>418</v>
      </c>
      <c r="D2336" s="58" t="s">
        <v>2284</v>
      </c>
      <c r="E2336" s="58" t="s">
        <v>648</v>
      </c>
      <c r="F2336" s="58" t="s">
        <v>155</v>
      </c>
      <c r="G2336" s="58" t="s">
        <v>998</v>
      </c>
      <c r="H2336" s="58" t="s">
        <v>1045</v>
      </c>
      <c r="I2336" s="58" t="s">
        <v>1042</v>
      </c>
      <c r="J2336" s="58" t="s">
        <v>621</v>
      </c>
      <c r="K2336" s="57"/>
      <c r="L2336" s="184">
        <v>0</v>
      </c>
      <c r="M2336" s="185">
        <v>5452</v>
      </c>
      <c r="N2336" s="186">
        <v>5452</v>
      </c>
      <c r="O2336" s="187">
        <f t="shared" si="355"/>
        <v>0</v>
      </c>
      <c r="P2336" s="59">
        <f t="shared" si="353"/>
        <v>100</v>
      </c>
    </row>
    <row r="2337" spans="1:16" s="2" customFormat="1" outlineLevel="2" x14ac:dyDescent="0.2">
      <c r="A2337" s="217">
        <f t="shared" si="356"/>
        <v>2334</v>
      </c>
      <c r="B2337" s="57" t="s">
        <v>2932</v>
      </c>
      <c r="C2337" s="58" t="s">
        <v>418</v>
      </c>
      <c r="D2337" s="58" t="s">
        <v>2284</v>
      </c>
      <c r="E2337" s="58" t="s">
        <v>2463</v>
      </c>
      <c r="F2337" s="58" t="s">
        <v>155</v>
      </c>
      <c r="G2337" s="58" t="s">
        <v>998</v>
      </c>
      <c r="H2337" s="58" t="s">
        <v>1045</v>
      </c>
      <c r="I2337" s="58" t="s">
        <v>1042</v>
      </c>
      <c r="J2337" s="58" t="s">
        <v>615</v>
      </c>
      <c r="K2337" s="57"/>
      <c r="L2337" s="184">
        <v>0</v>
      </c>
      <c r="M2337" s="185">
        <v>196</v>
      </c>
      <c r="N2337" s="186">
        <v>196</v>
      </c>
      <c r="O2337" s="187">
        <f t="shared" si="355"/>
        <v>0</v>
      </c>
      <c r="P2337" s="59">
        <f t="shared" si="353"/>
        <v>100</v>
      </c>
    </row>
    <row r="2338" spans="1:16" s="2" customFormat="1" outlineLevel="2" x14ac:dyDescent="0.2">
      <c r="A2338" s="217">
        <f t="shared" si="356"/>
        <v>2335</v>
      </c>
      <c r="B2338" s="57" t="s">
        <v>2932</v>
      </c>
      <c r="C2338" s="58" t="s">
        <v>418</v>
      </c>
      <c r="D2338" s="58" t="s">
        <v>2284</v>
      </c>
      <c r="E2338" s="58" t="s">
        <v>2463</v>
      </c>
      <c r="F2338" s="58" t="s">
        <v>155</v>
      </c>
      <c r="G2338" s="58" t="s">
        <v>998</v>
      </c>
      <c r="H2338" s="58" t="s">
        <v>1045</v>
      </c>
      <c r="I2338" s="58" t="s">
        <v>1042</v>
      </c>
      <c r="J2338" s="58" t="s">
        <v>621</v>
      </c>
      <c r="K2338" s="57"/>
      <c r="L2338" s="184">
        <v>0</v>
      </c>
      <c r="M2338" s="185">
        <v>1111</v>
      </c>
      <c r="N2338" s="186">
        <v>1111</v>
      </c>
      <c r="O2338" s="187">
        <f t="shared" si="355"/>
        <v>0</v>
      </c>
      <c r="P2338" s="59">
        <f t="shared" si="353"/>
        <v>100</v>
      </c>
    </row>
    <row r="2339" spans="1:16" s="2" customFormat="1" outlineLevel="2" x14ac:dyDescent="0.2">
      <c r="A2339" s="217">
        <f t="shared" si="356"/>
        <v>2336</v>
      </c>
      <c r="B2339" s="57" t="s">
        <v>2933</v>
      </c>
      <c r="C2339" s="58" t="s">
        <v>418</v>
      </c>
      <c r="D2339" s="58" t="s">
        <v>2284</v>
      </c>
      <c r="E2339" s="58" t="s">
        <v>2465</v>
      </c>
      <c r="F2339" s="58" t="s">
        <v>155</v>
      </c>
      <c r="G2339" s="58" t="s">
        <v>998</v>
      </c>
      <c r="H2339" s="58" t="s">
        <v>1045</v>
      </c>
      <c r="I2339" s="58" t="s">
        <v>1042</v>
      </c>
      <c r="J2339" s="58" t="s">
        <v>615</v>
      </c>
      <c r="K2339" s="57"/>
      <c r="L2339" s="184">
        <v>0</v>
      </c>
      <c r="M2339" s="185">
        <v>78</v>
      </c>
      <c r="N2339" s="186">
        <v>78</v>
      </c>
      <c r="O2339" s="187">
        <f t="shared" si="355"/>
        <v>0</v>
      </c>
      <c r="P2339" s="59">
        <f t="shared" si="353"/>
        <v>100</v>
      </c>
    </row>
    <row r="2340" spans="1:16" s="2" customFormat="1" outlineLevel="2" x14ac:dyDescent="0.2">
      <c r="A2340" s="217">
        <f t="shared" si="356"/>
        <v>2337</v>
      </c>
      <c r="B2340" s="57" t="s">
        <v>2933</v>
      </c>
      <c r="C2340" s="58" t="s">
        <v>418</v>
      </c>
      <c r="D2340" s="58" t="s">
        <v>2284</v>
      </c>
      <c r="E2340" s="58" t="s">
        <v>2465</v>
      </c>
      <c r="F2340" s="58" t="s">
        <v>155</v>
      </c>
      <c r="G2340" s="58" t="s">
        <v>998</v>
      </c>
      <c r="H2340" s="58" t="s">
        <v>1045</v>
      </c>
      <c r="I2340" s="58" t="s">
        <v>1042</v>
      </c>
      <c r="J2340" s="58" t="s">
        <v>621</v>
      </c>
      <c r="K2340" s="57"/>
      <c r="L2340" s="184">
        <v>0</v>
      </c>
      <c r="M2340" s="185">
        <v>444</v>
      </c>
      <c r="N2340" s="186">
        <v>444</v>
      </c>
      <c r="O2340" s="187">
        <f t="shared" si="355"/>
        <v>0</v>
      </c>
      <c r="P2340" s="59">
        <f t="shared" si="353"/>
        <v>100</v>
      </c>
    </row>
    <row r="2341" spans="1:16" s="2" customFormat="1" outlineLevel="2" x14ac:dyDescent="0.2">
      <c r="A2341" s="217">
        <f t="shared" si="356"/>
        <v>2338</v>
      </c>
      <c r="B2341" s="57" t="s">
        <v>2871</v>
      </c>
      <c r="C2341" s="58" t="s">
        <v>418</v>
      </c>
      <c r="D2341" s="58" t="s">
        <v>2284</v>
      </c>
      <c r="E2341" s="58" t="s">
        <v>2439</v>
      </c>
      <c r="F2341" s="58" t="s">
        <v>155</v>
      </c>
      <c r="G2341" s="58" t="s">
        <v>998</v>
      </c>
      <c r="H2341" s="58" t="s">
        <v>1045</v>
      </c>
      <c r="I2341" s="58" t="s">
        <v>1042</v>
      </c>
      <c r="J2341" s="58" t="s">
        <v>615</v>
      </c>
      <c r="K2341" s="57"/>
      <c r="L2341" s="184">
        <v>0</v>
      </c>
      <c r="M2341" s="185">
        <v>488</v>
      </c>
      <c r="N2341" s="186">
        <v>488</v>
      </c>
      <c r="O2341" s="187">
        <f t="shared" si="355"/>
        <v>0</v>
      </c>
      <c r="P2341" s="59">
        <f t="shared" si="353"/>
        <v>100</v>
      </c>
    </row>
    <row r="2342" spans="1:16" s="2" customFormat="1" outlineLevel="2" x14ac:dyDescent="0.2">
      <c r="A2342" s="217">
        <f t="shared" si="356"/>
        <v>2339</v>
      </c>
      <c r="B2342" s="57" t="s">
        <v>2871</v>
      </c>
      <c r="C2342" s="58" t="s">
        <v>418</v>
      </c>
      <c r="D2342" s="58" t="s">
        <v>2284</v>
      </c>
      <c r="E2342" s="58" t="s">
        <v>2439</v>
      </c>
      <c r="F2342" s="58" t="s">
        <v>155</v>
      </c>
      <c r="G2342" s="58" t="s">
        <v>998</v>
      </c>
      <c r="H2342" s="58" t="s">
        <v>1045</v>
      </c>
      <c r="I2342" s="58" t="s">
        <v>1042</v>
      </c>
      <c r="J2342" s="58" t="s">
        <v>621</v>
      </c>
      <c r="K2342" s="57"/>
      <c r="L2342" s="184">
        <v>0</v>
      </c>
      <c r="M2342" s="185">
        <v>2764</v>
      </c>
      <c r="N2342" s="186">
        <v>2764</v>
      </c>
      <c r="O2342" s="187">
        <f t="shared" si="355"/>
        <v>0</v>
      </c>
      <c r="P2342" s="59">
        <f t="shared" si="353"/>
        <v>100</v>
      </c>
    </row>
    <row r="2343" spans="1:16" s="2" customFormat="1" outlineLevel="2" x14ac:dyDescent="0.2">
      <c r="A2343" s="217">
        <f t="shared" si="356"/>
        <v>2340</v>
      </c>
      <c r="B2343" s="57" t="s">
        <v>2569</v>
      </c>
      <c r="C2343" s="58" t="s">
        <v>418</v>
      </c>
      <c r="D2343" s="58" t="s">
        <v>2284</v>
      </c>
      <c r="E2343" s="58" t="s">
        <v>2407</v>
      </c>
      <c r="F2343" s="58" t="s">
        <v>155</v>
      </c>
      <c r="G2343" s="58" t="s">
        <v>998</v>
      </c>
      <c r="H2343" s="58" t="s">
        <v>1045</v>
      </c>
      <c r="I2343" s="58" t="s">
        <v>1042</v>
      </c>
      <c r="J2343" s="58" t="s">
        <v>615</v>
      </c>
      <c r="K2343" s="57"/>
      <c r="L2343" s="184">
        <v>0</v>
      </c>
      <c r="M2343" s="185">
        <v>363</v>
      </c>
      <c r="N2343" s="186">
        <v>363</v>
      </c>
      <c r="O2343" s="187">
        <f t="shared" si="355"/>
        <v>0</v>
      </c>
      <c r="P2343" s="59">
        <f t="shared" si="353"/>
        <v>100</v>
      </c>
    </row>
    <row r="2344" spans="1:16" s="2" customFormat="1" outlineLevel="2" x14ac:dyDescent="0.2">
      <c r="A2344" s="217">
        <f t="shared" si="356"/>
        <v>2341</v>
      </c>
      <c r="B2344" s="57" t="s">
        <v>2569</v>
      </c>
      <c r="C2344" s="58" t="s">
        <v>418</v>
      </c>
      <c r="D2344" s="58" t="s">
        <v>2284</v>
      </c>
      <c r="E2344" s="58" t="s">
        <v>2407</v>
      </c>
      <c r="F2344" s="58" t="s">
        <v>155</v>
      </c>
      <c r="G2344" s="58" t="s">
        <v>998</v>
      </c>
      <c r="H2344" s="58" t="s">
        <v>1045</v>
      </c>
      <c r="I2344" s="58" t="s">
        <v>1042</v>
      </c>
      <c r="J2344" s="58" t="s">
        <v>621</v>
      </c>
      <c r="K2344" s="57"/>
      <c r="L2344" s="184">
        <v>0</v>
      </c>
      <c r="M2344" s="185">
        <v>2059</v>
      </c>
      <c r="N2344" s="186">
        <v>2059</v>
      </c>
      <c r="O2344" s="187">
        <f t="shared" si="355"/>
        <v>0</v>
      </c>
      <c r="P2344" s="59">
        <f t="shared" si="353"/>
        <v>100</v>
      </c>
    </row>
    <row r="2345" spans="1:16" s="2" customFormat="1" outlineLevel="2" x14ac:dyDescent="0.2">
      <c r="A2345" s="217">
        <f t="shared" si="356"/>
        <v>2342</v>
      </c>
      <c r="B2345" s="57" t="s">
        <v>2573</v>
      </c>
      <c r="C2345" s="58" t="s">
        <v>418</v>
      </c>
      <c r="D2345" s="58" t="s">
        <v>2284</v>
      </c>
      <c r="E2345" s="58" t="s">
        <v>2441</v>
      </c>
      <c r="F2345" s="58" t="s">
        <v>155</v>
      </c>
      <c r="G2345" s="58" t="s">
        <v>998</v>
      </c>
      <c r="H2345" s="58" t="s">
        <v>1045</v>
      </c>
      <c r="I2345" s="58" t="s">
        <v>1042</v>
      </c>
      <c r="J2345" s="58" t="s">
        <v>615</v>
      </c>
      <c r="K2345" s="57"/>
      <c r="L2345" s="184">
        <v>0</v>
      </c>
      <c r="M2345" s="185">
        <v>474</v>
      </c>
      <c r="N2345" s="186">
        <v>474</v>
      </c>
      <c r="O2345" s="187">
        <f t="shared" si="355"/>
        <v>0</v>
      </c>
      <c r="P2345" s="59">
        <f t="shared" si="353"/>
        <v>100</v>
      </c>
    </row>
    <row r="2346" spans="1:16" s="2" customFormat="1" outlineLevel="2" x14ac:dyDescent="0.2">
      <c r="A2346" s="217">
        <f t="shared" si="356"/>
        <v>2343</v>
      </c>
      <c r="B2346" s="57" t="s">
        <v>2573</v>
      </c>
      <c r="C2346" s="58" t="s">
        <v>418</v>
      </c>
      <c r="D2346" s="58" t="s">
        <v>2284</v>
      </c>
      <c r="E2346" s="58" t="s">
        <v>2441</v>
      </c>
      <c r="F2346" s="58" t="s">
        <v>155</v>
      </c>
      <c r="G2346" s="58" t="s">
        <v>998</v>
      </c>
      <c r="H2346" s="58" t="s">
        <v>1045</v>
      </c>
      <c r="I2346" s="58" t="s">
        <v>1042</v>
      </c>
      <c r="J2346" s="58" t="s">
        <v>621</v>
      </c>
      <c r="K2346" s="57"/>
      <c r="L2346" s="184">
        <v>0</v>
      </c>
      <c r="M2346" s="185">
        <v>2687</v>
      </c>
      <c r="N2346" s="186">
        <v>2687</v>
      </c>
      <c r="O2346" s="187">
        <f t="shared" si="355"/>
        <v>0</v>
      </c>
      <c r="P2346" s="59">
        <f t="shared" ref="P2346:P2409" si="357">N2346/M2346*100</f>
        <v>100</v>
      </c>
    </row>
    <row r="2347" spans="1:16" s="2" customFormat="1" outlineLevel="2" x14ac:dyDescent="0.2">
      <c r="A2347" s="217">
        <f t="shared" si="356"/>
        <v>2344</v>
      </c>
      <c r="B2347" s="57" t="s">
        <v>2574</v>
      </c>
      <c r="C2347" s="58" t="s">
        <v>418</v>
      </c>
      <c r="D2347" s="58" t="s">
        <v>2284</v>
      </c>
      <c r="E2347" s="58" t="s">
        <v>2535</v>
      </c>
      <c r="F2347" s="58" t="s">
        <v>155</v>
      </c>
      <c r="G2347" s="58" t="s">
        <v>998</v>
      </c>
      <c r="H2347" s="58" t="s">
        <v>1045</v>
      </c>
      <c r="I2347" s="58" t="s">
        <v>1042</v>
      </c>
      <c r="J2347" s="58" t="s">
        <v>615</v>
      </c>
      <c r="K2347" s="57"/>
      <c r="L2347" s="184">
        <v>0</v>
      </c>
      <c r="M2347" s="185">
        <v>152</v>
      </c>
      <c r="N2347" s="186">
        <v>152</v>
      </c>
      <c r="O2347" s="187">
        <f t="shared" si="355"/>
        <v>0</v>
      </c>
      <c r="P2347" s="59">
        <f t="shared" si="357"/>
        <v>100</v>
      </c>
    </row>
    <row r="2348" spans="1:16" s="2" customFormat="1" outlineLevel="2" x14ac:dyDescent="0.2">
      <c r="A2348" s="217">
        <f t="shared" si="356"/>
        <v>2345</v>
      </c>
      <c r="B2348" s="57" t="s">
        <v>2574</v>
      </c>
      <c r="C2348" s="58" t="s">
        <v>418</v>
      </c>
      <c r="D2348" s="58" t="s">
        <v>2284</v>
      </c>
      <c r="E2348" s="58" t="s">
        <v>2535</v>
      </c>
      <c r="F2348" s="58" t="s">
        <v>155</v>
      </c>
      <c r="G2348" s="58" t="s">
        <v>998</v>
      </c>
      <c r="H2348" s="58" t="s">
        <v>1045</v>
      </c>
      <c r="I2348" s="58" t="s">
        <v>1042</v>
      </c>
      <c r="J2348" s="58" t="s">
        <v>621</v>
      </c>
      <c r="K2348" s="57"/>
      <c r="L2348" s="184">
        <v>0</v>
      </c>
      <c r="M2348" s="185">
        <v>859</v>
      </c>
      <c r="N2348" s="186">
        <v>859</v>
      </c>
      <c r="O2348" s="187">
        <f t="shared" si="355"/>
        <v>0</v>
      </c>
      <c r="P2348" s="59">
        <f t="shared" si="357"/>
        <v>100</v>
      </c>
    </row>
    <row r="2349" spans="1:16" s="2" customFormat="1" outlineLevel="2" x14ac:dyDescent="0.2">
      <c r="A2349" s="217">
        <f t="shared" si="356"/>
        <v>2346</v>
      </c>
      <c r="B2349" s="57" t="s">
        <v>2934</v>
      </c>
      <c r="C2349" s="58" t="s">
        <v>418</v>
      </c>
      <c r="D2349" s="58" t="s">
        <v>2284</v>
      </c>
      <c r="E2349" s="58" t="s">
        <v>2935</v>
      </c>
      <c r="F2349" s="58" t="s">
        <v>155</v>
      </c>
      <c r="G2349" s="58" t="s">
        <v>998</v>
      </c>
      <c r="H2349" s="58" t="s">
        <v>1045</v>
      </c>
      <c r="I2349" s="58" t="s">
        <v>1042</v>
      </c>
      <c r="J2349" s="58" t="s">
        <v>615</v>
      </c>
      <c r="K2349" s="57"/>
      <c r="L2349" s="184">
        <v>0</v>
      </c>
      <c r="M2349" s="185">
        <v>50</v>
      </c>
      <c r="N2349" s="186">
        <v>50</v>
      </c>
      <c r="O2349" s="187">
        <f t="shared" si="355"/>
        <v>0</v>
      </c>
      <c r="P2349" s="59">
        <f t="shared" si="357"/>
        <v>100</v>
      </c>
    </row>
    <row r="2350" spans="1:16" s="2" customFormat="1" outlineLevel="2" x14ac:dyDescent="0.2">
      <c r="A2350" s="217">
        <f t="shared" si="356"/>
        <v>2347</v>
      </c>
      <c r="B2350" s="57" t="s">
        <v>2934</v>
      </c>
      <c r="C2350" s="58" t="s">
        <v>418</v>
      </c>
      <c r="D2350" s="58" t="s">
        <v>2284</v>
      </c>
      <c r="E2350" s="58" t="s">
        <v>2935</v>
      </c>
      <c r="F2350" s="58" t="s">
        <v>155</v>
      </c>
      <c r="G2350" s="58" t="s">
        <v>998</v>
      </c>
      <c r="H2350" s="58" t="s">
        <v>1045</v>
      </c>
      <c r="I2350" s="58" t="s">
        <v>1042</v>
      </c>
      <c r="J2350" s="58" t="s">
        <v>621</v>
      </c>
      <c r="K2350" s="57"/>
      <c r="L2350" s="184">
        <v>0</v>
      </c>
      <c r="M2350" s="185">
        <v>281</v>
      </c>
      <c r="N2350" s="186">
        <v>281</v>
      </c>
      <c r="O2350" s="187">
        <f t="shared" si="355"/>
        <v>0</v>
      </c>
      <c r="P2350" s="59">
        <f t="shared" si="357"/>
        <v>100</v>
      </c>
    </row>
    <row r="2351" spans="1:16" s="2" customFormat="1" outlineLevel="2" x14ac:dyDescent="0.2">
      <c r="A2351" s="217">
        <f t="shared" si="356"/>
        <v>2348</v>
      </c>
      <c r="B2351" s="57" t="s">
        <v>2936</v>
      </c>
      <c r="C2351" s="58" t="s">
        <v>418</v>
      </c>
      <c r="D2351" s="58" t="s">
        <v>2284</v>
      </c>
      <c r="E2351" s="58" t="s">
        <v>2545</v>
      </c>
      <c r="F2351" s="58" t="s">
        <v>155</v>
      </c>
      <c r="G2351" s="58" t="s">
        <v>998</v>
      </c>
      <c r="H2351" s="58" t="s">
        <v>1045</v>
      </c>
      <c r="I2351" s="58" t="s">
        <v>1042</v>
      </c>
      <c r="J2351" s="58" t="s">
        <v>615</v>
      </c>
      <c r="K2351" s="57"/>
      <c r="L2351" s="184">
        <v>0</v>
      </c>
      <c r="M2351" s="185">
        <v>149</v>
      </c>
      <c r="N2351" s="186">
        <v>149</v>
      </c>
      <c r="O2351" s="187">
        <f t="shared" si="355"/>
        <v>0</v>
      </c>
      <c r="P2351" s="59">
        <f t="shared" si="357"/>
        <v>100</v>
      </c>
    </row>
    <row r="2352" spans="1:16" s="2" customFormat="1" outlineLevel="2" x14ac:dyDescent="0.2">
      <c r="A2352" s="217">
        <f t="shared" si="356"/>
        <v>2349</v>
      </c>
      <c r="B2352" s="57" t="s">
        <v>2936</v>
      </c>
      <c r="C2352" s="58" t="s">
        <v>418</v>
      </c>
      <c r="D2352" s="58" t="s">
        <v>2284</v>
      </c>
      <c r="E2352" s="58" t="s">
        <v>2545</v>
      </c>
      <c r="F2352" s="58" t="s">
        <v>155</v>
      </c>
      <c r="G2352" s="58" t="s">
        <v>998</v>
      </c>
      <c r="H2352" s="58" t="s">
        <v>1045</v>
      </c>
      <c r="I2352" s="58" t="s">
        <v>1042</v>
      </c>
      <c r="J2352" s="58" t="s">
        <v>621</v>
      </c>
      <c r="K2352" s="57"/>
      <c r="L2352" s="184">
        <v>0</v>
      </c>
      <c r="M2352" s="185">
        <v>847</v>
      </c>
      <c r="N2352" s="186">
        <v>847</v>
      </c>
      <c r="O2352" s="187">
        <f t="shared" si="355"/>
        <v>0</v>
      </c>
      <c r="P2352" s="59">
        <f t="shared" si="357"/>
        <v>100</v>
      </c>
    </row>
    <row r="2353" spans="1:16" s="2" customFormat="1" outlineLevel="2" x14ac:dyDescent="0.2">
      <c r="A2353" s="217">
        <f t="shared" si="356"/>
        <v>2350</v>
      </c>
      <c r="B2353" s="57" t="s">
        <v>2576</v>
      </c>
      <c r="C2353" s="58" t="s">
        <v>418</v>
      </c>
      <c r="D2353" s="58" t="s">
        <v>2284</v>
      </c>
      <c r="E2353" s="58" t="s">
        <v>2411</v>
      </c>
      <c r="F2353" s="58" t="s">
        <v>155</v>
      </c>
      <c r="G2353" s="58" t="s">
        <v>998</v>
      </c>
      <c r="H2353" s="58" t="s">
        <v>1045</v>
      </c>
      <c r="I2353" s="58" t="s">
        <v>1042</v>
      </c>
      <c r="J2353" s="58" t="s">
        <v>615</v>
      </c>
      <c r="K2353" s="57"/>
      <c r="L2353" s="184">
        <v>0</v>
      </c>
      <c r="M2353" s="185">
        <v>510</v>
      </c>
      <c r="N2353" s="186">
        <v>510</v>
      </c>
      <c r="O2353" s="187">
        <f t="shared" si="355"/>
        <v>0</v>
      </c>
      <c r="P2353" s="59">
        <f t="shared" si="357"/>
        <v>100</v>
      </c>
    </row>
    <row r="2354" spans="1:16" s="2" customFormat="1" outlineLevel="2" x14ac:dyDescent="0.2">
      <c r="A2354" s="217">
        <f t="shared" si="356"/>
        <v>2351</v>
      </c>
      <c r="B2354" s="57" t="s">
        <v>2576</v>
      </c>
      <c r="C2354" s="58" t="s">
        <v>418</v>
      </c>
      <c r="D2354" s="58" t="s">
        <v>2284</v>
      </c>
      <c r="E2354" s="58" t="s">
        <v>2411</v>
      </c>
      <c r="F2354" s="58" t="s">
        <v>155</v>
      </c>
      <c r="G2354" s="58" t="s">
        <v>998</v>
      </c>
      <c r="H2354" s="58" t="s">
        <v>1045</v>
      </c>
      <c r="I2354" s="58" t="s">
        <v>1042</v>
      </c>
      <c r="J2354" s="58" t="s">
        <v>621</v>
      </c>
      <c r="K2354" s="57"/>
      <c r="L2354" s="184">
        <v>0</v>
      </c>
      <c r="M2354" s="185">
        <v>2890</v>
      </c>
      <c r="N2354" s="186">
        <v>2890</v>
      </c>
      <c r="O2354" s="187">
        <f t="shared" si="355"/>
        <v>0</v>
      </c>
      <c r="P2354" s="59">
        <f t="shared" si="357"/>
        <v>100</v>
      </c>
    </row>
    <row r="2355" spans="1:16" s="2" customFormat="1" outlineLevel="2" x14ac:dyDescent="0.2">
      <c r="A2355" s="217">
        <f t="shared" si="356"/>
        <v>2352</v>
      </c>
      <c r="B2355" s="57" t="s">
        <v>2937</v>
      </c>
      <c r="C2355" s="58" t="s">
        <v>418</v>
      </c>
      <c r="D2355" s="58" t="s">
        <v>2284</v>
      </c>
      <c r="E2355" s="58" t="s">
        <v>2382</v>
      </c>
      <c r="F2355" s="58" t="s">
        <v>155</v>
      </c>
      <c r="G2355" s="58" t="s">
        <v>998</v>
      </c>
      <c r="H2355" s="58" t="s">
        <v>1045</v>
      </c>
      <c r="I2355" s="58" t="s">
        <v>1042</v>
      </c>
      <c r="J2355" s="58" t="s">
        <v>615</v>
      </c>
      <c r="K2355" s="57"/>
      <c r="L2355" s="184">
        <v>0</v>
      </c>
      <c r="M2355" s="185">
        <v>71</v>
      </c>
      <c r="N2355" s="186">
        <v>71</v>
      </c>
      <c r="O2355" s="187">
        <f t="shared" si="355"/>
        <v>0</v>
      </c>
      <c r="P2355" s="59">
        <f t="shared" si="357"/>
        <v>100</v>
      </c>
    </row>
    <row r="2356" spans="1:16" s="2" customFormat="1" outlineLevel="2" x14ac:dyDescent="0.2">
      <c r="A2356" s="217">
        <f t="shared" si="356"/>
        <v>2353</v>
      </c>
      <c r="B2356" s="57" t="s">
        <v>2937</v>
      </c>
      <c r="C2356" s="58" t="s">
        <v>418</v>
      </c>
      <c r="D2356" s="58" t="s">
        <v>2284</v>
      </c>
      <c r="E2356" s="58" t="s">
        <v>2382</v>
      </c>
      <c r="F2356" s="58" t="s">
        <v>155</v>
      </c>
      <c r="G2356" s="58" t="s">
        <v>998</v>
      </c>
      <c r="H2356" s="58" t="s">
        <v>1045</v>
      </c>
      <c r="I2356" s="58" t="s">
        <v>1042</v>
      </c>
      <c r="J2356" s="58" t="s">
        <v>621</v>
      </c>
      <c r="K2356" s="57"/>
      <c r="L2356" s="184">
        <v>0</v>
      </c>
      <c r="M2356" s="185">
        <v>401</v>
      </c>
      <c r="N2356" s="186">
        <v>401</v>
      </c>
      <c r="O2356" s="187">
        <f t="shared" si="355"/>
        <v>0</v>
      </c>
      <c r="P2356" s="59">
        <f t="shared" si="357"/>
        <v>100</v>
      </c>
    </row>
    <row r="2357" spans="1:16" s="2" customFormat="1" outlineLevel="2" x14ac:dyDescent="0.2">
      <c r="A2357" s="217">
        <f t="shared" si="356"/>
        <v>2354</v>
      </c>
      <c r="B2357" s="57" t="s">
        <v>2577</v>
      </c>
      <c r="C2357" s="58" t="s">
        <v>418</v>
      </c>
      <c r="D2357" s="58" t="s">
        <v>2284</v>
      </c>
      <c r="E2357" s="58" t="s">
        <v>2477</v>
      </c>
      <c r="F2357" s="58" t="s">
        <v>155</v>
      </c>
      <c r="G2357" s="58" t="s">
        <v>998</v>
      </c>
      <c r="H2357" s="58" t="s">
        <v>1045</v>
      </c>
      <c r="I2357" s="58" t="s">
        <v>1042</v>
      </c>
      <c r="J2357" s="58" t="s">
        <v>615</v>
      </c>
      <c r="K2357" s="57"/>
      <c r="L2357" s="184">
        <v>0</v>
      </c>
      <c r="M2357" s="185">
        <v>122</v>
      </c>
      <c r="N2357" s="186">
        <v>122</v>
      </c>
      <c r="O2357" s="187">
        <f t="shared" ref="O2357:O2366" si="358">N2357-M2357</f>
        <v>0</v>
      </c>
      <c r="P2357" s="59">
        <f t="shared" si="357"/>
        <v>100</v>
      </c>
    </row>
    <row r="2358" spans="1:16" s="2" customFormat="1" outlineLevel="2" x14ac:dyDescent="0.2">
      <c r="A2358" s="217">
        <f t="shared" si="356"/>
        <v>2355</v>
      </c>
      <c r="B2358" s="57" t="s">
        <v>2577</v>
      </c>
      <c r="C2358" s="58" t="s">
        <v>418</v>
      </c>
      <c r="D2358" s="58" t="s">
        <v>2284</v>
      </c>
      <c r="E2358" s="58" t="s">
        <v>2477</v>
      </c>
      <c r="F2358" s="58" t="s">
        <v>155</v>
      </c>
      <c r="G2358" s="58" t="s">
        <v>998</v>
      </c>
      <c r="H2358" s="58" t="s">
        <v>1045</v>
      </c>
      <c r="I2358" s="58" t="s">
        <v>1042</v>
      </c>
      <c r="J2358" s="58" t="s">
        <v>621</v>
      </c>
      <c r="K2358" s="57"/>
      <c r="L2358" s="184">
        <v>0</v>
      </c>
      <c r="M2358" s="185">
        <v>692</v>
      </c>
      <c r="N2358" s="186">
        <v>692</v>
      </c>
      <c r="O2358" s="187">
        <f t="shared" si="358"/>
        <v>0</v>
      </c>
      <c r="P2358" s="59">
        <f t="shared" si="357"/>
        <v>100</v>
      </c>
    </row>
    <row r="2359" spans="1:16" s="2" customFormat="1" outlineLevel="2" x14ac:dyDescent="0.2">
      <c r="A2359" s="217">
        <f t="shared" si="356"/>
        <v>2356</v>
      </c>
      <c r="B2359" s="57" t="s">
        <v>2938</v>
      </c>
      <c r="C2359" s="58" t="s">
        <v>418</v>
      </c>
      <c r="D2359" s="58" t="s">
        <v>2284</v>
      </c>
      <c r="E2359" s="58" t="s">
        <v>2443</v>
      </c>
      <c r="F2359" s="58" t="s">
        <v>155</v>
      </c>
      <c r="G2359" s="58" t="s">
        <v>998</v>
      </c>
      <c r="H2359" s="58" t="s">
        <v>1045</v>
      </c>
      <c r="I2359" s="58" t="s">
        <v>1042</v>
      </c>
      <c r="J2359" s="58" t="s">
        <v>615</v>
      </c>
      <c r="K2359" s="57"/>
      <c r="L2359" s="184">
        <v>0</v>
      </c>
      <c r="M2359" s="185">
        <v>489</v>
      </c>
      <c r="N2359" s="186">
        <v>489</v>
      </c>
      <c r="O2359" s="187">
        <f t="shared" si="358"/>
        <v>0</v>
      </c>
      <c r="P2359" s="59">
        <f t="shared" si="357"/>
        <v>100</v>
      </c>
    </row>
    <row r="2360" spans="1:16" s="2" customFormat="1" outlineLevel="2" x14ac:dyDescent="0.2">
      <c r="A2360" s="217">
        <f t="shared" si="356"/>
        <v>2357</v>
      </c>
      <c r="B2360" s="57" t="s">
        <v>2938</v>
      </c>
      <c r="C2360" s="58" t="s">
        <v>418</v>
      </c>
      <c r="D2360" s="58" t="s">
        <v>2284</v>
      </c>
      <c r="E2360" s="58" t="s">
        <v>2443</v>
      </c>
      <c r="F2360" s="58" t="s">
        <v>155</v>
      </c>
      <c r="G2360" s="58" t="s">
        <v>998</v>
      </c>
      <c r="H2360" s="58" t="s">
        <v>1045</v>
      </c>
      <c r="I2360" s="58" t="s">
        <v>1042</v>
      </c>
      <c r="J2360" s="58" t="s">
        <v>621</v>
      </c>
      <c r="K2360" s="57"/>
      <c r="L2360" s="184">
        <v>0</v>
      </c>
      <c r="M2360" s="185">
        <v>2771</v>
      </c>
      <c r="N2360" s="186">
        <v>2771</v>
      </c>
      <c r="O2360" s="187">
        <f t="shared" si="358"/>
        <v>0</v>
      </c>
      <c r="P2360" s="59">
        <f t="shared" si="357"/>
        <v>100</v>
      </c>
    </row>
    <row r="2361" spans="1:16" s="2" customFormat="1" outlineLevel="2" x14ac:dyDescent="0.2">
      <c r="A2361" s="217">
        <f t="shared" si="356"/>
        <v>2358</v>
      </c>
      <c r="B2361" s="57" t="s">
        <v>2939</v>
      </c>
      <c r="C2361" s="58" t="s">
        <v>418</v>
      </c>
      <c r="D2361" s="58" t="s">
        <v>2284</v>
      </c>
      <c r="E2361" s="58" t="s">
        <v>1496</v>
      </c>
      <c r="F2361" s="58" t="s">
        <v>155</v>
      </c>
      <c r="G2361" s="58" t="s">
        <v>998</v>
      </c>
      <c r="H2361" s="58" t="s">
        <v>1045</v>
      </c>
      <c r="I2361" s="58" t="s">
        <v>1042</v>
      </c>
      <c r="J2361" s="58" t="s">
        <v>615</v>
      </c>
      <c r="K2361" s="57"/>
      <c r="L2361" s="184">
        <v>0</v>
      </c>
      <c r="M2361" s="185">
        <v>300</v>
      </c>
      <c r="N2361" s="186">
        <v>300</v>
      </c>
      <c r="O2361" s="187">
        <f t="shared" si="358"/>
        <v>0</v>
      </c>
      <c r="P2361" s="59">
        <f t="shared" si="357"/>
        <v>100</v>
      </c>
    </row>
    <row r="2362" spans="1:16" s="2" customFormat="1" outlineLevel="2" x14ac:dyDescent="0.2">
      <c r="A2362" s="217">
        <f t="shared" si="356"/>
        <v>2359</v>
      </c>
      <c r="B2362" s="57" t="s">
        <v>2939</v>
      </c>
      <c r="C2362" s="58" t="s">
        <v>418</v>
      </c>
      <c r="D2362" s="58" t="s">
        <v>2284</v>
      </c>
      <c r="E2362" s="58" t="s">
        <v>1496</v>
      </c>
      <c r="F2362" s="58" t="s">
        <v>155</v>
      </c>
      <c r="G2362" s="58" t="s">
        <v>998</v>
      </c>
      <c r="H2362" s="58" t="s">
        <v>1045</v>
      </c>
      <c r="I2362" s="58" t="s">
        <v>1042</v>
      </c>
      <c r="J2362" s="58" t="s">
        <v>621</v>
      </c>
      <c r="K2362" s="57"/>
      <c r="L2362" s="184">
        <v>0</v>
      </c>
      <c r="M2362" s="185">
        <v>1698</v>
      </c>
      <c r="N2362" s="186">
        <v>1698</v>
      </c>
      <c r="O2362" s="187">
        <f t="shared" si="358"/>
        <v>0</v>
      </c>
      <c r="P2362" s="59">
        <f t="shared" si="357"/>
        <v>100</v>
      </c>
    </row>
    <row r="2363" spans="1:16" s="2" customFormat="1" outlineLevel="2" x14ac:dyDescent="0.2">
      <c r="A2363" s="217">
        <f t="shared" si="356"/>
        <v>2360</v>
      </c>
      <c r="B2363" s="57" t="s">
        <v>2940</v>
      </c>
      <c r="C2363" s="58" t="s">
        <v>418</v>
      </c>
      <c r="D2363" s="58" t="s">
        <v>2284</v>
      </c>
      <c r="E2363" s="58" t="s">
        <v>133</v>
      </c>
      <c r="F2363" s="58" t="s">
        <v>155</v>
      </c>
      <c r="G2363" s="58" t="s">
        <v>998</v>
      </c>
      <c r="H2363" s="58" t="s">
        <v>1045</v>
      </c>
      <c r="I2363" s="58" t="s">
        <v>1042</v>
      </c>
      <c r="J2363" s="58" t="s">
        <v>615</v>
      </c>
      <c r="K2363" s="57"/>
      <c r="L2363" s="184">
        <v>0</v>
      </c>
      <c r="M2363" s="185">
        <v>128</v>
      </c>
      <c r="N2363" s="186">
        <v>128</v>
      </c>
      <c r="O2363" s="187">
        <f t="shared" si="358"/>
        <v>0</v>
      </c>
      <c r="P2363" s="59">
        <f t="shared" si="357"/>
        <v>100</v>
      </c>
    </row>
    <row r="2364" spans="1:16" s="2" customFormat="1" outlineLevel="2" x14ac:dyDescent="0.2">
      <c r="A2364" s="217">
        <f t="shared" si="356"/>
        <v>2361</v>
      </c>
      <c r="B2364" s="57" t="s">
        <v>2940</v>
      </c>
      <c r="C2364" s="58" t="s">
        <v>418</v>
      </c>
      <c r="D2364" s="58" t="s">
        <v>2284</v>
      </c>
      <c r="E2364" s="58" t="s">
        <v>133</v>
      </c>
      <c r="F2364" s="58" t="s">
        <v>155</v>
      </c>
      <c r="G2364" s="58" t="s">
        <v>998</v>
      </c>
      <c r="H2364" s="58" t="s">
        <v>1045</v>
      </c>
      <c r="I2364" s="58" t="s">
        <v>1042</v>
      </c>
      <c r="J2364" s="58" t="s">
        <v>621</v>
      </c>
      <c r="K2364" s="57"/>
      <c r="L2364" s="184">
        <v>0</v>
      </c>
      <c r="M2364" s="185">
        <v>723</v>
      </c>
      <c r="N2364" s="186">
        <v>723</v>
      </c>
      <c r="O2364" s="187">
        <f t="shared" si="358"/>
        <v>0</v>
      </c>
      <c r="P2364" s="59">
        <f t="shared" si="357"/>
        <v>100</v>
      </c>
    </row>
    <row r="2365" spans="1:16" s="2" customFormat="1" outlineLevel="2" x14ac:dyDescent="0.2">
      <c r="A2365" s="217">
        <f t="shared" si="356"/>
        <v>2362</v>
      </c>
      <c r="B2365" s="57" t="s">
        <v>2918</v>
      </c>
      <c r="C2365" s="58" t="s">
        <v>418</v>
      </c>
      <c r="D2365" s="58" t="s">
        <v>2284</v>
      </c>
      <c r="E2365" s="58" t="s">
        <v>1248</v>
      </c>
      <c r="F2365" s="58" t="s">
        <v>155</v>
      </c>
      <c r="G2365" s="58" t="s">
        <v>998</v>
      </c>
      <c r="H2365" s="58" t="s">
        <v>1045</v>
      </c>
      <c r="I2365" s="58" t="s">
        <v>1042</v>
      </c>
      <c r="J2365" s="58" t="s">
        <v>615</v>
      </c>
      <c r="K2365" s="57"/>
      <c r="L2365" s="184">
        <v>0</v>
      </c>
      <c r="M2365" s="185">
        <v>308</v>
      </c>
      <c r="N2365" s="186">
        <v>308</v>
      </c>
      <c r="O2365" s="187">
        <f t="shared" si="358"/>
        <v>0</v>
      </c>
      <c r="P2365" s="59">
        <f t="shared" si="357"/>
        <v>100</v>
      </c>
    </row>
    <row r="2366" spans="1:16" s="2" customFormat="1" outlineLevel="2" x14ac:dyDescent="0.2">
      <c r="A2366" s="217">
        <f t="shared" si="356"/>
        <v>2363</v>
      </c>
      <c r="B2366" s="57" t="s">
        <v>2918</v>
      </c>
      <c r="C2366" s="58" t="s">
        <v>418</v>
      </c>
      <c r="D2366" s="58" t="s">
        <v>2284</v>
      </c>
      <c r="E2366" s="58" t="s">
        <v>1248</v>
      </c>
      <c r="F2366" s="58" t="s">
        <v>155</v>
      </c>
      <c r="G2366" s="58" t="s">
        <v>998</v>
      </c>
      <c r="H2366" s="58" t="s">
        <v>1045</v>
      </c>
      <c r="I2366" s="58" t="s">
        <v>1042</v>
      </c>
      <c r="J2366" s="58" t="s">
        <v>621</v>
      </c>
      <c r="K2366" s="57"/>
      <c r="L2366" s="184">
        <v>0</v>
      </c>
      <c r="M2366" s="185">
        <v>1744</v>
      </c>
      <c r="N2366" s="186">
        <v>1744</v>
      </c>
      <c r="O2366" s="187">
        <f t="shared" si="358"/>
        <v>0</v>
      </c>
      <c r="P2366" s="59">
        <f t="shared" si="357"/>
        <v>100</v>
      </c>
    </row>
    <row r="2367" spans="1:16" s="2" customFormat="1" ht="28.5" outlineLevel="1" x14ac:dyDescent="0.2">
      <c r="A2367" s="225">
        <f t="shared" si="356"/>
        <v>2364</v>
      </c>
      <c r="B2367" s="82" t="s">
        <v>2330</v>
      </c>
      <c r="C2367" s="136">
        <v>231200</v>
      </c>
      <c r="D2367" s="135"/>
      <c r="E2367" s="135"/>
      <c r="F2367" s="135"/>
      <c r="G2367" s="135"/>
      <c r="H2367" s="135">
        <v>33064</v>
      </c>
      <c r="I2367" s="61"/>
      <c r="J2367" s="61"/>
      <c r="K2367" s="63"/>
      <c r="L2367" s="65">
        <f>SUM(L2368:L2388)</f>
        <v>0</v>
      </c>
      <c r="M2367" s="65">
        <f t="shared" ref="M2367:O2367" si="359">SUM(M2368:M2388)</f>
        <v>1091</v>
      </c>
      <c r="N2367" s="65">
        <f t="shared" si="359"/>
        <v>1091</v>
      </c>
      <c r="O2367" s="66">
        <f t="shared" si="359"/>
        <v>0</v>
      </c>
      <c r="P2367" s="18">
        <f t="shared" si="357"/>
        <v>100</v>
      </c>
    </row>
    <row r="2368" spans="1:16" s="2" customFormat="1" ht="14.25" customHeight="1" outlineLevel="2" x14ac:dyDescent="0.2">
      <c r="A2368" s="217">
        <f t="shared" si="356"/>
        <v>2365</v>
      </c>
      <c r="B2368" s="57" t="s">
        <v>2596</v>
      </c>
      <c r="C2368" s="58" t="s">
        <v>23</v>
      </c>
      <c r="D2368" s="58" t="s">
        <v>2284</v>
      </c>
      <c r="E2368" s="58" t="s">
        <v>25</v>
      </c>
      <c r="F2368" s="58" t="s">
        <v>155</v>
      </c>
      <c r="G2368" s="58" t="s">
        <v>86</v>
      </c>
      <c r="H2368" s="58" t="s">
        <v>2331</v>
      </c>
      <c r="I2368" s="58" t="s">
        <v>25</v>
      </c>
      <c r="J2368" s="58" t="s">
        <v>25</v>
      </c>
      <c r="K2368" s="57" t="s">
        <v>2941</v>
      </c>
      <c r="L2368" s="184">
        <v>0</v>
      </c>
      <c r="M2368" s="185">
        <v>25</v>
      </c>
      <c r="N2368" s="186">
        <v>25</v>
      </c>
      <c r="O2368" s="187">
        <f t="shared" ref="O2368:O2388" si="360">N2368-M2368</f>
        <v>0</v>
      </c>
      <c r="P2368" s="59">
        <f t="shared" si="357"/>
        <v>100</v>
      </c>
    </row>
    <row r="2369" spans="1:16" s="2" customFormat="1" ht="28.5" outlineLevel="2" x14ac:dyDescent="0.2">
      <c r="A2369" s="217">
        <f t="shared" si="356"/>
        <v>2366</v>
      </c>
      <c r="B2369" s="57" t="s">
        <v>2598</v>
      </c>
      <c r="C2369" s="58" t="s">
        <v>23</v>
      </c>
      <c r="D2369" s="58" t="s">
        <v>2284</v>
      </c>
      <c r="E2369" s="58" t="s">
        <v>25</v>
      </c>
      <c r="F2369" s="58" t="s">
        <v>155</v>
      </c>
      <c r="G2369" s="58" t="s">
        <v>86</v>
      </c>
      <c r="H2369" s="58" t="s">
        <v>2331</v>
      </c>
      <c r="I2369" s="58" t="s">
        <v>25</v>
      </c>
      <c r="J2369" s="58" t="s">
        <v>25</v>
      </c>
      <c r="K2369" s="57" t="s">
        <v>2942</v>
      </c>
      <c r="L2369" s="184">
        <v>0</v>
      </c>
      <c r="M2369" s="185">
        <v>28</v>
      </c>
      <c r="N2369" s="186">
        <v>28</v>
      </c>
      <c r="O2369" s="187">
        <f t="shared" si="360"/>
        <v>0</v>
      </c>
      <c r="P2369" s="59">
        <f t="shared" si="357"/>
        <v>100</v>
      </c>
    </row>
    <row r="2370" spans="1:16" s="2" customFormat="1" ht="28.5" outlineLevel="2" x14ac:dyDescent="0.2">
      <c r="A2370" s="217">
        <f t="shared" si="356"/>
        <v>2367</v>
      </c>
      <c r="B2370" s="57" t="s">
        <v>2600</v>
      </c>
      <c r="C2370" s="58" t="s">
        <v>23</v>
      </c>
      <c r="D2370" s="58" t="s">
        <v>2284</v>
      </c>
      <c r="E2370" s="58" t="s">
        <v>25</v>
      </c>
      <c r="F2370" s="58" t="s">
        <v>155</v>
      </c>
      <c r="G2370" s="58" t="s">
        <v>86</v>
      </c>
      <c r="H2370" s="58" t="s">
        <v>2331</v>
      </c>
      <c r="I2370" s="58" t="s">
        <v>25</v>
      </c>
      <c r="J2370" s="58" t="s">
        <v>25</v>
      </c>
      <c r="K2370" s="57" t="s">
        <v>2943</v>
      </c>
      <c r="L2370" s="184">
        <v>0</v>
      </c>
      <c r="M2370" s="185">
        <v>27</v>
      </c>
      <c r="N2370" s="186">
        <v>27</v>
      </c>
      <c r="O2370" s="187">
        <f t="shared" si="360"/>
        <v>0</v>
      </c>
      <c r="P2370" s="59">
        <f t="shared" si="357"/>
        <v>100</v>
      </c>
    </row>
    <row r="2371" spans="1:16" s="2" customFormat="1" ht="28.5" outlineLevel="2" x14ac:dyDescent="0.2">
      <c r="A2371" s="217">
        <f t="shared" si="356"/>
        <v>2368</v>
      </c>
      <c r="B2371" s="57" t="s">
        <v>2602</v>
      </c>
      <c r="C2371" s="58" t="s">
        <v>23</v>
      </c>
      <c r="D2371" s="58" t="s">
        <v>2284</v>
      </c>
      <c r="E2371" s="58" t="s">
        <v>25</v>
      </c>
      <c r="F2371" s="58" t="s">
        <v>155</v>
      </c>
      <c r="G2371" s="58" t="s">
        <v>86</v>
      </c>
      <c r="H2371" s="58" t="s">
        <v>2331</v>
      </c>
      <c r="I2371" s="58" t="s">
        <v>25</v>
      </c>
      <c r="J2371" s="58" t="s">
        <v>25</v>
      </c>
      <c r="K2371" s="57" t="s">
        <v>2944</v>
      </c>
      <c r="L2371" s="184">
        <v>0</v>
      </c>
      <c r="M2371" s="185">
        <v>111</v>
      </c>
      <c r="N2371" s="186">
        <v>111</v>
      </c>
      <c r="O2371" s="187">
        <f t="shared" si="360"/>
        <v>0</v>
      </c>
      <c r="P2371" s="59">
        <f t="shared" si="357"/>
        <v>100</v>
      </c>
    </row>
    <row r="2372" spans="1:16" s="2" customFormat="1" ht="14.25" customHeight="1" outlineLevel="2" x14ac:dyDescent="0.2">
      <c r="A2372" s="217">
        <f t="shared" si="356"/>
        <v>2369</v>
      </c>
      <c r="B2372" s="57" t="s">
        <v>2604</v>
      </c>
      <c r="C2372" s="58" t="s">
        <v>23</v>
      </c>
      <c r="D2372" s="58" t="s">
        <v>2284</v>
      </c>
      <c r="E2372" s="58" t="s">
        <v>25</v>
      </c>
      <c r="F2372" s="58" t="s">
        <v>155</v>
      </c>
      <c r="G2372" s="58" t="s">
        <v>86</v>
      </c>
      <c r="H2372" s="58" t="s">
        <v>2331</v>
      </c>
      <c r="I2372" s="58" t="s">
        <v>25</v>
      </c>
      <c r="J2372" s="58" t="s">
        <v>25</v>
      </c>
      <c r="K2372" s="57" t="s">
        <v>2945</v>
      </c>
      <c r="L2372" s="184">
        <v>0</v>
      </c>
      <c r="M2372" s="185">
        <v>53</v>
      </c>
      <c r="N2372" s="186">
        <v>53</v>
      </c>
      <c r="O2372" s="187">
        <f t="shared" si="360"/>
        <v>0</v>
      </c>
      <c r="P2372" s="59">
        <f t="shared" si="357"/>
        <v>100</v>
      </c>
    </row>
    <row r="2373" spans="1:16" s="2" customFormat="1" ht="14.25" customHeight="1" outlineLevel="2" x14ac:dyDescent="0.2">
      <c r="A2373" s="217">
        <f t="shared" si="356"/>
        <v>2370</v>
      </c>
      <c r="B2373" s="57" t="s">
        <v>2606</v>
      </c>
      <c r="C2373" s="58" t="s">
        <v>23</v>
      </c>
      <c r="D2373" s="58" t="s">
        <v>2284</v>
      </c>
      <c r="E2373" s="58" t="s">
        <v>25</v>
      </c>
      <c r="F2373" s="58" t="s">
        <v>155</v>
      </c>
      <c r="G2373" s="58" t="s">
        <v>86</v>
      </c>
      <c r="H2373" s="58" t="s">
        <v>2331</v>
      </c>
      <c r="I2373" s="58" t="s">
        <v>25</v>
      </c>
      <c r="J2373" s="58" t="s">
        <v>25</v>
      </c>
      <c r="K2373" s="57" t="s">
        <v>2946</v>
      </c>
      <c r="L2373" s="184">
        <v>0</v>
      </c>
      <c r="M2373" s="185">
        <v>45</v>
      </c>
      <c r="N2373" s="186">
        <v>45</v>
      </c>
      <c r="O2373" s="187">
        <f t="shared" si="360"/>
        <v>0</v>
      </c>
      <c r="P2373" s="59">
        <f t="shared" si="357"/>
        <v>100</v>
      </c>
    </row>
    <row r="2374" spans="1:16" s="2" customFormat="1" ht="14.25" customHeight="1" outlineLevel="2" x14ac:dyDescent="0.2">
      <c r="A2374" s="217">
        <f t="shared" ref="A2374:A2437" si="361">A2373+1</f>
        <v>2371</v>
      </c>
      <c r="B2374" s="57" t="s">
        <v>2608</v>
      </c>
      <c r="C2374" s="58" t="s">
        <v>23</v>
      </c>
      <c r="D2374" s="58" t="s">
        <v>2284</v>
      </c>
      <c r="E2374" s="58" t="s">
        <v>25</v>
      </c>
      <c r="F2374" s="58" t="s">
        <v>155</v>
      </c>
      <c r="G2374" s="58" t="s">
        <v>86</v>
      </c>
      <c r="H2374" s="58" t="s">
        <v>2331</v>
      </c>
      <c r="I2374" s="58" t="s">
        <v>25</v>
      </c>
      <c r="J2374" s="58" t="s">
        <v>25</v>
      </c>
      <c r="K2374" s="57" t="s">
        <v>2947</v>
      </c>
      <c r="L2374" s="184">
        <v>0</v>
      </c>
      <c r="M2374" s="185">
        <v>80</v>
      </c>
      <c r="N2374" s="186">
        <v>80</v>
      </c>
      <c r="O2374" s="187">
        <f t="shared" si="360"/>
        <v>0</v>
      </c>
      <c r="P2374" s="59">
        <f t="shared" si="357"/>
        <v>100</v>
      </c>
    </row>
    <row r="2375" spans="1:16" s="2" customFormat="1" ht="14.25" customHeight="1" outlineLevel="2" x14ac:dyDescent="0.2">
      <c r="A2375" s="217">
        <f t="shared" si="361"/>
        <v>2372</v>
      </c>
      <c r="B2375" s="57" t="s">
        <v>2610</v>
      </c>
      <c r="C2375" s="58" t="s">
        <v>23</v>
      </c>
      <c r="D2375" s="58" t="s">
        <v>2284</v>
      </c>
      <c r="E2375" s="58" t="s">
        <v>25</v>
      </c>
      <c r="F2375" s="58" t="s">
        <v>155</v>
      </c>
      <c r="G2375" s="58" t="s">
        <v>86</v>
      </c>
      <c r="H2375" s="58" t="s">
        <v>2331</v>
      </c>
      <c r="I2375" s="58" t="s">
        <v>25</v>
      </c>
      <c r="J2375" s="58" t="s">
        <v>25</v>
      </c>
      <c r="K2375" s="57" t="s">
        <v>2948</v>
      </c>
      <c r="L2375" s="184">
        <v>0</v>
      </c>
      <c r="M2375" s="185">
        <v>71</v>
      </c>
      <c r="N2375" s="186">
        <v>71</v>
      </c>
      <c r="O2375" s="187">
        <f t="shared" si="360"/>
        <v>0</v>
      </c>
      <c r="P2375" s="59">
        <f t="shared" si="357"/>
        <v>100</v>
      </c>
    </row>
    <row r="2376" spans="1:16" s="2" customFormat="1" ht="14.25" customHeight="1" outlineLevel="2" x14ac:dyDescent="0.2">
      <c r="A2376" s="217">
        <f t="shared" si="361"/>
        <v>2373</v>
      </c>
      <c r="B2376" s="57" t="s">
        <v>2594</v>
      </c>
      <c r="C2376" s="58" t="s">
        <v>23</v>
      </c>
      <c r="D2376" s="58" t="s">
        <v>2284</v>
      </c>
      <c r="E2376" s="58" t="s">
        <v>25</v>
      </c>
      <c r="F2376" s="58" t="s">
        <v>155</v>
      </c>
      <c r="G2376" s="58" t="s">
        <v>86</v>
      </c>
      <c r="H2376" s="58" t="s">
        <v>2331</v>
      </c>
      <c r="I2376" s="58" t="s">
        <v>25</v>
      </c>
      <c r="J2376" s="58" t="s">
        <v>25</v>
      </c>
      <c r="K2376" s="57" t="s">
        <v>2949</v>
      </c>
      <c r="L2376" s="184">
        <v>0</v>
      </c>
      <c r="M2376" s="185">
        <v>29</v>
      </c>
      <c r="N2376" s="186">
        <v>29</v>
      </c>
      <c r="O2376" s="187">
        <f t="shared" si="360"/>
        <v>0</v>
      </c>
      <c r="P2376" s="59">
        <f t="shared" si="357"/>
        <v>100</v>
      </c>
    </row>
    <row r="2377" spans="1:16" s="2" customFormat="1" ht="14.25" customHeight="1" outlineLevel="2" x14ac:dyDescent="0.2">
      <c r="A2377" s="217">
        <f t="shared" si="361"/>
        <v>2374</v>
      </c>
      <c r="B2377" s="57" t="s">
        <v>2592</v>
      </c>
      <c r="C2377" s="58" t="s">
        <v>23</v>
      </c>
      <c r="D2377" s="58" t="s">
        <v>2284</v>
      </c>
      <c r="E2377" s="58" t="s">
        <v>25</v>
      </c>
      <c r="F2377" s="58" t="s">
        <v>155</v>
      </c>
      <c r="G2377" s="58" t="s">
        <v>86</v>
      </c>
      <c r="H2377" s="58" t="s">
        <v>2331</v>
      </c>
      <c r="I2377" s="58" t="s">
        <v>25</v>
      </c>
      <c r="J2377" s="58" t="s">
        <v>25</v>
      </c>
      <c r="K2377" s="57" t="s">
        <v>2950</v>
      </c>
      <c r="L2377" s="184">
        <v>0</v>
      </c>
      <c r="M2377" s="185">
        <v>72</v>
      </c>
      <c r="N2377" s="186">
        <v>72</v>
      </c>
      <c r="O2377" s="187">
        <f t="shared" si="360"/>
        <v>0</v>
      </c>
      <c r="P2377" s="59">
        <f t="shared" si="357"/>
        <v>100</v>
      </c>
    </row>
    <row r="2378" spans="1:16" s="2" customFormat="1" ht="42.75" outlineLevel="2" x14ac:dyDescent="0.2">
      <c r="A2378" s="217">
        <f t="shared" si="361"/>
        <v>2375</v>
      </c>
      <c r="B2378" s="57" t="s">
        <v>2612</v>
      </c>
      <c r="C2378" s="58" t="s">
        <v>23</v>
      </c>
      <c r="D2378" s="58" t="s">
        <v>2284</v>
      </c>
      <c r="E2378" s="58" t="s">
        <v>25</v>
      </c>
      <c r="F2378" s="58" t="s">
        <v>155</v>
      </c>
      <c r="G2378" s="58" t="s">
        <v>764</v>
      </c>
      <c r="H2378" s="58" t="s">
        <v>2331</v>
      </c>
      <c r="I2378" s="58" t="s">
        <v>25</v>
      </c>
      <c r="J2378" s="58" t="s">
        <v>25</v>
      </c>
      <c r="K2378" s="57" t="s">
        <v>2951</v>
      </c>
      <c r="L2378" s="184">
        <v>0</v>
      </c>
      <c r="M2378" s="185">
        <v>102</v>
      </c>
      <c r="N2378" s="186">
        <v>102</v>
      </c>
      <c r="O2378" s="187">
        <f t="shared" si="360"/>
        <v>0</v>
      </c>
      <c r="P2378" s="59">
        <f t="shared" si="357"/>
        <v>100</v>
      </c>
    </row>
    <row r="2379" spans="1:16" s="2" customFormat="1" ht="42.75" outlineLevel="2" x14ac:dyDescent="0.2">
      <c r="A2379" s="217">
        <f t="shared" si="361"/>
        <v>2376</v>
      </c>
      <c r="B2379" s="57" t="s">
        <v>2614</v>
      </c>
      <c r="C2379" s="58" t="s">
        <v>23</v>
      </c>
      <c r="D2379" s="58" t="s">
        <v>2284</v>
      </c>
      <c r="E2379" s="58" t="s">
        <v>25</v>
      </c>
      <c r="F2379" s="58" t="s">
        <v>155</v>
      </c>
      <c r="G2379" s="58" t="s">
        <v>764</v>
      </c>
      <c r="H2379" s="58" t="s">
        <v>2331</v>
      </c>
      <c r="I2379" s="58" t="s">
        <v>25</v>
      </c>
      <c r="J2379" s="58" t="s">
        <v>25</v>
      </c>
      <c r="K2379" s="57" t="s">
        <v>2952</v>
      </c>
      <c r="L2379" s="184">
        <v>0</v>
      </c>
      <c r="M2379" s="185">
        <v>36</v>
      </c>
      <c r="N2379" s="186">
        <v>36</v>
      </c>
      <c r="O2379" s="187">
        <f t="shared" si="360"/>
        <v>0</v>
      </c>
      <c r="P2379" s="59">
        <f t="shared" si="357"/>
        <v>100</v>
      </c>
    </row>
    <row r="2380" spans="1:16" s="2" customFormat="1" ht="14.25" customHeight="1" outlineLevel="2" x14ac:dyDescent="0.2">
      <c r="A2380" s="217">
        <f t="shared" si="361"/>
        <v>2377</v>
      </c>
      <c r="B2380" s="57" t="s">
        <v>2616</v>
      </c>
      <c r="C2380" s="58" t="s">
        <v>23</v>
      </c>
      <c r="D2380" s="58" t="s">
        <v>2284</v>
      </c>
      <c r="E2380" s="58" t="s">
        <v>781</v>
      </c>
      <c r="F2380" s="58" t="s">
        <v>155</v>
      </c>
      <c r="G2380" s="58" t="s">
        <v>103</v>
      </c>
      <c r="H2380" s="58" t="s">
        <v>2331</v>
      </c>
      <c r="I2380" s="58" t="s">
        <v>25</v>
      </c>
      <c r="J2380" s="58" t="s">
        <v>25</v>
      </c>
      <c r="K2380" s="57" t="s">
        <v>2953</v>
      </c>
      <c r="L2380" s="184">
        <v>0</v>
      </c>
      <c r="M2380" s="185">
        <v>25</v>
      </c>
      <c r="N2380" s="186">
        <v>25</v>
      </c>
      <c r="O2380" s="187">
        <f t="shared" si="360"/>
        <v>0</v>
      </c>
      <c r="P2380" s="59">
        <f t="shared" si="357"/>
        <v>100</v>
      </c>
    </row>
    <row r="2381" spans="1:16" s="2" customFormat="1" ht="28.5" outlineLevel="2" x14ac:dyDescent="0.2">
      <c r="A2381" s="217">
        <f t="shared" si="361"/>
        <v>2378</v>
      </c>
      <c r="B2381" s="57" t="s">
        <v>2618</v>
      </c>
      <c r="C2381" s="58" t="s">
        <v>23</v>
      </c>
      <c r="D2381" s="58" t="s">
        <v>2284</v>
      </c>
      <c r="E2381" s="58" t="s">
        <v>781</v>
      </c>
      <c r="F2381" s="58" t="s">
        <v>155</v>
      </c>
      <c r="G2381" s="58" t="s">
        <v>103</v>
      </c>
      <c r="H2381" s="58" t="s">
        <v>2331</v>
      </c>
      <c r="I2381" s="58" t="s">
        <v>25</v>
      </c>
      <c r="J2381" s="58" t="s">
        <v>25</v>
      </c>
      <c r="K2381" s="57" t="s">
        <v>2954</v>
      </c>
      <c r="L2381" s="184">
        <v>0</v>
      </c>
      <c r="M2381" s="185">
        <v>77</v>
      </c>
      <c r="N2381" s="186">
        <v>77</v>
      </c>
      <c r="O2381" s="187">
        <f t="shared" si="360"/>
        <v>0</v>
      </c>
      <c r="P2381" s="59">
        <f t="shared" si="357"/>
        <v>100</v>
      </c>
    </row>
    <row r="2382" spans="1:16" s="2" customFormat="1" ht="28.5" outlineLevel="2" x14ac:dyDescent="0.2">
      <c r="A2382" s="217">
        <f t="shared" si="361"/>
        <v>2379</v>
      </c>
      <c r="B2382" s="57" t="s">
        <v>2620</v>
      </c>
      <c r="C2382" s="58" t="s">
        <v>23</v>
      </c>
      <c r="D2382" s="58" t="s">
        <v>2284</v>
      </c>
      <c r="E2382" s="58" t="s">
        <v>2621</v>
      </c>
      <c r="F2382" s="58" t="s">
        <v>155</v>
      </c>
      <c r="G2382" s="58" t="s">
        <v>103</v>
      </c>
      <c r="H2382" s="58" t="s">
        <v>2331</v>
      </c>
      <c r="I2382" s="58" t="s">
        <v>25</v>
      </c>
      <c r="J2382" s="58" t="s">
        <v>25</v>
      </c>
      <c r="K2382" s="57" t="s">
        <v>2955</v>
      </c>
      <c r="L2382" s="184">
        <v>0</v>
      </c>
      <c r="M2382" s="185">
        <v>73</v>
      </c>
      <c r="N2382" s="186">
        <v>73</v>
      </c>
      <c r="O2382" s="187">
        <f t="shared" si="360"/>
        <v>0</v>
      </c>
      <c r="P2382" s="59">
        <f t="shared" si="357"/>
        <v>100</v>
      </c>
    </row>
    <row r="2383" spans="1:16" s="2" customFormat="1" ht="28.5" outlineLevel="2" x14ac:dyDescent="0.2">
      <c r="A2383" s="217">
        <f t="shared" si="361"/>
        <v>2380</v>
      </c>
      <c r="B2383" s="57" t="s">
        <v>2623</v>
      </c>
      <c r="C2383" s="58" t="s">
        <v>23</v>
      </c>
      <c r="D2383" s="58" t="s">
        <v>2284</v>
      </c>
      <c r="E2383" s="58" t="s">
        <v>105</v>
      </c>
      <c r="F2383" s="58" t="s">
        <v>155</v>
      </c>
      <c r="G2383" s="58" t="s">
        <v>103</v>
      </c>
      <c r="H2383" s="58" t="s">
        <v>2331</v>
      </c>
      <c r="I2383" s="58" t="s">
        <v>25</v>
      </c>
      <c r="J2383" s="58" t="s">
        <v>25</v>
      </c>
      <c r="K2383" s="57" t="s">
        <v>2956</v>
      </c>
      <c r="L2383" s="184">
        <v>0</v>
      </c>
      <c r="M2383" s="185">
        <v>24</v>
      </c>
      <c r="N2383" s="186">
        <v>24</v>
      </c>
      <c r="O2383" s="187">
        <f t="shared" si="360"/>
        <v>0</v>
      </c>
      <c r="P2383" s="59">
        <f t="shared" si="357"/>
        <v>100</v>
      </c>
    </row>
    <row r="2384" spans="1:16" s="2" customFormat="1" ht="14.25" customHeight="1" outlineLevel="2" x14ac:dyDescent="0.2">
      <c r="A2384" s="217">
        <f t="shared" si="361"/>
        <v>2381</v>
      </c>
      <c r="B2384" s="57" t="s">
        <v>2625</v>
      </c>
      <c r="C2384" s="58" t="s">
        <v>23</v>
      </c>
      <c r="D2384" s="58" t="s">
        <v>2284</v>
      </c>
      <c r="E2384" s="58" t="s">
        <v>2626</v>
      </c>
      <c r="F2384" s="58" t="s">
        <v>155</v>
      </c>
      <c r="G2384" s="58" t="s">
        <v>103</v>
      </c>
      <c r="H2384" s="58" t="s">
        <v>2331</v>
      </c>
      <c r="I2384" s="58" t="s">
        <v>25</v>
      </c>
      <c r="J2384" s="58" t="s">
        <v>25</v>
      </c>
      <c r="K2384" s="57" t="s">
        <v>2957</v>
      </c>
      <c r="L2384" s="184">
        <v>0</v>
      </c>
      <c r="M2384" s="185">
        <v>35</v>
      </c>
      <c r="N2384" s="186">
        <v>35</v>
      </c>
      <c r="O2384" s="187">
        <f t="shared" si="360"/>
        <v>0</v>
      </c>
      <c r="P2384" s="59">
        <f t="shared" si="357"/>
        <v>100</v>
      </c>
    </row>
    <row r="2385" spans="1:16" s="2" customFormat="1" ht="28.5" outlineLevel="2" x14ac:dyDescent="0.2">
      <c r="A2385" s="217">
        <f t="shared" si="361"/>
        <v>2382</v>
      </c>
      <c r="B2385" s="57" t="s">
        <v>2628</v>
      </c>
      <c r="C2385" s="58" t="s">
        <v>23</v>
      </c>
      <c r="D2385" s="58" t="s">
        <v>2284</v>
      </c>
      <c r="E2385" s="58" t="s">
        <v>125</v>
      </c>
      <c r="F2385" s="58" t="s">
        <v>155</v>
      </c>
      <c r="G2385" s="58" t="s">
        <v>103</v>
      </c>
      <c r="H2385" s="58" t="s">
        <v>2331</v>
      </c>
      <c r="I2385" s="58" t="s">
        <v>25</v>
      </c>
      <c r="J2385" s="58" t="s">
        <v>25</v>
      </c>
      <c r="K2385" s="57" t="s">
        <v>2958</v>
      </c>
      <c r="L2385" s="184">
        <v>0</v>
      </c>
      <c r="M2385" s="185">
        <v>22</v>
      </c>
      <c r="N2385" s="186">
        <v>22</v>
      </c>
      <c r="O2385" s="187">
        <f t="shared" si="360"/>
        <v>0</v>
      </c>
      <c r="P2385" s="59">
        <f t="shared" si="357"/>
        <v>100</v>
      </c>
    </row>
    <row r="2386" spans="1:16" s="2" customFormat="1" ht="28.5" outlineLevel="2" x14ac:dyDescent="0.2">
      <c r="A2386" s="217">
        <f t="shared" si="361"/>
        <v>2383</v>
      </c>
      <c r="B2386" s="57" t="s">
        <v>2630</v>
      </c>
      <c r="C2386" s="58" t="s">
        <v>23</v>
      </c>
      <c r="D2386" s="58" t="s">
        <v>2284</v>
      </c>
      <c r="E2386" s="58" t="s">
        <v>125</v>
      </c>
      <c r="F2386" s="58" t="s">
        <v>155</v>
      </c>
      <c r="G2386" s="58" t="s">
        <v>103</v>
      </c>
      <c r="H2386" s="58" t="s">
        <v>2331</v>
      </c>
      <c r="I2386" s="58" t="s">
        <v>25</v>
      </c>
      <c r="J2386" s="58" t="s">
        <v>25</v>
      </c>
      <c r="K2386" s="57" t="s">
        <v>2959</v>
      </c>
      <c r="L2386" s="184">
        <v>0</v>
      </c>
      <c r="M2386" s="185">
        <v>22</v>
      </c>
      <c r="N2386" s="186">
        <v>22</v>
      </c>
      <c r="O2386" s="187">
        <f t="shared" si="360"/>
        <v>0</v>
      </c>
      <c r="P2386" s="59">
        <f t="shared" si="357"/>
        <v>100</v>
      </c>
    </row>
    <row r="2387" spans="1:16" s="2" customFormat="1" ht="28.5" outlineLevel="2" x14ac:dyDescent="0.2">
      <c r="A2387" s="217">
        <f t="shared" si="361"/>
        <v>2384</v>
      </c>
      <c r="B2387" s="57" t="s">
        <v>2632</v>
      </c>
      <c r="C2387" s="58" t="s">
        <v>23</v>
      </c>
      <c r="D2387" s="58" t="s">
        <v>2284</v>
      </c>
      <c r="E2387" s="58" t="s">
        <v>2112</v>
      </c>
      <c r="F2387" s="58" t="s">
        <v>155</v>
      </c>
      <c r="G2387" s="58" t="s">
        <v>103</v>
      </c>
      <c r="H2387" s="58" t="s">
        <v>2331</v>
      </c>
      <c r="I2387" s="58" t="s">
        <v>25</v>
      </c>
      <c r="J2387" s="58" t="s">
        <v>25</v>
      </c>
      <c r="K2387" s="57" t="s">
        <v>2960</v>
      </c>
      <c r="L2387" s="184">
        <v>0</v>
      </c>
      <c r="M2387" s="185">
        <v>50</v>
      </c>
      <c r="N2387" s="186">
        <v>50</v>
      </c>
      <c r="O2387" s="187">
        <f t="shared" si="360"/>
        <v>0</v>
      </c>
      <c r="P2387" s="59">
        <f t="shared" si="357"/>
        <v>100</v>
      </c>
    </row>
    <row r="2388" spans="1:16" s="2" customFormat="1" ht="28.5" outlineLevel="2" x14ac:dyDescent="0.2">
      <c r="A2388" s="217">
        <f t="shared" si="361"/>
        <v>2385</v>
      </c>
      <c r="B2388" s="57" t="s">
        <v>2634</v>
      </c>
      <c r="C2388" s="58" t="s">
        <v>23</v>
      </c>
      <c r="D2388" s="58" t="s">
        <v>2284</v>
      </c>
      <c r="E2388" s="58" t="s">
        <v>2112</v>
      </c>
      <c r="F2388" s="58" t="s">
        <v>155</v>
      </c>
      <c r="G2388" s="58" t="s">
        <v>103</v>
      </c>
      <c r="H2388" s="58" t="s">
        <v>2331</v>
      </c>
      <c r="I2388" s="58" t="s">
        <v>25</v>
      </c>
      <c r="J2388" s="58" t="s">
        <v>25</v>
      </c>
      <c r="K2388" s="57" t="s">
        <v>2961</v>
      </c>
      <c r="L2388" s="184">
        <v>0</v>
      </c>
      <c r="M2388" s="185">
        <v>84</v>
      </c>
      <c r="N2388" s="186">
        <v>84</v>
      </c>
      <c r="O2388" s="187">
        <f t="shared" si="360"/>
        <v>0</v>
      </c>
      <c r="P2388" s="59">
        <f t="shared" si="357"/>
        <v>100</v>
      </c>
    </row>
    <row r="2389" spans="1:16" s="2" customFormat="1" outlineLevel="1" x14ac:dyDescent="0.2">
      <c r="A2389" s="225">
        <f t="shared" si="361"/>
        <v>2386</v>
      </c>
      <c r="B2389" s="82" t="s">
        <v>2332</v>
      </c>
      <c r="C2389" s="136">
        <v>231231</v>
      </c>
      <c r="D2389" s="135"/>
      <c r="E2389" s="135"/>
      <c r="F2389" s="135"/>
      <c r="G2389" s="135"/>
      <c r="H2389" s="135">
        <v>33065</v>
      </c>
      <c r="I2389" s="61"/>
      <c r="J2389" s="61"/>
      <c r="K2389" s="63"/>
      <c r="L2389" s="65">
        <f>SUM(L2390:L2425)</f>
        <v>0</v>
      </c>
      <c r="M2389" s="65">
        <f t="shared" ref="M2389:O2389" si="362">SUM(M2390:M2425)</f>
        <v>451</v>
      </c>
      <c r="N2389" s="65">
        <f t="shared" si="362"/>
        <v>451</v>
      </c>
      <c r="O2389" s="66">
        <f t="shared" si="362"/>
        <v>0</v>
      </c>
      <c r="P2389" s="18">
        <f t="shared" si="357"/>
        <v>100</v>
      </c>
    </row>
    <row r="2390" spans="1:16" s="2" customFormat="1" outlineLevel="2" x14ac:dyDescent="0.2">
      <c r="A2390" s="217">
        <f t="shared" si="361"/>
        <v>2387</v>
      </c>
      <c r="B2390" s="57" t="s">
        <v>2962</v>
      </c>
      <c r="C2390" s="58" t="s">
        <v>428</v>
      </c>
      <c r="D2390" s="58" t="s">
        <v>2284</v>
      </c>
      <c r="E2390" s="58" t="s">
        <v>2963</v>
      </c>
      <c r="F2390" s="58" t="s">
        <v>1034</v>
      </c>
      <c r="G2390" s="58" t="s">
        <v>89</v>
      </c>
      <c r="H2390" s="58" t="s">
        <v>2333</v>
      </c>
      <c r="I2390" s="58" t="s">
        <v>25</v>
      </c>
      <c r="J2390" s="58" t="s">
        <v>25</v>
      </c>
      <c r="K2390" s="57"/>
      <c r="L2390" s="184">
        <v>0</v>
      </c>
      <c r="M2390" s="185">
        <v>4</v>
      </c>
      <c r="N2390" s="186">
        <v>4</v>
      </c>
      <c r="O2390" s="187">
        <f t="shared" ref="O2390:O2425" si="363">N2390-M2390</f>
        <v>0</v>
      </c>
      <c r="P2390" s="59">
        <f t="shared" si="357"/>
        <v>100</v>
      </c>
    </row>
    <row r="2391" spans="1:16" s="2" customFormat="1" outlineLevel="2" x14ac:dyDescent="0.2">
      <c r="A2391" s="217">
        <f t="shared" si="361"/>
        <v>2388</v>
      </c>
      <c r="B2391" s="57" t="s">
        <v>2964</v>
      </c>
      <c r="C2391" s="58" t="s">
        <v>428</v>
      </c>
      <c r="D2391" s="58" t="s">
        <v>2284</v>
      </c>
      <c r="E2391" s="58" t="s">
        <v>2965</v>
      </c>
      <c r="F2391" s="58" t="s">
        <v>1034</v>
      </c>
      <c r="G2391" s="58" t="s">
        <v>89</v>
      </c>
      <c r="H2391" s="58" t="s">
        <v>2333</v>
      </c>
      <c r="I2391" s="58" t="s">
        <v>25</v>
      </c>
      <c r="J2391" s="58" t="s">
        <v>25</v>
      </c>
      <c r="K2391" s="57"/>
      <c r="L2391" s="184">
        <v>0</v>
      </c>
      <c r="M2391" s="185">
        <v>8</v>
      </c>
      <c r="N2391" s="186">
        <v>8</v>
      </c>
      <c r="O2391" s="187">
        <f t="shared" si="363"/>
        <v>0</v>
      </c>
      <c r="P2391" s="59">
        <f t="shared" si="357"/>
        <v>100</v>
      </c>
    </row>
    <row r="2392" spans="1:16" s="2" customFormat="1" outlineLevel="2" x14ac:dyDescent="0.2">
      <c r="A2392" s="217">
        <f t="shared" si="361"/>
        <v>2389</v>
      </c>
      <c r="B2392" s="57" t="s">
        <v>2884</v>
      </c>
      <c r="C2392" s="58" t="s">
        <v>428</v>
      </c>
      <c r="D2392" s="58" t="s">
        <v>2284</v>
      </c>
      <c r="E2392" s="58" t="s">
        <v>2388</v>
      </c>
      <c r="F2392" s="58" t="s">
        <v>2389</v>
      </c>
      <c r="G2392" s="58" t="s">
        <v>998</v>
      </c>
      <c r="H2392" s="58" t="s">
        <v>2333</v>
      </c>
      <c r="I2392" s="58" t="s">
        <v>25</v>
      </c>
      <c r="J2392" s="58" t="s">
        <v>25</v>
      </c>
      <c r="K2392" s="57"/>
      <c r="L2392" s="184">
        <v>0</v>
      </c>
      <c r="M2392" s="185">
        <v>24</v>
      </c>
      <c r="N2392" s="186">
        <v>24</v>
      </c>
      <c r="O2392" s="187">
        <f t="shared" si="363"/>
        <v>0</v>
      </c>
      <c r="P2392" s="59">
        <f t="shared" si="357"/>
        <v>100</v>
      </c>
    </row>
    <row r="2393" spans="1:16" s="2" customFormat="1" outlineLevel="2" x14ac:dyDescent="0.2">
      <c r="A2393" s="217">
        <f t="shared" si="361"/>
        <v>2390</v>
      </c>
      <c r="B2393" s="57" t="s">
        <v>2885</v>
      </c>
      <c r="C2393" s="58" t="s">
        <v>428</v>
      </c>
      <c r="D2393" s="58" t="s">
        <v>2284</v>
      </c>
      <c r="E2393" s="58" t="s">
        <v>2391</v>
      </c>
      <c r="F2393" s="58" t="s">
        <v>2389</v>
      </c>
      <c r="G2393" s="58" t="s">
        <v>998</v>
      </c>
      <c r="H2393" s="58" t="s">
        <v>2333</v>
      </c>
      <c r="I2393" s="58" t="s">
        <v>25</v>
      </c>
      <c r="J2393" s="58" t="s">
        <v>25</v>
      </c>
      <c r="K2393" s="57"/>
      <c r="L2393" s="184">
        <v>0</v>
      </c>
      <c r="M2393" s="185">
        <v>29</v>
      </c>
      <c r="N2393" s="186">
        <v>29</v>
      </c>
      <c r="O2393" s="187">
        <f t="shared" si="363"/>
        <v>0</v>
      </c>
      <c r="P2393" s="59">
        <f t="shared" si="357"/>
        <v>100</v>
      </c>
    </row>
    <row r="2394" spans="1:16" s="2" customFormat="1" outlineLevel="2" x14ac:dyDescent="0.2">
      <c r="A2394" s="217">
        <f t="shared" si="361"/>
        <v>2391</v>
      </c>
      <c r="B2394" s="57" t="s">
        <v>2555</v>
      </c>
      <c r="C2394" s="58" t="s">
        <v>428</v>
      </c>
      <c r="D2394" s="58" t="s">
        <v>2284</v>
      </c>
      <c r="E2394" s="58" t="s">
        <v>2393</v>
      </c>
      <c r="F2394" s="58" t="s">
        <v>2389</v>
      </c>
      <c r="G2394" s="58" t="s">
        <v>998</v>
      </c>
      <c r="H2394" s="58" t="s">
        <v>2333</v>
      </c>
      <c r="I2394" s="58" t="s">
        <v>25</v>
      </c>
      <c r="J2394" s="58" t="s">
        <v>25</v>
      </c>
      <c r="K2394" s="57"/>
      <c r="L2394" s="184">
        <v>0</v>
      </c>
      <c r="M2394" s="185">
        <v>4</v>
      </c>
      <c r="N2394" s="186">
        <v>4</v>
      </c>
      <c r="O2394" s="187">
        <f t="shared" si="363"/>
        <v>0</v>
      </c>
      <c r="P2394" s="59">
        <f t="shared" si="357"/>
        <v>100</v>
      </c>
    </row>
    <row r="2395" spans="1:16" s="2" customFormat="1" outlineLevel="2" x14ac:dyDescent="0.2">
      <c r="A2395" s="217">
        <f t="shared" si="361"/>
        <v>2392</v>
      </c>
      <c r="B2395" s="57" t="s">
        <v>2866</v>
      </c>
      <c r="C2395" s="58" t="s">
        <v>428</v>
      </c>
      <c r="D2395" s="58" t="s">
        <v>2284</v>
      </c>
      <c r="E2395" s="58" t="s">
        <v>2395</v>
      </c>
      <c r="F2395" s="58" t="s">
        <v>2389</v>
      </c>
      <c r="G2395" s="58" t="s">
        <v>998</v>
      </c>
      <c r="H2395" s="58" t="s">
        <v>2333</v>
      </c>
      <c r="I2395" s="58" t="s">
        <v>25</v>
      </c>
      <c r="J2395" s="58" t="s">
        <v>25</v>
      </c>
      <c r="K2395" s="57"/>
      <c r="L2395" s="184">
        <v>0</v>
      </c>
      <c r="M2395" s="185">
        <v>8</v>
      </c>
      <c r="N2395" s="186">
        <v>8</v>
      </c>
      <c r="O2395" s="187">
        <f t="shared" si="363"/>
        <v>0</v>
      </c>
      <c r="P2395" s="59">
        <f t="shared" si="357"/>
        <v>100</v>
      </c>
    </row>
    <row r="2396" spans="1:16" s="2" customFormat="1" outlineLevel="2" x14ac:dyDescent="0.2">
      <c r="A2396" s="217">
        <f t="shared" si="361"/>
        <v>2393</v>
      </c>
      <c r="B2396" s="57" t="s">
        <v>2966</v>
      </c>
      <c r="C2396" s="58" t="s">
        <v>428</v>
      </c>
      <c r="D2396" s="58" t="s">
        <v>2284</v>
      </c>
      <c r="E2396" s="58" t="s">
        <v>2397</v>
      </c>
      <c r="F2396" s="58" t="s">
        <v>2389</v>
      </c>
      <c r="G2396" s="58" t="s">
        <v>998</v>
      </c>
      <c r="H2396" s="58" t="s">
        <v>2333</v>
      </c>
      <c r="I2396" s="58" t="s">
        <v>25</v>
      </c>
      <c r="J2396" s="58" t="s">
        <v>25</v>
      </c>
      <c r="K2396" s="57"/>
      <c r="L2396" s="184">
        <v>0</v>
      </c>
      <c r="M2396" s="185">
        <v>4</v>
      </c>
      <c r="N2396" s="186">
        <v>4</v>
      </c>
      <c r="O2396" s="187">
        <f t="shared" si="363"/>
        <v>0</v>
      </c>
      <c r="P2396" s="59">
        <f t="shared" si="357"/>
        <v>100</v>
      </c>
    </row>
    <row r="2397" spans="1:16" s="2" customFormat="1" outlineLevel="2" x14ac:dyDescent="0.2">
      <c r="A2397" s="217">
        <f t="shared" si="361"/>
        <v>2394</v>
      </c>
      <c r="B2397" s="57" t="s">
        <v>2887</v>
      </c>
      <c r="C2397" s="58" t="s">
        <v>428</v>
      </c>
      <c r="D2397" s="58" t="s">
        <v>2284</v>
      </c>
      <c r="E2397" s="58" t="s">
        <v>2399</v>
      </c>
      <c r="F2397" s="58" t="s">
        <v>2389</v>
      </c>
      <c r="G2397" s="58" t="s">
        <v>998</v>
      </c>
      <c r="H2397" s="58" t="s">
        <v>2333</v>
      </c>
      <c r="I2397" s="58" t="s">
        <v>25</v>
      </c>
      <c r="J2397" s="58" t="s">
        <v>25</v>
      </c>
      <c r="K2397" s="57"/>
      <c r="L2397" s="184">
        <v>0</v>
      </c>
      <c r="M2397" s="185">
        <v>18</v>
      </c>
      <c r="N2397" s="186">
        <v>18</v>
      </c>
      <c r="O2397" s="187">
        <f t="shared" si="363"/>
        <v>0</v>
      </c>
      <c r="P2397" s="59">
        <f t="shared" si="357"/>
        <v>100</v>
      </c>
    </row>
    <row r="2398" spans="1:16" s="2" customFormat="1" outlineLevel="2" x14ac:dyDescent="0.2">
      <c r="A2398" s="217">
        <f t="shared" si="361"/>
        <v>2395</v>
      </c>
      <c r="B2398" s="57" t="s">
        <v>2888</v>
      </c>
      <c r="C2398" s="58" t="s">
        <v>428</v>
      </c>
      <c r="D2398" s="58" t="s">
        <v>2284</v>
      </c>
      <c r="E2398" s="58" t="s">
        <v>2401</v>
      </c>
      <c r="F2398" s="58" t="s">
        <v>2389</v>
      </c>
      <c r="G2398" s="58" t="s">
        <v>998</v>
      </c>
      <c r="H2398" s="58" t="s">
        <v>2333</v>
      </c>
      <c r="I2398" s="58" t="s">
        <v>25</v>
      </c>
      <c r="J2398" s="58" t="s">
        <v>25</v>
      </c>
      <c r="K2398" s="57"/>
      <c r="L2398" s="184">
        <v>0</v>
      </c>
      <c r="M2398" s="185">
        <v>30</v>
      </c>
      <c r="N2398" s="186">
        <v>30</v>
      </c>
      <c r="O2398" s="187">
        <f t="shared" si="363"/>
        <v>0</v>
      </c>
      <c r="P2398" s="59">
        <f t="shared" si="357"/>
        <v>100</v>
      </c>
    </row>
    <row r="2399" spans="1:16" s="2" customFormat="1" outlineLevel="2" x14ac:dyDescent="0.2">
      <c r="A2399" s="217">
        <f t="shared" si="361"/>
        <v>2396</v>
      </c>
      <c r="B2399" s="57" t="s">
        <v>2889</v>
      </c>
      <c r="C2399" s="58" t="s">
        <v>428</v>
      </c>
      <c r="D2399" s="58" t="s">
        <v>2284</v>
      </c>
      <c r="E2399" s="58" t="s">
        <v>2403</v>
      </c>
      <c r="F2399" s="58" t="s">
        <v>2389</v>
      </c>
      <c r="G2399" s="58" t="s">
        <v>998</v>
      </c>
      <c r="H2399" s="58" t="s">
        <v>2333</v>
      </c>
      <c r="I2399" s="58" t="s">
        <v>25</v>
      </c>
      <c r="J2399" s="58" t="s">
        <v>25</v>
      </c>
      <c r="K2399" s="57"/>
      <c r="L2399" s="184">
        <v>0</v>
      </c>
      <c r="M2399" s="185">
        <v>56</v>
      </c>
      <c r="N2399" s="186">
        <v>56</v>
      </c>
      <c r="O2399" s="187">
        <f t="shared" si="363"/>
        <v>0</v>
      </c>
      <c r="P2399" s="59">
        <f t="shared" si="357"/>
        <v>100</v>
      </c>
    </row>
    <row r="2400" spans="1:16" s="2" customFormat="1" outlineLevel="2" x14ac:dyDescent="0.2">
      <c r="A2400" s="217">
        <f t="shared" si="361"/>
        <v>2397</v>
      </c>
      <c r="B2400" s="57" t="s">
        <v>2890</v>
      </c>
      <c r="C2400" s="58" t="s">
        <v>428</v>
      </c>
      <c r="D2400" s="58" t="s">
        <v>2284</v>
      </c>
      <c r="E2400" s="58" t="s">
        <v>2405</v>
      </c>
      <c r="F2400" s="58" t="s">
        <v>2389</v>
      </c>
      <c r="G2400" s="58" t="s">
        <v>998</v>
      </c>
      <c r="H2400" s="58" t="s">
        <v>2333</v>
      </c>
      <c r="I2400" s="58" t="s">
        <v>25</v>
      </c>
      <c r="J2400" s="58" t="s">
        <v>25</v>
      </c>
      <c r="K2400" s="57"/>
      <c r="L2400" s="184">
        <v>0</v>
      </c>
      <c r="M2400" s="185">
        <v>10</v>
      </c>
      <c r="N2400" s="186">
        <v>10</v>
      </c>
      <c r="O2400" s="187">
        <f t="shared" si="363"/>
        <v>0</v>
      </c>
      <c r="P2400" s="59">
        <f t="shared" si="357"/>
        <v>100</v>
      </c>
    </row>
    <row r="2401" spans="1:16" s="2" customFormat="1" outlineLevel="2" x14ac:dyDescent="0.2">
      <c r="A2401" s="217">
        <f t="shared" si="361"/>
        <v>2398</v>
      </c>
      <c r="B2401" s="57" t="s">
        <v>2569</v>
      </c>
      <c r="C2401" s="58" t="s">
        <v>428</v>
      </c>
      <c r="D2401" s="58" t="s">
        <v>2284</v>
      </c>
      <c r="E2401" s="58" t="s">
        <v>2407</v>
      </c>
      <c r="F2401" s="58" t="s">
        <v>2389</v>
      </c>
      <c r="G2401" s="58" t="s">
        <v>998</v>
      </c>
      <c r="H2401" s="58" t="s">
        <v>2333</v>
      </c>
      <c r="I2401" s="58" t="s">
        <v>25</v>
      </c>
      <c r="J2401" s="58" t="s">
        <v>25</v>
      </c>
      <c r="K2401" s="57"/>
      <c r="L2401" s="184">
        <v>0</v>
      </c>
      <c r="M2401" s="185">
        <v>17</v>
      </c>
      <c r="N2401" s="186">
        <v>17</v>
      </c>
      <c r="O2401" s="187">
        <f t="shared" si="363"/>
        <v>0</v>
      </c>
      <c r="P2401" s="59">
        <f t="shared" si="357"/>
        <v>100</v>
      </c>
    </row>
    <row r="2402" spans="1:16" s="2" customFormat="1" outlineLevel="2" x14ac:dyDescent="0.2">
      <c r="A2402" s="217">
        <f t="shared" si="361"/>
        <v>2399</v>
      </c>
      <c r="B2402" s="57" t="s">
        <v>2576</v>
      </c>
      <c r="C2402" s="58" t="s">
        <v>428</v>
      </c>
      <c r="D2402" s="58" t="s">
        <v>2284</v>
      </c>
      <c r="E2402" s="58" t="s">
        <v>2411</v>
      </c>
      <c r="F2402" s="58" t="s">
        <v>2389</v>
      </c>
      <c r="G2402" s="58" t="s">
        <v>998</v>
      </c>
      <c r="H2402" s="58" t="s">
        <v>2333</v>
      </c>
      <c r="I2402" s="58" t="s">
        <v>25</v>
      </c>
      <c r="J2402" s="58" t="s">
        <v>25</v>
      </c>
      <c r="K2402" s="57"/>
      <c r="L2402" s="184">
        <v>0</v>
      </c>
      <c r="M2402" s="185">
        <v>33</v>
      </c>
      <c r="N2402" s="186">
        <v>33</v>
      </c>
      <c r="O2402" s="187">
        <f t="shared" si="363"/>
        <v>0</v>
      </c>
      <c r="P2402" s="59">
        <f t="shared" si="357"/>
        <v>100</v>
      </c>
    </row>
    <row r="2403" spans="1:16" s="2" customFormat="1" outlineLevel="2" x14ac:dyDescent="0.2">
      <c r="A2403" s="217">
        <f t="shared" si="361"/>
        <v>2400</v>
      </c>
      <c r="B2403" s="57" t="s">
        <v>2967</v>
      </c>
      <c r="C2403" s="58" t="s">
        <v>428</v>
      </c>
      <c r="D2403" s="58" t="s">
        <v>2284</v>
      </c>
      <c r="E2403" s="58" t="s">
        <v>2413</v>
      </c>
      <c r="F2403" s="58" t="s">
        <v>2389</v>
      </c>
      <c r="G2403" s="58" t="s">
        <v>998</v>
      </c>
      <c r="H2403" s="58" t="s">
        <v>2333</v>
      </c>
      <c r="I2403" s="58" t="s">
        <v>25</v>
      </c>
      <c r="J2403" s="58" t="s">
        <v>25</v>
      </c>
      <c r="K2403" s="57"/>
      <c r="L2403" s="184">
        <v>0</v>
      </c>
      <c r="M2403" s="185">
        <v>33</v>
      </c>
      <c r="N2403" s="186">
        <v>33</v>
      </c>
      <c r="O2403" s="187">
        <f t="shared" si="363"/>
        <v>0</v>
      </c>
      <c r="P2403" s="59">
        <f t="shared" si="357"/>
        <v>100</v>
      </c>
    </row>
    <row r="2404" spans="1:16" s="2" customFormat="1" outlineLevel="2" x14ac:dyDescent="0.2">
      <c r="A2404" s="217">
        <f t="shared" si="361"/>
        <v>2401</v>
      </c>
      <c r="B2404" s="57" t="s">
        <v>2968</v>
      </c>
      <c r="C2404" s="58" t="s">
        <v>428</v>
      </c>
      <c r="D2404" s="58" t="s">
        <v>2284</v>
      </c>
      <c r="E2404" s="58" t="s">
        <v>2481</v>
      </c>
      <c r="F2404" s="58" t="s">
        <v>2482</v>
      </c>
      <c r="G2404" s="58" t="s">
        <v>998</v>
      </c>
      <c r="H2404" s="58" t="s">
        <v>2333</v>
      </c>
      <c r="I2404" s="58" t="s">
        <v>25</v>
      </c>
      <c r="J2404" s="58" t="s">
        <v>25</v>
      </c>
      <c r="K2404" s="57"/>
      <c r="L2404" s="184">
        <v>0</v>
      </c>
      <c r="M2404" s="185">
        <v>5</v>
      </c>
      <c r="N2404" s="186">
        <v>5</v>
      </c>
      <c r="O2404" s="187">
        <f t="shared" si="363"/>
        <v>0</v>
      </c>
      <c r="P2404" s="59">
        <f t="shared" si="357"/>
        <v>100</v>
      </c>
    </row>
    <row r="2405" spans="1:16" s="2" customFormat="1" outlineLevel="2" x14ac:dyDescent="0.2">
      <c r="A2405" s="217">
        <f t="shared" si="361"/>
        <v>2402</v>
      </c>
      <c r="B2405" s="57" t="s">
        <v>2969</v>
      </c>
      <c r="C2405" s="58" t="s">
        <v>428</v>
      </c>
      <c r="D2405" s="58" t="s">
        <v>2284</v>
      </c>
      <c r="E2405" s="58" t="s">
        <v>2970</v>
      </c>
      <c r="F2405" s="58" t="s">
        <v>1034</v>
      </c>
      <c r="G2405" s="58" t="s">
        <v>2315</v>
      </c>
      <c r="H2405" s="58" t="s">
        <v>2333</v>
      </c>
      <c r="I2405" s="58" t="s">
        <v>25</v>
      </c>
      <c r="J2405" s="58" t="s">
        <v>25</v>
      </c>
      <c r="K2405" s="57"/>
      <c r="L2405" s="184">
        <v>0</v>
      </c>
      <c r="M2405" s="185">
        <v>4</v>
      </c>
      <c r="N2405" s="186">
        <v>4</v>
      </c>
      <c r="O2405" s="187">
        <f t="shared" si="363"/>
        <v>0</v>
      </c>
      <c r="P2405" s="59">
        <f t="shared" si="357"/>
        <v>100</v>
      </c>
    </row>
    <row r="2406" spans="1:16" s="2" customFormat="1" outlineLevel="2" x14ac:dyDescent="0.2">
      <c r="A2406" s="217">
        <f t="shared" si="361"/>
        <v>2403</v>
      </c>
      <c r="B2406" s="57" t="s">
        <v>2971</v>
      </c>
      <c r="C2406" s="58" t="s">
        <v>428</v>
      </c>
      <c r="D2406" s="58" t="s">
        <v>2284</v>
      </c>
      <c r="E2406" s="58" t="s">
        <v>2972</v>
      </c>
      <c r="F2406" s="58" t="s">
        <v>1034</v>
      </c>
      <c r="G2406" s="58" t="s">
        <v>2315</v>
      </c>
      <c r="H2406" s="58" t="s">
        <v>2333</v>
      </c>
      <c r="I2406" s="58" t="s">
        <v>25</v>
      </c>
      <c r="J2406" s="58" t="s">
        <v>25</v>
      </c>
      <c r="K2406" s="57"/>
      <c r="L2406" s="184">
        <v>0</v>
      </c>
      <c r="M2406" s="185">
        <v>4</v>
      </c>
      <c r="N2406" s="186">
        <v>4</v>
      </c>
      <c r="O2406" s="187">
        <f t="shared" si="363"/>
        <v>0</v>
      </c>
      <c r="P2406" s="59">
        <f t="shared" si="357"/>
        <v>100</v>
      </c>
    </row>
    <row r="2407" spans="1:16" s="2" customFormat="1" outlineLevel="2" x14ac:dyDescent="0.2">
      <c r="A2407" s="217">
        <f t="shared" si="361"/>
        <v>2404</v>
      </c>
      <c r="B2407" s="57" t="s">
        <v>2973</v>
      </c>
      <c r="C2407" s="58" t="s">
        <v>428</v>
      </c>
      <c r="D2407" s="58" t="s">
        <v>2284</v>
      </c>
      <c r="E2407" s="58" t="s">
        <v>2974</v>
      </c>
      <c r="F2407" s="58" t="s">
        <v>1034</v>
      </c>
      <c r="G2407" s="58" t="s">
        <v>2315</v>
      </c>
      <c r="H2407" s="58" t="s">
        <v>2333</v>
      </c>
      <c r="I2407" s="58" t="s">
        <v>25</v>
      </c>
      <c r="J2407" s="58" t="s">
        <v>25</v>
      </c>
      <c r="K2407" s="57"/>
      <c r="L2407" s="184">
        <v>0</v>
      </c>
      <c r="M2407" s="185">
        <v>2</v>
      </c>
      <c r="N2407" s="186">
        <v>2</v>
      </c>
      <c r="O2407" s="187">
        <f t="shared" si="363"/>
        <v>0</v>
      </c>
      <c r="P2407" s="59">
        <f t="shared" si="357"/>
        <v>100</v>
      </c>
    </row>
    <row r="2408" spans="1:16" s="2" customFormat="1" outlineLevel="2" x14ac:dyDescent="0.2">
      <c r="A2408" s="217">
        <f t="shared" si="361"/>
        <v>2405</v>
      </c>
      <c r="B2408" s="57" t="s">
        <v>2975</v>
      </c>
      <c r="C2408" s="58" t="s">
        <v>428</v>
      </c>
      <c r="D2408" s="58" t="s">
        <v>2284</v>
      </c>
      <c r="E2408" s="58" t="s">
        <v>2976</v>
      </c>
      <c r="F2408" s="58" t="s">
        <v>1034</v>
      </c>
      <c r="G2408" s="58" t="s">
        <v>2315</v>
      </c>
      <c r="H2408" s="58" t="s">
        <v>2333</v>
      </c>
      <c r="I2408" s="58" t="s">
        <v>25</v>
      </c>
      <c r="J2408" s="58" t="s">
        <v>25</v>
      </c>
      <c r="K2408" s="57"/>
      <c r="L2408" s="184">
        <v>0</v>
      </c>
      <c r="M2408" s="185">
        <v>2</v>
      </c>
      <c r="N2408" s="186">
        <v>2</v>
      </c>
      <c r="O2408" s="187">
        <f t="shared" si="363"/>
        <v>0</v>
      </c>
      <c r="P2408" s="59">
        <f t="shared" si="357"/>
        <v>100</v>
      </c>
    </row>
    <row r="2409" spans="1:16" s="2" customFormat="1" outlineLevel="2" x14ac:dyDescent="0.2">
      <c r="A2409" s="217">
        <f t="shared" si="361"/>
        <v>2406</v>
      </c>
      <c r="B2409" s="57" t="s">
        <v>2977</v>
      </c>
      <c r="C2409" s="58" t="s">
        <v>428</v>
      </c>
      <c r="D2409" s="58" t="s">
        <v>2284</v>
      </c>
      <c r="E2409" s="58" t="s">
        <v>2978</v>
      </c>
      <c r="F2409" s="58" t="s">
        <v>1034</v>
      </c>
      <c r="G2409" s="58" t="s">
        <v>2315</v>
      </c>
      <c r="H2409" s="58" t="s">
        <v>2333</v>
      </c>
      <c r="I2409" s="58" t="s">
        <v>25</v>
      </c>
      <c r="J2409" s="58" t="s">
        <v>25</v>
      </c>
      <c r="K2409" s="57"/>
      <c r="L2409" s="184">
        <v>0</v>
      </c>
      <c r="M2409" s="185">
        <v>6</v>
      </c>
      <c r="N2409" s="186">
        <v>6</v>
      </c>
      <c r="O2409" s="187">
        <f t="shared" si="363"/>
        <v>0</v>
      </c>
      <c r="P2409" s="59">
        <f t="shared" si="357"/>
        <v>100</v>
      </c>
    </row>
    <row r="2410" spans="1:16" s="2" customFormat="1" outlineLevel="2" x14ac:dyDescent="0.2">
      <c r="A2410" s="217">
        <f t="shared" si="361"/>
        <v>2407</v>
      </c>
      <c r="B2410" s="57" t="s">
        <v>2979</v>
      </c>
      <c r="C2410" s="58" t="s">
        <v>428</v>
      </c>
      <c r="D2410" s="58" t="s">
        <v>2284</v>
      </c>
      <c r="E2410" s="58" t="s">
        <v>2980</v>
      </c>
      <c r="F2410" s="58" t="s">
        <v>1034</v>
      </c>
      <c r="G2410" s="58" t="s">
        <v>2315</v>
      </c>
      <c r="H2410" s="58" t="s">
        <v>2333</v>
      </c>
      <c r="I2410" s="58" t="s">
        <v>25</v>
      </c>
      <c r="J2410" s="58" t="s">
        <v>25</v>
      </c>
      <c r="K2410" s="57"/>
      <c r="L2410" s="184">
        <v>0</v>
      </c>
      <c r="M2410" s="185">
        <v>4</v>
      </c>
      <c r="N2410" s="186">
        <v>4</v>
      </c>
      <c r="O2410" s="187">
        <f t="shared" si="363"/>
        <v>0</v>
      </c>
      <c r="P2410" s="59">
        <f t="shared" ref="P2410:P2473" si="364">N2410/M2410*100</f>
        <v>100</v>
      </c>
    </row>
    <row r="2411" spans="1:16" s="2" customFormat="1" outlineLevel="2" x14ac:dyDescent="0.2">
      <c r="A2411" s="217">
        <f t="shared" si="361"/>
        <v>2408</v>
      </c>
      <c r="B2411" s="57" t="s">
        <v>2981</v>
      </c>
      <c r="C2411" s="58" t="s">
        <v>428</v>
      </c>
      <c r="D2411" s="58" t="s">
        <v>2284</v>
      </c>
      <c r="E2411" s="58" t="s">
        <v>2982</v>
      </c>
      <c r="F2411" s="58" t="s">
        <v>1034</v>
      </c>
      <c r="G2411" s="58" t="s">
        <v>2315</v>
      </c>
      <c r="H2411" s="58" t="s">
        <v>2333</v>
      </c>
      <c r="I2411" s="58" t="s">
        <v>25</v>
      </c>
      <c r="J2411" s="58" t="s">
        <v>25</v>
      </c>
      <c r="K2411" s="57"/>
      <c r="L2411" s="184">
        <v>0</v>
      </c>
      <c r="M2411" s="185">
        <v>13</v>
      </c>
      <c r="N2411" s="186">
        <v>13</v>
      </c>
      <c r="O2411" s="187">
        <f t="shared" si="363"/>
        <v>0</v>
      </c>
      <c r="P2411" s="59">
        <f t="shared" si="364"/>
        <v>100</v>
      </c>
    </row>
    <row r="2412" spans="1:16" s="2" customFormat="1" outlineLevel="2" x14ac:dyDescent="0.2">
      <c r="A2412" s="217">
        <f t="shared" si="361"/>
        <v>2409</v>
      </c>
      <c r="B2412" s="57" t="s">
        <v>2983</v>
      </c>
      <c r="C2412" s="58" t="s">
        <v>428</v>
      </c>
      <c r="D2412" s="58" t="s">
        <v>2284</v>
      </c>
      <c r="E2412" s="58" t="s">
        <v>2984</v>
      </c>
      <c r="F2412" s="58" t="s">
        <v>1034</v>
      </c>
      <c r="G2412" s="58" t="s">
        <v>2315</v>
      </c>
      <c r="H2412" s="58" t="s">
        <v>2333</v>
      </c>
      <c r="I2412" s="58" t="s">
        <v>25</v>
      </c>
      <c r="J2412" s="58" t="s">
        <v>25</v>
      </c>
      <c r="K2412" s="57"/>
      <c r="L2412" s="184">
        <v>0</v>
      </c>
      <c r="M2412" s="185">
        <v>7</v>
      </c>
      <c r="N2412" s="186">
        <v>7</v>
      </c>
      <c r="O2412" s="187">
        <f t="shared" si="363"/>
        <v>0</v>
      </c>
      <c r="P2412" s="59">
        <f t="shared" si="364"/>
        <v>100</v>
      </c>
    </row>
    <row r="2413" spans="1:16" s="2" customFormat="1" outlineLevel="2" x14ac:dyDescent="0.2">
      <c r="A2413" s="217">
        <f t="shared" si="361"/>
        <v>2410</v>
      </c>
      <c r="B2413" s="57" t="s">
        <v>2985</v>
      </c>
      <c r="C2413" s="58" t="s">
        <v>428</v>
      </c>
      <c r="D2413" s="58" t="s">
        <v>2284</v>
      </c>
      <c r="E2413" s="58" t="s">
        <v>2986</v>
      </c>
      <c r="F2413" s="58" t="s">
        <v>1034</v>
      </c>
      <c r="G2413" s="58" t="s">
        <v>2315</v>
      </c>
      <c r="H2413" s="58" t="s">
        <v>2333</v>
      </c>
      <c r="I2413" s="58" t="s">
        <v>25</v>
      </c>
      <c r="J2413" s="58" t="s">
        <v>25</v>
      </c>
      <c r="K2413" s="57"/>
      <c r="L2413" s="184">
        <v>0</v>
      </c>
      <c r="M2413" s="185">
        <v>4</v>
      </c>
      <c r="N2413" s="186">
        <v>4</v>
      </c>
      <c r="O2413" s="187">
        <f t="shared" si="363"/>
        <v>0</v>
      </c>
      <c r="P2413" s="59">
        <f t="shared" si="364"/>
        <v>100</v>
      </c>
    </row>
    <row r="2414" spans="1:16" s="2" customFormat="1" outlineLevel="2" x14ac:dyDescent="0.2">
      <c r="A2414" s="217">
        <f t="shared" si="361"/>
        <v>2411</v>
      </c>
      <c r="B2414" s="57" t="s">
        <v>2987</v>
      </c>
      <c r="C2414" s="58" t="s">
        <v>428</v>
      </c>
      <c r="D2414" s="58" t="s">
        <v>2284</v>
      </c>
      <c r="E2414" s="58" t="s">
        <v>2988</v>
      </c>
      <c r="F2414" s="58" t="s">
        <v>1034</v>
      </c>
      <c r="G2414" s="58" t="s">
        <v>2315</v>
      </c>
      <c r="H2414" s="58" t="s">
        <v>2333</v>
      </c>
      <c r="I2414" s="58" t="s">
        <v>25</v>
      </c>
      <c r="J2414" s="58" t="s">
        <v>25</v>
      </c>
      <c r="K2414" s="57"/>
      <c r="L2414" s="184">
        <v>0</v>
      </c>
      <c r="M2414" s="185">
        <v>2</v>
      </c>
      <c r="N2414" s="186">
        <v>2</v>
      </c>
      <c r="O2414" s="187">
        <f t="shared" si="363"/>
        <v>0</v>
      </c>
      <c r="P2414" s="59">
        <f t="shared" si="364"/>
        <v>100</v>
      </c>
    </row>
    <row r="2415" spans="1:16" s="2" customFormat="1" outlineLevel="2" x14ac:dyDescent="0.2">
      <c r="A2415" s="217">
        <f t="shared" si="361"/>
        <v>2412</v>
      </c>
      <c r="B2415" s="57" t="s">
        <v>2989</v>
      </c>
      <c r="C2415" s="58" t="s">
        <v>428</v>
      </c>
      <c r="D2415" s="58" t="s">
        <v>2284</v>
      </c>
      <c r="E2415" s="58" t="s">
        <v>2990</v>
      </c>
      <c r="F2415" s="58" t="s">
        <v>1034</v>
      </c>
      <c r="G2415" s="58" t="s">
        <v>2315</v>
      </c>
      <c r="H2415" s="58" t="s">
        <v>2333</v>
      </c>
      <c r="I2415" s="58" t="s">
        <v>25</v>
      </c>
      <c r="J2415" s="58" t="s">
        <v>25</v>
      </c>
      <c r="K2415" s="57"/>
      <c r="L2415" s="184">
        <v>0</v>
      </c>
      <c r="M2415" s="185">
        <v>4</v>
      </c>
      <c r="N2415" s="186">
        <v>4</v>
      </c>
      <c r="O2415" s="187">
        <f t="shared" si="363"/>
        <v>0</v>
      </c>
      <c r="P2415" s="59">
        <f t="shared" si="364"/>
        <v>100</v>
      </c>
    </row>
    <row r="2416" spans="1:16" s="2" customFormat="1" outlineLevel="2" x14ac:dyDescent="0.2">
      <c r="A2416" s="217">
        <f t="shared" si="361"/>
        <v>2413</v>
      </c>
      <c r="B2416" s="57" t="s">
        <v>2991</v>
      </c>
      <c r="C2416" s="58" t="s">
        <v>428</v>
      </c>
      <c r="D2416" s="58" t="s">
        <v>2284</v>
      </c>
      <c r="E2416" s="58" t="s">
        <v>809</v>
      </c>
      <c r="F2416" s="58" t="s">
        <v>1034</v>
      </c>
      <c r="G2416" s="58" t="s">
        <v>2315</v>
      </c>
      <c r="H2416" s="58" t="s">
        <v>2333</v>
      </c>
      <c r="I2416" s="58" t="s">
        <v>25</v>
      </c>
      <c r="J2416" s="58" t="s">
        <v>25</v>
      </c>
      <c r="K2416" s="57"/>
      <c r="L2416" s="184">
        <v>0</v>
      </c>
      <c r="M2416" s="185">
        <v>8</v>
      </c>
      <c r="N2416" s="186">
        <v>8</v>
      </c>
      <c r="O2416" s="187">
        <f t="shared" si="363"/>
        <v>0</v>
      </c>
      <c r="P2416" s="59">
        <f t="shared" si="364"/>
        <v>100</v>
      </c>
    </row>
    <row r="2417" spans="1:16" s="2" customFormat="1" outlineLevel="2" x14ac:dyDescent="0.2">
      <c r="A2417" s="217">
        <f t="shared" si="361"/>
        <v>2414</v>
      </c>
      <c r="B2417" s="57" t="s">
        <v>2992</v>
      </c>
      <c r="C2417" s="58" t="s">
        <v>428</v>
      </c>
      <c r="D2417" s="58" t="s">
        <v>2284</v>
      </c>
      <c r="E2417" s="58" t="s">
        <v>777</v>
      </c>
      <c r="F2417" s="58" t="s">
        <v>1034</v>
      </c>
      <c r="G2417" s="58" t="s">
        <v>2315</v>
      </c>
      <c r="H2417" s="58" t="s">
        <v>2333</v>
      </c>
      <c r="I2417" s="58" t="s">
        <v>25</v>
      </c>
      <c r="J2417" s="58" t="s">
        <v>25</v>
      </c>
      <c r="K2417" s="57"/>
      <c r="L2417" s="184">
        <v>0</v>
      </c>
      <c r="M2417" s="185">
        <v>17</v>
      </c>
      <c r="N2417" s="186">
        <v>17</v>
      </c>
      <c r="O2417" s="187">
        <f t="shared" si="363"/>
        <v>0</v>
      </c>
      <c r="P2417" s="59">
        <f t="shared" si="364"/>
        <v>100</v>
      </c>
    </row>
    <row r="2418" spans="1:16" s="2" customFormat="1" outlineLevel="2" x14ac:dyDescent="0.2">
      <c r="A2418" s="217">
        <f t="shared" si="361"/>
        <v>2415</v>
      </c>
      <c r="B2418" s="57" t="s">
        <v>2993</v>
      </c>
      <c r="C2418" s="58" t="s">
        <v>428</v>
      </c>
      <c r="D2418" s="58" t="s">
        <v>2284</v>
      </c>
      <c r="E2418" s="58" t="s">
        <v>2994</v>
      </c>
      <c r="F2418" s="58" t="s">
        <v>1034</v>
      </c>
      <c r="G2418" s="58" t="s">
        <v>2315</v>
      </c>
      <c r="H2418" s="58" t="s">
        <v>2333</v>
      </c>
      <c r="I2418" s="58" t="s">
        <v>25</v>
      </c>
      <c r="J2418" s="58" t="s">
        <v>25</v>
      </c>
      <c r="K2418" s="57"/>
      <c r="L2418" s="184">
        <v>0</v>
      </c>
      <c r="M2418" s="185">
        <v>4</v>
      </c>
      <c r="N2418" s="186">
        <v>4</v>
      </c>
      <c r="O2418" s="187">
        <f t="shared" si="363"/>
        <v>0</v>
      </c>
      <c r="P2418" s="59">
        <f t="shared" si="364"/>
        <v>100</v>
      </c>
    </row>
    <row r="2419" spans="1:16" s="2" customFormat="1" outlineLevel="2" x14ac:dyDescent="0.2">
      <c r="A2419" s="217">
        <f t="shared" si="361"/>
        <v>2416</v>
      </c>
      <c r="B2419" s="57" t="s">
        <v>2995</v>
      </c>
      <c r="C2419" s="58" t="s">
        <v>428</v>
      </c>
      <c r="D2419" s="58" t="s">
        <v>2284</v>
      </c>
      <c r="E2419" s="58" t="s">
        <v>2996</v>
      </c>
      <c r="F2419" s="58" t="s">
        <v>1034</v>
      </c>
      <c r="G2419" s="58" t="s">
        <v>2315</v>
      </c>
      <c r="H2419" s="58" t="s">
        <v>2333</v>
      </c>
      <c r="I2419" s="58" t="s">
        <v>25</v>
      </c>
      <c r="J2419" s="58" t="s">
        <v>25</v>
      </c>
      <c r="K2419" s="57"/>
      <c r="L2419" s="184">
        <v>0</v>
      </c>
      <c r="M2419" s="185">
        <v>9</v>
      </c>
      <c r="N2419" s="186">
        <v>9</v>
      </c>
      <c r="O2419" s="187">
        <f t="shared" si="363"/>
        <v>0</v>
      </c>
      <c r="P2419" s="59">
        <f t="shared" si="364"/>
        <v>100</v>
      </c>
    </row>
    <row r="2420" spans="1:16" s="2" customFormat="1" outlineLevel="2" x14ac:dyDescent="0.2">
      <c r="A2420" s="217">
        <f t="shared" si="361"/>
        <v>2417</v>
      </c>
      <c r="B2420" s="57" t="s">
        <v>2997</v>
      </c>
      <c r="C2420" s="58" t="s">
        <v>428</v>
      </c>
      <c r="D2420" s="58" t="s">
        <v>2284</v>
      </c>
      <c r="E2420" s="58" t="s">
        <v>2998</v>
      </c>
      <c r="F2420" s="58" t="s">
        <v>1034</v>
      </c>
      <c r="G2420" s="58" t="s">
        <v>2315</v>
      </c>
      <c r="H2420" s="58" t="s">
        <v>2333</v>
      </c>
      <c r="I2420" s="58" t="s">
        <v>25</v>
      </c>
      <c r="J2420" s="58" t="s">
        <v>25</v>
      </c>
      <c r="K2420" s="57"/>
      <c r="L2420" s="184">
        <v>0</v>
      </c>
      <c r="M2420" s="185">
        <v>15</v>
      </c>
      <c r="N2420" s="186">
        <v>15</v>
      </c>
      <c r="O2420" s="187">
        <f t="shared" si="363"/>
        <v>0</v>
      </c>
      <c r="P2420" s="59">
        <f t="shared" si="364"/>
        <v>100</v>
      </c>
    </row>
    <row r="2421" spans="1:16" s="2" customFormat="1" outlineLevel="2" x14ac:dyDescent="0.2">
      <c r="A2421" s="217">
        <f t="shared" si="361"/>
        <v>2418</v>
      </c>
      <c r="B2421" s="57" t="s">
        <v>2999</v>
      </c>
      <c r="C2421" s="58" t="s">
        <v>428</v>
      </c>
      <c r="D2421" s="58" t="s">
        <v>2284</v>
      </c>
      <c r="E2421" s="58" t="s">
        <v>3000</v>
      </c>
      <c r="F2421" s="58" t="s">
        <v>1034</v>
      </c>
      <c r="G2421" s="58" t="s">
        <v>2315</v>
      </c>
      <c r="H2421" s="58" t="s">
        <v>2333</v>
      </c>
      <c r="I2421" s="58" t="s">
        <v>25</v>
      </c>
      <c r="J2421" s="58" t="s">
        <v>25</v>
      </c>
      <c r="K2421" s="57"/>
      <c r="L2421" s="184">
        <v>0</v>
      </c>
      <c r="M2421" s="185">
        <v>28</v>
      </c>
      <c r="N2421" s="186">
        <v>28</v>
      </c>
      <c r="O2421" s="187">
        <f t="shared" si="363"/>
        <v>0</v>
      </c>
      <c r="P2421" s="59">
        <f t="shared" si="364"/>
        <v>100</v>
      </c>
    </row>
    <row r="2422" spans="1:16" s="2" customFormat="1" outlineLevel="2" x14ac:dyDescent="0.2">
      <c r="A2422" s="217">
        <f t="shared" si="361"/>
        <v>2419</v>
      </c>
      <c r="B2422" s="57" t="s">
        <v>3001</v>
      </c>
      <c r="C2422" s="58" t="s">
        <v>428</v>
      </c>
      <c r="D2422" s="58" t="s">
        <v>2284</v>
      </c>
      <c r="E2422" s="58" t="s">
        <v>3002</v>
      </c>
      <c r="F2422" s="58" t="s">
        <v>1034</v>
      </c>
      <c r="G2422" s="58" t="s">
        <v>2315</v>
      </c>
      <c r="H2422" s="58" t="s">
        <v>2333</v>
      </c>
      <c r="I2422" s="58" t="s">
        <v>25</v>
      </c>
      <c r="J2422" s="58" t="s">
        <v>25</v>
      </c>
      <c r="K2422" s="57"/>
      <c r="L2422" s="184">
        <v>0</v>
      </c>
      <c r="M2422" s="185">
        <v>8</v>
      </c>
      <c r="N2422" s="186">
        <v>8</v>
      </c>
      <c r="O2422" s="187">
        <f t="shared" si="363"/>
        <v>0</v>
      </c>
      <c r="P2422" s="59">
        <f t="shared" si="364"/>
        <v>100</v>
      </c>
    </row>
    <row r="2423" spans="1:16" s="2" customFormat="1" outlineLevel="2" x14ac:dyDescent="0.2">
      <c r="A2423" s="217">
        <f t="shared" si="361"/>
        <v>2420</v>
      </c>
      <c r="B2423" s="57" t="s">
        <v>3003</v>
      </c>
      <c r="C2423" s="58" t="s">
        <v>428</v>
      </c>
      <c r="D2423" s="58" t="s">
        <v>2284</v>
      </c>
      <c r="E2423" s="58" t="s">
        <v>3004</v>
      </c>
      <c r="F2423" s="58" t="s">
        <v>1034</v>
      </c>
      <c r="G2423" s="58" t="s">
        <v>2315</v>
      </c>
      <c r="H2423" s="58" t="s">
        <v>2333</v>
      </c>
      <c r="I2423" s="58" t="s">
        <v>25</v>
      </c>
      <c r="J2423" s="58" t="s">
        <v>25</v>
      </c>
      <c r="K2423" s="57"/>
      <c r="L2423" s="184">
        <v>0</v>
      </c>
      <c r="M2423" s="185">
        <v>2</v>
      </c>
      <c r="N2423" s="186">
        <v>2</v>
      </c>
      <c r="O2423" s="187">
        <f t="shared" si="363"/>
        <v>0</v>
      </c>
      <c r="P2423" s="59">
        <f t="shared" si="364"/>
        <v>100</v>
      </c>
    </row>
    <row r="2424" spans="1:16" s="2" customFormat="1" outlineLevel="2" x14ac:dyDescent="0.2">
      <c r="A2424" s="217">
        <f t="shared" si="361"/>
        <v>2421</v>
      </c>
      <c r="B2424" s="57" t="s">
        <v>3005</v>
      </c>
      <c r="C2424" s="58" t="s">
        <v>428</v>
      </c>
      <c r="D2424" s="58" t="s">
        <v>2284</v>
      </c>
      <c r="E2424" s="58" t="s">
        <v>3006</v>
      </c>
      <c r="F2424" s="58" t="s">
        <v>1034</v>
      </c>
      <c r="G2424" s="58" t="s">
        <v>2315</v>
      </c>
      <c r="H2424" s="58" t="s">
        <v>2333</v>
      </c>
      <c r="I2424" s="58" t="s">
        <v>25</v>
      </c>
      <c r="J2424" s="58" t="s">
        <v>25</v>
      </c>
      <c r="K2424" s="57"/>
      <c r="L2424" s="184">
        <v>0</v>
      </c>
      <c r="M2424" s="185">
        <v>16</v>
      </c>
      <c r="N2424" s="186">
        <v>16</v>
      </c>
      <c r="O2424" s="187">
        <f t="shared" si="363"/>
        <v>0</v>
      </c>
      <c r="P2424" s="59">
        <f t="shared" si="364"/>
        <v>100</v>
      </c>
    </row>
    <row r="2425" spans="1:16" s="2" customFormat="1" outlineLevel="2" x14ac:dyDescent="0.2">
      <c r="A2425" s="217">
        <f t="shared" si="361"/>
        <v>2422</v>
      </c>
      <c r="B2425" s="57" t="s">
        <v>3007</v>
      </c>
      <c r="C2425" s="58" t="s">
        <v>428</v>
      </c>
      <c r="D2425" s="58" t="s">
        <v>2284</v>
      </c>
      <c r="E2425" s="58" t="s">
        <v>3008</v>
      </c>
      <c r="F2425" s="58" t="s">
        <v>1034</v>
      </c>
      <c r="G2425" s="58" t="s">
        <v>2315</v>
      </c>
      <c r="H2425" s="58" t="s">
        <v>2333</v>
      </c>
      <c r="I2425" s="58" t="s">
        <v>25</v>
      </c>
      <c r="J2425" s="58" t="s">
        <v>25</v>
      </c>
      <c r="K2425" s="57"/>
      <c r="L2425" s="184">
        <v>0</v>
      </c>
      <c r="M2425" s="185">
        <v>9</v>
      </c>
      <c r="N2425" s="186">
        <v>9</v>
      </c>
      <c r="O2425" s="187">
        <f t="shared" si="363"/>
        <v>0</v>
      </c>
      <c r="P2425" s="59">
        <f t="shared" si="364"/>
        <v>100</v>
      </c>
    </row>
    <row r="2426" spans="1:16" s="2" customFormat="1" ht="42.75" outlineLevel="1" x14ac:dyDescent="0.2">
      <c r="A2426" s="225">
        <f t="shared" si="361"/>
        <v>2423</v>
      </c>
      <c r="B2426" s="82" t="s">
        <v>3009</v>
      </c>
      <c r="C2426" s="136">
        <v>231231</v>
      </c>
      <c r="D2426" s="135"/>
      <c r="E2426" s="135"/>
      <c r="F2426" s="135"/>
      <c r="G2426" s="135"/>
      <c r="H2426" s="135">
        <v>33068</v>
      </c>
      <c r="I2426" s="61"/>
      <c r="J2426" s="61"/>
      <c r="K2426" s="63"/>
      <c r="L2426" s="65">
        <f>SUM(L2427:L2430)</f>
        <v>0</v>
      </c>
      <c r="M2426" s="65">
        <f t="shared" ref="M2426:O2426" si="365">SUM(M2427:M2430)</f>
        <v>931</v>
      </c>
      <c r="N2426" s="65">
        <f t="shared" si="365"/>
        <v>931</v>
      </c>
      <c r="O2426" s="66">
        <f t="shared" si="365"/>
        <v>0</v>
      </c>
      <c r="P2426" s="18">
        <f t="shared" si="364"/>
        <v>100</v>
      </c>
    </row>
    <row r="2427" spans="1:16" s="2" customFormat="1" outlineLevel="2" x14ac:dyDescent="0.2">
      <c r="A2427" s="217">
        <f t="shared" si="361"/>
        <v>2424</v>
      </c>
      <c r="B2427" s="57" t="s">
        <v>3010</v>
      </c>
      <c r="C2427" s="58" t="s">
        <v>428</v>
      </c>
      <c r="D2427" s="58" t="s">
        <v>2284</v>
      </c>
      <c r="E2427" s="58" t="s">
        <v>3011</v>
      </c>
      <c r="F2427" s="58" t="s">
        <v>1034</v>
      </c>
      <c r="G2427" s="58" t="s">
        <v>2315</v>
      </c>
      <c r="H2427" s="58" t="s">
        <v>433</v>
      </c>
      <c r="I2427" s="58" t="s">
        <v>25</v>
      </c>
      <c r="J2427" s="58" t="s">
        <v>25</v>
      </c>
      <c r="K2427" s="57"/>
      <c r="L2427" s="184">
        <v>0</v>
      </c>
      <c r="M2427" s="185">
        <v>266</v>
      </c>
      <c r="N2427" s="186">
        <v>266</v>
      </c>
      <c r="O2427" s="187">
        <f t="shared" ref="O2427:O2430" si="366">N2427-M2427</f>
        <v>0</v>
      </c>
      <c r="P2427" s="59">
        <f t="shared" si="364"/>
        <v>100</v>
      </c>
    </row>
    <row r="2428" spans="1:16" s="2" customFormat="1" outlineLevel="2" x14ac:dyDescent="0.2">
      <c r="A2428" s="217">
        <f t="shared" si="361"/>
        <v>2425</v>
      </c>
      <c r="B2428" s="57" t="s">
        <v>3012</v>
      </c>
      <c r="C2428" s="58" t="s">
        <v>428</v>
      </c>
      <c r="D2428" s="58" t="s">
        <v>2284</v>
      </c>
      <c r="E2428" s="58" t="s">
        <v>3013</v>
      </c>
      <c r="F2428" s="58" t="s">
        <v>1034</v>
      </c>
      <c r="G2428" s="58" t="s">
        <v>2315</v>
      </c>
      <c r="H2428" s="58" t="s">
        <v>433</v>
      </c>
      <c r="I2428" s="58" t="s">
        <v>25</v>
      </c>
      <c r="J2428" s="58" t="s">
        <v>25</v>
      </c>
      <c r="K2428" s="57"/>
      <c r="L2428" s="184">
        <v>0</v>
      </c>
      <c r="M2428" s="185">
        <v>266</v>
      </c>
      <c r="N2428" s="186">
        <v>266</v>
      </c>
      <c r="O2428" s="187">
        <f t="shared" si="366"/>
        <v>0</v>
      </c>
      <c r="P2428" s="59">
        <f t="shared" si="364"/>
        <v>100</v>
      </c>
    </row>
    <row r="2429" spans="1:16" s="2" customFormat="1" outlineLevel="2" x14ac:dyDescent="0.2">
      <c r="A2429" s="217">
        <f t="shared" si="361"/>
        <v>2426</v>
      </c>
      <c r="B2429" s="57" t="s">
        <v>3014</v>
      </c>
      <c r="C2429" s="58" t="s">
        <v>428</v>
      </c>
      <c r="D2429" s="58" t="s">
        <v>2284</v>
      </c>
      <c r="E2429" s="58" t="s">
        <v>3015</v>
      </c>
      <c r="F2429" s="58" t="s">
        <v>1034</v>
      </c>
      <c r="G2429" s="58" t="s">
        <v>2315</v>
      </c>
      <c r="H2429" s="58" t="s">
        <v>433</v>
      </c>
      <c r="I2429" s="58" t="s">
        <v>25</v>
      </c>
      <c r="J2429" s="58" t="s">
        <v>25</v>
      </c>
      <c r="K2429" s="57"/>
      <c r="L2429" s="184">
        <v>0</v>
      </c>
      <c r="M2429" s="185">
        <v>266</v>
      </c>
      <c r="N2429" s="186">
        <v>266</v>
      </c>
      <c r="O2429" s="187">
        <f t="shared" si="366"/>
        <v>0</v>
      </c>
      <c r="P2429" s="59">
        <f t="shared" si="364"/>
        <v>100</v>
      </c>
    </row>
    <row r="2430" spans="1:16" s="2" customFormat="1" outlineLevel="2" x14ac:dyDescent="0.2">
      <c r="A2430" s="217">
        <f t="shared" si="361"/>
        <v>2427</v>
      </c>
      <c r="B2430" s="57" t="s">
        <v>3016</v>
      </c>
      <c r="C2430" s="58" t="s">
        <v>428</v>
      </c>
      <c r="D2430" s="58" t="s">
        <v>2284</v>
      </c>
      <c r="E2430" s="58" t="s">
        <v>3017</v>
      </c>
      <c r="F2430" s="58" t="s">
        <v>1034</v>
      </c>
      <c r="G2430" s="58" t="s">
        <v>2315</v>
      </c>
      <c r="H2430" s="58" t="s">
        <v>433</v>
      </c>
      <c r="I2430" s="58" t="s">
        <v>25</v>
      </c>
      <c r="J2430" s="58" t="s">
        <v>25</v>
      </c>
      <c r="K2430" s="57"/>
      <c r="L2430" s="184">
        <v>0</v>
      </c>
      <c r="M2430" s="185">
        <v>133</v>
      </c>
      <c r="N2430" s="186">
        <v>133</v>
      </c>
      <c r="O2430" s="187">
        <f t="shared" si="366"/>
        <v>0</v>
      </c>
      <c r="P2430" s="59">
        <f t="shared" si="364"/>
        <v>100</v>
      </c>
    </row>
    <row r="2431" spans="1:16" s="2" customFormat="1" ht="28.5" outlineLevel="1" x14ac:dyDescent="0.2">
      <c r="A2431" s="225">
        <f t="shared" si="361"/>
        <v>2428</v>
      </c>
      <c r="B2431" s="82" t="s">
        <v>2335</v>
      </c>
      <c r="C2431" s="136">
        <v>231231</v>
      </c>
      <c r="D2431" s="135"/>
      <c r="E2431" s="135"/>
      <c r="F2431" s="135"/>
      <c r="G2431" s="135"/>
      <c r="H2431" s="135">
        <v>33069</v>
      </c>
      <c r="I2431" s="61"/>
      <c r="J2431" s="61"/>
      <c r="K2431" s="63"/>
      <c r="L2431" s="65">
        <f>SUM(L2432:L2440)</f>
        <v>0</v>
      </c>
      <c r="M2431" s="65">
        <f t="shared" ref="M2431:O2431" si="367">SUM(M2432:M2440)</f>
        <v>16642</v>
      </c>
      <c r="N2431" s="65">
        <f t="shared" si="367"/>
        <v>16642</v>
      </c>
      <c r="O2431" s="66">
        <f t="shared" si="367"/>
        <v>0</v>
      </c>
      <c r="P2431" s="18">
        <f t="shared" si="364"/>
        <v>100</v>
      </c>
    </row>
    <row r="2432" spans="1:16" s="2" customFormat="1" outlineLevel="2" x14ac:dyDescent="0.2">
      <c r="A2432" s="217">
        <f t="shared" si="361"/>
        <v>2429</v>
      </c>
      <c r="B2432" s="57" t="s">
        <v>3018</v>
      </c>
      <c r="C2432" s="58" t="s">
        <v>428</v>
      </c>
      <c r="D2432" s="58" t="s">
        <v>2284</v>
      </c>
      <c r="E2432" s="58" t="s">
        <v>3019</v>
      </c>
      <c r="F2432" s="58" t="s">
        <v>2356</v>
      </c>
      <c r="G2432" s="58" t="s">
        <v>159</v>
      </c>
      <c r="H2432" s="58" t="s">
        <v>435</v>
      </c>
      <c r="I2432" s="58" t="s">
        <v>25</v>
      </c>
      <c r="J2432" s="58" t="s">
        <v>25</v>
      </c>
      <c r="K2432" s="57"/>
      <c r="L2432" s="184">
        <v>0</v>
      </c>
      <c r="M2432" s="185">
        <v>1780</v>
      </c>
      <c r="N2432" s="186">
        <v>1780</v>
      </c>
      <c r="O2432" s="187">
        <f t="shared" ref="O2432:O2440" si="368">N2432-M2432</f>
        <v>0</v>
      </c>
      <c r="P2432" s="59">
        <f t="shared" si="364"/>
        <v>100</v>
      </c>
    </row>
    <row r="2433" spans="1:16" s="2" customFormat="1" outlineLevel="2" x14ac:dyDescent="0.2">
      <c r="A2433" s="217">
        <f t="shared" si="361"/>
        <v>2430</v>
      </c>
      <c r="B2433" s="57" t="s">
        <v>2904</v>
      </c>
      <c r="C2433" s="58" t="s">
        <v>428</v>
      </c>
      <c r="D2433" s="58" t="s">
        <v>2284</v>
      </c>
      <c r="E2433" s="58" t="s">
        <v>1504</v>
      </c>
      <c r="F2433" s="58" t="s">
        <v>1505</v>
      </c>
      <c r="G2433" s="58" t="s">
        <v>998</v>
      </c>
      <c r="H2433" s="58" t="s">
        <v>435</v>
      </c>
      <c r="I2433" s="58" t="s">
        <v>25</v>
      </c>
      <c r="J2433" s="58" t="s">
        <v>25</v>
      </c>
      <c r="K2433" s="57"/>
      <c r="L2433" s="184">
        <v>0</v>
      </c>
      <c r="M2433" s="185">
        <v>929</v>
      </c>
      <c r="N2433" s="186">
        <v>929</v>
      </c>
      <c r="O2433" s="187">
        <f t="shared" si="368"/>
        <v>0</v>
      </c>
      <c r="P2433" s="59">
        <f t="shared" si="364"/>
        <v>100</v>
      </c>
    </row>
    <row r="2434" spans="1:16" s="2" customFormat="1" outlineLevel="2" x14ac:dyDescent="0.2">
      <c r="A2434" s="217">
        <f t="shared" si="361"/>
        <v>2431</v>
      </c>
      <c r="B2434" s="57" t="s">
        <v>3020</v>
      </c>
      <c r="C2434" s="58" t="s">
        <v>428</v>
      </c>
      <c r="D2434" s="58" t="s">
        <v>2284</v>
      </c>
      <c r="E2434" s="58" t="s">
        <v>2123</v>
      </c>
      <c r="F2434" s="58" t="s">
        <v>1505</v>
      </c>
      <c r="G2434" s="58" t="s">
        <v>998</v>
      </c>
      <c r="H2434" s="58" t="s">
        <v>435</v>
      </c>
      <c r="I2434" s="58" t="s">
        <v>25</v>
      </c>
      <c r="J2434" s="58" t="s">
        <v>25</v>
      </c>
      <c r="K2434" s="57"/>
      <c r="L2434" s="184">
        <v>0</v>
      </c>
      <c r="M2434" s="185">
        <v>2521</v>
      </c>
      <c r="N2434" s="186">
        <v>2521</v>
      </c>
      <c r="O2434" s="187">
        <f t="shared" si="368"/>
        <v>0</v>
      </c>
      <c r="P2434" s="59">
        <f t="shared" si="364"/>
        <v>100</v>
      </c>
    </row>
    <row r="2435" spans="1:16" s="2" customFormat="1" outlineLevel="2" x14ac:dyDescent="0.2">
      <c r="A2435" s="217">
        <f t="shared" si="361"/>
        <v>2432</v>
      </c>
      <c r="B2435" s="57" t="s">
        <v>3021</v>
      </c>
      <c r="C2435" s="58" t="s">
        <v>428</v>
      </c>
      <c r="D2435" s="58" t="s">
        <v>2284</v>
      </c>
      <c r="E2435" s="58" t="s">
        <v>1581</v>
      </c>
      <c r="F2435" s="58" t="s">
        <v>1505</v>
      </c>
      <c r="G2435" s="58" t="s">
        <v>998</v>
      </c>
      <c r="H2435" s="58" t="s">
        <v>435</v>
      </c>
      <c r="I2435" s="58" t="s">
        <v>25</v>
      </c>
      <c r="J2435" s="58" t="s">
        <v>25</v>
      </c>
      <c r="K2435" s="57"/>
      <c r="L2435" s="184">
        <v>0</v>
      </c>
      <c r="M2435" s="185">
        <v>2232</v>
      </c>
      <c r="N2435" s="186">
        <v>2232</v>
      </c>
      <c r="O2435" s="187">
        <f t="shared" si="368"/>
        <v>0</v>
      </c>
      <c r="P2435" s="59">
        <f t="shared" si="364"/>
        <v>100</v>
      </c>
    </row>
    <row r="2436" spans="1:16" s="2" customFormat="1" outlineLevel="2" x14ac:dyDescent="0.2">
      <c r="A2436" s="217">
        <f t="shared" si="361"/>
        <v>2433</v>
      </c>
      <c r="B2436" s="57" t="s">
        <v>2905</v>
      </c>
      <c r="C2436" s="58" t="s">
        <v>428</v>
      </c>
      <c r="D2436" s="58" t="s">
        <v>2284</v>
      </c>
      <c r="E2436" s="58" t="s">
        <v>2136</v>
      </c>
      <c r="F2436" s="58" t="s">
        <v>1505</v>
      </c>
      <c r="G2436" s="58" t="s">
        <v>998</v>
      </c>
      <c r="H2436" s="58" t="s">
        <v>435</v>
      </c>
      <c r="I2436" s="58" t="s">
        <v>25</v>
      </c>
      <c r="J2436" s="58" t="s">
        <v>25</v>
      </c>
      <c r="K2436" s="57"/>
      <c r="L2436" s="184">
        <v>0</v>
      </c>
      <c r="M2436" s="185">
        <v>2522</v>
      </c>
      <c r="N2436" s="186">
        <v>2522</v>
      </c>
      <c r="O2436" s="187">
        <f t="shared" si="368"/>
        <v>0</v>
      </c>
      <c r="P2436" s="59">
        <f t="shared" si="364"/>
        <v>100</v>
      </c>
    </row>
    <row r="2437" spans="1:16" s="2" customFormat="1" outlineLevel="2" x14ac:dyDescent="0.2">
      <c r="A2437" s="217">
        <f t="shared" si="361"/>
        <v>2434</v>
      </c>
      <c r="B2437" s="57" t="s">
        <v>3022</v>
      </c>
      <c r="C2437" s="58" t="s">
        <v>428</v>
      </c>
      <c r="D2437" s="58" t="s">
        <v>2284</v>
      </c>
      <c r="E2437" s="58" t="s">
        <v>2143</v>
      </c>
      <c r="F2437" s="58" t="s">
        <v>1505</v>
      </c>
      <c r="G2437" s="58" t="s">
        <v>998</v>
      </c>
      <c r="H2437" s="58" t="s">
        <v>435</v>
      </c>
      <c r="I2437" s="58" t="s">
        <v>25</v>
      </c>
      <c r="J2437" s="58" t="s">
        <v>25</v>
      </c>
      <c r="K2437" s="57"/>
      <c r="L2437" s="184">
        <v>0</v>
      </c>
      <c r="M2437" s="185">
        <v>593</v>
      </c>
      <c r="N2437" s="186">
        <v>593</v>
      </c>
      <c r="O2437" s="187">
        <f t="shared" si="368"/>
        <v>0</v>
      </c>
      <c r="P2437" s="59">
        <f t="shared" si="364"/>
        <v>100</v>
      </c>
    </row>
    <row r="2438" spans="1:16" s="2" customFormat="1" outlineLevel="2" x14ac:dyDescent="0.2">
      <c r="A2438" s="217">
        <f t="shared" ref="A2438:A2501" si="369">A2437+1</f>
        <v>2435</v>
      </c>
      <c r="B2438" s="57" t="s">
        <v>2906</v>
      </c>
      <c r="C2438" s="58" t="s">
        <v>428</v>
      </c>
      <c r="D2438" s="58" t="s">
        <v>2284</v>
      </c>
      <c r="E2438" s="58" t="s">
        <v>2005</v>
      </c>
      <c r="F2438" s="58" t="s">
        <v>2527</v>
      </c>
      <c r="G2438" s="58" t="s">
        <v>998</v>
      </c>
      <c r="H2438" s="58" t="s">
        <v>435</v>
      </c>
      <c r="I2438" s="58" t="s">
        <v>25</v>
      </c>
      <c r="J2438" s="58" t="s">
        <v>25</v>
      </c>
      <c r="K2438" s="57"/>
      <c r="L2438" s="184">
        <v>0</v>
      </c>
      <c r="M2438" s="185">
        <v>5396</v>
      </c>
      <c r="N2438" s="186">
        <v>5396</v>
      </c>
      <c r="O2438" s="187">
        <f t="shared" si="368"/>
        <v>0</v>
      </c>
      <c r="P2438" s="59">
        <f t="shared" si="364"/>
        <v>100</v>
      </c>
    </row>
    <row r="2439" spans="1:16" s="2" customFormat="1" outlineLevel="2" x14ac:dyDescent="0.2">
      <c r="A2439" s="217">
        <f t="shared" si="369"/>
        <v>2436</v>
      </c>
      <c r="B2439" s="57" t="s">
        <v>2907</v>
      </c>
      <c r="C2439" s="58" t="s">
        <v>428</v>
      </c>
      <c r="D2439" s="58" t="s">
        <v>2284</v>
      </c>
      <c r="E2439" s="58" t="s">
        <v>2908</v>
      </c>
      <c r="F2439" s="58" t="s">
        <v>1505</v>
      </c>
      <c r="G2439" s="58" t="s">
        <v>2315</v>
      </c>
      <c r="H2439" s="58" t="s">
        <v>435</v>
      </c>
      <c r="I2439" s="58" t="s">
        <v>25</v>
      </c>
      <c r="J2439" s="58" t="s">
        <v>25</v>
      </c>
      <c r="K2439" s="57"/>
      <c r="L2439" s="184">
        <v>0</v>
      </c>
      <c r="M2439" s="185">
        <v>199</v>
      </c>
      <c r="N2439" s="186">
        <v>199</v>
      </c>
      <c r="O2439" s="187">
        <f t="shared" si="368"/>
        <v>0</v>
      </c>
      <c r="P2439" s="59">
        <f t="shared" si="364"/>
        <v>100</v>
      </c>
    </row>
    <row r="2440" spans="1:16" s="2" customFormat="1" outlineLevel="2" x14ac:dyDescent="0.2">
      <c r="A2440" s="217">
        <f t="shared" si="369"/>
        <v>2437</v>
      </c>
      <c r="B2440" s="57" t="s">
        <v>3023</v>
      </c>
      <c r="C2440" s="58" t="s">
        <v>428</v>
      </c>
      <c r="D2440" s="58" t="s">
        <v>2284</v>
      </c>
      <c r="E2440" s="58" t="s">
        <v>3024</v>
      </c>
      <c r="F2440" s="58" t="s">
        <v>1505</v>
      </c>
      <c r="G2440" s="58" t="s">
        <v>2315</v>
      </c>
      <c r="H2440" s="58" t="s">
        <v>435</v>
      </c>
      <c r="I2440" s="58" t="s">
        <v>25</v>
      </c>
      <c r="J2440" s="58" t="s">
        <v>25</v>
      </c>
      <c r="K2440" s="57"/>
      <c r="L2440" s="184">
        <v>0</v>
      </c>
      <c r="M2440" s="185">
        <v>470</v>
      </c>
      <c r="N2440" s="186">
        <v>470</v>
      </c>
      <c r="O2440" s="187">
        <f t="shared" si="368"/>
        <v>0</v>
      </c>
      <c r="P2440" s="59">
        <f t="shared" si="364"/>
        <v>100</v>
      </c>
    </row>
    <row r="2441" spans="1:16" s="2" customFormat="1" outlineLevel="1" x14ac:dyDescent="0.2">
      <c r="A2441" s="225">
        <f t="shared" si="369"/>
        <v>2438</v>
      </c>
      <c r="B2441" s="82" t="s">
        <v>2336</v>
      </c>
      <c r="C2441" s="136">
        <v>231231</v>
      </c>
      <c r="D2441" s="135"/>
      <c r="E2441" s="135"/>
      <c r="F2441" s="135"/>
      <c r="G2441" s="135"/>
      <c r="H2441" s="135">
        <v>33070</v>
      </c>
      <c r="I2441" s="61"/>
      <c r="J2441" s="61"/>
      <c r="K2441" s="63"/>
      <c r="L2441" s="65">
        <f>SUM(L2442:L2555)</f>
        <v>0</v>
      </c>
      <c r="M2441" s="65">
        <f>SUM(M2442:M2555)</f>
        <v>3594</v>
      </c>
      <c r="N2441" s="65">
        <f>SUM(N2442:N2555)</f>
        <v>3584</v>
      </c>
      <c r="O2441" s="66">
        <f>SUM(O2442:O2555)</f>
        <v>-10</v>
      </c>
      <c r="P2441" s="18">
        <f t="shared" si="364"/>
        <v>99.72175848636617</v>
      </c>
    </row>
    <row r="2442" spans="1:16" s="2" customFormat="1" outlineLevel="2" x14ac:dyDescent="0.2">
      <c r="A2442" s="217">
        <f t="shared" si="369"/>
        <v>2439</v>
      </c>
      <c r="B2442" s="57" t="s">
        <v>3025</v>
      </c>
      <c r="C2442" s="58" t="s">
        <v>428</v>
      </c>
      <c r="D2442" s="58" t="s">
        <v>2284</v>
      </c>
      <c r="E2442" s="58" t="s">
        <v>3026</v>
      </c>
      <c r="F2442" s="58" t="s">
        <v>3027</v>
      </c>
      <c r="G2442" s="58" t="s">
        <v>89</v>
      </c>
      <c r="H2442" s="58" t="s">
        <v>437</v>
      </c>
      <c r="I2442" s="58" t="s">
        <v>25</v>
      </c>
      <c r="J2442" s="58" t="s">
        <v>25</v>
      </c>
      <c r="K2442" s="57"/>
      <c r="L2442" s="184">
        <v>0</v>
      </c>
      <c r="M2442" s="185">
        <v>5</v>
      </c>
      <c r="N2442" s="186">
        <v>5</v>
      </c>
      <c r="O2442" s="187">
        <f t="shared" ref="O2442:O2505" si="370">N2442-M2442</f>
        <v>0</v>
      </c>
      <c r="P2442" s="59">
        <f t="shared" si="364"/>
        <v>100</v>
      </c>
    </row>
    <row r="2443" spans="1:16" s="2" customFormat="1" outlineLevel="2" x14ac:dyDescent="0.2">
      <c r="A2443" s="217">
        <f t="shared" si="369"/>
        <v>2440</v>
      </c>
      <c r="B2443" s="57" t="s">
        <v>3028</v>
      </c>
      <c r="C2443" s="58" t="s">
        <v>428</v>
      </c>
      <c r="D2443" s="58" t="s">
        <v>2284</v>
      </c>
      <c r="E2443" s="58" t="s">
        <v>3029</v>
      </c>
      <c r="F2443" s="58" t="s">
        <v>1505</v>
      </c>
      <c r="G2443" s="58" t="s">
        <v>159</v>
      </c>
      <c r="H2443" s="58" t="s">
        <v>437</v>
      </c>
      <c r="I2443" s="58" t="s">
        <v>25</v>
      </c>
      <c r="J2443" s="58" t="s">
        <v>25</v>
      </c>
      <c r="K2443" s="57"/>
      <c r="L2443" s="184">
        <v>0</v>
      </c>
      <c r="M2443" s="185">
        <v>10</v>
      </c>
      <c r="N2443" s="186">
        <v>10</v>
      </c>
      <c r="O2443" s="187">
        <f t="shared" si="370"/>
        <v>0</v>
      </c>
      <c r="P2443" s="59">
        <f t="shared" si="364"/>
        <v>100</v>
      </c>
    </row>
    <row r="2444" spans="1:16" s="2" customFormat="1" outlineLevel="2" x14ac:dyDescent="0.2">
      <c r="A2444" s="217">
        <f t="shared" si="369"/>
        <v>2441</v>
      </c>
      <c r="B2444" s="57" t="s">
        <v>3021</v>
      </c>
      <c r="C2444" s="58" t="s">
        <v>428</v>
      </c>
      <c r="D2444" s="58" t="s">
        <v>2284</v>
      </c>
      <c r="E2444" s="58" t="s">
        <v>1581</v>
      </c>
      <c r="F2444" s="58" t="s">
        <v>1505</v>
      </c>
      <c r="G2444" s="58" t="s">
        <v>998</v>
      </c>
      <c r="H2444" s="58" t="s">
        <v>437</v>
      </c>
      <c r="I2444" s="58" t="s">
        <v>25</v>
      </c>
      <c r="J2444" s="58" t="s">
        <v>25</v>
      </c>
      <c r="K2444" s="57"/>
      <c r="L2444" s="184">
        <v>0</v>
      </c>
      <c r="M2444" s="185">
        <v>16</v>
      </c>
      <c r="N2444" s="186">
        <v>16</v>
      </c>
      <c r="O2444" s="187">
        <f t="shared" si="370"/>
        <v>0</v>
      </c>
      <c r="P2444" s="59">
        <f t="shared" si="364"/>
        <v>100</v>
      </c>
    </row>
    <row r="2445" spans="1:16" s="2" customFormat="1" outlineLevel="2" x14ac:dyDescent="0.2">
      <c r="A2445" s="217">
        <f t="shared" si="369"/>
        <v>2442</v>
      </c>
      <c r="B2445" s="57" t="s">
        <v>2899</v>
      </c>
      <c r="C2445" s="58" t="s">
        <v>428</v>
      </c>
      <c r="D2445" s="58" t="s">
        <v>2284</v>
      </c>
      <c r="E2445" s="58" t="s">
        <v>1496</v>
      </c>
      <c r="F2445" s="58" t="s">
        <v>649</v>
      </c>
      <c r="G2445" s="58" t="s">
        <v>998</v>
      </c>
      <c r="H2445" s="58" t="s">
        <v>437</v>
      </c>
      <c r="I2445" s="58" t="s">
        <v>25</v>
      </c>
      <c r="J2445" s="58" t="s">
        <v>25</v>
      </c>
      <c r="K2445" s="57"/>
      <c r="L2445" s="184">
        <v>0</v>
      </c>
      <c r="M2445" s="185">
        <v>43</v>
      </c>
      <c r="N2445" s="186">
        <v>43</v>
      </c>
      <c r="O2445" s="187">
        <f t="shared" si="370"/>
        <v>0</v>
      </c>
      <c r="P2445" s="59">
        <f t="shared" si="364"/>
        <v>100</v>
      </c>
    </row>
    <row r="2446" spans="1:16" s="2" customFormat="1" outlineLevel="2" x14ac:dyDescent="0.2">
      <c r="A2446" s="217">
        <f t="shared" si="369"/>
        <v>2443</v>
      </c>
      <c r="B2446" s="57" t="s">
        <v>2969</v>
      </c>
      <c r="C2446" s="58" t="s">
        <v>428</v>
      </c>
      <c r="D2446" s="58" t="s">
        <v>2284</v>
      </c>
      <c r="E2446" s="58" t="s">
        <v>2970</v>
      </c>
      <c r="F2446" s="58" t="s">
        <v>1034</v>
      </c>
      <c r="G2446" s="58" t="s">
        <v>2315</v>
      </c>
      <c r="H2446" s="58" t="s">
        <v>437</v>
      </c>
      <c r="I2446" s="58" t="s">
        <v>25</v>
      </c>
      <c r="J2446" s="58" t="s">
        <v>25</v>
      </c>
      <c r="K2446" s="57"/>
      <c r="L2446" s="184">
        <v>0</v>
      </c>
      <c r="M2446" s="185">
        <v>102</v>
      </c>
      <c r="N2446" s="186">
        <v>102</v>
      </c>
      <c r="O2446" s="187">
        <f t="shared" si="370"/>
        <v>0</v>
      </c>
      <c r="P2446" s="59">
        <f t="shared" si="364"/>
        <v>100</v>
      </c>
    </row>
    <row r="2447" spans="1:16" s="2" customFormat="1" outlineLevel="2" x14ac:dyDescent="0.2">
      <c r="A2447" s="217">
        <f t="shared" si="369"/>
        <v>2444</v>
      </c>
      <c r="B2447" s="57" t="s">
        <v>3030</v>
      </c>
      <c r="C2447" s="58" t="s">
        <v>428</v>
      </c>
      <c r="D2447" s="58" t="s">
        <v>2284</v>
      </c>
      <c r="E2447" s="58" t="s">
        <v>3031</v>
      </c>
      <c r="F2447" s="58" t="s">
        <v>1034</v>
      </c>
      <c r="G2447" s="58" t="s">
        <v>2315</v>
      </c>
      <c r="H2447" s="58" t="s">
        <v>437</v>
      </c>
      <c r="I2447" s="58" t="s">
        <v>25</v>
      </c>
      <c r="J2447" s="58" t="s">
        <v>25</v>
      </c>
      <c r="K2447" s="57"/>
      <c r="L2447" s="184">
        <v>0</v>
      </c>
      <c r="M2447" s="185">
        <v>114</v>
      </c>
      <c r="N2447" s="186">
        <v>114</v>
      </c>
      <c r="O2447" s="187">
        <f t="shared" si="370"/>
        <v>0</v>
      </c>
      <c r="P2447" s="59">
        <f t="shared" si="364"/>
        <v>100</v>
      </c>
    </row>
    <row r="2448" spans="1:16" s="2" customFormat="1" outlineLevel="2" x14ac:dyDescent="0.2">
      <c r="A2448" s="217">
        <f t="shared" si="369"/>
        <v>2445</v>
      </c>
      <c r="B2448" s="57" t="s">
        <v>3032</v>
      </c>
      <c r="C2448" s="58" t="s">
        <v>428</v>
      </c>
      <c r="D2448" s="58" t="s">
        <v>2284</v>
      </c>
      <c r="E2448" s="58" t="s">
        <v>3011</v>
      </c>
      <c r="F2448" s="58" t="s">
        <v>1034</v>
      </c>
      <c r="G2448" s="58" t="s">
        <v>2315</v>
      </c>
      <c r="H2448" s="58" t="s">
        <v>437</v>
      </c>
      <c r="I2448" s="58" t="s">
        <v>25</v>
      </c>
      <c r="J2448" s="58" t="s">
        <v>25</v>
      </c>
      <c r="K2448" s="57"/>
      <c r="L2448" s="184">
        <v>0</v>
      </c>
      <c r="M2448" s="185">
        <v>36</v>
      </c>
      <c r="N2448" s="186">
        <v>36</v>
      </c>
      <c r="O2448" s="187">
        <f t="shared" si="370"/>
        <v>0</v>
      </c>
      <c r="P2448" s="59">
        <f t="shared" si="364"/>
        <v>100</v>
      </c>
    </row>
    <row r="2449" spans="1:16" s="2" customFormat="1" outlineLevel="2" x14ac:dyDescent="0.2">
      <c r="A2449" s="217">
        <f t="shared" si="369"/>
        <v>2446</v>
      </c>
      <c r="B2449" s="57" t="s">
        <v>2973</v>
      </c>
      <c r="C2449" s="58" t="s">
        <v>428</v>
      </c>
      <c r="D2449" s="58" t="s">
        <v>2284</v>
      </c>
      <c r="E2449" s="58" t="s">
        <v>2974</v>
      </c>
      <c r="F2449" s="58" t="s">
        <v>1034</v>
      </c>
      <c r="G2449" s="58" t="s">
        <v>2315</v>
      </c>
      <c r="H2449" s="58" t="s">
        <v>437</v>
      </c>
      <c r="I2449" s="58" t="s">
        <v>25</v>
      </c>
      <c r="J2449" s="58" t="s">
        <v>25</v>
      </c>
      <c r="K2449" s="57"/>
      <c r="L2449" s="184">
        <v>0</v>
      </c>
      <c r="M2449" s="185">
        <v>19</v>
      </c>
      <c r="N2449" s="186">
        <v>19</v>
      </c>
      <c r="O2449" s="187">
        <f t="shared" si="370"/>
        <v>0</v>
      </c>
      <c r="P2449" s="59">
        <f t="shared" si="364"/>
        <v>100</v>
      </c>
    </row>
    <row r="2450" spans="1:16" s="2" customFormat="1" outlineLevel="2" x14ac:dyDescent="0.2">
      <c r="A2450" s="217">
        <f t="shared" si="369"/>
        <v>2447</v>
      </c>
      <c r="B2450" s="57" t="s">
        <v>3033</v>
      </c>
      <c r="C2450" s="58" t="s">
        <v>428</v>
      </c>
      <c r="D2450" s="58" t="s">
        <v>2284</v>
      </c>
      <c r="E2450" s="58" t="s">
        <v>3034</v>
      </c>
      <c r="F2450" s="58" t="s">
        <v>1034</v>
      </c>
      <c r="G2450" s="58" t="s">
        <v>2315</v>
      </c>
      <c r="H2450" s="58" t="s">
        <v>437</v>
      </c>
      <c r="I2450" s="58" t="s">
        <v>25</v>
      </c>
      <c r="J2450" s="58" t="s">
        <v>25</v>
      </c>
      <c r="K2450" s="57"/>
      <c r="L2450" s="184">
        <v>0</v>
      </c>
      <c r="M2450" s="185">
        <v>13</v>
      </c>
      <c r="N2450" s="186">
        <v>13</v>
      </c>
      <c r="O2450" s="187">
        <f t="shared" si="370"/>
        <v>0</v>
      </c>
      <c r="P2450" s="59">
        <f t="shared" si="364"/>
        <v>100</v>
      </c>
    </row>
    <row r="2451" spans="1:16" s="2" customFormat="1" outlineLevel="2" x14ac:dyDescent="0.2">
      <c r="A2451" s="217">
        <f t="shared" si="369"/>
        <v>2448</v>
      </c>
      <c r="B2451" s="57" t="s">
        <v>3035</v>
      </c>
      <c r="C2451" s="58" t="s">
        <v>428</v>
      </c>
      <c r="D2451" s="58" t="s">
        <v>2284</v>
      </c>
      <c r="E2451" s="58" t="s">
        <v>3036</v>
      </c>
      <c r="F2451" s="58" t="s">
        <v>1034</v>
      </c>
      <c r="G2451" s="58" t="s">
        <v>2315</v>
      </c>
      <c r="H2451" s="58" t="s">
        <v>437</v>
      </c>
      <c r="I2451" s="58" t="s">
        <v>25</v>
      </c>
      <c r="J2451" s="58" t="s">
        <v>25</v>
      </c>
      <c r="K2451" s="57"/>
      <c r="L2451" s="184">
        <v>0</v>
      </c>
      <c r="M2451" s="185">
        <v>34</v>
      </c>
      <c r="N2451" s="186">
        <v>34</v>
      </c>
      <c r="O2451" s="187">
        <f t="shared" si="370"/>
        <v>0</v>
      </c>
      <c r="P2451" s="59">
        <f t="shared" si="364"/>
        <v>100</v>
      </c>
    </row>
    <row r="2452" spans="1:16" s="2" customFormat="1" outlineLevel="2" x14ac:dyDescent="0.2">
      <c r="A2452" s="217">
        <f t="shared" si="369"/>
        <v>2449</v>
      </c>
      <c r="B2452" s="57" t="s">
        <v>3037</v>
      </c>
      <c r="C2452" s="58" t="s">
        <v>428</v>
      </c>
      <c r="D2452" s="58" t="s">
        <v>2284</v>
      </c>
      <c r="E2452" s="58" t="s">
        <v>3038</v>
      </c>
      <c r="F2452" s="58" t="s">
        <v>1034</v>
      </c>
      <c r="G2452" s="58" t="s">
        <v>2315</v>
      </c>
      <c r="H2452" s="58" t="s">
        <v>437</v>
      </c>
      <c r="I2452" s="58" t="s">
        <v>25</v>
      </c>
      <c r="J2452" s="58" t="s">
        <v>25</v>
      </c>
      <c r="K2452" s="57"/>
      <c r="L2452" s="184">
        <v>0</v>
      </c>
      <c r="M2452" s="185">
        <v>32</v>
      </c>
      <c r="N2452" s="186">
        <v>32</v>
      </c>
      <c r="O2452" s="187">
        <f t="shared" si="370"/>
        <v>0</v>
      </c>
      <c r="P2452" s="59">
        <f t="shared" si="364"/>
        <v>100</v>
      </c>
    </row>
    <row r="2453" spans="1:16" s="2" customFormat="1" outlineLevel="2" x14ac:dyDescent="0.2">
      <c r="A2453" s="217">
        <f t="shared" si="369"/>
        <v>2450</v>
      </c>
      <c r="B2453" s="57" t="s">
        <v>3039</v>
      </c>
      <c r="C2453" s="58" t="s">
        <v>428</v>
      </c>
      <c r="D2453" s="58" t="s">
        <v>2284</v>
      </c>
      <c r="E2453" s="58" t="s">
        <v>3040</v>
      </c>
      <c r="F2453" s="58" t="s">
        <v>1034</v>
      </c>
      <c r="G2453" s="58" t="s">
        <v>2315</v>
      </c>
      <c r="H2453" s="58" t="s">
        <v>437</v>
      </c>
      <c r="I2453" s="58" t="s">
        <v>25</v>
      </c>
      <c r="J2453" s="58" t="s">
        <v>25</v>
      </c>
      <c r="K2453" s="57"/>
      <c r="L2453" s="184">
        <v>0</v>
      </c>
      <c r="M2453" s="185">
        <v>41</v>
      </c>
      <c r="N2453" s="186">
        <v>41</v>
      </c>
      <c r="O2453" s="187">
        <f t="shared" si="370"/>
        <v>0</v>
      </c>
      <c r="P2453" s="59">
        <f t="shared" si="364"/>
        <v>100</v>
      </c>
    </row>
    <row r="2454" spans="1:16" s="2" customFormat="1" outlineLevel="2" x14ac:dyDescent="0.2">
      <c r="A2454" s="217">
        <f t="shared" si="369"/>
        <v>2451</v>
      </c>
      <c r="B2454" s="57" t="s">
        <v>3041</v>
      </c>
      <c r="C2454" s="58" t="s">
        <v>428</v>
      </c>
      <c r="D2454" s="58" t="s">
        <v>2284</v>
      </c>
      <c r="E2454" s="58" t="s">
        <v>3042</v>
      </c>
      <c r="F2454" s="58" t="s">
        <v>1034</v>
      </c>
      <c r="G2454" s="58" t="s">
        <v>2315</v>
      </c>
      <c r="H2454" s="58" t="s">
        <v>437</v>
      </c>
      <c r="I2454" s="58" t="s">
        <v>25</v>
      </c>
      <c r="J2454" s="58" t="s">
        <v>25</v>
      </c>
      <c r="K2454" s="57"/>
      <c r="L2454" s="184">
        <v>0</v>
      </c>
      <c r="M2454" s="185">
        <v>32</v>
      </c>
      <c r="N2454" s="186">
        <v>32</v>
      </c>
      <c r="O2454" s="187">
        <f t="shared" si="370"/>
        <v>0</v>
      </c>
      <c r="P2454" s="59">
        <f t="shared" si="364"/>
        <v>100</v>
      </c>
    </row>
    <row r="2455" spans="1:16" s="2" customFormat="1" outlineLevel="2" x14ac:dyDescent="0.2">
      <c r="A2455" s="217">
        <f t="shared" si="369"/>
        <v>2452</v>
      </c>
      <c r="B2455" s="57" t="s">
        <v>3043</v>
      </c>
      <c r="C2455" s="58" t="s">
        <v>428</v>
      </c>
      <c r="D2455" s="58" t="s">
        <v>2284</v>
      </c>
      <c r="E2455" s="58" t="s">
        <v>3044</v>
      </c>
      <c r="F2455" s="58" t="s">
        <v>1034</v>
      </c>
      <c r="G2455" s="58" t="s">
        <v>2315</v>
      </c>
      <c r="H2455" s="58" t="s">
        <v>437</v>
      </c>
      <c r="I2455" s="58" t="s">
        <v>25</v>
      </c>
      <c r="J2455" s="58" t="s">
        <v>25</v>
      </c>
      <c r="K2455" s="57"/>
      <c r="L2455" s="184">
        <v>0</v>
      </c>
      <c r="M2455" s="185">
        <v>49</v>
      </c>
      <c r="N2455" s="186">
        <v>49</v>
      </c>
      <c r="O2455" s="187">
        <f t="shared" si="370"/>
        <v>0</v>
      </c>
      <c r="P2455" s="59">
        <f t="shared" si="364"/>
        <v>100</v>
      </c>
    </row>
    <row r="2456" spans="1:16" s="2" customFormat="1" outlineLevel="2" x14ac:dyDescent="0.2">
      <c r="A2456" s="217">
        <f t="shared" si="369"/>
        <v>2453</v>
      </c>
      <c r="B2456" s="57" t="s">
        <v>3045</v>
      </c>
      <c r="C2456" s="58" t="s">
        <v>428</v>
      </c>
      <c r="D2456" s="58" t="s">
        <v>2284</v>
      </c>
      <c r="E2456" s="58" t="s">
        <v>3046</v>
      </c>
      <c r="F2456" s="58" t="s">
        <v>1034</v>
      </c>
      <c r="G2456" s="58" t="s">
        <v>2315</v>
      </c>
      <c r="H2456" s="58" t="s">
        <v>437</v>
      </c>
      <c r="I2456" s="58" t="s">
        <v>25</v>
      </c>
      <c r="J2456" s="58" t="s">
        <v>25</v>
      </c>
      <c r="K2456" s="57"/>
      <c r="L2456" s="184">
        <v>0</v>
      </c>
      <c r="M2456" s="185">
        <v>34</v>
      </c>
      <c r="N2456" s="186">
        <v>34</v>
      </c>
      <c r="O2456" s="187">
        <f t="shared" si="370"/>
        <v>0</v>
      </c>
      <c r="P2456" s="59">
        <f t="shared" si="364"/>
        <v>100</v>
      </c>
    </row>
    <row r="2457" spans="1:16" s="2" customFormat="1" outlineLevel="2" x14ac:dyDescent="0.2">
      <c r="A2457" s="217">
        <f t="shared" si="369"/>
        <v>2454</v>
      </c>
      <c r="B2457" s="57" t="s">
        <v>3047</v>
      </c>
      <c r="C2457" s="58" t="s">
        <v>428</v>
      </c>
      <c r="D2457" s="58" t="s">
        <v>2284</v>
      </c>
      <c r="E2457" s="58" t="s">
        <v>3048</v>
      </c>
      <c r="F2457" s="58" t="s">
        <v>1034</v>
      </c>
      <c r="G2457" s="58" t="s">
        <v>2315</v>
      </c>
      <c r="H2457" s="58" t="s">
        <v>437</v>
      </c>
      <c r="I2457" s="58" t="s">
        <v>25</v>
      </c>
      <c r="J2457" s="58" t="s">
        <v>25</v>
      </c>
      <c r="K2457" s="57"/>
      <c r="L2457" s="184">
        <v>0</v>
      </c>
      <c r="M2457" s="185">
        <v>3</v>
      </c>
      <c r="N2457" s="186">
        <v>3</v>
      </c>
      <c r="O2457" s="187">
        <f t="shared" si="370"/>
        <v>0</v>
      </c>
      <c r="P2457" s="59">
        <f t="shared" si="364"/>
        <v>100</v>
      </c>
    </row>
    <row r="2458" spans="1:16" s="2" customFormat="1" outlineLevel="2" x14ac:dyDescent="0.2">
      <c r="A2458" s="217">
        <f t="shared" si="369"/>
        <v>2455</v>
      </c>
      <c r="B2458" s="57" t="s">
        <v>3049</v>
      </c>
      <c r="C2458" s="58" t="s">
        <v>428</v>
      </c>
      <c r="D2458" s="58" t="s">
        <v>2284</v>
      </c>
      <c r="E2458" s="58" t="s">
        <v>3050</v>
      </c>
      <c r="F2458" s="58" t="s">
        <v>1034</v>
      </c>
      <c r="G2458" s="58" t="s">
        <v>2315</v>
      </c>
      <c r="H2458" s="58" t="s">
        <v>437</v>
      </c>
      <c r="I2458" s="58" t="s">
        <v>25</v>
      </c>
      <c r="J2458" s="58" t="s">
        <v>25</v>
      </c>
      <c r="K2458" s="57"/>
      <c r="L2458" s="184">
        <v>0</v>
      </c>
      <c r="M2458" s="185">
        <v>24</v>
      </c>
      <c r="N2458" s="186">
        <v>24</v>
      </c>
      <c r="O2458" s="187">
        <f t="shared" si="370"/>
        <v>0</v>
      </c>
      <c r="P2458" s="59">
        <f t="shared" si="364"/>
        <v>100</v>
      </c>
    </row>
    <row r="2459" spans="1:16" s="2" customFormat="1" outlineLevel="2" x14ac:dyDescent="0.2">
      <c r="A2459" s="217">
        <f t="shared" si="369"/>
        <v>2456</v>
      </c>
      <c r="B2459" s="57" t="s">
        <v>3051</v>
      </c>
      <c r="C2459" s="58" t="s">
        <v>428</v>
      </c>
      <c r="D2459" s="58" t="s">
        <v>2284</v>
      </c>
      <c r="E2459" s="58" t="s">
        <v>3052</v>
      </c>
      <c r="F2459" s="58" t="s">
        <v>1034</v>
      </c>
      <c r="G2459" s="58" t="s">
        <v>2315</v>
      </c>
      <c r="H2459" s="58" t="s">
        <v>437</v>
      </c>
      <c r="I2459" s="58" t="s">
        <v>25</v>
      </c>
      <c r="J2459" s="58" t="s">
        <v>25</v>
      </c>
      <c r="K2459" s="57"/>
      <c r="L2459" s="184">
        <v>0</v>
      </c>
      <c r="M2459" s="185">
        <v>24</v>
      </c>
      <c r="N2459" s="186">
        <v>24</v>
      </c>
      <c r="O2459" s="187">
        <f t="shared" si="370"/>
        <v>0</v>
      </c>
      <c r="P2459" s="59">
        <f t="shared" si="364"/>
        <v>100</v>
      </c>
    </row>
    <row r="2460" spans="1:16" s="2" customFormat="1" outlineLevel="2" x14ac:dyDescent="0.2">
      <c r="A2460" s="217">
        <f t="shared" si="369"/>
        <v>2457</v>
      </c>
      <c r="B2460" s="57" t="s">
        <v>3053</v>
      </c>
      <c r="C2460" s="58" t="s">
        <v>428</v>
      </c>
      <c r="D2460" s="58" t="s">
        <v>2284</v>
      </c>
      <c r="E2460" s="58" t="s">
        <v>3054</v>
      </c>
      <c r="F2460" s="58" t="s">
        <v>1034</v>
      </c>
      <c r="G2460" s="58" t="s">
        <v>2315</v>
      </c>
      <c r="H2460" s="58" t="s">
        <v>437</v>
      </c>
      <c r="I2460" s="58" t="s">
        <v>25</v>
      </c>
      <c r="J2460" s="58" t="s">
        <v>25</v>
      </c>
      <c r="K2460" s="57"/>
      <c r="L2460" s="184">
        <v>0</v>
      </c>
      <c r="M2460" s="185">
        <v>72</v>
      </c>
      <c r="N2460" s="186">
        <v>72</v>
      </c>
      <c r="O2460" s="187">
        <f t="shared" si="370"/>
        <v>0</v>
      </c>
      <c r="P2460" s="59">
        <f t="shared" si="364"/>
        <v>100</v>
      </c>
    </row>
    <row r="2461" spans="1:16" s="2" customFormat="1" outlineLevel="2" x14ac:dyDescent="0.2">
      <c r="A2461" s="217">
        <f t="shared" si="369"/>
        <v>2458</v>
      </c>
      <c r="B2461" s="57" t="s">
        <v>3055</v>
      </c>
      <c r="C2461" s="58" t="s">
        <v>428</v>
      </c>
      <c r="D2461" s="58" t="s">
        <v>2284</v>
      </c>
      <c r="E2461" s="58" t="s">
        <v>3056</v>
      </c>
      <c r="F2461" s="58" t="s">
        <v>1034</v>
      </c>
      <c r="G2461" s="58" t="s">
        <v>2315</v>
      </c>
      <c r="H2461" s="58" t="s">
        <v>437</v>
      </c>
      <c r="I2461" s="58" t="s">
        <v>25</v>
      </c>
      <c r="J2461" s="58" t="s">
        <v>25</v>
      </c>
      <c r="K2461" s="57"/>
      <c r="L2461" s="184">
        <v>0</v>
      </c>
      <c r="M2461" s="185">
        <v>7</v>
      </c>
      <c r="N2461" s="186">
        <v>7</v>
      </c>
      <c r="O2461" s="187">
        <f t="shared" si="370"/>
        <v>0</v>
      </c>
      <c r="P2461" s="59">
        <f t="shared" si="364"/>
        <v>100</v>
      </c>
    </row>
    <row r="2462" spans="1:16" s="2" customFormat="1" outlineLevel="2" x14ac:dyDescent="0.2">
      <c r="A2462" s="217">
        <f t="shared" si="369"/>
        <v>2459</v>
      </c>
      <c r="B2462" s="57" t="s">
        <v>3057</v>
      </c>
      <c r="C2462" s="58" t="s">
        <v>428</v>
      </c>
      <c r="D2462" s="58" t="s">
        <v>2284</v>
      </c>
      <c r="E2462" s="58" t="s">
        <v>503</v>
      </c>
      <c r="F2462" s="58" t="s">
        <v>1034</v>
      </c>
      <c r="G2462" s="58" t="s">
        <v>2315</v>
      </c>
      <c r="H2462" s="58" t="s">
        <v>437</v>
      </c>
      <c r="I2462" s="58" t="s">
        <v>25</v>
      </c>
      <c r="J2462" s="58" t="s">
        <v>25</v>
      </c>
      <c r="K2462" s="57"/>
      <c r="L2462" s="184">
        <v>0</v>
      </c>
      <c r="M2462" s="185">
        <v>9</v>
      </c>
      <c r="N2462" s="186">
        <v>9</v>
      </c>
      <c r="O2462" s="187">
        <f t="shared" si="370"/>
        <v>0</v>
      </c>
      <c r="P2462" s="59">
        <f t="shared" si="364"/>
        <v>100</v>
      </c>
    </row>
    <row r="2463" spans="1:16" s="2" customFormat="1" outlineLevel="2" x14ac:dyDescent="0.2">
      <c r="A2463" s="217">
        <f t="shared" si="369"/>
        <v>2460</v>
      </c>
      <c r="B2463" s="57" t="s">
        <v>3058</v>
      </c>
      <c r="C2463" s="58" t="s">
        <v>428</v>
      </c>
      <c r="D2463" s="58" t="s">
        <v>2284</v>
      </c>
      <c r="E2463" s="58" t="s">
        <v>3059</v>
      </c>
      <c r="F2463" s="58" t="s">
        <v>1034</v>
      </c>
      <c r="G2463" s="58" t="s">
        <v>2315</v>
      </c>
      <c r="H2463" s="58" t="s">
        <v>437</v>
      </c>
      <c r="I2463" s="58" t="s">
        <v>25</v>
      </c>
      <c r="J2463" s="58" t="s">
        <v>25</v>
      </c>
      <c r="K2463" s="57"/>
      <c r="L2463" s="184">
        <v>0</v>
      </c>
      <c r="M2463" s="185">
        <v>12</v>
      </c>
      <c r="N2463" s="186">
        <v>12</v>
      </c>
      <c r="O2463" s="187">
        <f t="shared" si="370"/>
        <v>0</v>
      </c>
      <c r="P2463" s="59">
        <f t="shared" si="364"/>
        <v>100</v>
      </c>
    </row>
    <row r="2464" spans="1:16" s="2" customFormat="1" outlineLevel="2" x14ac:dyDescent="0.2">
      <c r="A2464" s="217">
        <f t="shared" si="369"/>
        <v>2461</v>
      </c>
      <c r="B2464" s="57" t="s">
        <v>3060</v>
      </c>
      <c r="C2464" s="58" t="s">
        <v>428</v>
      </c>
      <c r="D2464" s="58" t="s">
        <v>2284</v>
      </c>
      <c r="E2464" s="58" t="s">
        <v>3061</v>
      </c>
      <c r="F2464" s="58" t="s">
        <v>1034</v>
      </c>
      <c r="G2464" s="58" t="s">
        <v>2315</v>
      </c>
      <c r="H2464" s="58" t="s">
        <v>437</v>
      </c>
      <c r="I2464" s="58" t="s">
        <v>25</v>
      </c>
      <c r="J2464" s="58" t="s">
        <v>25</v>
      </c>
      <c r="K2464" s="57"/>
      <c r="L2464" s="184">
        <v>0</v>
      </c>
      <c r="M2464" s="185">
        <v>12</v>
      </c>
      <c r="N2464" s="186">
        <v>12</v>
      </c>
      <c r="O2464" s="187">
        <f t="shared" si="370"/>
        <v>0</v>
      </c>
      <c r="P2464" s="59">
        <f t="shared" si="364"/>
        <v>100</v>
      </c>
    </row>
    <row r="2465" spans="1:16" s="2" customFormat="1" outlineLevel="2" x14ac:dyDescent="0.2">
      <c r="A2465" s="217">
        <f t="shared" si="369"/>
        <v>2462</v>
      </c>
      <c r="B2465" s="57" t="s">
        <v>3062</v>
      </c>
      <c r="C2465" s="58" t="s">
        <v>428</v>
      </c>
      <c r="D2465" s="58" t="s">
        <v>2284</v>
      </c>
      <c r="E2465" s="58" t="s">
        <v>3063</v>
      </c>
      <c r="F2465" s="58" t="s">
        <v>1034</v>
      </c>
      <c r="G2465" s="58" t="s">
        <v>2315</v>
      </c>
      <c r="H2465" s="58" t="s">
        <v>437</v>
      </c>
      <c r="I2465" s="58" t="s">
        <v>25</v>
      </c>
      <c r="J2465" s="58" t="s">
        <v>25</v>
      </c>
      <c r="K2465" s="57"/>
      <c r="L2465" s="184">
        <v>0</v>
      </c>
      <c r="M2465" s="185">
        <v>27</v>
      </c>
      <c r="N2465" s="186">
        <v>27</v>
      </c>
      <c r="O2465" s="187">
        <f t="shared" si="370"/>
        <v>0</v>
      </c>
      <c r="P2465" s="59">
        <f t="shared" si="364"/>
        <v>100</v>
      </c>
    </row>
    <row r="2466" spans="1:16" s="2" customFormat="1" outlineLevel="2" x14ac:dyDescent="0.2">
      <c r="A2466" s="217">
        <f t="shared" si="369"/>
        <v>2463</v>
      </c>
      <c r="B2466" s="57" t="s">
        <v>3064</v>
      </c>
      <c r="C2466" s="58" t="s">
        <v>428</v>
      </c>
      <c r="D2466" s="58" t="s">
        <v>2284</v>
      </c>
      <c r="E2466" s="58" t="s">
        <v>3065</v>
      </c>
      <c r="F2466" s="58" t="s">
        <v>1034</v>
      </c>
      <c r="G2466" s="58" t="s">
        <v>2315</v>
      </c>
      <c r="H2466" s="58" t="s">
        <v>437</v>
      </c>
      <c r="I2466" s="58" t="s">
        <v>25</v>
      </c>
      <c r="J2466" s="58" t="s">
        <v>25</v>
      </c>
      <c r="K2466" s="57"/>
      <c r="L2466" s="184">
        <v>0</v>
      </c>
      <c r="M2466" s="185">
        <v>15</v>
      </c>
      <c r="N2466" s="186">
        <v>15</v>
      </c>
      <c r="O2466" s="187">
        <f t="shared" si="370"/>
        <v>0</v>
      </c>
      <c r="P2466" s="59">
        <f t="shared" si="364"/>
        <v>100</v>
      </c>
    </row>
    <row r="2467" spans="1:16" s="2" customFormat="1" outlineLevel="2" x14ac:dyDescent="0.2">
      <c r="A2467" s="217">
        <f t="shared" si="369"/>
        <v>2464</v>
      </c>
      <c r="B2467" s="57" t="s">
        <v>3066</v>
      </c>
      <c r="C2467" s="58" t="s">
        <v>428</v>
      </c>
      <c r="D2467" s="58" t="s">
        <v>2284</v>
      </c>
      <c r="E2467" s="58" t="s">
        <v>3067</v>
      </c>
      <c r="F2467" s="58" t="s">
        <v>1034</v>
      </c>
      <c r="G2467" s="58" t="s">
        <v>2315</v>
      </c>
      <c r="H2467" s="58" t="s">
        <v>437</v>
      </c>
      <c r="I2467" s="58" t="s">
        <v>25</v>
      </c>
      <c r="J2467" s="58" t="s">
        <v>25</v>
      </c>
      <c r="K2467" s="57"/>
      <c r="L2467" s="184">
        <v>0</v>
      </c>
      <c r="M2467" s="185">
        <v>27</v>
      </c>
      <c r="N2467" s="186">
        <v>27</v>
      </c>
      <c r="O2467" s="187">
        <f t="shared" si="370"/>
        <v>0</v>
      </c>
      <c r="P2467" s="59">
        <f t="shared" si="364"/>
        <v>100</v>
      </c>
    </row>
    <row r="2468" spans="1:16" s="2" customFormat="1" outlineLevel="2" x14ac:dyDescent="0.2">
      <c r="A2468" s="217">
        <f t="shared" si="369"/>
        <v>2465</v>
      </c>
      <c r="B2468" s="57" t="s">
        <v>3068</v>
      </c>
      <c r="C2468" s="58" t="s">
        <v>428</v>
      </c>
      <c r="D2468" s="58" t="s">
        <v>2284</v>
      </c>
      <c r="E2468" s="58" t="s">
        <v>3069</v>
      </c>
      <c r="F2468" s="58" t="s">
        <v>1034</v>
      </c>
      <c r="G2468" s="58" t="s">
        <v>2315</v>
      </c>
      <c r="H2468" s="58" t="s">
        <v>437</v>
      </c>
      <c r="I2468" s="58" t="s">
        <v>25</v>
      </c>
      <c r="J2468" s="58" t="s">
        <v>25</v>
      </c>
      <c r="K2468" s="57"/>
      <c r="L2468" s="184">
        <v>0</v>
      </c>
      <c r="M2468" s="185">
        <v>85</v>
      </c>
      <c r="N2468" s="186">
        <v>75</v>
      </c>
      <c r="O2468" s="187">
        <f t="shared" si="370"/>
        <v>-10</v>
      </c>
      <c r="P2468" s="59">
        <f t="shared" si="364"/>
        <v>88.235294117647058</v>
      </c>
    </row>
    <row r="2469" spans="1:16" s="2" customFormat="1" outlineLevel="2" x14ac:dyDescent="0.2">
      <c r="A2469" s="217">
        <f t="shared" si="369"/>
        <v>2466</v>
      </c>
      <c r="B2469" s="57" t="s">
        <v>3070</v>
      </c>
      <c r="C2469" s="58" t="s">
        <v>428</v>
      </c>
      <c r="D2469" s="58" t="s">
        <v>2284</v>
      </c>
      <c r="E2469" s="58" t="s">
        <v>3071</v>
      </c>
      <c r="F2469" s="58" t="s">
        <v>1034</v>
      </c>
      <c r="G2469" s="58" t="s">
        <v>2315</v>
      </c>
      <c r="H2469" s="58" t="s">
        <v>437</v>
      </c>
      <c r="I2469" s="58" t="s">
        <v>25</v>
      </c>
      <c r="J2469" s="58" t="s">
        <v>25</v>
      </c>
      <c r="K2469" s="57"/>
      <c r="L2469" s="184">
        <v>0</v>
      </c>
      <c r="M2469" s="185">
        <v>57</v>
      </c>
      <c r="N2469" s="186">
        <v>57</v>
      </c>
      <c r="O2469" s="187">
        <f t="shared" si="370"/>
        <v>0</v>
      </c>
      <c r="P2469" s="59">
        <f t="shared" si="364"/>
        <v>100</v>
      </c>
    </row>
    <row r="2470" spans="1:16" s="2" customFormat="1" outlineLevel="2" x14ac:dyDescent="0.2">
      <c r="A2470" s="217">
        <f t="shared" si="369"/>
        <v>2467</v>
      </c>
      <c r="B2470" s="57" t="s">
        <v>3072</v>
      </c>
      <c r="C2470" s="58" t="s">
        <v>428</v>
      </c>
      <c r="D2470" s="58" t="s">
        <v>2284</v>
      </c>
      <c r="E2470" s="58" t="s">
        <v>3073</v>
      </c>
      <c r="F2470" s="58" t="s">
        <v>1034</v>
      </c>
      <c r="G2470" s="58" t="s">
        <v>2315</v>
      </c>
      <c r="H2470" s="58" t="s">
        <v>437</v>
      </c>
      <c r="I2470" s="58" t="s">
        <v>25</v>
      </c>
      <c r="J2470" s="58" t="s">
        <v>25</v>
      </c>
      <c r="K2470" s="57"/>
      <c r="L2470" s="184">
        <v>0</v>
      </c>
      <c r="M2470" s="185">
        <v>8</v>
      </c>
      <c r="N2470" s="186">
        <v>8</v>
      </c>
      <c r="O2470" s="187">
        <f t="shared" si="370"/>
        <v>0</v>
      </c>
      <c r="P2470" s="59">
        <f t="shared" si="364"/>
        <v>100</v>
      </c>
    </row>
    <row r="2471" spans="1:16" s="2" customFormat="1" outlineLevel="2" x14ac:dyDescent="0.2">
      <c r="A2471" s="217">
        <f t="shared" si="369"/>
        <v>2468</v>
      </c>
      <c r="B2471" s="57" t="s">
        <v>3074</v>
      </c>
      <c r="C2471" s="58" t="s">
        <v>428</v>
      </c>
      <c r="D2471" s="58" t="s">
        <v>2284</v>
      </c>
      <c r="E2471" s="58" t="s">
        <v>3075</v>
      </c>
      <c r="F2471" s="58" t="s">
        <v>1034</v>
      </c>
      <c r="G2471" s="58" t="s">
        <v>2315</v>
      </c>
      <c r="H2471" s="58" t="s">
        <v>437</v>
      </c>
      <c r="I2471" s="58" t="s">
        <v>25</v>
      </c>
      <c r="J2471" s="58" t="s">
        <v>25</v>
      </c>
      <c r="K2471" s="57"/>
      <c r="L2471" s="184">
        <v>0</v>
      </c>
      <c r="M2471" s="185">
        <v>34</v>
      </c>
      <c r="N2471" s="186">
        <v>34</v>
      </c>
      <c r="O2471" s="187">
        <f t="shared" si="370"/>
        <v>0</v>
      </c>
      <c r="P2471" s="59">
        <f t="shared" si="364"/>
        <v>100</v>
      </c>
    </row>
    <row r="2472" spans="1:16" s="2" customFormat="1" outlineLevel="2" x14ac:dyDescent="0.2">
      <c r="A2472" s="217">
        <f t="shared" si="369"/>
        <v>2469</v>
      </c>
      <c r="B2472" s="57" t="s">
        <v>3076</v>
      </c>
      <c r="C2472" s="58" t="s">
        <v>428</v>
      </c>
      <c r="D2472" s="58" t="s">
        <v>2284</v>
      </c>
      <c r="E2472" s="58" t="s">
        <v>3077</v>
      </c>
      <c r="F2472" s="58" t="s">
        <v>1034</v>
      </c>
      <c r="G2472" s="58" t="s">
        <v>2315</v>
      </c>
      <c r="H2472" s="58" t="s">
        <v>437</v>
      </c>
      <c r="I2472" s="58" t="s">
        <v>25</v>
      </c>
      <c r="J2472" s="58" t="s">
        <v>25</v>
      </c>
      <c r="K2472" s="57"/>
      <c r="L2472" s="184">
        <v>0</v>
      </c>
      <c r="M2472" s="185">
        <v>133</v>
      </c>
      <c r="N2472" s="186">
        <v>133</v>
      </c>
      <c r="O2472" s="187">
        <f t="shared" si="370"/>
        <v>0</v>
      </c>
      <c r="P2472" s="59">
        <f t="shared" si="364"/>
        <v>100</v>
      </c>
    </row>
    <row r="2473" spans="1:16" s="2" customFormat="1" outlineLevel="2" x14ac:dyDescent="0.2">
      <c r="A2473" s="217">
        <f t="shared" si="369"/>
        <v>2470</v>
      </c>
      <c r="B2473" s="57" t="s">
        <v>3078</v>
      </c>
      <c r="C2473" s="58" t="s">
        <v>428</v>
      </c>
      <c r="D2473" s="58" t="s">
        <v>2284</v>
      </c>
      <c r="E2473" s="58" t="s">
        <v>3079</v>
      </c>
      <c r="F2473" s="58" t="s">
        <v>1034</v>
      </c>
      <c r="G2473" s="58" t="s">
        <v>2315</v>
      </c>
      <c r="H2473" s="58" t="s">
        <v>437</v>
      </c>
      <c r="I2473" s="58" t="s">
        <v>25</v>
      </c>
      <c r="J2473" s="58" t="s">
        <v>25</v>
      </c>
      <c r="K2473" s="57"/>
      <c r="L2473" s="184">
        <v>0</v>
      </c>
      <c r="M2473" s="185">
        <v>49</v>
      </c>
      <c r="N2473" s="186">
        <v>49</v>
      </c>
      <c r="O2473" s="187">
        <f t="shared" si="370"/>
        <v>0</v>
      </c>
      <c r="P2473" s="59">
        <f t="shared" si="364"/>
        <v>100</v>
      </c>
    </row>
    <row r="2474" spans="1:16" s="2" customFormat="1" outlineLevel="2" x14ac:dyDescent="0.2">
      <c r="A2474" s="217">
        <f t="shared" si="369"/>
        <v>2471</v>
      </c>
      <c r="B2474" s="57" t="s">
        <v>3080</v>
      </c>
      <c r="C2474" s="58" t="s">
        <v>428</v>
      </c>
      <c r="D2474" s="58" t="s">
        <v>2284</v>
      </c>
      <c r="E2474" s="58" t="s">
        <v>3081</v>
      </c>
      <c r="F2474" s="58" t="s">
        <v>1034</v>
      </c>
      <c r="G2474" s="58" t="s">
        <v>2315</v>
      </c>
      <c r="H2474" s="58" t="s">
        <v>437</v>
      </c>
      <c r="I2474" s="58" t="s">
        <v>25</v>
      </c>
      <c r="J2474" s="58" t="s">
        <v>25</v>
      </c>
      <c r="K2474" s="57"/>
      <c r="L2474" s="184">
        <v>0</v>
      </c>
      <c r="M2474" s="185">
        <v>29</v>
      </c>
      <c r="N2474" s="186">
        <v>29</v>
      </c>
      <c r="O2474" s="187">
        <f t="shared" si="370"/>
        <v>0</v>
      </c>
      <c r="P2474" s="59">
        <f t="shared" ref="P2474:P2537" si="371">N2474/M2474*100</f>
        <v>100</v>
      </c>
    </row>
    <row r="2475" spans="1:16" s="2" customFormat="1" outlineLevel="2" x14ac:dyDescent="0.2">
      <c r="A2475" s="217">
        <f t="shared" si="369"/>
        <v>2472</v>
      </c>
      <c r="B2475" s="57" t="s">
        <v>3082</v>
      </c>
      <c r="C2475" s="58" t="s">
        <v>428</v>
      </c>
      <c r="D2475" s="58" t="s">
        <v>2284</v>
      </c>
      <c r="E2475" s="58" t="s">
        <v>3083</v>
      </c>
      <c r="F2475" s="58" t="s">
        <v>1034</v>
      </c>
      <c r="G2475" s="58" t="s">
        <v>2315</v>
      </c>
      <c r="H2475" s="58" t="s">
        <v>437</v>
      </c>
      <c r="I2475" s="58" t="s">
        <v>25</v>
      </c>
      <c r="J2475" s="58" t="s">
        <v>25</v>
      </c>
      <c r="K2475" s="57"/>
      <c r="L2475" s="184">
        <v>0</v>
      </c>
      <c r="M2475" s="185">
        <v>14</v>
      </c>
      <c r="N2475" s="186">
        <v>14</v>
      </c>
      <c r="O2475" s="187">
        <f t="shared" si="370"/>
        <v>0</v>
      </c>
      <c r="P2475" s="59">
        <f t="shared" si="371"/>
        <v>100</v>
      </c>
    </row>
    <row r="2476" spans="1:16" s="2" customFormat="1" outlineLevel="2" x14ac:dyDescent="0.2">
      <c r="A2476" s="217">
        <f t="shared" si="369"/>
        <v>2473</v>
      </c>
      <c r="B2476" s="57" t="s">
        <v>3084</v>
      </c>
      <c r="C2476" s="58" t="s">
        <v>428</v>
      </c>
      <c r="D2476" s="58" t="s">
        <v>2284</v>
      </c>
      <c r="E2476" s="58" t="s">
        <v>3085</v>
      </c>
      <c r="F2476" s="58" t="s">
        <v>1034</v>
      </c>
      <c r="G2476" s="58" t="s">
        <v>2315</v>
      </c>
      <c r="H2476" s="58" t="s">
        <v>437</v>
      </c>
      <c r="I2476" s="58" t="s">
        <v>25</v>
      </c>
      <c r="J2476" s="58" t="s">
        <v>25</v>
      </c>
      <c r="K2476" s="57"/>
      <c r="L2476" s="184">
        <v>0</v>
      </c>
      <c r="M2476" s="185">
        <v>7</v>
      </c>
      <c r="N2476" s="186">
        <v>7</v>
      </c>
      <c r="O2476" s="187">
        <f t="shared" si="370"/>
        <v>0</v>
      </c>
      <c r="P2476" s="59">
        <f t="shared" si="371"/>
        <v>100</v>
      </c>
    </row>
    <row r="2477" spans="1:16" s="2" customFormat="1" outlineLevel="2" x14ac:dyDescent="0.2">
      <c r="A2477" s="217">
        <f t="shared" si="369"/>
        <v>2474</v>
      </c>
      <c r="B2477" s="57" t="s">
        <v>3012</v>
      </c>
      <c r="C2477" s="58" t="s">
        <v>428</v>
      </c>
      <c r="D2477" s="58" t="s">
        <v>2284</v>
      </c>
      <c r="E2477" s="58" t="s">
        <v>3013</v>
      </c>
      <c r="F2477" s="58" t="s">
        <v>1034</v>
      </c>
      <c r="G2477" s="58" t="s">
        <v>2315</v>
      </c>
      <c r="H2477" s="58" t="s">
        <v>437</v>
      </c>
      <c r="I2477" s="58" t="s">
        <v>25</v>
      </c>
      <c r="J2477" s="58" t="s">
        <v>25</v>
      </c>
      <c r="K2477" s="57"/>
      <c r="L2477" s="184">
        <v>0</v>
      </c>
      <c r="M2477" s="185">
        <v>17</v>
      </c>
      <c r="N2477" s="186">
        <v>17</v>
      </c>
      <c r="O2477" s="187">
        <f t="shared" si="370"/>
        <v>0</v>
      </c>
      <c r="P2477" s="59">
        <f t="shared" si="371"/>
        <v>100</v>
      </c>
    </row>
    <row r="2478" spans="1:16" s="2" customFormat="1" outlineLevel="2" x14ac:dyDescent="0.2">
      <c r="A2478" s="217">
        <f t="shared" si="369"/>
        <v>2475</v>
      </c>
      <c r="B2478" s="57" t="s">
        <v>3086</v>
      </c>
      <c r="C2478" s="58" t="s">
        <v>428</v>
      </c>
      <c r="D2478" s="58" t="s">
        <v>2284</v>
      </c>
      <c r="E2478" s="58" t="s">
        <v>3087</v>
      </c>
      <c r="F2478" s="58" t="s">
        <v>1034</v>
      </c>
      <c r="G2478" s="58" t="s">
        <v>2315</v>
      </c>
      <c r="H2478" s="58" t="s">
        <v>437</v>
      </c>
      <c r="I2478" s="58" t="s">
        <v>25</v>
      </c>
      <c r="J2478" s="58" t="s">
        <v>25</v>
      </c>
      <c r="K2478" s="57"/>
      <c r="L2478" s="184">
        <v>0</v>
      </c>
      <c r="M2478" s="185">
        <v>26</v>
      </c>
      <c r="N2478" s="186">
        <v>26</v>
      </c>
      <c r="O2478" s="187">
        <f t="shared" si="370"/>
        <v>0</v>
      </c>
      <c r="P2478" s="59">
        <f t="shared" si="371"/>
        <v>100</v>
      </c>
    </row>
    <row r="2479" spans="1:16" s="2" customFormat="1" outlineLevel="2" x14ac:dyDescent="0.2">
      <c r="A2479" s="217">
        <f t="shared" si="369"/>
        <v>2476</v>
      </c>
      <c r="B2479" s="57" t="s">
        <v>3088</v>
      </c>
      <c r="C2479" s="58" t="s">
        <v>428</v>
      </c>
      <c r="D2479" s="58" t="s">
        <v>2284</v>
      </c>
      <c r="E2479" s="58" t="s">
        <v>3089</v>
      </c>
      <c r="F2479" s="58" t="s">
        <v>1034</v>
      </c>
      <c r="G2479" s="58" t="s">
        <v>2315</v>
      </c>
      <c r="H2479" s="58" t="s">
        <v>437</v>
      </c>
      <c r="I2479" s="58" t="s">
        <v>25</v>
      </c>
      <c r="J2479" s="58" t="s">
        <v>25</v>
      </c>
      <c r="K2479" s="57"/>
      <c r="L2479" s="184">
        <v>0</v>
      </c>
      <c r="M2479" s="185">
        <v>13</v>
      </c>
      <c r="N2479" s="186">
        <v>13</v>
      </c>
      <c r="O2479" s="187">
        <f t="shared" si="370"/>
        <v>0</v>
      </c>
      <c r="P2479" s="59">
        <f t="shared" si="371"/>
        <v>100</v>
      </c>
    </row>
    <row r="2480" spans="1:16" s="2" customFormat="1" outlineLevel="2" x14ac:dyDescent="0.2">
      <c r="A2480" s="217">
        <f t="shared" si="369"/>
        <v>2477</v>
      </c>
      <c r="B2480" s="57" t="s">
        <v>3090</v>
      </c>
      <c r="C2480" s="58" t="s">
        <v>428</v>
      </c>
      <c r="D2480" s="58" t="s">
        <v>2284</v>
      </c>
      <c r="E2480" s="58" t="s">
        <v>3091</v>
      </c>
      <c r="F2480" s="58" t="s">
        <v>1034</v>
      </c>
      <c r="G2480" s="58" t="s">
        <v>2315</v>
      </c>
      <c r="H2480" s="58" t="s">
        <v>437</v>
      </c>
      <c r="I2480" s="58" t="s">
        <v>25</v>
      </c>
      <c r="J2480" s="58" t="s">
        <v>25</v>
      </c>
      <c r="K2480" s="57"/>
      <c r="L2480" s="184">
        <v>0</v>
      </c>
      <c r="M2480" s="185">
        <v>18</v>
      </c>
      <c r="N2480" s="186">
        <v>18</v>
      </c>
      <c r="O2480" s="187">
        <f t="shared" si="370"/>
        <v>0</v>
      </c>
      <c r="P2480" s="59">
        <f t="shared" si="371"/>
        <v>100</v>
      </c>
    </row>
    <row r="2481" spans="1:16" s="2" customFormat="1" outlineLevel="2" x14ac:dyDescent="0.2">
      <c r="A2481" s="217">
        <f t="shared" si="369"/>
        <v>2478</v>
      </c>
      <c r="B2481" s="57" t="s">
        <v>3092</v>
      </c>
      <c r="C2481" s="58" t="s">
        <v>428</v>
      </c>
      <c r="D2481" s="58" t="s">
        <v>2284</v>
      </c>
      <c r="E2481" s="58" t="s">
        <v>3093</v>
      </c>
      <c r="F2481" s="58" t="s">
        <v>1034</v>
      </c>
      <c r="G2481" s="58" t="s">
        <v>2315</v>
      </c>
      <c r="H2481" s="58" t="s">
        <v>437</v>
      </c>
      <c r="I2481" s="58" t="s">
        <v>25</v>
      </c>
      <c r="J2481" s="58" t="s">
        <v>25</v>
      </c>
      <c r="K2481" s="57"/>
      <c r="L2481" s="184">
        <v>0</v>
      </c>
      <c r="M2481" s="185">
        <v>3</v>
      </c>
      <c r="N2481" s="186">
        <v>3</v>
      </c>
      <c r="O2481" s="187">
        <f t="shared" si="370"/>
        <v>0</v>
      </c>
      <c r="P2481" s="59">
        <f t="shared" si="371"/>
        <v>100</v>
      </c>
    </row>
    <row r="2482" spans="1:16" s="2" customFormat="1" outlineLevel="2" x14ac:dyDescent="0.2">
      <c r="A2482" s="217">
        <f t="shared" si="369"/>
        <v>2479</v>
      </c>
      <c r="B2482" s="57" t="s">
        <v>3094</v>
      </c>
      <c r="C2482" s="58" t="s">
        <v>428</v>
      </c>
      <c r="D2482" s="58" t="s">
        <v>2284</v>
      </c>
      <c r="E2482" s="58" t="s">
        <v>3095</v>
      </c>
      <c r="F2482" s="58" t="s">
        <v>1034</v>
      </c>
      <c r="G2482" s="58" t="s">
        <v>2315</v>
      </c>
      <c r="H2482" s="58" t="s">
        <v>437</v>
      </c>
      <c r="I2482" s="58" t="s">
        <v>25</v>
      </c>
      <c r="J2482" s="58" t="s">
        <v>25</v>
      </c>
      <c r="K2482" s="57"/>
      <c r="L2482" s="184">
        <v>0</v>
      </c>
      <c r="M2482" s="185">
        <v>10</v>
      </c>
      <c r="N2482" s="186">
        <v>10</v>
      </c>
      <c r="O2482" s="187">
        <f t="shared" si="370"/>
        <v>0</v>
      </c>
      <c r="P2482" s="59">
        <f t="shared" si="371"/>
        <v>100</v>
      </c>
    </row>
    <row r="2483" spans="1:16" s="2" customFormat="1" outlineLevel="2" x14ac:dyDescent="0.2">
      <c r="A2483" s="217">
        <f t="shared" si="369"/>
        <v>2480</v>
      </c>
      <c r="B2483" s="57" t="s">
        <v>3096</v>
      </c>
      <c r="C2483" s="58" t="s">
        <v>428</v>
      </c>
      <c r="D2483" s="58" t="s">
        <v>2284</v>
      </c>
      <c r="E2483" s="58" t="s">
        <v>3097</v>
      </c>
      <c r="F2483" s="58" t="s">
        <v>1034</v>
      </c>
      <c r="G2483" s="58" t="s">
        <v>2315</v>
      </c>
      <c r="H2483" s="58" t="s">
        <v>437</v>
      </c>
      <c r="I2483" s="58" t="s">
        <v>25</v>
      </c>
      <c r="J2483" s="58" t="s">
        <v>25</v>
      </c>
      <c r="K2483" s="57"/>
      <c r="L2483" s="184">
        <v>0</v>
      </c>
      <c r="M2483" s="185">
        <v>157</v>
      </c>
      <c r="N2483" s="186">
        <v>157</v>
      </c>
      <c r="O2483" s="187">
        <f t="shared" si="370"/>
        <v>0</v>
      </c>
      <c r="P2483" s="59">
        <f t="shared" si="371"/>
        <v>100</v>
      </c>
    </row>
    <row r="2484" spans="1:16" s="2" customFormat="1" outlineLevel="2" x14ac:dyDescent="0.2">
      <c r="A2484" s="217">
        <f t="shared" si="369"/>
        <v>2481</v>
      </c>
      <c r="B2484" s="57" t="s">
        <v>3098</v>
      </c>
      <c r="C2484" s="58" t="s">
        <v>428</v>
      </c>
      <c r="D2484" s="58" t="s">
        <v>2284</v>
      </c>
      <c r="E2484" s="58" t="s">
        <v>3099</v>
      </c>
      <c r="F2484" s="58" t="s">
        <v>1034</v>
      </c>
      <c r="G2484" s="58" t="s">
        <v>2315</v>
      </c>
      <c r="H2484" s="58" t="s">
        <v>437</v>
      </c>
      <c r="I2484" s="58" t="s">
        <v>25</v>
      </c>
      <c r="J2484" s="58" t="s">
        <v>25</v>
      </c>
      <c r="K2484" s="57"/>
      <c r="L2484" s="184">
        <v>0</v>
      </c>
      <c r="M2484" s="185">
        <v>8</v>
      </c>
      <c r="N2484" s="186">
        <v>8</v>
      </c>
      <c r="O2484" s="187">
        <f t="shared" si="370"/>
        <v>0</v>
      </c>
      <c r="P2484" s="59">
        <f t="shared" si="371"/>
        <v>100</v>
      </c>
    </row>
    <row r="2485" spans="1:16" s="2" customFormat="1" outlineLevel="2" x14ac:dyDescent="0.2">
      <c r="A2485" s="217">
        <f t="shared" si="369"/>
        <v>2482</v>
      </c>
      <c r="B2485" s="57" t="s">
        <v>3100</v>
      </c>
      <c r="C2485" s="58" t="s">
        <v>428</v>
      </c>
      <c r="D2485" s="58" t="s">
        <v>2284</v>
      </c>
      <c r="E2485" s="58" t="s">
        <v>3101</v>
      </c>
      <c r="F2485" s="58" t="s">
        <v>1034</v>
      </c>
      <c r="G2485" s="58" t="s">
        <v>2315</v>
      </c>
      <c r="H2485" s="58" t="s">
        <v>437</v>
      </c>
      <c r="I2485" s="58" t="s">
        <v>25</v>
      </c>
      <c r="J2485" s="58" t="s">
        <v>25</v>
      </c>
      <c r="K2485" s="57"/>
      <c r="L2485" s="184">
        <v>0</v>
      </c>
      <c r="M2485" s="185">
        <v>22</v>
      </c>
      <c r="N2485" s="186">
        <v>22</v>
      </c>
      <c r="O2485" s="187">
        <f t="shared" si="370"/>
        <v>0</v>
      </c>
      <c r="P2485" s="59">
        <f t="shared" si="371"/>
        <v>100</v>
      </c>
    </row>
    <row r="2486" spans="1:16" s="2" customFormat="1" outlineLevel="2" x14ac:dyDescent="0.2">
      <c r="A2486" s="217">
        <f t="shared" si="369"/>
        <v>2483</v>
      </c>
      <c r="B2486" s="57" t="s">
        <v>3102</v>
      </c>
      <c r="C2486" s="58" t="s">
        <v>428</v>
      </c>
      <c r="D2486" s="58" t="s">
        <v>2284</v>
      </c>
      <c r="E2486" s="58" t="s">
        <v>3103</v>
      </c>
      <c r="F2486" s="58" t="s">
        <v>1034</v>
      </c>
      <c r="G2486" s="58" t="s">
        <v>2315</v>
      </c>
      <c r="H2486" s="58" t="s">
        <v>437</v>
      </c>
      <c r="I2486" s="58" t="s">
        <v>25</v>
      </c>
      <c r="J2486" s="58" t="s">
        <v>25</v>
      </c>
      <c r="K2486" s="57"/>
      <c r="L2486" s="184">
        <v>0</v>
      </c>
      <c r="M2486" s="185">
        <v>61</v>
      </c>
      <c r="N2486" s="186">
        <v>61</v>
      </c>
      <c r="O2486" s="187">
        <f t="shared" si="370"/>
        <v>0</v>
      </c>
      <c r="P2486" s="59">
        <f t="shared" si="371"/>
        <v>100</v>
      </c>
    </row>
    <row r="2487" spans="1:16" s="2" customFormat="1" outlineLevel="2" x14ac:dyDescent="0.2">
      <c r="A2487" s="217">
        <f t="shared" si="369"/>
        <v>2484</v>
      </c>
      <c r="B2487" s="57" t="s">
        <v>2985</v>
      </c>
      <c r="C2487" s="58" t="s">
        <v>428</v>
      </c>
      <c r="D2487" s="58" t="s">
        <v>2284</v>
      </c>
      <c r="E2487" s="58" t="s">
        <v>2986</v>
      </c>
      <c r="F2487" s="58" t="s">
        <v>1034</v>
      </c>
      <c r="G2487" s="58" t="s">
        <v>2315</v>
      </c>
      <c r="H2487" s="58" t="s">
        <v>437</v>
      </c>
      <c r="I2487" s="58" t="s">
        <v>25</v>
      </c>
      <c r="J2487" s="58" t="s">
        <v>25</v>
      </c>
      <c r="K2487" s="57"/>
      <c r="L2487" s="184">
        <v>0</v>
      </c>
      <c r="M2487" s="185">
        <v>18</v>
      </c>
      <c r="N2487" s="186">
        <v>18</v>
      </c>
      <c r="O2487" s="187">
        <f t="shared" si="370"/>
        <v>0</v>
      </c>
      <c r="P2487" s="59">
        <f t="shared" si="371"/>
        <v>100</v>
      </c>
    </row>
    <row r="2488" spans="1:16" s="2" customFormat="1" outlineLevel="2" x14ac:dyDescent="0.2">
      <c r="A2488" s="217">
        <f t="shared" si="369"/>
        <v>2485</v>
      </c>
      <c r="B2488" s="57" t="s">
        <v>3104</v>
      </c>
      <c r="C2488" s="58" t="s">
        <v>428</v>
      </c>
      <c r="D2488" s="58" t="s">
        <v>2284</v>
      </c>
      <c r="E2488" s="58" t="s">
        <v>3105</v>
      </c>
      <c r="F2488" s="58" t="s">
        <v>1034</v>
      </c>
      <c r="G2488" s="58" t="s">
        <v>2315</v>
      </c>
      <c r="H2488" s="58" t="s">
        <v>437</v>
      </c>
      <c r="I2488" s="58" t="s">
        <v>25</v>
      </c>
      <c r="J2488" s="58" t="s">
        <v>25</v>
      </c>
      <c r="K2488" s="57"/>
      <c r="L2488" s="184">
        <v>0</v>
      </c>
      <c r="M2488" s="185">
        <v>17</v>
      </c>
      <c r="N2488" s="186">
        <v>17</v>
      </c>
      <c r="O2488" s="187">
        <f t="shared" si="370"/>
        <v>0</v>
      </c>
      <c r="P2488" s="59">
        <f t="shared" si="371"/>
        <v>100</v>
      </c>
    </row>
    <row r="2489" spans="1:16" s="2" customFormat="1" outlineLevel="2" x14ac:dyDescent="0.2">
      <c r="A2489" s="217">
        <f t="shared" si="369"/>
        <v>2486</v>
      </c>
      <c r="B2489" s="57" t="s">
        <v>3106</v>
      </c>
      <c r="C2489" s="58" t="s">
        <v>428</v>
      </c>
      <c r="D2489" s="58" t="s">
        <v>2284</v>
      </c>
      <c r="E2489" s="58" t="s">
        <v>3107</v>
      </c>
      <c r="F2489" s="58" t="s">
        <v>1034</v>
      </c>
      <c r="G2489" s="58" t="s">
        <v>2315</v>
      </c>
      <c r="H2489" s="58" t="s">
        <v>437</v>
      </c>
      <c r="I2489" s="58" t="s">
        <v>25</v>
      </c>
      <c r="J2489" s="58" t="s">
        <v>25</v>
      </c>
      <c r="K2489" s="57"/>
      <c r="L2489" s="184">
        <v>0</v>
      </c>
      <c r="M2489" s="185">
        <v>49</v>
      </c>
      <c r="N2489" s="186">
        <v>49</v>
      </c>
      <c r="O2489" s="187">
        <f t="shared" si="370"/>
        <v>0</v>
      </c>
      <c r="P2489" s="59">
        <f t="shared" si="371"/>
        <v>100</v>
      </c>
    </row>
    <row r="2490" spans="1:16" s="2" customFormat="1" outlineLevel="2" x14ac:dyDescent="0.2">
      <c r="A2490" s="217">
        <f t="shared" si="369"/>
        <v>2487</v>
      </c>
      <c r="B2490" s="57" t="s">
        <v>3016</v>
      </c>
      <c r="C2490" s="58" t="s">
        <v>428</v>
      </c>
      <c r="D2490" s="58" t="s">
        <v>2284</v>
      </c>
      <c r="E2490" s="58" t="s">
        <v>3017</v>
      </c>
      <c r="F2490" s="58" t="s">
        <v>1034</v>
      </c>
      <c r="G2490" s="58" t="s">
        <v>2315</v>
      </c>
      <c r="H2490" s="58" t="s">
        <v>437</v>
      </c>
      <c r="I2490" s="58" t="s">
        <v>25</v>
      </c>
      <c r="J2490" s="58" t="s">
        <v>25</v>
      </c>
      <c r="K2490" s="57"/>
      <c r="L2490" s="184">
        <v>0</v>
      </c>
      <c r="M2490" s="185">
        <v>54</v>
      </c>
      <c r="N2490" s="186">
        <v>54</v>
      </c>
      <c r="O2490" s="187">
        <f t="shared" si="370"/>
        <v>0</v>
      </c>
      <c r="P2490" s="59">
        <f t="shared" si="371"/>
        <v>100</v>
      </c>
    </row>
    <row r="2491" spans="1:16" s="2" customFormat="1" outlineLevel="2" x14ac:dyDescent="0.2">
      <c r="A2491" s="217">
        <f t="shared" si="369"/>
        <v>2488</v>
      </c>
      <c r="B2491" s="57" t="s">
        <v>2989</v>
      </c>
      <c r="C2491" s="58" t="s">
        <v>428</v>
      </c>
      <c r="D2491" s="58" t="s">
        <v>2284</v>
      </c>
      <c r="E2491" s="58" t="s">
        <v>2990</v>
      </c>
      <c r="F2491" s="58" t="s">
        <v>1034</v>
      </c>
      <c r="G2491" s="58" t="s">
        <v>2315</v>
      </c>
      <c r="H2491" s="58" t="s">
        <v>437</v>
      </c>
      <c r="I2491" s="58" t="s">
        <v>25</v>
      </c>
      <c r="J2491" s="58" t="s">
        <v>25</v>
      </c>
      <c r="K2491" s="57"/>
      <c r="L2491" s="184">
        <v>0</v>
      </c>
      <c r="M2491" s="185">
        <v>19</v>
      </c>
      <c r="N2491" s="186">
        <v>19</v>
      </c>
      <c r="O2491" s="187">
        <f t="shared" si="370"/>
        <v>0</v>
      </c>
      <c r="P2491" s="59">
        <f t="shared" si="371"/>
        <v>100</v>
      </c>
    </row>
    <row r="2492" spans="1:16" s="2" customFormat="1" outlineLevel="2" x14ac:dyDescent="0.2">
      <c r="A2492" s="217">
        <f t="shared" si="369"/>
        <v>2489</v>
      </c>
      <c r="B2492" s="57" t="s">
        <v>3108</v>
      </c>
      <c r="C2492" s="58" t="s">
        <v>428</v>
      </c>
      <c r="D2492" s="58" t="s">
        <v>2284</v>
      </c>
      <c r="E2492" s="58" t="s">
        <v>3109</v>
      </c>
      <c r="F2492" s="58" t="s">
        <v>1034</v>
      </c>
      <c r="G2492" s="58" t="s">
        <v>2315</v>
      </c>
      <c r="H2492" s="58" t="s">
        <v>437</v>
      </c>
      <c r="I2492" s="58" t="s">
        <v>25</v>
      </c>
      <c r="J2492" s="58" t="s">
        <v>25</v>
      </c>
      <c r="K2492" s="57"/>
      <c r="L2492" s="184">
        <v>0</v>
      </c>
      <c r="M2492" s="185">
        <v>46</v>
      </c>
      <c r="N2492" s="186">
        <v>46</v>
      </c>
      <c r="O2492" s="187">
        <f t="shared" si="370"/>
        <v>0</v>
      </c>
      <c r="P2492" s="59">
        <f t="shared" si="371"/>
        <v>100</v>
      </c>
    </row>
    <row r="2493" spans="1:16" s="2" customFormat="1" outlineLevel="2" x14ac:dyDescent="0.2">
      <c r="A2493" s="217">
        <f t="shared" si="369"/>
        <v>2490</v>
      </c>
      <c r="B2493" s="57" t="s">
        <v>3110</v>
      </c>
      <c r="C2493" s="58" t="s">
        <v>428</v>
      </c>
      <c r="D2493" s="58" t="s">
        <v>2284</v>
      </c>
      <c r="E2493" s="58" t="s">
        <v>3111</v>
      </c>
      <c r="F2493" s="58" t="s">
        <v>1034</v>
      </c>
      <c r="G2493" s="58" t="s">
        <v>2315</v>
      </c>
      <c r="H2493" s="58" t="s">
        <v>437</v>
      </c>
      <c r="I2493" s="58" t="s">
        <v>25</v>
      </c>
      <c r="J2493" s="58" t="s">
        <v>25</v>
      </c>
      <c r="K2493" s="57"/>
      <c r="L2493" s="184">
        <v>0</v>
      </c>
      <c r="M2493" s="185">
        <v>33</v>
      </c>
      <c r="N2493" s="186">
        <v>33</v>
      </c>
      <c r="O2493" s="187">
        <f t="shared" si="370"/>
        <v>0</v>
      </c>
      <c r="P2493" s="59">
        <f t="shared" si="371"/>
        <v>100</v>
      </c>
    </row>
    <row r="2494" spans="1:16" s="2" customFormat="1" outlineLevel="2" x14ac:dyDescent="0.2">
      <c r="A2494" s="217">
        <f t="shared" si="369"/>
        <v>2491</v>
      </c>
      <c r="B2494" s="57" t="s">
        <v>3112</v>
      </c>
      <c r="C2494" s="58" t="s">
        <v>428</v>
      </c>
      <c r="D2494" s="58" t="s">
        <v>2284</v>
      </c>
      <c r="E2494" s="58" t="s">
        <v>3113</v>
      </c>
      <c r="F2494" s="58" t="s">
        <v>1034</v>
      </c>
      <c r="G2494" s="58" t="s">
        <v>2315</v>
      </c>
      <c r="H2494" s="58" t="s">
        <v>437</v>
      </c>
      <c r="I2494" s="58" t="s">
        <v>25</v>
      </c>
      <c r="J2494" s="58" t="s">
        <v>25</v>
      </c>
      <c r="K2494" s="57"/>
      <c r="L2494" s="184">
        <v>0</v>
      </c>
      <c r="M2494" s="185">
        <v>15</v>
      </c>
      <c r="N2494" s="186">
        <v>15</v>
      </c>
      <c r="O2494" s="187">
        <f t="shared" si="370"/>
        <v>0</v>
      </c>
      <c r="P2494" s="59">
        <f t="shared" si="371"/>
        <v>100</v>
      </c>
    </row>
    <row r="2495" spans="1:16" s="2" customFormat="1" outlineLevel="2" x14ac:dyDescent="0.2">
      <c r="A2495" s="217">
        <f t="shared" si="369"/>
        <v>2492</v>
      </c>
      <c r="B2495" s="57" t="s">
        <v>3114</v>
      </c>
      <c r="C2495" s="58" t="s">
        <v>428</v>
      </c>
      <c r="D2495" s="58" t="s">
        <v>2284</v>
      </c>
      <c r="E2495" s="58" t="s">
        <v>3115</v>
      </c>
      <c r="F2495" s="58" t="s">
        <v>1034</v>
      </c>
      <c r="G2495" s="58" t="s">
        <v>2315</v>
      </c>
      <c r="H2495" s="58" t="s">
        <v>437</v>
      </c>
      <c r="I2495" s="58" t="s">
        <v>25</v>
      </c>
      <c r="J2495" s="58" t="s">
        <v>25</v>
      </c>
      <c r="K2495" s="57"/>
      <c r="L2495" s="184">
        <v>0</v>
      </c>
      <c r="M2495" s="185">
        <v>25</v>
      </c>
      <c r="N2495" s="186">
        <v>25</v>
      </c>
      <c r="O2495" s="187">
        <f t="shared" si="370"/>
        <v>0</v>
      </c>
      <c r="P2495" s="59">
        <f t="shared" si="371"/>
        <v>100</v>
      </c>
    </row>
    <row r="2496" spans="1:16" s="2" customFormat="1" outlineLevel="2" x14ac:dyDescent="0.2">
      <c r="A2496" s="217">
        <f t="shared" si="369"/>
        <v>2493</v>
      </c>
      <c r="B2496" s="57" t="s">
        <v>2992</v>
      </c>
      <c r="C2496" s="58" t="s">
        <v>428</v>
      </c>
      <c r="D2496" s="58" t="s">
        <v>2284</v>
      </c>
      <c r="E2496" s="58" t="s">
        <v>777</v>
      </c>
      <c r="F2496" s="58" t="s">
        <v>1034</v>
      </c>
      <c r="G2496" s="58" t="s">
        <v>2315</v>
      </c>
      <c r="H2496" s="58" t="s">
        <v>437</v>
      </c>
      <c r="I2496" s="58" t="s">
        <v>25</v>
      </c>
      <c r="J2496" s="58" t="s">
        <v>25</v>
      </c>
      <c r="K2496" s="57"/>
      <c r="L2496" s="184">
        <v>0</v>
      </c>
      <c r="M2496" s="185">
        <v>8</v>
      </c>
      <c r="N2496" s="186">
        <v>8</v>
      </c>
      <c r="O2496" s="187">
        <f t="shared" si="370"/>
        <v>0</v>
      </c>
      <c r="P2496" s="59">
        <f t="shared" si="371"/>
        <v>100</v>
      </c>
    </row>
    <row r="2497" spans="1:16" s="2" customFormat="1" outlineLevel="2" x14ac:dyDescent="0.2">
      <c r="A2497" s="217">
        <f t="shared" si="369"/>
        <v>2494</v>
      </c>
      <c r="B2497" s="57" t="s">
        <v>3116</v>
      </c>
      <c r="C2497" s="58" t="s">
        <v>428</v>
      </c>
      <c r="D2497" s="58" t="s">
        <v>2284</v>
      </c>
      <c r="E2497" s="58" t="s">
        <v>3117</v>
      </c>
      <c r="F2497" s="58" t="s">
        <v>1034</v>
      </c>
      <c r="G2497" s="58" t="s">
        <v>2315</v>
      </c>
      <c r="H2497" s="58" t="s">
        <v>437</v>
      </c>
      <c r="I2497" s="58" t="s">
        <v>25</v>
      </c>
      <c r="J2497" s="58" t="s">
        <v>25</v>
      </c>
      <c r="K2497" s="57"/>
      <c r="L2497" s="184">
        <v>0</v>
      </c>
      <c r="M2497" s="185">
        <v>5</v>
      </c>
      <c r="N2497" s="186">
        <v>5</v>
      </c>
      <c r="O2497" s="187">
        <f t="shared" si="370"/>
        <v>0</v>
      </c>
      <c r="P2497" s="59">
        <f t="shared" si="371"/>
        <v>100</v>
      </c>
    </row>
    <row r="2498" spans="1:16" s="2" customFormat="1" outlineLevel="2" x14ac:dyDescent="0.2">
      <c r="A2498" s="217">
        <f t="shared" si="369"/>
        <v>2495</v>
      </c>
      <c r="B2498" s="57" t="s">
        <v>2993</v>
      </c>
      <c r="C2498" s="58" t="s">
        <v>428</v>
      </c>
      <c r="D2498" s="58" t="s">
        <v>2284</v>
      </c>
      <c r="E2498" s="58" t="s">
        <v>2994</v>
      </c>
      <c r="F2498" s="58" t="s">
        <v>1034</v>
      </c>
      <c r="G2498" s="58" t="s">
        <v>2315</v>
      </c>
      <c r="H2498" s="58" t="s">
        <v>437</v>
      </c>
      <c r="I2498" s="58" t="s">
        <v>25</v>
      </c>
      <c r="J2498" s="58" t="s">
        <v>25</v>
      </c>
      <c r="K2498" s="57"/>
      <c r="L2498" s="184">
        <v>0</v>
      </c>
      <c r="M2498" s="185">
        <v>13</v>
      </c>
      <c r="N2498" s="186">
        <v>13</v>
      </c>
      <c r="O2498" s="187">
        <f t="shared" si="370"/>
        <v>0</v>
      </c>
      <c r="P2498" s="59">
        <f t="shared" si="371"/>
        <v>100</v>
      </c>
    </row>
    <row r="2499" spans="1:16" s="2" customFormat="1" outlineLevel="2" x14ac:dyDescent="0.2">
      <c r="A2499" s="217">
        <f t="shared" si="369"/>
        <v>2496</v>
      </c>
      <c r="B2499" s="57" t="s">
        <v>3118</v>
      </c>
      <c r="C2499" s="58" t="s">
        <v>428</v>
      </c>
      <c r="D2499" s="58" t="s">
        <v>2284</v>
      </c>
      <c r="E2499" s="58" t="s">
        <v>3119</v>
      </c>
      <c r="F2499" s="58" t="s">
        <v>1034</v>
      </c>
      <c r="G2499" s="58" t="s">
        <v>2315</v>
      </c>
      <c r="H2499" s="58" t="s">
        <v>437</v>
      </c>
      <c r="I2499" s="58" t="s">
        <v>25</v>
      </c>
      <c r="J2499" s="58" t="s">
        <v>25</v>
      </c>
      <c r="K2499" s="57"/>
      <c r="L2499" s="184">
        <v>0</v>
      </c>
      <c r="M2499" s="185">
        <v>10</v>
      </c>
      <c r="N2499" s="186">
        <v>10</v>
      </c>
      <c r="O2499" s="187">
        <f t="shared" si="370"/>
        <v>0</v>
      </c>
      <c r="P2499" s="59">
        <f t="shared" si="371"/>
        <v>100</v>
      </c>
    </row>
    <row r="2500" spans="1:16" s="2" customFormat="1" outlineLevel="2" x14ac:dyDescent="0.2">
      <c r="A2500" s="217">
        <f t="shared" si="369"/>
        <v>2497</v>
      </c>
      <c r="B2500" s="57" t="s">
        <v>3120</v>
      </c>
      <c r="C2500" s="58" t="s">
        <v>428</v>
      </c>
      <c r="D2500" s="58" t="s">
        <v>2284</v>
      </c>
      <c r="E2500" s="58" t="s">
        <v>3121</v>
      </c>
      <c r="F2500" s="58" t="s">
        <v>1034</v>
      </c>
      <c r="G2500" s="58" t="s">
        <v>2315</v>
      </c>
      <c r="H2500" s="58" t="s">
        <v>437</v>
      </c>
      <c r="I2500" s="58" t="s">
        <v>25</v>
      </c>
      <c r="J2500" s="58" t="s">
        <v>25</v>
      </c>
      <c r="K2500" s="57"/>
      <c r="L2500" s="184">
        <v>0</v>
      </c>
      <c r="M2500" s="185">
        <v>16</v>
      </c>
      <c r="N2500" s="186">
        <v>16</v>
      </c>
      <c r="O2500" s="187">
        <f t="shared" si="370"/>
        <v>0</v>
      </c>
      <c r="P2500" s="59">
        <f t="shared" si="371"/>
        <v>100</v>
      </c>
    </row>
    <row r="2501" spans="1:16" s="2" customFormat="1" outlineLevel="2" x14ac:dyDescent="0.2">
      <c r="A2501" s="217">
        <f t="shared" si="369"/>
        <v>2498</v>
      </c>
      <c r="B2501" s="57" t="s">
        <v>3122</v>
      </c>
      <c r="C2501" s="58" t="s">
        <v>428</v>
      </c>
      <c r="D2501" s="58" t="s">
        <v>2284</v>
      </c>
      <c r="E2501" s="58" t="s">
        <v>3123</v>
      </c>
      <c r="F2501" s="58" t="s">
        <v>1034</v>
      </c>
      <c r="G2501" s="58" t="s">
        <v>2315</v>
      </c>
      <c r="H2501" s="58" t="s">
        <v>437</v>
      </c>
      <c r="I2501" s="58" t="s">
        <v>25</v>
      </c>
      <c r="J2501" s="58" t="s">
        <v>25</v>
      </c>
      <c r="K2501" s="57"/>
      <c r="L2501" s="184">
        <v>0</v>
      </c>
      <c r="M2501" s="185">
        <v>10</v>
      </c>
      <c r="N2501" s="186">
        <v>10</v>
      </c>
      <c r="O2501" s="187">
        <f t="shared" si="370"/>
        <v>0</v>
      </c>
      <c r="P2501" s="59">
        <f t="shared" si="371"/>
        <v>100</v>
      </c>
    </row>
    <row r="2502" spans="1:16" s="2" customFormat="1" outlineLevel="2" x14ac:dyDescent="0.2">
      <c r="A2502" s="217">
        <f t="shared" ref="A2502:A2565" si="372">A2501+1</f>
        <v>2499</v>
      </c>
      <c r="B2502" s="57" t="s">
        <v>3124</v>
      </c>
      <c r="C2502" s="58" t="s">
        <v>428</v>
      </c>
      <c r="D2502" s="58" t="s">
        <v>2284</v>
      </c>
      <c r="E2502" s="58" t="s">
        <v>78</v>
      </c>
      <c r="F2502" s="58" t="s">
        <v>1034</v>
      </c>
      <c r="G2502" s="58" t="s">
        <v>2315</v>
      </c>
      <c r="H2502" s="58" t="s">
        <v>437</v>
      </c>
      <c r="I2502" s="58" t="s">
        <v>25</v>
      </c>
      <c r="J2502" s="58" t="s">
        <v>25</v>
      </c>
      <c r="K2502" s="57"/>
      <c r="L2502" s="184">
        <v>0</v>
      </c>
      <c r="M2502" s="185">
        <v>9</v>
      </c>
      <c r="N2502" s="186">
        <v>9</v>
      </c>
      <c r="O2502" s="187">
        <f t="shared" si="370"/>
        <v>0</v>
      </c>
      <c r="P2502" s="59">
        <f t="shared" si="371"/>
        <v>100</v>
      </c>
    </row>
    <row r="2503" spans="1:16" s="2" customFormat="1" outlineLevel="2" x14ac:dyDescent="0.2">
      <c r="A2503" s="217">
        <f t="shared" si="372"/>
        <v>2500</v>
      </c>
      <c r="B2503" s="57" t="s">
        <v>2999</v>
      </c>
      <c r="C2503" s="58" t="s">
        <v>428</v>
      </c>
      <c r="D2503" s="58" t="s">
        <v>2284</v>
      </c>
      <c r="E2503" s="58" t="s">
        <v>3000</v>
      </c>
      <c r="F2503" s="58" t="s">
        <v>1034</v>
      </c>
      <c r="G2503" s="58" t="s">
        <v>2315</v>
      </c>
      <c r="H2503" s="58" t="s">
        <v>437</v>
      </c>
      <c r="I2503" s="58" t="s">
        <v>25</v>
      </c>
      <c r="J2503" s="58" t="s">
        <v>25</v>
      </c>
      <c r="K2503" s="57"/>
      <c r="L2503" s="184">
        <v>0</v>
      </c>
      <c r="M2503" s="185">
        <v>32</v>
      </c>
      <c r="N2503" s="186">
        <v>32</v>
      </c>
      <c r="O2503" s="187">
        <f t="shared" si="370"/>
        <v>0</v>
      </c>
      <c r="P2503" s="59">
        <f t="shared" si="371"/>
        <v>100</v>
      </c>
    </row>
    <row r="2504" spans="1:16" s="2" customFormat="1" outlineLevel="2" x14ac:dyDescent="0.2">
      <c r="A2504" s="217">
        <f t="shared" si="372"/>
        <v>2501</v>
      </c>
      <c r="B2504" s="57" t="s">
        <v>3125</v>
      </c>
      <c r="C2504" s="58" t="s">
        <v>428</v>
      </c>
      <c r="D2504" s="58" t="s">
        <v>2284</v>
      </c>
      <c r="E2504" s="58" t="s">
        <v>3126</v>
      </c>
      <c r="F2504" s="58" t="s">
        <v>1034</v>
      </c>
      <c r="G2504" s="58" t="s">
        <v>2315</v>
      </c>
      <c r="H2504" s="58" t="s">
        <v>437</v>
      </c>
      <c r="I2504" s="58" t="s">
        <v>25</v>
      </c>
      <c r="J2504" s="58" t="s">
        <v>25</v>
      </c>
      <c r="K2504" s="57"/>
      <c r="L2504" s="184">
        <v>0</v>
      </c>
      <c r="M2504" s="185">
        <v>8</v>
      </c>
      <c r="N2504" s="186">
        <v>8</v>
      </c>
      <c r="O2504" s="187">
        <f t="shared" si="370"/>
        <v>0</v>
      </c>
      <c r="P2504" s="59">
        <f t="shared" si="371"/>
        <v>100</v>
      </c>
    </row>
    <row r="2505" spans="1:16" s="2" customFormat="1" outlineLevel="2" x14ac:dyDescent="0.2">
      <c r="A2505" s="217">
        <f t="shared" si="372"/>
        <v>2502</v>
      </c>
      <c r="B2505" s="57" t="s">
        <v>3127</v>
      </c>
      <c r="C2505" s="58" t="s">
        <v>428</v>
      </c>
      <c r="D2505" s="58" t="s">
        <v>2284</v>
      </c>
      <c r="E2505" s="58" t="s">
        <v>3128</v>
      </c>
      <c r="F2505" s="58" t="s">
        <v>1034</v>
      </c>
      <c r="G2505" s="58" t="s">
        <v>2315</v>
      </c>
      <c r="H2505" s="58" t="s">
        <v>437</v>
      </c>
      <c r="I2505" s="58" t="s">
        <v>25</v>
      </c>
      <c r="J2505" s="58" t="s">
        <v>25</v>
      </c>
      <c r="K2505" s="57"/>
      <c r="L2505" s="184">
        <v>0</v>
      </c>
      <c r="M2505" s="185">
        <v>24</v>
      </c>
      <c r="N2505" s="186">
        <v>24</v>
      </c>
      <c r="O2505" s="187">
        <f t="shared" si="370"/>
        <v>0</v>
      </c>
      <c r="P2505" s="59">
        <f t="shared" si="371"/>
        <v>100</v>
      </c>
    </row>
    <row r="2506" spans="1:16" s="2" customFormat="1" outlineLevel="2" x14ac:dyDescent="0.2">
      <c r="A2506" s="217">
        <f t="shared" si="372"/>
        <v>2503</v>
      </c>
      <c r="B2506" s="57" t="s">
        <v>3129</v>
      </c>
      <c r="C2506" s="58" t="s">
        <v>428</v>
      </c>
      <c r="D2506" s="58" t="s">
        <v>2284</v>
      </c>
      <c r="E2506" s="58" t="s">
        <v>3130</v>
      </c>
      <c r="F2506" s="58" t="s">
        <v>1034</v>
      </c>
      <c r="G2506" s="58" t="s">
        <v>2315</v>
      </c>
      <c r="H2506" s="58" t="s">
        <v>437</v>
      </c>
      <c r="I2506" s="58" t="s">
        <v>25</v>
      </c>
      <c r="J2506" s="58" t="s">
        <v>25</v>
      </c>
      <c r="K2506" s="57"/>
      <c r="L2506" s="184">
        <v>0</v>
      </c>
      <c r="M2506" s="185">
        <v>30</v>
      </c>
      <c r="N2506" s="186">
        <v>30</v>
      </c>
      <c r="O2506" s="187">
        <f t="shared" ref="O2506:O2555" si="373">N2506-M2506</f>
        <v>0</v>
      </c>
      <c r="P2506" s="59">
        <f t="shared" si="371"/>
        <v>100</v>
      </c>
    </row>
    <row r="2507" spans="1:16" s="2" customFormat="1" outlineLevel="2" x14ac:dyDescent="0.2">
      <c r="A2507" s="217">
        <f t="shared" si="372"/>
        <v>2504</v>
      </c>
      <c r="B2507" s="57" t="s">
        <v>3131</v>
      </c>
      <c r="C2507" s="58" t="s">
        <v>428</v>
      </c>
      <c r="D2507" s="58" t="s">
        <v>2284</v>
      </c>
      <c r="E2507" s="58" t="s">
        <v>3132</v>
      </c>
      <c r="F2507" s="58" t="s">
        <v>1034</v>
      </c>
      <c r="G2507" s="58" t="s">
        <v>2315</v>
      </c>
      <c r="H2507" s="58" t="s">
        <v>437</v>
      </c>
      <c r="I2507" s="58" t="s">
        <v>25</v>
      </c>
      <c r="J2507" s="58" t="s">
        <v>25</v>
      </c>
      <c r="K2507" s="57"/>
      <c r="L2507" s="184">
        <v>0</v>
      </c>
      <c r="M2507" s="185">
        <v>32</v>
      </c>
      <c r="N2507" s="186">
        <v>32</v>
      </c>
      <c r="O2507" s="187">
        <f t="shared" si="373"/>
        <v>0</v>
      </c>
      <c r="P2507" s="59">
        <f t="shared" si="371"/>
        <v>100</v>
      </c>
    </row>
    <row r="2508" spans="1:16" s="2" customFormat="1" outlineLevel="2" x14ac:dyDescent="0.2">
      <c r="A2508" s="217">
        <f t="shared" si="372"/>
        <v>2505</v>
      </c>
      <c r="B2508" s="57" t="s">
        <v>3133</v>
      </c>
      <c r="C2508" s="58" t="s">
        <v>428</v>
      </c>
      <c r="D2508" s="58" t="s">
        <v>2284</v>
      </c>
      <c r="E2508" s="58" t="s">
        <v>3134</v>
      </c>
      <c r="F2508" s="58" t="s">
        <v>1034</v>
      </c>
      <c r="G2508" s="58" t="s">
        <v>2315</v>
      </c>
      <c r="H2508" s="58" t="s">
        <v>437</v>
      </c>
      <c r="I2508" s="58" t="s">
        <v>25</v>
      </c>
      <c r="J2508" s="58" t="s">
        <v>25</v>
      </c>
      <c r="K2508" s="57"/>
      <c r="L2508" s="184">
        <v>0</v>
      </c>
      <c r="M2508" s="185">
        <v>27</v>
      </c>
      <c r="N2508" s="186">
        <v>27</v>
      </c>
      <c r="O2508" s="187">
        <f t="shared" si="373"/>
        <v>0</v>
      </c>
      <c r="P2508" s="59">
        <f t="shared" si="371"/>
        <v>100</v>
      </c>
    </row>
    <row r="2509" spans="1:16" s="2" customFormat="1" outlineLevel="2" x14ac:dyDescent="0.2">
      <c r="A2509" s="217">
        <f t="shared" si="372"/>
        <v>2506</v>
      </c>
      <c r="B2509" s="57" t="s">
        <v>3135</v>
      </c>
      <c r="C2509" s="58" t="s">
        <v>428</v>
      </c>
      <c r="D2509" s="58" t="s">
        <v>2284</v>
      </c>
      <c r="E2509" s="58" t="s">
        <v>3136</v>
      </c>
      <c r="F2509" s="58" t="s">
        <v>1034</v>
      </c>
      <c r="G2509" s="58" t="s">
        <v>2315</v>
      </c>
      <c r="H2509" s="58" t="s">
        <v>437</v>
      </c>
      <c r="I2509" s="58" t="s">
        <v>25</v>
      </c>
      <c r="J2509" s="58" t="s">
        <v>25</v>
      </c>
      <c r="K2509" s="57"/>
      <c r="L2509" s="184">
        <v>0</v>
      </c>
      <c r="M2509" s="185">
        <v>31</v>
      </c>
      <c r="N2509" s="186">
        <v>31</v>
      </c>
      <c r="O2509" s="187">
        <f t="shared" si="373"/>
        <v>0</v>
      </c>
      <c r="P2509" s="59">
        <f t="shared" si="371"/>
        <v>100</v>
      </c>
    </row>
    <row r="2510" spans="1:16" s="2" customFormat="1" outlineLevel="2" x14ac:dyDescent="0.2">
      <c r="A2510" s="217">
        <f t="shared" si="372"/>
        <v>2507</v>
      </c>
      <c r="B2510" s="57" t="s">
        <v>3137</v>
      </c>
      <c r="C2510" s="58" t="s">
        <v>428</v>
      </c>
      <c r="D2510" s="58" t="s">
        <v>2284</v>
      </c>
      <c r="E2510" s="58" t="s">
        <v>3138</v>
      </c>
      <c r="F2510" s="58" t="s">
        <v>1034</v>
      </c>
      <c r="G2510" s="58" t="s">
        <v>2315</v>
      </c>
      <c r="H2510" s="58" t="s">
        <v>437</v>
      </c>
      <c r="I2510" s="58" t="s">
        <v>25</v>
      </c>
      <c r="J2510" s="58" t="s">
        <v>25</v>
      </c>
      <c r="K2510" s="57"/>
      <c r="L2510" s="184">
        <v>0</v>
      </c>
      <c r="M2510" s="185">
        <v>51</v>
      </c>
      <c r="N2510" s="186">
        <v>51</v>
      </c>
      <c r="O2510" s="187">
        <f t="shared" si="373"/>
        <v>0</v>
      </c>
      <c r="P2510" s="59">
        <f t="shared" si="371"/>
        <v>100</v>
      </c>
    </row>
    <row r="2511" spans="1:16" s="2" customFormat="1" outlineLevel="2" x14ac:dyDescent="0.2">
      <c r="A2511" s="217">
        <f t="shared" si="372"/>
        <v>2508</v>
      </c>
      <c r="B2511" s="57" t="s">
        <v>3139</v>
      </c>
      <c r="C2511" s="58" t="s">
        <v>428</v>
      </c>
      <c r="D2511" s="58" t="s">
        <v>2284</v>
      </c>
      <c r="E2511" s="58" t="s">
        <v>3140</v>
      </c>
      <c r="F2511" s="58" t="s">
        <v>1034</v>
      </c>
      <c r="G2511" s="58" t="s">
        <v>2315</v>
      </c>
      <c r="H2511" s="58" t="s">
        <v>437</v>
      </c>
      <c r="I2511" s="58" t="s">
        <v>25</v>
      </c>
      <c r="J2511" s="58" t="s">
        <v>25</v>
      </c>
      <c r="K2511" s="57"/>
      <c r="L2511" s="184">
        <v>0</v>
      </c>
      <c r="M2511" s="185">
        <v>15</v>
      </c>
      <c r="N2511" s="186">
        <v>15</v>
      </c>
      <c r="O2511" s="187">
        <f t="shared" si="373"/>
        <v>0</v>
      </c>
      <c r="P2511" s="59">
        <f t="shared" si="371"/>
        <v>100</v>
      </c>
    </row>
    <row r="2512" spans="1:16" s="2" customFormat="1" outlineLevel="2" x14ac:dyDescent="0.2">
      <c r="A2512" s="217">
        <f t="shared" si="372"/>
        <v>2509</v>
      </c>
      <c r="B2512" s="57" t="s">
        <v>3141</v>
      </c>
      <c r="C2512" s="58" t="s">
        <v>428</v>
      </c>
      <c r="D2512" s="58" t="s">
        <v>2284</v>
      </c>
      <c r="E2512" s="58" t="s">
        <v>3142</v>
      </c>
      <c r="F2512" s="58" t="s">
        <v>1034</v>
      </c>
      <c r="G2512" s="58" t="s">
        <v>2315</v>
      </c>
      <c r="H2512" s="58" t="s">
        <v>437</v>
      </c>
      <c r="I2512" s="58" t="s">
        <v>25</v>
      </c>
      <c r="J2512" s="58" t="s">
        <v>25</v>
      </c>
      <c r="K2512" s="57"/>
      <c r="L2512" s="184">
        <v>0</v>
      </c>
      <c r="M2512" s="185">
        <v>24</v>
      </c>
      <c r="N2512" s="186">
        <v>24</v>
      </c>
      <c r="O2512" s="187">
        <f t="shared" si="373"/>
        <v>0</v>
      </c>
      <c r="P2512" s="59">
        <f t="shared" si="371"/>
        <v>100</v>
      </c>
    </row>
    <row r="2513" spans="1:16" s="2" customFormat="1" outlineLevel="2" x14ac:dyDescent="0.2">
      <c r="A2513" s="217">
        <f t="shared" si="372"/>
        <v>2510</v>
      </c>
      <c r="B2513" s="57" t="s">
        <v>3143</v>
      </c>
      <c r="C2513" s="58" t="s">
        <v>428</v>
      </c>
      <c r="D2513" s="58" t="s">
        <v>2284</v>
      </c>
      <c r="E2513" s="58" t="s">
        <v>3144</v>
      </c>
      <c r="F2513" s="58" t="s">
        <v>1034</v>
      </c>
      <c r="G2513" s="58" t="s">
        <v>2315</v>
      </c>
      <c r="H2513" s="58" t="s">
        <v>437</v>
      </c>
      <c r="I2513" s="58" t="s">
        <v>25</v>
      </c>
      <c r="J2513" s="58" t="s">
        <v>25</v>
      </c>
      <c r="K2513" s="57"/>
      <c r="L2513" s="184">
        <v>0</v>
      </c>
      <c r="M2513" s="185">
        <v>20</v>
      </c>
      <c r="N2513" s="186">
        <v>20</v>
      </c>
      <c r="O2513" s="187">
        <f t="shared" si="373"/>
        <v>0</v>
      </c>
      <c r="P2513" s="59">
        <f t="shared" si="371"/>
        <v>100</v>
      </c>
    </row>
    <row r="2514" spans="1:16" s="2" customFormat="1" outlineLevel="2" x14ac:dyDescent="0.2">
      <c r="A2514" s="217">
        <f t="shared" si="372"/>
        <v>2511</v>
      </c>
      <c r="B2514" s="57" t="s">
        <v>3145</v>
      </c>
      <c r="C2514" s="58" t="s">
        <v>428</v>
      </c>
      <c r="D2514" s="58" t="s">
        <v>2284</v>
      </c>
      <c r="E2514" s="58" t="s">
        <v>3146</v>
      </c>
      <c r="F2514" s="58" t="s">
        <v>1034</v>
      </c>
      <c r="G2514" s="58" t="s">
        <v>2315</v>
      </c>
      <c r="H2514" s="58" t="s">
        <v>437</v>
      </c>
      <c r="I2514" s="58" t="s">
        <v>25</v>
      </c>
      <c r="J2514" s="58" t="s">
        <v>25</v>
      </c>
      <c r="K2514" s="57"/>
      <c r="L2514" s="184">
        <v>0</v>
      </c>
      <c r="M2514" s="185">
        <v>13</v>
      </c>
      <c r="N2514" s="186">
        <v>13</v>
      </c>
      <c r="O2514" s="187">
        <f t="shared" si="373"/>
        <v>0</v>
      </c>
      <c r="P2514" s="59">
        <f t="shared" si="371"/>
        <v>100</v>
      </c>
    </row>
    <row r="2515" spans="1:16" s="2" customFormat="1" outlineLevel="2" x14ac:dyDescent="0.2">
      <c r="A2515" s="217">
        <f t="shared" si="372"/>
        <v>2512</v>
      </c>
      <c r="B2515" s="57" t="s">
        <v>3147</v>
      </c>
      <c r="C2515" s="58" t="s">
        <v>428</v>
      </c>
      <c r="D2515" s="58" t="s">
        <v>2284</v>
      </c>
      <c r="E2515" s="58" t="s">
        <v>3148</v>
      </c>
      <c r="F2515" s="58" t="s">
        <v>1034</v>
      </c>
      <c r="G2515" s="58" t="s">
        <v>2315</v>
      </c>
      <c r="H2515" s="58" t="s">
        <v>437</v>
      </c>
      <c r="I2515" s="58" t="s">
        <v>25</v>
      </c>
      <c r="J2515" s="58" t="s">
        <v>25</v>
      </c>
      <c r="K2515" s="57"/>
      <c r="L2515" s="184">
        <v>0</v>
      </c>
      <c r="M2515" s="185">
        <v>15</v>
      </c>
      <c r="N2515" s="186">
        <v>15</v>
      </c>
      <c r="O2515" s="187">
        <f t="shared" si="373"/>
        <v>0</v>
      </c>
      <c r="P2515" s="59">
        <f t="shared" si="371"/>
        <v>100</v>
      </c>
    </row>
    <row r="2516" spans="1:16" s="2" customFormat="1" outlineLevel="2" x14ac:dyDescent="0.2">
      <c r="A2516" s="217">
        <f t="shared" si="372"/>
        <v>2513</v>
      </c>
      <c r="B2516" s="57" t="s">
        <v>3149</v>
      </c>
      <c r="C2516" s="58" t="s">
        <v>428</v>
      </c>
      <c r="D2516" s="58" t="s">
        <v>2284</v>
      </c>
      <c r="E2516" s="58" t="s">
        <v>3150</v>
      </c>
      <c r="F2516" s="58" t="s">
        <v>1034</v>
      </c>
      <c r="G2516" s="58" t="s">
        <v>2315</v>
      </c>
      <c r="H2516" s="58" t="s">
        <v>437</v>
      </c>
      <c r="I2516" s="58" t="s">
        <v>25</v>
      </c>
      <c r="J2516" s="58" t="s">
        <v>25</v>
      </c>
      <c r="K2516" s="57"/>
      <c r="L2516" s="184">
        <v>0</v>
      </c>
      <c r="M2516" s="185">
        <v>56</v>
      </c>
      <c r="N2516" s="186">
        <v>56</v>
      </c>
      <c r="O2516" s="187">
        <f t="shared" si="373"/>
        <v>0</v>
      </c>
      <c r="P2516" s="59">
        <f t="shared" si="371"/>
        <v>100</v>
      </c>
    </row>
    <row r="2517" spans="1:16" s="2" customFormat="1" outlineLevel="2" x14ac:dyDescent="0.2">
      <c r="A2517" s="217">
        <f t="shared" si="372"/>
        <v>2514</v>
      </c>
      <c r="B2517" s="57" t="s">
        <v>3001</v>
      </c>
      <c r="C2517" s="58" t="s">
        <v>428</v>
      </c>
      <c r="D2517" s="58" t="s">
        <v>2284</v>
      </c>
      <c r="E2517" s="58" t="s">
        <v>3002</v>
      </c>
      <c r="F2517" s="58" t="s">
        <v>1034</v>
      </c>
      <c r="G2517" s="58" t="s">
        <v>2315</v>
      </c>
      <c r="H2517" s="58" t="s">
        <v>437</v>
      </c>
      <c r="I2517" s="58" t="s">
        <v>25</v>
      </c>
      <c r="J2517" s="58" t="s">
        <v>25</v>
      </c>
      <c r="K2517" s="57"/>
      <c r="L2517" s="184">
        <v>0</v>
      </c>
      <c r="M2517" s="185">
        <v>35</v>
      </c>
      <c r="N2517" s="186">
        <v>35</v>
      </c>
      <c r="O2517" s="187">
        <f t="shared" si="373"/>
        <v>0</v>
      </c>
      <c r="P2517" s="59">
        <f t="shared" si="371"/>
        <v>100</v>
      </c>
    </row>
    <row r="2518" spans="1:16" s="2" customFormat="1" outlineLevel="2" x14ac:dyDescent="0.2">
      <c r="A2518" s="217">
        <f t="shared" si="372"/>
        <v>2515</v>
      </c>
      <c r="B2518" s="57" t="s">
        <v>3151</v>
      </c>
      <c r="C2518" s="58" t="s">
        <v>428</v>
      </c>
      <c r="D2518" s="58" t="s">
        <v>2284</v>
      </c>
      <c r="E2518" s="58" t="s">
        <v>3152</v>
      </c>
      <c r="F2518" s="58" t="s">
        <v>1034</v>
      </c>
      <c r="G2518" s="58" t="s">
        <v>2315</v>
      </c>
      <c r="H2518" s="58" t="s">
        <v>437</v>
      </c>
      <c r="I2518" s="58" t="s">
        <v>25</v>
      </c>
      <c r="J2518" s="58" t="s">
        <v>25</v>
      </c>
      <c r="K2518" s="57"/>
      <c r="L2518" s="184">
        <v>0</v>
      </c>
      <c r="M2518" s="185">
        <v>45</v>
      </c>
      <c r="N2518" s="186">
        <v>45</v>
      </c>
      <c r="O2518" s="187">
        <f t="shared" si="373"/>
        <v>0</v>
      </c>
      <c r="P2518" s="59">
        <f t="shared" si="371"/>
        <v>100</v>
      </c>
    </row>
    <row r="2519" spans="1:16" s="2" customFormat="1" outlineLevel="2" x14ac:dyDescent="0.2">
      <c r="A2519" s="217">
        <f t="shared" si="372"/>
        <v>2516</v>
      </c>
      <c r="B2519" s="57" t="s">
        <v>3153</v>
      </c>
      <c r="C2519" s="58" t="s">
        <v>428</v>
      </c>
      <c r="D2519" s="58" t="s">
        <v>2284</v>
      </c>
      <c r="E2519" s="58" t="s">
        <v>3154</v>
      </c>
      <c r="F2519" s="58" t="s">
        <v>1034</v>
      </c>
      <c r="G2519" s="58" t="s">
        <v>2315</v>
      </c>
      <c r="H2519" s="58" t="s">
        <v>437</v>
      </c>
      <c r="I2519" s="58" t="s">
        <v>25</v>
      </c>
      <c r="J2519" s="58" t="s">
        <v>25</v>
      </c>
      <c r="K2519" s="57"/>
      <c r="L2519" s="184">
        <v>0</v>
      </c>
      <c r="M2519" s="185">
        <v>69</v>
      </c>
      <c r="N2519" s="186">
        <v>69</v>
      </c>
      <c r="O2519" s="187">
        <f t="shared" si="373"/>
        <v>0</v>
      </c>
      <c r="P2519" s="59">
        <f t="shared" si="371"/>
        <v>100</v>
      </c>
    </row>
    <row r="2520" spans="1:16" s="2" customFormat="1" outlineLevel="2" x14ac:dyDescent="0.2">
      <c r="A2520" s="217">
        <f t="shared" si="372"/>
        <v>2517</v>
      </c>
      <c r="B2520" s="57" t="s">
        <v>3155</v>
      </c>
      <c r="C2520" s="58" t="s">
        <v>428</v>
      </c>
      <c r="D2520" s="58" t="s">
        <v>2284</v>
      </c>
      <c r="E2520" s="58" t="s">
        <v>3156</v>
      </c>
      <c r="F2520" s="58" t="s">
        <v>1034</v>
      </c>
      <c r="G2520" s="58" t="s">
        <v>2315</v>
      </c>
      <c r="H2520" s="58" t="s">
        <v>437</v>
      </c>
      <c r="I2520" s="58" t="s">
        <v>25</v>
      </c>
      <c r="J2520" s="58" t="s">
        <v>25</v>
      </c>
      <c r="K2520" s="57"/>
      <c r="L2520" s="184">
        <v>0</v>
      </c>
      <c r="M2520" s="185">
        <v>54</v>
      </c>
      <c r="N2520" s="186">
        <v>54</v>
      </c>
      <c r="O2520" s="187">
        <f t="shared" si="373"/>
        <v>0</v>
      </c>
      <c r="P2520" s="59">
        <f t="shared" si="371"/>
        <v>100</v>
      </c>
    </row>
    <row r="2521" spans="1:16" s="2" customFormat="1" outlineLevel="2" x14ac:dyDescent="0.2">
      <c r="A2521" s="217">
        <f t="shared" si="372"/>
        <v>2518</v>
      </c>
      <c r="B2521" s="57" t="s">
        <v>3157</v>
      </c>
      <c r="C2521" s="58" t="s">
        <v>428</v>
      </c>
      <c r="D2521" s="58" t="s">
        <v>2284</v>
      </c>
      <c r="E2521" s="58" t="s">
        <v>3158</v>
      </c>
      <c r="F2521" s="58" t="s">
        <v>1034</v>
      </c>
      <c r="G2521" s="58" t="s">
        <v>2315</v>
      </c>
      <c r="H2521" s="58" t="s">
        <v>437</v>
      </c>
      <c r="I2521" s="58" t="s">
        <v>25</v>
      </c>
      <c r="J2521" s="58" t="s">
        <v>25</v>
      </c>
      <c r="K2521" s="57"/>
      <c r="L2521" s="184">
        <v>0</v>
      </c>
      <c r="M2521" s="185">
        <v>60</v>
      </c>
      <c r="N2521" s="186">
        <v>60</v>
      </c>
      <c r="O2521" s="187">
        <f t="shared" si="373"/>
        <v>0</v>
      </c>
      <c r="P2521" s="59">
        <f t="shared" si="371"/>
        <v>100</v>
      </c>
    </row>
    <row r="2522" spans="1:16" s="2" customFormat="1" outlineLevel="2" x14ac:dyDescent="0.2">
      <c r="A2522" s="217">
        <f t="shared" si="372"/>
        <v>2519</v>
      </c>
      <c r="B2522" s="57" t="s">
        <v>3159</v>
      </c>
      <c r="C2522" s="58" t="s">
        <v>428</v>
      </c>
      <c r="D2522" s="58" t="s">
        <v>2284</v>
      </c>
      <c r="E2522" s="58" t="s">
        <v>3160</v>
      </c>
      <c r="F2522" s="58" t="s">
        <v>1034</v>
      </c>
      <c r="G2522" s="58" t="s">
        <v>2315</v>
      </c>
      <c r="H2522" s="58" t="s">
        <v>437</v>
      </c>
      <c r="I2522" s="58" t="s">
        <v>25</v>
      </c>
      <c r="J2522" s="58" t="s">
        <v>25</v>
      </c>
      <c r="K2522" s="57"/>
      <c r="L2522" s="184">
        <v>0</v>
      </c>
      <c r="M2522" s="185">
        <v>46</v>
      </c>
      <c r="N2522" s="186">
        <v>46</v>
      </c>
      <c r="O2522" s="187">
        <f t="shared" si="373"/>
        <v>0</v>
      </c>
      <c r="P2522" s="59">
        <f t="shared" si="371"/>
        <v>100</v>
      </c>
    </row>
    <row r="2523" spans="1:16" s="2" customFormat="1" outlineLevel="2" x14ac:dyDescent="0.2">
      <c r="A2523" s="217">
        <f t="shared" si="372"/>
        <v>2520</v>
      </c>
      <c r="B2523" s="57" t="s">
        <v>3161</v>
      </c>
      <c r="C2523" s="58" t="s">
        <v>428</v>
      </c>
      <c r="D2523" s="58" t="s">
        <v>2284</v>
      </c>
      <c r="E2523" s="58" t="s">
        <v>3162</v>
      </c>
      <c r="F2523" s="58" t="s">
        <v>1034</v>
      </c>
      <c r="G2523" s="58" t="s">
        <v>2315</v>
      </c>
      <c r="H2523" s="58" t="s">
        <v>437</v>
      </c>
      <c r="I2523" s="58" t="s">
        <v>25</v>
      </c>
      <c r="J2523" s="58" t="s">
        <v>25</v>
      </c>
      <c r="K2523" s="57"/>
      <c r="L2523" s="184">
        <v>0</v>
      </c>
      <c r="M2523" s="185">
        <v>61</v>
      </c>
      <c r="N2523" s="186">
        <v>61</v>
      </c>
      <c r="O2523" s="187">
        <f t="shared" si="373"/>
        <v>0</v>
      </c>
      <c r="P2523" s="59">
        <f t="shared" si="371"/>
        <v>100</v>
      </c>
    </row>
    <row r="2524" spans="1:16" s="2" customFormat="1" outlineLevel="2" x14ac:dyDescent="0.2">
      <c r="A2524" s="217">
        <f t="shared" si="372"/>
        <v>2521</v>
      </c>
      <c r="B2524" s="57" t="s">
        <v>3163</v>
      </c>
      <c r="C2524" s="58" t="s">
        <v>428</v>
      </c>
      <c r="D2524" s="58" t="s">
        <v>2284</v>
      </c>
      <c r="E2524" s="58" t="s">
        <v>3164</v>
      </c>
      <c r="F2524" s="58" t="s">
        <v>1034</v>
      </c>
      <c r="G2524" s="58" t="s">
        <v>2315</v>
      </c>
      <c r="H2524" s="58" t="s">
        <v>437</v>
      </c>
      <c r="I2524" s="58" t="s">
        <v>25</v>
      </c>
      <c r="J2524" s="58" t="s">
        <v>25</v>
      </c>
      <c r="K2524" s="57"/>
      <c r="L2524" s="184">
        <v>0</v>
      </c>
      <c r="M2524" s="185">
        <v>26</v>
      </c>
      <c r="N2524" s="186">
        <v>26</v>
      </c>
      <c r="O2524" s="187">
        <f t="shared" si="373"/>
        <v>0</v>
      </c>
      <c r="P2524" s="59">
        <f t="shared" si="371"/>
        <v>100</v>
      </c>
    </row>
    <row r="2525" spans="1:16" s="2" customFormat="1" outlineLevel="2" x14ac:dyDescent="0.2">
      <c r="A2525" s="217">
        <f t="shared" si="372"/>
        <v>2522</v>
      </c>
      <c r="B2525" s="57" t="s">
        <v>3165</v>
      </c>
      <c r="C2525" s="58" t="s">
        <v>428</v>
      </c>
      <c r="D2525" s="58" t="s">
        <v>2284</v>
      </c>
      <c r="E2525" s="58" t="s">
        <v>3166</v>
      </c>
      <c r="F2525" s="58" t="s">
        <v>1034</v>
      </c>
      <c r="G2525" s="58" t="s">
        <v>2315</v>
      </c>
      <c r="H2525" s="58" t="s">
        <v>437</v>
      </c>
      <c r="I2525" s="58" t="s">
        <v>25</v>
      </c>
      <c r="J2525" s="58" t="s">
        <v>25</v>
      </c>
      <c r="K2525" s="57"/>
      <c r="L2525" s="184">
        <v>0</v>
      </c>
      <c r="M2525" s="185">
        <v>57</v>
      </c>
      <c r="N2525" s="186">
        <v>57</v>
      </c>
      <c r="O2525" s="187">
        <f t="shared" si="373"/>
        <v>0</v>
      </c>
      <c r="P2525" s="59">
        <f t="shared" si="371"/>
        <v>100</v>
      </c>
    </row>
    <row r="2526" spans="1:16" s="2" customFormat="1" outlineLevel="2" x14ac:dyDescent="0.2">
      <c r="A2526" s="217">
        <f t="shared" si="372"/>
        <v>2523</v>
      </c>
      <c r="B2526" s="57" t="s">
        <v>3167</v>
      </c>
      <c r="C2526" s="58" t="s">
        <v>428</v>
      </c>
      <c r="D2526" s="58" t="s">
        <v>2284</v>
      </c>
      <c r="E2526" s="58" t="s">
        <v>3168</v>
      </c>
      <c r="F2526" s="58" t="s">
        <v>1034</v>
      </c>
      <c r="G2526" s="58" t="s">
        <v>2315</v>
      </c>
      <c r="H2526" s="58" t="s">
        <v>437</v>
      </c>
      <c r="I2526" s="58" t="s">
        <v>25</v>
      </c>
      <c r="J2526" s="58" t="s">
        <v>25</v>
      </c>
      <c r="K2526" s="57"/>
      <c r="L2526" s="184">
        <v>0</v>
      </c>
      <c r="M2526" s="185">
        <v>35</v>
      </c>
      <c r="N2526" s="186">
        <v>35</v>
      </c>
      <c r="O2526" s="187">
        <f t="shared" si="373"/>
        <v>0</v>
      </c>
      <c r="P2526" s="59">
        <f t="shared" si="371"/>
        <v>100</v>
      </c>
    </row>
    <row r="2527" spans="1:16" s="2" customFormat="1" outlineLevel="2" x14ac:dyDescent="0.2">
      <c r="A2527" s="217">
        <f t="shared" si="372"/>
        <v>2524</v>
      </c>
      <c r="B2527" s="57" t="s">
        <v>3169</v>
      </c>
      <c r="C2527" s="58" t="s">
        <v>428</v>
      </c>
      <c r="D2527" s="58" t="s">
        <v>2284</v>
      </c>
      <c r="E2527" s="58" t="s">
        <v>3170</v>
      </c>
      <c r="F2527" s="58" t="s">
        <v>1034</v>
      </c>
      <c r="G2527" s="58" t="s">
        <v>2315</v>
      </c>
      <c r="H2527" s="58" t="s">
        <v>437</v>
      </c>
      <c r="I2527" s="58" t="s">
        <v>25</v>
      </c>
      <c r="J2527" s="58" t="s">
        <v>25</v>
      </c>
      <c r="K2527" s="57"/>
      <c r="L2527" s="184">
        <v>0</v>
      </c>
      <c r="M2527" s="185">
        <v>68</v>
      </c>
      <c r="N2527" s="186">
        <v>68</v>
      </c>
      <c r="O2527" s="187">
        <f t="shared" si="373"/>
        <v>0</v>
      </c>
      <c r="P2527" s="59">
        <f t="shared" si="371"/>
        <v>100</v>
      </c>
    </row>
    <row r="2528" spans="1:16" s="2" customFormat="1" outlineLevel="2" x14ac:dyDescent="0.2">
      <c r="A2528" s="217">
        <f t="shared" si="372"/>
        <v>2525</v>
      </c>
      <c r="B2528" s="57" t="s">
        <v>3171</v>
      </c>
      <c r="C2528" s="58" t="s">
        <v>428</v>
      </c>
      <c r="D2528" s="58" t="s">
        <v>2284</v>
      </c>
      <c r="E2528" s="58" t="s">
        <v>3172</v>
      </c>
      <c r="F2528" s="58" t="s">
        <v>1034</v>
      </c>
      <c r="G2528" s="58" t="s">
        <v>2315</v>
      </c>
      <c r="H2528" s="58" t="s">
        <v>437</v>
      </c>
      <c r="I2528" s="58" t="s">
        <v>25</v>
      </c>
      <c r="J2528" s="58" t="s">
        <v>25</v>
      </c>
      <c r="K2528" s="57"/>
      <c r="L2528" s="184">
        <v>0</v>
      </c>
      <c r="M2528" s="185">
        <v>53</v>
      </c>
      <c r="N2528" s="186">
        <v>53</v>
      </c>
      <c r="O2528" s="187">
        <f t="shared" si="373"/>
        <v>0</v>
      </c>
      <c r="P2528" s="59">
        <f t="shared" si="371"/>
        <v>100</v>
      </c>
    </row>
    <row r="2529" spans="1:16" s="2" customFormat="1" outlineLevel="2" x14ac:dyDescent="0.2">
      <c r="A2529" s="217">
        <f t="shared" si="372"/>
        <v>2526</v>
      </c>
      <c r="B2529" s="57" t="s">
        <v>3173</v>
      </c>
      <c r="C2529" s="58" t="s">
        <v>428</v>
      </c>
      <c r="D2529" s="58" t="s">
        <v>2284</v>
      </c>
      <c r="E2529" s="58" t="s">
        <v>3174</v>
      </c>
      <c r="F2529" s="58" t="s">
        <v>1034</v>
      </c>
      <c r="G2529" s="58" t="s">
        <v>2315</v>
      </c>
      <c r="H2529" s="58" t="s">
        <v>437</v>
      </c>
      <c r="I2529" s="58" t="s">
        <v>25</v>
      </c>
      <c r="J2529" s="58" t="s">
        <v>25</v>
      </c>
      <c r="K2529" s="57"/>
      <c r="L2529" s="184">
        <v>0</v>
      </c>
      <c r="M2529" s="185">
        <v>119</v>
      </c>
      <c r="N2529" s="186">
        <v>119</v>
      </c>
      <c r="O2529" s="187">
        <f t="shared" si="373"/>
        <v>0</v>
      </c>
      <c r="P2529" s="59">
        <f t="shared" si="371"/>
        <v>100</v>
      </c>
    </row>
    <row r="2530" spans="1:16" s="2" customFormat="1" outlineLevel="2" x14ac:dyDescent="0.2">
      <c r="A2530" s="217">
        <f t="shared" si="372"/>
        <v>2527</v>
      </c>
      <c r="B2530" s="57" t="s">
        <v>3175</v>
      </c>
      <c r="C2530" s="58" t="s">
        <v>428</v>
      </c>
      <c r="D2530" s="58" t="s">
        <v>2284</v>
      </c>
      <c r="E2530" s="58" t="s">
        <v>3176</v>
      </c>
      <c r="F2530" s="58" t="s">
        <v>3027</v>
      </c>
      <c r="G2530" s="58" t="s">
        <v>2315</v>
      </c>
      <c r="H2530" s="58" t="s">
        <v>437</v>
      </c>
      <c r="I2530" s="58" t="s">
        <v>25</v>
      </c>
      <c r="J2530" s="58" t="s">
        <v>25</v>
      </c>
      <c r="K2530" s="57"/>
      <c r="L2530" s="184">
        <v>0</v>
      </c>
      <c r="M2530" s="185">
        <v>6</v>
      </c>
      <c r="N2530" s="186">
        <v>6</v>
      </c>
      <c r="O2530" s="187">
        <f t="shared" si="373"/>
        <v>0</v>
      </c>
      <c r="P2530" s="59">
        <f t="shared" si="371"/>
        <v>100</v>
      </c>
    </row>
    <row r="2531" spans="1:16" s="2" customFormat="1" outlineLevel="2" x14ac:dyDescent="0.2">
      <c r="A2531" s="217">
        <f t="shared" si="372"/>
        <v>2528</v>
      </c>
      <c r="B2531" s="57" t="s">
        <v>3177</v>
      </c>
      <c r="C2531" s="58" t="s">
        <v>428</v>
      </c>
      <c r="D2531" s="58" t="s">
        <v>2284</v>
      </c>
      <c r="E2531" s="58" t="s">
        <v>3178</v>
      </c>
      <c r="F2531" s="58" t="s">
        <v>3027</v>
      </c>
      <c r="G2531" s="58" t="s">
        <v>2315</v>
      </c>
      <c r="H2531" s="58" t="s">
        <v>437</v>
      </c>
      <c r="I2531" s="58" t="s">
        <v>25</v>
      </c>
      <c r="J2531" s="58" t="s">
        <v>25</v>
      </c>
      <c r="K2531" s="57"/>
      <c r="L2531" s="184">
        <v>0</v>
      </c>
      <c r="M2531" s="185">
        <v>31</v>
      </c>
      <c r="N2531" s="186">
        <v>31</v>
      </c>
      <c r="O2531" s="187">
        <f t="shared" si="373"/>
        <v>0</v>
      </c>
      <c r="P2531" s="59">
        <f t="shared" si="371"/>
        <v>100</v>
      </c>
    </row>
    <row r="2532" spans="1:16" s="2" customFormat="1" outlineLevel="2" x14ac:dyDescent="0.2">
      <c r="A2532" s="217">
        <f t="shared" si="372"/>
        <v>2529</v>
      </c>
      <c r="B2532" s="57" t="s">
        <v>3179</v>
      </c>
      <c r="C2532" s="58" t="s">
        <v>428</v>
      </c>
      <c r="D2532" s="58" t="s">
        <v>2284</v>
      </c>
      <c r="E2532" s="58" t="s">
        <v>3180</v>
      </c>
      <c r="F2532" s="58" t="s">
        <v>3027</v>
      </c>
      <c r="G2532" s="58" t="s">
        <v>2315</v>
      </c>
      <c r="H2532" s="58" t="s">
        <v>437</v>
      </c>
      <c r="I2532" s="58" t="s">
        <v>25</v>
      </c>
      <c r="J2532" s="58" t="s">
        <v>25</v>
      </c>
      <c r="K2532" s="57"/>
      <c r="L2532" s="184">
        <v>0</v>
      </c>
      <c r="M2532" s="185">
        <v>21</v>
      </c>
      <c r="N2532" s="186">
        <v>21</v>
      </c>
      <c r="O2532" s="187">
        <f t="shared" si="373"/>
        <v>0</v>
      </c>
      <c r="P2532" s="59">
        <f t="shared" si="371"/>
        <v>100</v>
      </c>
    </row>
    <row r="2533" spans="1:16" s="2" customFormat="1" outlineLevel="2" x14ac:dyDescent="0.2">
      <c r="A2533" s="217">
        <f t="shared" si="372"/>
        <v>2530</v>
      </c>
      <c r="B2533" s="57" t="s">
        <v>3078</v>
      </c>
      <c r="C2533" s="58" t="s">
        <v>428</v>
      </c>
      <c r="D2533" s="58" t="s">
        <v>2284</v>
      </c>
      <c r="E2533" s="58" t="s">
        <v>3181</v>
      </c>
      <c r="F2533" s="58" t="s">
        <v>3027</v>
      </c>
      <c r="G2533" s="58" t="s">
        <v>2315</v>
      </c>
      <c r="H2533" s="58" t="s">
        <v>437</v>
      </c>
      <c r="I2533" s="58" t="s">
        <v>25</v>
      </c>
      <c r="J2533" s="58" t="s">
        <v>25</v>
      </c>
      <c r="K2533" s="57"/>
      <c r="L2533" s="184">
        <v>0</v>
      </c>
      <c r="M2533" s="185">
        <v>38</v>
      </c>
      <c r="N2533" s="186">
        <v>38</v>
      </c>
      <c r="O2533" s="187">
        <f t="shared" si="373"/>
        <v>0</v>
      </c>
      <c r="P2533" s="59">
        <f t="shared" si="371"/>
        <v>100</v>
      </c>
    </row>
    <row r="2534" spans="1:16" s="2" customFormat="1" outlineLevel="2" x14ac:dyDescent="0.2">
      <c r="A2534" s="217">
        <f t="shared" si="372"/>
        <v>2531</v>
      </c>
      <c r="B2534" s="57" t="s">
        <v>3182</v>
      </c>
      <c r="C2534" s="58" t="s">
        <v>428</v>
      </c>
      <c r="D2534" s="58" t="s">
        <v>2284</v>
      </c>
      <c r="E2534" s="58" t="s">
        <v>3183</v>
      </c>
      <c r="F2534" s="58" t="s">
        <v>3027</v>
      </c>
      <c r="G2534" s="58" t="s">
        <v>2315</v>
      </c>
      <c r="H2534" s="58" t="s">
        <v>437</v>
      </c>
      <c r="I2534" s="58" t="s">
        <v>25</v>
      </c>
      <c r="J2534" s="58" t="s">
        <v>25</v>
      </c>
      <c r="K2534" s="57"/>
      <c r="L2534" s="184">
        <v>0</v>
      </c>
      <c r="M2534" s="185">
        <v>11</v>
      </c>
      <c r="N2534" s="186">
        <v>11</v>
      </c>
      <c r="O2534" s="187">
        <f t="shared" si="373"/>
        <v>0</v>
      </c>
      <c r="P2534" s="59">
        <f t="shared" si="371"/>
        <v>100</v>
      </c>
    </row>
    <row r="2535" spans="1:16" s="2" customFormat="1" outlineLevel="2" x14ac:dyDescent="0.2">
      <c r="A2535" s="217">
        <f t="shared" si="372"/>
        <v>2532</v>
      </c>
      <c r="B2535" s="57" t="s">
        <v>3184</v>
      </c>
      <c r="C2535" s="58" t="s">
        <v>428</v>
      </c>
      <c r="D2535" s="58" t="s">
        <v>2284</v>
      </c>
      <c r="E2535" s="58" t="s">
        <v>3185</v>
      </c>
      <c r="F2535" s="58" t="s">
        <v>3027</v>
      </c>
      <c r="G2535" s="58" t="s">
        <v>2315</v>
      </c>
      <c r="H2535" s="58" t="s">
        <v>437</v>
      </c>
      <c r="I2535" s="58" t="s">
        <v>25</v>
      </c>
      <c r="J2535" s="58" t="s">
        <v>25</v>
      </c>
      <c r="K2535" s="57"/>
      <c r="L2535" s="184">
        <v>0</v>
      </c>
      <c r="M2535" s="185">
        <v>16</v>
      </c>
      <c r="N2535" s="186">
        <v>16</v>
      </c>
      <c r="O2535" s="187">
        <f t="shared" si="373"/>
        <v>0</v>
      </c>
      <c r="P2535" s="59">
        <f t="shared" si="371"/>
        <v>100</v>
      </c>
    </row>
    <row r="2536" spans="1:16" s="2" customFormat="1" outlineLevel="2" x14ac:dyDescent="0.2">
      <c r="A2536" s="217">
        <f t="shared" si="372"/>
        <v>2533</v>
      </c>
      <c r="B2536" s="57" t="s">
        <v>3186</v>
      </c>
      <c r="C2536" s="58" t="s">
        <v>428</v>
      </c>
      <c r="D2536" s="58" t="s">
        <v>2284</v>
      </c>
      <c r="E2536" s="58" t="s">
        <v>3187</v>
      </c>
      <c r="F2536" s="58" t="s">
        <v>3027</v>
      </c>
      <c r="G2536" s="58" t="s">
        <v>2315</v>
      </c>
      <c r="H2536" s="58" t="s">
        <v>437</v>
      </c>
      <c r="I2536" s="58" t="s">
        <v>25</v>
      </c>
      <c r="J2536" s="58" t="s">
        <v>25</v>
      </c>
      <c r="K2536" s="57"/>
      <c r="L2536" s="184">
        <v>0</v>
      </c>
      <c r="M2536" s="185">
        <v>7</v>
      </c>
      <c r="N2536" s="186">
        <v>7</v>
      </c>
      <c r="O2536" s="187">
        <f t="shared" si="373"/>
        <v>0</v>
      </c>
      <c r="P2536" s="59">
        <f t="shared" si="371"/>
        <v>100</v>
      </c>
    </row>
    <row r="2537" spans="1:16" s="2" customFormat="1" outlineLevel="2" x14ac:dyDescent="0.2">
      <c r="A2537" s="217">
        <f t="shared" si="372"/>
        <v>2534</v>
      </c>
      <c r="B2537" s="57" t="s">
        <v>3188</v>
      </c>
      <c r="C2537" s="58" t="s">
        <v>428</v>
      </c>
      <c r="D2537" s="58" t="s">
        <v>2284</v>
      </c>
      <c r="E2537" s="58" t="s">
        <v>3189</v>
      </c>
      <c r="F2537" s="58" t="s">
        <v>3027</v>
      </c>
      <c r="G2537" s="58" t="s">
        <v>2315</v>
      </c>
      <c r="H2537" s="58" t="s">
        <v>437</v>
      </c>
      <c r="I2537" s="58" t="s">
        <v>25</v>
      </c>
      <c r="J2537" s="58" t="s">
        <v>25</v>
      </c>
      <c r="K2537" s="57"/>
      <c r="L2537" s="184">
        <v>0</v>
      </c>
      <c r="M2537" s="185">
        <v>25</v>
      </c>
      <c r="N2537" s="186">
        <v>25</v>
      </c>
      <c r="O2537" s="187">
        <f t="shared" si="373"/>
        <v>0</v>
      </c>
      <c r="P2537" s="59">
        <f t="shared" si="371"/>
        <v>100</v>
      </c>
    </row>
    <row r="2538" spans="1:16" s="2" customFormat="1" outlineLevel="2" x14ac:dyDescent="0.2">
      <c r="A2538" s="217">
        <f t="shared" si="372"/>
        <v>2535</v>
      </c>
      <c r="B2538" s="57" t="s">
        <v>3190</v>
      </c>
      <c r="C2538" s="58" t="s">
        <v>428</v>
      </c>
      <c r="D2538" s="58" t="s">
        <v>2284</v>
      </c>
      <c r="E2538" s="58" t="s">
        <v>3191</v>
      </c>
      <c r="F2538" s="58" t="s">
        <v>3027</v>
      </c>
      <c r="G2538" s="58" t="s">
        <v>2315</v>
      </c>
      <c r="H2538" s="58" t="s">
        <v>437</v>
      </c>
      <c r="I2538" s="58" t="s">
        <v>25</v>
      </c>
      <c r="J2538" s="58" t="s">
        <v>25</v>
      </c>
      <c r="K2538" s="57"/>
      <c r="L2538" s="184">
        <v>0</v>
      </c>
      <c r="M2538" s="185">
        <v>39</v>
      </c>
      <c r="N2538" s="186">
        <v>39</v>
      </c>
      <c r="O2538" s="187">
        <f t="shared" si="373"/>
        <v>0</v>
      </c>
      <c r="P2538" s="59">
        <f t="shared" ref="P2538:P2601" si="374">N2538/M2538*100</f>
        <v>100</v>
      </c>
    </row>
    <row r="2539" spans="1:16" s="2" customFormat="1" outlineLevel="2" x14ac:dyDescent="0.2">
      <c r="A2539" s="217">
        <f t="shared" si="372"/>
        <v>2536</v>
      </c>
      <c r="B2539" s="57" t="s">
        <v>3192</v>
      </c>
      <c r="C2539" s="58" t="s">
        <v>428</v>
      </c>
      <c r="D2539" s="58" t="s">
        <v>2284</v>
      </c>
      <c r="E2539" s="58" t="s">
        <v>3193</v>
      </c>
      <c r="F2539" s="58" t="s">
        <v>3027</v>
      </c>
      <c r="G2539" s="58" t="s">
        <v>2315</v>
      </c>
      <c r="H2539" s="58" t="s">
        <v>437</v>
      </c>
      <c r="I2539" s="58" t="s">
        <v>25</v>
      </c>
      <c r="J2539" s="58" t="s">
        <v>25</v>
      </c>
      <c r="K2539" s="57"/>
      <c r="L2539" s="184">
        <v>0</v>
      </c>
      <c r="M2539" s="185">
        <v>12</v>
      </c>
      <c r="N2539" s="186">
        <v>12</v>
      </c>
      <c r="O2539" s="187">
        <f t="shared" si="373"/>
        <v>0</v>
      </c>
      <c r="P2539" s="59">
        <f t="shared" si="374"/>
        <v>100</v>
      </c>
    </row>
    <row r="2540" spans="1:16" s="2" customFormat="1" outlineLevel="2" x14ac:dyDescent="0.2">
      <c r="A2540" s="217">
        <f t="shared" si="372"/>
        <v>2537</v>
      </c>
      <c r="B2540" s="57" t="s">
        <v>3194</v>
      </c>
      <c r="C2540" s="58" t="s">
        <v>428</v>
      </c>
      <c r="D2540" s="58" t="s">
        <v>2284</v>
      </c>
      <c r="E2540" s="58" t="s">
        <v>3195</v>
      </c>
      <c r="F2540" s="58" t="s">
        <v>3027</v>
      </c>
      <c r="G2540" s="58" t="s">
        <v>2315</v>
      </c>
      <c r="H2540" s="58" t="s">
        <v>437</v>
      </c>
      <c r="I2540" s="58" t="s">
        <v>25</v>
      </c>
      <c r="J2540" s="58" t="s">
        <v>25</v>
      </c>
      <c r="K2540" s="57"/>
      <c r="L2540" s="184">
        <v>0</v>
      </c>
      <c r="M2540" s="185">
        <v>5</v>
      </c>
      <c r="N2540" s="186">
        <v>5</v>
      </c>
      <c r="O2540" s="187">
        <f t="shared" si="373"/>
        <v>0</v>
      </c>
      <c r="P2540" s="59">
        <f t="shared" si="374"/>
        <v>100</v>
      </c>
    </row>
    <row r="2541" spans="1:16" s="2" customFormat="1" outlineLevel="2" x14ac:dyDescent="0.2">
      <c r="A2541" s="217">
        <f t="shared" si="372"/>
        <v>2538</v>
      </c>
      <c r="B2541" s="57" t="s">
        <v>3196</v>
      </c>
      <c r="C2541" s="58" t="s">
        <v>428</v>
      </c>
      <c r="D2541" s="58" t="s">
        <v>2284</v>
      </c>
      <c r="E2541" s="58" t="s">
        <v>3197</v>
      </c>
      <c r="F2541" s="58" t="s">
        <v>3027</v>
      </c>
      <c r="G2541" s="58" t="s">
        <v>2315</v>
      </c>
      <c r="H2541" s="58" t="s">
        <v>437</v>
      </c>
      <c r="I2541" s="58" t="s">
        <v>25</v>
      </c>
      <c r="J2541" s="58" t="s">
        <v>25</v>
      </c>
      <c r="K2541" s="57"/>
      <c r="L2541" s="184">
        <v>0</v>
      </c>
      <c r="M2541" s="185">
        <v>16</v>
      </c>
      <c r="N2541" s="186">
        <v>16</v>
      </c>
      <c r="O2541" s="187">
        <f t="shared" si="373"/>
        <v>0</v>
      </c>
      <c r="P2541" s="59">
        <f t="shared" si="374"/>
        <v>100</v>
      </c>
    </row>
    <row r="2542" spans="1:16" s="2" customFormat="1" outlineLevel="2" x14ac:dyDescent="0.2">
      <c r="A2542" s="217">
        <f t="shared" si="372"/>
        <v>2539</v>
      </c>
      <c r="B2542" s="57" t="s">
        <v>3198</v>
      </c>
      <c r="C2542" s="58" t="s">
        <v>428</v>
      </c>
      <c r="D2542" s="58" t="s">
        <v>2284</v>
      </c>
      <c r="E2542" s="58" t="s">
        <v>3199</v>
      </c>
      <c r="F2542" s="58" t="s">
        <v>3027</v>
      </c>
      <c r="G2542" s="58" t="s">
        <v>2315</v>
      </c>
      <c r="H2542" s="58" t="s">
        <v>437</v>
      </c>
      <c r="I2542" s="58" t="s">
        <v>25</v>
      </c>
      <c r="J2542" s="58" t="s">
        <v>25</v>
      </c>
      <c r="K2542" s="57"/>
      <c r="L2542" s="184">
        <v>0</v>
      </c>
      <c r="M2542" s="185">
        <v>16</v>
      </c>
      <c r="N2542" s="186">
        <v>16</v>
      </c>
      <c r="O2542" s="187">
        <f t="shared" si="373"/>
        <v>0</v>
      </c>
      <c r="P2542" s="59">
        <f t="shared" si="374"/>
        <v>100</v>
      </c>
    </row>
    <row r="2543" spans="1:16" s="2" customFormat="1" outlineLevel="2" x14ac:dyDescent="0.2">
      <c r="A2543" s="217">
        <f t="shared" si="372"/>
        <v>2540</v>
      </c>
      <c r="B2543" s="57" t="s">
        <v>3200</v>
      </c>
      <c r="C2543" s="58" t="s">
        <v>428</v>
      </c>
      <c r="D2543" s="58" t="s">
        <v>2284</v>
      </c>
      <c r="E2543" s="58" t="s">
        <v>3201</v>
      </c>
      <c r="F2543" s="58" t="s">
        <v>3027</v>
      </c>
      <c r="G2543" s="58" t="s">
        <v>2315</v>
      </c>
      <c r="H2543" s="58" t="s">
        <v>437</v>
      </c>
      <c r="I2543" s="58" t="s">
        <v>25</v>
      </c>
      <c r="J2543" s="58" t="s">
        <v>25</v>
      </c>
      <c r="K2543" s="57"/>
      <c r="L2543" s="184">
        <v>0</v>
      </c>
      <c r="M2543" s="185">
        <v>30</v>
      </c>
      <c r="N2543" s="186">
        <v>30</v>
      </c>
      <c r="O2543" s="187">
        <f t="shared" si="373"/>
        <v>0</v>
      </c>
      <c r="P2543" s="59">
        <f t="shared" si="374"/>
        <v>100</v>
      </c>
    </row>
    <row r="2544" spans="1:16" s="2" customFormat="1" outlineLevel="2" x14ac:dyDescent="0.2">
      <c r="A2544" s="217">
        <f t="shared" si="372"/>
        <v>2541</v>
      </c>
      <c r="B2544" s="57" t="s">
        <v>3202</v>
      </c>
      <c r="C2544" s="58" t="s">
        <v>428</v>
      </c>
      <c r="D2544" s="58" t="s">
        <v>2284</v>
      </c>
      <c r="E2544" s="58" t="s">
        <v>3203</v>
      </c>
      <c r="F2544" s="58" t="s">
        <v>3027</v>
      </c>
      <c r="G2544" s="58" t="s">
        <v>2315</v>
      </c>
      <c r="H2544" s="58" t="s">
        <v>437</v>
      </c>
      <c r="I2544" s="58" t="s">
        <v>25</v>
      </c>
      <c r="J2544" s="58" t="s">
        <v>25</v>
      </c>
      <c r="K2544" s="57"/>
      <c r="L2544" s="184">
        <v>0</v>
      </c>
      <c r="M2544" s="185">
        <v>26</v>
      </c>
      <c r="N2544" s="186">
        <v>26</v>
      </c>
      <c r="O2544" s="187">
        <f t="shared" si="373"/>
        <v>0</v>
      </c>
      <c r="P2544" s="59">
        <f t="shared" si="374"/>
        <v>100</v>
      </c>
    </row>
    <row r="2545" spans="1:16" s="2" customFormat="1" outlineLevel="2" x14ac:dyDescent="0.2">
      <c r="A2545" s="217">
        <f t="shared" si="372"/>
        <v>2542</v>
      </c>
      <c r="B2545" s="57" t="s">
        <v>3204</v>
      </c>
      <c r="C2545" s="58" t="s">
        <v>428</v>
      </c>
      <c r="D2545" s="58" t="s">
        <v>2284</v>
      </c>
      <c r="E2545" s="58" t="s">
        <v>3205</v>
      </c>
      <c r="F2545" s="58" t="s">
        <v>3027</v>
      </c>
      <c r="G2545" s="58" t="s">
        <v>2315</v>
      </c>
      <c r="H2545" s="58" t="s">
        <v>437</v>
      </c>
      <c r="I2545" s="58" t="s">
        <v>25</v>
      </c>
      <c r="J2545" s="58" t="s">
        <v>25</v>
      </c>
      <c r="K2545" s="57"/>
      <c r="L2545" s="184">
        <v>0</v>
      </c>
      <c r="M2545" s="185">
        <v>13</v>
      </c>
      <c r="N2545" s="186">
        <v>13</v>
      </c>
      <c r="O2545" s="187">
        <f t="shared" si="373"/>
        <v>0</v>
      </c>
      <c r="P2545" s="59">
        <f t="shared" si="374"/>
        <v>100</v>
      </c>
    </row>
    <row r="2546" spans="1:16" s="2" customFormat="1" outlineLevel="2" x14ac:dyDescent="0.2">
      <c r="A2546" s="217">
        <f t="shared" si="372"/>
        <v>2543</v>
      </c>
      <c r="B2546" s="57" t="s">
        <v>3206</v>
      </c>
      <c r="C2546" s="58" t="s">
        <v>428</v>
      </c>
      <c r="D2546" s="58" t="s">
        <v>2284</v>
      </c>
      <c r="E2546" s="58" t="s">
        <v>3207</v>
      </c>
      <c r="F2546" s="58" t="s">
        <v>3027</v>
      </c>
      <c r="G2546" s="58" t="s">
        <v>2315</v>
      </c>
      <c r="H2546" s="58" t="s">
        <v>437</v>
      </c>
      <c r="I2546" s="58" t="s">
        <v>25</v>
      </c>
      <c r="J2546" s="58" t="s">
        <v>25</v>
      </c>
      <c r="K2546" s="57"/>
      <c r="L2546" s="184">
        <v>0</v>
      </c>
      <c r="M2546" s="185">
        <v>35</v>
      </c>
      <c r="N2546" s="186">
        <v>35</v>
      </c>
      <c r="O2546" s="187">
        <f t="shared" si="373"/>
        <v>0</v>
      </c>
      <c r="P2546" s="59">
        <f t="shared" si="374"/>
        <v>100</v>
      </c>
    </row>
    <row r="2547" spans="1:16" s="2" customFormat="1" outlineLevel="2" x14ac:dyDescent="0.2">
      <c r="A2547" s="217">
        <f t="shared" si="372"/>
        <v>2544</v>
      </c>
      <c r="B2547" s="57" t="s">
        <v>3208</v>
      </c>
      <c r="C2547" s="58" t="s">
        <v>428</v>
      </c>
      <c r="D2547" s="58" t="s">
        <v>2284</v>
      </c>
      <c r="E2547" s="58" t="s">
        <v>3209</v>
      </c>
      <c r="F2547" s="58" t="s">
        <v>3027</v>
      </c>
      <c r="G2547" s="58" t="s">
        <v>2315</v>
      </c>
      <c r="H2547" s="58" t="s">
        <v>437</v>
      </c>
      <c r="I2547" s="58" t="s">
        <v>25</v>
      </c>
      <c r="J2547" s="58" t="s">
        <v>25</v>
      </c>
      <c r="K2547" s="57"/>
      <c r="L2547" s="184">
        <v>0</v>
      </c>
      <c r="M2547" s="185">
        <v>17</v>
      </c>
      <c r="N2547" s="186">
        <v>17</v>
      </c>
      <c r="O2547" s="187">
        <f t="shared" si="373"/>
        <v>0</v>
      </c>
      <c r="P2547" s="59">
        <f t="shared" si="374"/>
        <v>100</v>
      </c>
    </row>
    <row r="2548" spans="1:16" s="2" customFormat="1" outlineLevel="2" x14ac:dyDescent="0.2">
      <c r="A2548" s="217">
        <f t="shared" si="372"/>
        <v>2545</v>
      </c>
      <c r="B2548" s="57" t="s">
        <v>3210</v>
      </c>
      <c r="C2548" s="58" t="s">
        <v>428</v>
      </c>
      <c r="D2548" s="58" t="s">
        <v>2284</v>
      </c>
      <c r="E2548" s="58" t="s">
        <v>3211</v>
      </c>
      <c r="F2548" s="58" t="s">
        <v>3027</v>
      </c>
      <c r="G2548" s="58" t="s">
        <v>2315</v>
      </c>
      <c r="H2548" s="58" t="s">
        <v>437</v>
      </c>
      <c r="I2548" s="58" t="s">
        <v>25</v>
      </c>
      <c r="J2548" s="58" t="s">
        <v>25</v>
      </c>
      <c r="K2548" s="57"/>
      <c r="L2548" s="184">
        <v>0</v>
      </c>
      <c r="M2548" s="185">
        <v>52</v>
      </c>
      <c r="N2548" s="186">
        <v>52</v>
      </c>
      <c r="O2548" s="187">
        <f t="shared" si="373"/>
        <v>0</v>
      </c>
      <c r="P2548" s="59">
        <f t="shared" si="374"/>
        <v>100</v>
      </c>
    </row>
    <row r="2549" spans="1:16" s="2" customFormat="1" outlineLevel="2" x14ac:dyDescent="0.2">
      <c r="A2549" s="217">
        <f t="shared" si="372"/>
        <v>2546</v>
      </c>
      <c r="B2549" s="57" t="s">
        <v>3212</v>
      </c>
      <c r="C2549" s="58" t="s">
        <v>428</v>
      </c>
      <c r="D2549" s="58" t="s">
        <v>2284</v>
      </c>
      <c r="E2549" s="58" t="s">
        <v>3213</v>
      </c>
      <c r="F2549" s="58" t="s">
        <v>3027</v>
      </c>
      <c r="G2549" s="58" t="s">
        <v>2315</v>
      </c>
      <c r="H2549" s="58" t="s">
        <v>437</v>
      </c>
      <c r="I2549" s="58" t="s">
        <v>25</v>
      </c>
      <c r="J2549" s="58" t="s">
        <v>25</v>
      </c>
      <c r="K2549" s="57"/>
      <c r="L2549" s="184">
        <v>0</v>
      </c>
      <c r="M2549" s="185">
        <v>15</v>
      </c>
      <c r="N2549" s="186">
        <v>15</v>
      </c>
      <c r="O2549" s="187">
        <f t="shared" si="373"/>
        <v>0</v>
      </c>
      <c r="P2549" s="59">
        <f t="shared" si="374"/>
        <v>100</v>
      </c>
    </row>
    <row r="2550" spans="1:16" s="2" customFormat="1" outlineLevel="2" x14ac:dyDescent="0.2">
      <c r="A2550" s="217">
        <f t="shared" si="372"/>
        <v>2547</v>
      </c>
      <c r="B2550" s="57" t="s">
        <v>3214</v>
      </c>
      <c r="C2550" s="58" t="s">
        <v>428</v>
      </c>
      <c r="D2550" s="58" t="s">
        <v>2284</v>
      </c>
      <c r="E2550" s="58" t="s">
        <v>3215</v>
      </c>
      <c r="F2550" s="58" t="s">
        <v>3027</v>
      </c>
      <c r="G2550" s="58" t="s">
        <v>2315</v>
      </c>
      <c r="H2550" s="58" t="s">
        <v>437</v>
      </c>
      <c r="I2550" s="58" t="s">
        <v>25</v>
      </c>
      <c r="J2550" s="58" t="s">
        <v>25</v>
      </c>
      <c r="K2550" s="57"/>
      <c r="L2550" s="184">
        <v>0</v>
      </c>
      <c r="M2550" s="185">
        <v>10</v>
      </c>
      <c r="N2550" s="186">
        <v>10</v>
      </c>
      <c r="O2550" s="187">
        <f t="shared" si="373"/>
        <v>0</v>
      </c>
      <c r="P2550" s="59">
        <f t="shared" si="374"/>
        <v>100</v>
      </c>
    </row>
    <row r="2551" spans="1:16" s="2" customFormat="1" outlineLevel="2" x14ac:dyDescent="0.2">
      <c r="A2551" s="217">
        <f t="shared" si="372"/>
        <v>2548</v>
      </c>
      <c r="B2551" s="57" t="s">
        <v>3216</v>
      </c>
      <c r="C2551" s="58" t="s">
        <v>428</v>
      </c>
      <c r="D2551" s="58" t="s">
        <v>2284</v>
      </c>
      <c r="E2551" s="58" t="s">
        <v>3217</v>
      </c>
      <c r="F2551" s="58" t="s">
        <v>3027</v>
      </c>
      <c r="G2551" s="58" t="s">
        <v>2315</v>
      </c>
      <c r="H2551" s="58" t="s">
        <v>437</v>
      </c>
      <c r="I2551" s="58" t="s">
        <v>25</v>
      </c>
      <c r="J2551" s="58" t="s">
        <v>25</v>
      </c>
      <c r="K2551" s="57"/>
      <c r="L2551" s="184">
        <v>0</v>
      </c>
      <c r="M2551" s="185">
        <v>12</v>
      </c>
      <c r="N2551" s="186">
        <v>12</v>
      </c>
      <c r="O2551" s="187">
        <f t="shared" si="373"/>
        <v>0</v>
      </c>
      <c r="P2551" s="59">
        <f t="shared" si="374"/>
        <v>100</v>
      </c>
    </row>
    <row r="2552" spans="1:16" s="2" customFormat="1" outlineLevel="2" x14ac:dyDescent="0.2">
      <c r="A2552" s="217">
        <f t="shared" si="372"/>
        <v>2549</v>
      </c>
      <c r="B2552" s="57" t="s">
        <v>3218</v>
      </c>
      <c r="C2552" s="58" t="s">
        <v>428</v>
      </c>
      <c r="D2552" s="58" t="s">
        <v>2284</v>
      </c>
      <c r="E2552" s="58" t="s">
        <v>3219</v>
      </c>
      <c r="F2552" s="58" t="s">
        <v>3027</v>
      </c>
      <c r="G2552" s="58" t="s">
        <v>2315</v>
      </c>
      <c r="H2552" s="58" t="s">
        <v>437</v>
      </c>
      <c r="I2552" s="58" t="s">
        <v>25</v>
      </c>
      <c r="J2552" s="58" t="s">
        <v>25</v>
      </c>
      <c r="K2552" s="57"/>
      <c r="L2552" s="184">
        <v>0</v>
      </c>
      <c r="M2552" s="185">
        <v>22</v>
      </c>
      <c r="N2552" s="186">
        <v>22</v>
      </c>
      <c r="O2552" s="187">
        <f t="shared" si="373"/>
        <v>0</v>
      </c>
      <c r="P2552" s="59">
        <f t="shared" si="374"/>
        <v>100</v>
      </c>
    </row>
    <row r="2553" spans="1:16" s="2" customFormat="1" outlineLevel="2" x14ac:dyDescent="0.2">
      <c r="A2553" s="217">
        <f t="shared" si="372"/>
        <v>2550</v>
      </c>
      <c r="B2553" s="57" t="s">
        <v>3220</v>
      </c>
      <c r="C2553" s="58" t="s">
        <v>428</v>
      </c>
      <c r="D2553" s="58" t="s">
        <v>2284</v>
      </c>
      <c r="E2553" s="58" t="s">
        <v>3221</v>
      </c>
      <c r="F2553" s="58" t="s">
        <v>3027</v>
      </c>
      <c r="G2553" s="58" t="s">
        <v>2315</v>
      </c>
      <c r="H2553" s="58" t="s">
        <v>437</v>
      </c>
      <c r="I2553" s="58" t="s">
        <v>25</v>
      </c>
      <c r="J2553" s="58" t="s">
        <v>25</v>
      </c>
      <c r="K2553" s="57"/>
      <c r="L2553" s="184">
        <v>0</v>
      </c>
      <c r="M2553" s="185">
        <v>53</v>
      </c>
      <c r="N2553" s="186">
        <v>53</v>
      </c>
      <c r="O2553" s="187">
        <f t="shared" si="373"/>
        <v>0</v>
      </c>
      <c r="P2553" s="59">
        <f t="shared" si="374"/>
        <v>100</v>
      </c>
    </row>
    <row r="2554" spans="1:16" s="2" customFormat="1" outlineLevel="2" x14ac:dyDescent="0.2">
      <c r="A2554" s="217">
        <f t="shared" si="372"/>
        <v>2551</v>
      </c>
      <c r="B2554" s="57" t="s">
        <v>3222</v>
      </c>
      <c r="C2554" s="58" t="s">
        <v>428</v>
      </c>
      <c r="D2554" s="58" t="s">
        <v>2284</v>
      </c>
      <c r="E2554" s="58" t="s">
        <v>3223</v>
      </c>
      <c r="F2554" s="58" t="s">
        <v>3027</v>
      </c>
      <c r="G2554" s="58" t="s">
        <v>2315</v>
      </c>
      <c r="H2554" s="58" t="s">
        <v>437</v>
      </c>
      <c r="I2554" s="58" t="s">
        <v>25</v>
      </c>
      <c r="J2554" s="58" t="s">
        <v>25</v>
      </c>
      <c r="K2554" s="57"/>
      <c r="L2554" s="184">
        <v>0</v>
      </c>
      <c r="M2554" s="185">
        <v>19</v>
      </c>
      <c r="N2554" s="186">
        <v>19</v>
      </c>
      <c r="O2554" s="187">
        <f t="shared" si="373"/>
        <v>0</v>
      </c>
      <c r="P2554" s="59">
        <f t="shared" si="374"/>
        <v>100</v>
      </c>
    </row>
    <row r="2555" spans="1:16" s="2" customFormat="1" outlineLevel="2" x14ac:dyDescent="0.2">
      <c r="A2555" s="217">
        <f t="shared" si="372"/>
        <v>2552</v>
      </c>
      <c r="B2555" s="57" t="s">
        <v>3224</v>
      </c>
      <c r="C2555" s="58" t="s">
        <v>428</v>
      </c>
      <c r="D2555" s="58" t="s">
        <v>2284</v>
      </c>
      <c r="E2555" s="58" t="s">
        <v>3225</v>
      </c>
      <c r="F2555" s="58" t="s">
        <v>3027</v>
      </c>
      <c r="G2555" s="58" t="s">
        <v>2315</v>
      </c>
      <c r="H2555" s="58" t="s">
        <v>437</v>
      </c>
      <c r="I2555" s="58" t="s">
        <v>25</v>
      </c>
      <c r="J2555" s="58" t="s">
        <v>25</v>
      </c>
      <c r="K2555" s="57"/>
      <c r="L2555" s="184">
        <v>0</v>
      </c>
      <c r="M2555" s="185">
        <v>31</v>
      </c>
      <c r="N2555" s="186">
        <v>31</v>
      </c>
      <c r="O2555" s="187">
        <f t="shared" si="373"/>
        <v>0</v>
      </c>
      <c r="P2555" s="59">
        <f t="shared" si="374"/>
        <v>100</v>
      </c>
    </row>
    <row r="2556" spans="1:16" s="2" customFormat="1" outlineLevel="1" x14ac:dyDescent="0.2">
      <c r="A2556" s="225">
        <f t="shared" si="372"/>
        <v>2553</v>
      </c>
      <c r="B2556" s="82" t="s">
        <v>2337</v>
      </c>
      <c r="C2556" s="136">
        <v>231231</v>
      </c>
      <c r="D2556" s="135"/>
      <c r="E2556" s="135"/>
      <c r="F2556" s="135"/>
      <c r="G2556" s="135"/>
      <c r="H2556" s="135">
        <v>33071</v>
      </c>
      <c r="I2556" s="61"/>
      <c r="J2556" s="61"/>
      <c r="K2556" s="63"/>
      <c r="L2556" s="65">
        <f>SUM(L2557:L2563)</f>
        <v>0</v>
      </c>
      <c r="M2556" s="65">
        <f t="shared" ref="M2556:O2556" si="375">SUM(M2557:M2563)</f>
        <v>1520</v>
      </c>
      <c r="N2556" s="65">
        <f t="shared" si="375"/>
        <v>1520</v>
      </c>
      <c r="O2556" s="66">
        <f t="shared" si="375"/>
        <v>0</v>
      </c>
      <c r="P2556" s="18">
        <f t="shared" si="374"/>
        <v>100</v>
      </c>
    </row>
    <row r="2557" spans="1:16" s="2" customFormat="1" outlineLevel="2" x14ac:dyDescent="0.2">
      <c r="A2557" s="217">
        <f t="shared" si="372"/>
        <v>2554</v>
      </c>
      <c r="B2557" s="57" t="s">
        <v>2884</v>
      </c>
      <c r="C2557" s="58" t="s">
        <v>428</v>
      </c>
      <c r="D2557" s="58" t="s">
        <v>2284</v>
      </c>
      <c r="E2557" s="58" t="s">
        <v>2388</v>
      </c>
      <c r="F2557" s="58" t="s">
        <v>2389</v>
      </c>
      <c r="G2557" s="58" t="s">
        <v>998</v>
      </c>
      <c r="H2557" s="58" t="s">
        <v>439</v>
      </c>
      <c r="I2557" s="58" t="s">
        <v>25</v>
      </c>
      <c r="J2557" s="58" t="s">
        <v>25</v>
      </c>
      <c r="K2557" s="57"/>
      <c r="L2557" s="184">
        <v>0</v>
      </c>
      <c r="M2557" s="185">
        <v>122</v>
      </c>
      <c r="N2557" s="186">
        <v>122</v>
      </c>
      <c r="O2557" s="187">
        <f t="shared" ref="O2557:O2563" si="376">N2557-M2557</f>
        <v>0</v>
      </c>
      <c r="P2557" s="59">
        <f t="shared" si="374"/>
        <v>100</v>
      </c>
    </row>
    <row r="2558" spans="1:16" s="2" customFormat="1" outlineLevel="2" x14ac:dyDescent="0.2">
      <c r="A2558" s="217">
        <f t="shared" si="372"/>
        <v>2555</v>
      </c>
      <c r="B2558" s="57" t="s">
        <v>3226</v>
      </c>
      <c r="C2558" s="58" t="s">
        <v>428</v>
      </c>
      <c r="D2558" s="58" t="s">
        <v>2284</v>
      </c>
      <c r="E2558" s="58" t="s">
        <v>3227</v>
      </c>
      <c r="F2558" s="58" t="s">
        <v>1034</v>
      </c>
      <c r="G2558" s="58" t="s">
        <v>2315</v>
      </c>
      <c r="H2558" s="58" t="s">
        <v>439</v>
      </c>
      <c r="I2558" s="58" t="s">
        <v>25</v>
      </c>
      <c r="J2558" s="58" t="s">
        <v>25</v>
      </c>
      <c r="K2558" s="57"/>
      <c r="L2558" s="184">
        <v>0</v>
      </c>
      <c r="M2558" s="185">
        <v>204</v>
      </c>
      <c r="N2558" s="186">
        <v>204</v>
      </c>
      <c r="O2558" s="187">
        <f t="shared" si="376"/>
        <v>0</v>
      </c>
      <c r="P2558" s="59">
        <f t="shared" si="374"/>
        <v>100</v>
      </c>
    </row>
    <row r="2559" spans="1:16" s="2" customFormat="1" outlineLevel="2" x14ac:dyDescent="0.2">
      <c r="A2559" s="217">
        <f t="shared" si="372"/>
        <v>2556</v>
      </c>
      <c r="B2559" s="57" t="s">
        <v>3163</v>
      </c>
      <c r="C2559" s="58" t="s">
        <v>428</v>
      </c>
      <c r="D2559" s="58" t="s">
        <v>2284</v>
      </c>
      <c r="E2559" s="58" t="s">
        <v>3164</v>
      </c>
      <c r="F2559" s="58" t="s">
        <v>1034</v>
      </c>
      <c r="G2559" s="58" t="s">
        <v>2315</v>
      </c>
      <c r="H2559" s="58" t="s">
        <v>439</v>
      </c>
      <c r="I2559" s="58" t="s">
        <v>25</v>
      </c>
      <c r="J2559" s="58" t="s">
        <v>25</v>
      </c>
      <c r="K2559" s="57"/>
      <c r="L2559" s="184">
        <v>0</v>
      </c>
      <c r="M2559" s="185">
        <v>245</v>
      </c>
      <c r="N2559" s="186">
        <v>245</v>
      </c>
      <c r="O2559" s="187">
        <f t="shared" si="376"/>
        <v>0</v>
      </c>
      <c r="P2559" s="59">
        <f t="shared" si="374"/>
        <v>100</v>
      </c>
    </row>
    <row r="2560" spans="1:16" s="2" customFormat="1" outlineLevel="2" x14ac:dyDescent="0.2">
      <c r="A2560" s="217">
        <f t="shared" si="372"/>
        <v>2557</v>
      </c>
      <c r="B2560" s="57" t="s">
        <v>2981</v>
      </c>
      <c r="C2560" s="58" t="s">
        <v>428</v>
      </c>
      <c r="D2560" s="58" t="s">
        <v>2284</v>
      </c>
      <c r="E2560" s="58" t="s">
        <v>2982</v>
      </c>
      <c r="F2560" s="58" t="s">
        <v>1034</v>
      </c>
      <c r="G2560" s="58" t="s">
        <v>2315</v>
      </c>
      <c r="H2560" s="58" t="s">
        <v>439</v>
      </c>
      <c r="I2560" s="58" t="s">
        <v>25</v>
      </c>
      <c r="J2560" s="58" t="s">
        <v>25</v>
      </c>
      <c r="K2560" s="57"/>
      <c r="L2560" s="184">
        <v>0</v>
      </c>
      <c r="M2560" s="185">
        <v>245</v>
      </c>
      <c r="N2560" s="186">
        <v>245</v>
      </c>
      <c r="O2560" s="187">
        <f t="shared" si="376"/>
        <v>0</v>
      </c>
      <c r="P2560" s="59">
        <f t="shared" si="374"/>
        <v>100</v>
      </c>
    </row>
    <row r="2561" spans="1:16" s="2" customFormat="1" outlineLevel="2" x14ac:dyDescent="0.2">
      <c r="A2561" s="217">
        <f t="shared" si="372"/>
        <v>2558</v>
      </c>
      <c r="B2561" s="57" t="s">
        <v>3012</v>
      </c>
      <c r="C2561" s="58" t="s">
        <v>428</v>
      </c>
      <c r="D2561" s="58" t="s">
        <v>2284</v>
      </c>
      <c r="E2561" s="58" t="s">
        <v>3013</v>
      </c>
      <c r="F2561" s="58" t="s">
        <v>1034</v>
      </c>
      <c r="G2561" s="58" t="s">
        <v>2315</v>
      </c>
      <c r="H2561" s="58" t="s">
        <v>439</v>
      </c>
      <c r="I2561" s="58" t="s">
        <v>25</v>
      </c>
      <c r="J2561" s="58" t="s">
        <v>25</v>
      </c>
      <c r="K2561" s="57"/>
      <c r="L2561" s="184">
        <v>0</v>
      </c>
      <c r="M2561" s="185">
        <v>245</v>
      </c>
      <c r="N2561" s="186">
        <v>245</v>
      </c>
      <c r="O2561" s="187">
        <f t="shared" si="376"/>
        <v>0</v>
      </c>
      <c r="P2561" s="59">
        <f t="shared" si="374"/>
        <v>100</v>
      </c>
    </row>
    <row r="2562" spans="1:16" s="2" customFormat="1" outlineLevel="2" x14ac:dyDescent="0.2">
      <c r="A2562" s="217">
        <f t="shared" si="372"/>
        <v>2559</v>
      </c>
      <c r="B2562" s="57" t="s">
        <v>3082</v>
      </c>
      <c r="C2562" s="58" t="s">
        <v>428</v>
      </c>
      <c r="D2562" s="58" t="s">
        <v>2284</v>
      </c>
      <c r="E2562" s="58" t="s">
        <v>3083</v>
      </c>
      <c r="F2562" s="58" t="s">
        <v>1034</v>
      </c>
      <c r="G2562" s="58" t="s">
        <v>2315</v>
      </c>
      <c r="H2562" s="58" t="s">
        <v>439</v>
      </c>
      <c r="I2562" s="58" t="s">
        <v>25</v>
      </c>
      <c r="J2562" s="58" t="s">
        <v>25</v>
      </c>
      <c r="K2562" s="57"/>
      <c r="L2562" s="184">
        <v>0</v>
      </c>
      <c r="M2562" s="185">
        <v>245</v>
      </c>
      <c r="N2562" s="186">
        <v>245</v>
      </c>
      <c r="O2562" s="187">
        <f t="shared" si="376"/>
        <v>0</v>
      </c>
      <c r="P2562" s="59">
        <f t="shared" si="374"/>
        <v>100</v>
      </c>
    </row>
    <row r="2563" spans="1:16" s="2" customFormat="1" outlineLevel="2" x14ac:dyDescent="0.2">
      <c r="A2563" s="217">
        <f t="shared" si="372"/>
        <v>2560</v>
      </c>
      <c r="B2563" s="57" t="s">
        <v>3228</v>
      </c>
      <c r="C2563" s="58" t="s">
        <v>428</v>
      </c>
      <c r="D2563" s="58" t="s">
        <v>2284</v>
      </c>
      <c r="E2563" s="58" t="s">
        <v>3229</v>
      </c>
      <c r="F2563" s="58" t="s">
        <v>1034</v>
      </c>
      <c r="G2563" s="58" t="s">
        <v>2315</v>
      </c>
      <c r="H2563" s="58" t="s">
        <v>439</v>
      </c>
      <c r="I2563" s="58" t="s">
        <v>25</v>
      </c>
      <c r="J2563" s="58" t="s">
        <v>25</v>
      </c>
      <c r="K2563" s="57"/>
      <c r="L2563" s="184">
        <v>0</v>
      </c>
      <c r="M2563" s="185">
        <v>214</v>
      </c>
      <c r="N2563" s="186">
        <v>214</v>
      </c>
      <c r="O2563" s="187">
        <f t="shared" si="376"/>
        <v>0</v>
      </c>
      <c r="P2563" s="59">
        <f t="shared" si="374"/>
        <v>100</v>
      </c>
    </row>
    <row r="2564" spans="1:16" s="2" customFormat="1" ht="28.5" outlineLevel="1" x14ac:dyDescent="0.2">
      <c r="A2564" s="225">
        <f t="shared" si="372"/>
        <v>2561</v>
      </c>
      <c r="B2564" s="82" t="s">
        <v>2338</v>
      </c>
      <c r="C2564" s="136">
        <v>231231</v>
      </c>
      <c r="D2564" s="135"/>
      <c r="E2564" s="135"/>
      <c r="F2564" s="135"/>
      <c r="G2564" s="135"/>
      <c r="H2564" s="135">
        <v>33074</v>
      </c>
      <c r="I2564" s="61"/>
      <c r="J2564" s="61"/>
      <c r="K2564" s="63"/>
      <c r="L2564" s="65">
        <f>SUM(L2565:L2624)</f>
        <v>0</v>
      </c>
      <c r="M2564" s="65">
        <f>SUM(M2565:M2624)</f>
        <v>6137</v>
      </c>
      <c r="N2564" s="65">
        <f>SUM(N2565:N2624)</f>
        <v>6137</v>
      </c>
      <c r="O2564" s="66">
        <f>SUM(O2565:O2624)</f>
        <v>0</v>
      </c>
      <c r="P2564" s="18">
        <f t="shared" si="374"/>
        <v>100</v>
      </c>
    </row>
    <row r="2565" spans="1:16" s="2" customFormat="1" outlineLevel="2" x14ac:dyDescent="0.2">
      <c r="A2565" s="217">
        <f t="shared" si="372"/>
        <v>2562</v>
      </c>
      <c r="B2565" s="57" t="s">
        <v>3230</v>
      </c>
      <c r="C2565" s="58" t="s">
        <v>428</v>
      </c>
      <c r="D2565" s="58" t="s">
        <v>2284</v>
      </c>
      <c r="E2565" s="58" t="s">
        <v>2355</v>
      </c>
      <c r="F2565" s="58" t="s">
        <v>2356</v>
      </c>
      <c r="G2565" s="58" t="s">
        <v>998</v>
      </c>
      <c r="H2565" s="58" t="s">
        <v>2339</v>
      </c>
      <c r="I2565" s="58" t="s">
        <v>25</v>
      </c>
      <c r="J2565" s="58" t="s">
        <v>25</v>
      </c>
      <c r="K2565" s="57"/>
      <c r="L2565" s="184">
        <v>0</v>
      </c>
      <c r="M2565" s="185">
        <v>119</v>
      </c>
      <c r="N2565" s="186">
        <v>119</v>
      </c>
      <c r="O2565" s="187">
        <f t="shared" ref="O2565:O2624" si="377">N2565-M2565</f>
        <v>0</v>
      </c>
      <c r="P2565" s="59">
        <f t="shared" si="374"/>
        <v>100</v>
      </c>
    </row>
    <row r="2566" spans="1:16" s="2" customFormat="1" outlineLevel="2" x14ac:dyDescent="0.2">
      <c r="A2566" s="217">
        <f t="shared" ref="A2566:A2629" si="378">A2565+1</f>
        <v>2563</v>
      </c>
      <c r="B2566" s="57" t="s">
        <v>3231</v>
      </c>
      <c r="C2566" s="58" t="s">
        <v>428</v>
      </c>
      <c r="D2566" s="58" t="s">
        <v>2284</v>
      </c>
      <c r="E2566" s="58" t="s">
        <v>3232</v>
      </c>
      <c r="F2566" s="58" t="s">
        <v>2712</v>
      </c>
      <c r="G2566" s="58" t="s">
        <v>2315</v>
      </c>
      <c r="H2566" s="58" t="s">
        <v>2339</v>
      </c>
      <c r="I2566" s="58" t="s">
        <v>25</v>
      </c>
      <c r="J2566" s="58" t="s">
        <v>25</v>
      </c>
      <c r="K2566" s="57"/>
      <c r="L2566" s="184">
        <v>0</v>
      </c>
      <c r="M2566" s="185">
        <v>31</v>
      </c>
      <c r="N2566" s="186">
        <v>31</v>
      </c>
      <c r="O2566" s="187">
        <f t="shared" si="377"/>
        <v>0</v>
      </c>
      <c r="P2566" s="59">
        <f t="shared" si="374"/>
        <v>100</v>
      </c>
    </row>
    <row r="2567" spans="1:16" s="2" customFormat="1" outlineLevel="2" x14ac:dyDescent="0.2">
      <c r="A2567" s="217">
        <f t="shared" si="378"/>
        <v>2564</v>
      </c>
      <c r="B2567" s="57" t="s">
        <v>3233</v>
      </c>
      <c r="C2567" s="58" t="s">
        <v>428</v>
      </c>
      <c r="D2567" s="58" t="s">
        <v>2284</v>
      </c>
      <c r="E2567" s="58" t="s">
        <v>3234</v>
      </c>
      <c r="F2567" s="58" t="s">
        <v>2712</v>
      </c>
      <c r="G2567" s="58" t="s">
        <v>2315</v>
      </c>
      <c r="H2567" s="58" t="s">
        <v>2339</v>
      </c>
      <c r="I2567" s="58" t="s">
        <v>25</v>
      </c>
      <c r="J2567" s="58" t="s">
        <v>25</v>
      </c>
      <c r="K2567" s="57"/>
      <c r="L2567" s="184">
        <v>0</v>
      </c>
      <c r="M2567" s="185">
        <v>102</v>
      </c>
      <c r="N2567" s="186">
        <v>102</v>
      </c>
      <c r="O2567" s="187">
        <f t="shared" si="377"/>
        <v>0</v>
      </c>
      <c r="P2567" s="59">
        <f t="shared" si="374"/>
        <v>100</v>
      </c>
    </row>
    <row r="2568" spans="1:16" s="2" customFormat="1" outlineLevel="2" x14ac:dyDescent="0.2">
      <c r="A2568" s="217">
        <f t="shared" si="378"/>
        <v>2565</v>
      </c>
      <c r="B2568" s="57" t="s">
        <v>3235</v>
      </c>
      <c r="C2568" s="58" t="s">
        <v>428</v>
      </c>
      <c r="D2568" s="58" t="s">
        <v>2284</v>
      </c>
      <c r="E2568" s="58" t="s">
        <v>3236</v>
      </c>
      <c r="F2568" s="58" t="s">
        <v>2712</v>
      </c>
      <c r="G2568" s="58" t="s">
        <v>2315</v>
      </c>
      <c r="H2568" s="58" t="s">
        <v>2339</v>
      </c>
      <c r="I2568" s="58" t="s">
        <v>25</v>
      </c>
      <c r="J2568" s="58" t="s">
        <v>25</v>
      </c>
      <c r="K2568" s="57"/>
      <c r="L2568" s="184">
        <v>0</v>
      </c>
      <c r="M2568" s="185">
        <v>36</v>
      </c>
      <c r="N2568" s="186">
        <v>36</v>
      </c>
      <c r="O2568" s="187">
        <f t="shared" si="377"/>
        <v>0</v>
      </c>
      <c r="P2568" s="59">
        <f t="shared" si="374"/>
        <v>100</v>
      </c>
    </row>
    <row r="2569" spans="1:16" s="2" customFormat="1" outlineLevel="2" x14ac:dyDescent="0.2">
      <c r="A2569" s="217">
        <f t="shared" si="378"/>
        <v>2566</v>
      </c>
      <c r="B2569" s="57" t="s">
        <v>3237</v>
      </c>
      <c r="C2569" s="58" t="s">
        <v>428</v>
      </c>
      <c r="D2569" s="58" t="s">
        <v>2284</v>
      </c>
      <c r="E2569" s="58" t="s">
        <v>3238</v>
      </c>
      <c r="F2569" s="58" t="s">
        <v>2712</v>
      </c>
      <c r="G2569" s="58" t="s">
        <v>2315</v>
      </c>
      <c r="H2569" s="58" t="s">
        <v>2339</v>
      </c>
      <c r="I2569" s="58" t="s">
        <v>25</v>
      </c>
      <c r="J2569" s="58" t="s">
        <v>25</v>
      </c>
      <c r="K2569" s="57"/>
      <c r="L2569" s="184">
        <v>0</v>
      </c>
      <c r="M2569" s="185">
        <v>101</v>
      </c>
      <c r="N2569" s="186">
        <v>101</v>
      </c>
      <c r="O2569" s="187">
        <f t="shared" si="377"/>
        <v>0</v>
      </c>
      <c r="P2569" s="59">
        <f t="shared" si="374"/>
        <v>100</v>
      </c>
    </row>
    <row r="2570" spans="1:16" s="2" customFormat="1" outlineLevel="2" x14ac:dyDescent="0.2">
      <c r="A2570" s="217">
        <f t="shared" si="378"/>
        <v>2567</v>
      </c>
      <c r="B2570" s="57" t="s">
        <v>3239</v>
      </c>
      <c r="C2570" s="58" t="s">
        <v>428</v>
      </c>
      <c r="D2570" s="58" t="s">
        <v>2284</v>
      </c>
      <c r="E2570" s="58" t="s">
        <v>3240</v>
      </c>
      <c r="F2570" s="58" t="s">
        <v>2712</v>
      </c>
      <c r="G2570" s="58" t="s">
        <v>2315</v>
      </c>
      <c r="H2570" s="58" t="s">
        <v>2339</v>
      </c>
      <c r="I2570" s="58" t="s">
        <v>25</v>
      </c>
      <c r="J2570" s="58" t="s">
        <v>25</v>
      </c>
      <c r="K2570" s="57"/>
      <c r="L2570" s="184">
        <v>0</v>
      </c>
      <c r="M2570" s="185">
        <v>149</v>
      </c>
      <c r="N2570" s="186">
        <v>149</v>
      </c>
      <c r="O2570" s="187">
        <f t="shared" si="377"/>
        <v>0</v>
      </c>
      <c r="P2570" s="59">
        <f t="shared" si="374"/>
        <v>100</v>
      </c>
    </row>
    <row r="2571" spans="1:16" s="2" customFormat="1" outlineLevel="2" x14ac:dyDescent="0.2">
      <c r="A2571" s="217">
        <f t="shared" si="378"/>
        <v>2568</v>
      </c>
      <c r="B2571" s="57" t="s">
        <v>3241</v>
      </c>
      <c r="C2571" s="58" t="s">
        <v>428</v>
      </c>
      <c r="D2571" s="58" t="s">
        <v>2284</v>
      </c>
      <c r="E2571" s="58" t="s">
        <v>3242</v>
      </c>
      <c r="F2571" s="58" t="s">
        <v>2712</v>
      </c>
      <c r="G2571" s="58" t="s">
        <v>2315</v>
      </c>
      <c r="H2571" s="58" t="s">
        <v>2339</v>
      </c>
      <c r="I2571" s="58" t="s">
        <v>25</v>
      </c>
      <c r="J2571" s="58" t="s">
        <v>25</v>
      </c>
      <c r="K2571" s="57"/>
      <c r="L2571" s="184">
        <v>0</v>
      </c>
      <c r="M2571" s="185">
        <v>78</v>
      </c>
      <c r="N2571" s="186">
        <v>78</v>
      </c>
      <c r="O2571" s="187">
        <f t="shared" si="377"/>
        <v>0</v>
      </c>
      <c r="P2571" s="59">
        <f t="shared" si="374"/>
        <v>100</v>
      </c>
    </row>
    <row r="2572" spans="1:16" s="2" customFormat="1" outlineLevel="2" x14ac:dyDescent="0.2">
      <c r="A2572" s="217">
        <f t="shared" si="378"/>
        <v>2569</v>
      </c>
      <c r="B2572" s="57" t="s">
        <v>3243</v>
      </c>
      <c r="C2572" s="58" t="s">
        <v>428</v>
      </c>
      <c r="D2572" s="58" t="s">
        <v>2284</v>
      </c>
      <c r="E2572" s="58" t="s">
        <v>3244</v>
      </c>
      <c r="F2572" s="58" t="s">
        <v>2712</v>
      </c>
      <c r="G2572" s="58" t="s">
        <v>2315</v>
      </c>
      <c r="H2572" s="58" t="s">
        <v>2339</v>
      </c>
      <c r="I2572" s="58" t="s">
        <v>25</v>
      </c>
      <c r="J2572" s="58" t="s">
        <v>25</v>
      </c>
      <c r="K2572" s="57"/>
      <c r="L2572" s="184">
        <v>0</v>
      </c>
      <c r="M2572" s="185">
        <v>46</v>
      </c>
      <c r="N2572" s="186">
        <v>46</v>
      </c>
      <c r="O2572" s="187">
        <f t="shared" si="377"/>
        <v>0</v>
      </c>
      <c r="P2572" s="59">
        <f t="shared" si="374"/>
        <v>100</v>
      </c>
    </row>
    <row r="2573" spans="1:16" s="2" customFormat="1" outlineLevel="2" x14ac:dyDescent="0.2">
      <c r="A2573" s="217">
        <f t="shared" si="378"/>
        <v>2570</v>
      </c>
      <c r="B2573" s="57" t="s">
        <v>3245</v>
      </c>
      <c r="C2573" s="58" t="s">
        <v>428</v>
      </c>
      <c r="D2573" s="58" t="s">
        <v>2284</v>
      </c>
      <c r="E2573" s="58" t="s">
        <v>3246</v>
      </c>
      <c r="F2573" s="58" t="s">
        <v>2712</v>
      </c>
      <c r="G2573" s="58" t="s">
        <v>2315</v>
      </c>
      <c r="H2573" s="58" t="s">
        <v>2339</v>
      </c>
      <c r="I2573" s="58" t="s">
        <v>25</v>
      </c>
      <c r="J2573" s="58" t="s">
        <v>25</v>
      </c>
      <c r="K2573" s="57"/>
      <c r="L2573" s="184">
        <v>0</v>
      </c>
      <c r="M2573" s="185">
        <v>229</v>
      </c>
      <c r="N2573" s="186">
        <v>229</v>
      </c>
      <c r="O2573" s="187">
        <f t="shared" si="377"/>
        <v>0</v>
      </c>
      <c r="P2573" s="59">
        <f t="shared" si="374"/>
        <v>100</v>
      </c>
    </row>
    <row r="2574" spans="1:16" s="2" customFormat="1" outlineLevel="2" x14ac:dyDescent="0.2">
      <c r="A2574" s="217">
        <f t="shared" si="378"/>
        <v>2571</v>
      </c>
      <c r="B2574" s="57" t="s">
        <v>3247</v>
      </c>
      <c r="C2574" s="58" t="s">
        <v>428</v>
      </c>
      <c r="D2574" s="58" t="s">
        <v>2284</v>
      </c>
      <c r="E2574" s="58" t="s">
        <v>3248</v>
      </c>
      <c r="F2574" s="58" t="s">
        <v>2712</v>
      </c>
      <c r="G2574" s="58" t="s">
        <v>2315</v>
      </c>
      <c r="H2574" s="58" t="s">
        <v>2339</v>
      </c>
      <c r="I2574" s="58" t="s">
        <v>25</v>
      </c>
      <c r="J2574" s="58" t="s">
        <v>25</v>
      </c>
      <c r="K2574" s="57"/>
      <c r="L2574" s="184">
        <v>0</v>
      </c>
      <c r="M2574" s="185">
        <v>194</v>
      </c>
      <c r="N2574" s="186">
        <v>194</v>
      </c>
      <c r="O2574" s="187">
        <f t="shared" si="377"/>
        <v>0</v>
      </c>
      <c r="P2574" s="59">
        <f t="shared" si="374"/>
        <v>100</v>
      </c>
    </row>
    <row r="2575" spans="1:16" s="2" customFormat="1" outlineLevel="2" x14ac:dyDescent="0.2">
      <c r="A2575" s="217">
        <f t="shared" si="378"/>
        <v>2572</v>
      </c>
      <c r="B2575" s="57" t="s">
        <v>3249</v>
      </c>
      <c r="C2575" s="58" t="s">
        <v>428</v>
      </c>
      <c r="D2575" s="58" t="s">
        <v>2284</v>
      </c>
      <c r="E2575" s="58" t="s">
        <v>3250</v>
      </c>
      <c r="F2575" s="58" t="s">
        <v>2712</v>
      </c>
      <c r="G2575" s="58" t="s">
        <v>2315</v>
      </c>
      <c r="H2575" s="58" t="s">
        <v>2339</v>
      </c>
      <c r="I2575" s="58" t="s">
        <v>25</v>
      </c>
      <c r="J2575" s="58" t="s">
        <v>25</v>
      </c>
      <c r="K2575" s="57"/>
      <c r="L2575" s="184">
        <v>0</v>
      </c>
      <c r="M2575" s="185">
        <v>80</v>
      </c>
      <c r="N2575" s="186">
        <v>80</v>
      </c>
      <c r="O2575" s="187">
        <f t="shared" si="377"/>
        <v>0</v>
      </c>
      <c r="P2575" s="59">
        <f t="shared" si="374"/>
        <v>100</v>
      </c>
    </row>
    <row r="2576" spans="1:16" s="2" customFormat="1" outlineLevel="2" x14ac:dyDescent="0.2">
      <c r="A2576" s="217">
        <f t="shared" si="378"/>
        <v>2573</v>
      </c>
      <c r="B2576" s="57" t="s">
        <v>3251</v>
      </c>
      <c r="C2576" s="58" t="s">
        <v>428</v>
      </c>
      <c r="D2576" s="58" t="s">
        <v>2284</v>
      </c>
      <c r="E2576" s="58" t="s">
        <v>3252</v>
      </c>
      <c r="F2576" s="58" t="s">
        <v>2712</v>
      </c>
      <c r="G2576" s="58" t="s">
        <v>2315</v>
      </c>
      <c r="H2576" s="58" t="s">
        <v>2339</v>
      </c>
      <c r="I2576" s="58" t="s">
        <v>25</v>
      </c>
      <c r="J2576" s="58" t="s">
        <v>25</v>
      </c>
      <c r="K2576" s="57"/>
      <c r="L2576" s="184">
        <v>0</v>
      </c>
      <c r="M2576" s="185">
        <v>92</v>
      </c>
      <c r="N2576" s="186">
        <v>92</v>
      </c>
      <c r="O2576" s="187">
        <f t="shared" si="377"/>
        <v>0</v>
      </c>
      <c r="P2576" s="59">
        <f t="shared" si="374"/>
        <v>100</v>
      </c>
    </row>
    <row r="2577" spans="1:16" s="2" customFormat="1" outlineLevel="2" x14ac:dyDescent="0.2">
      <c r="A2577" s="217">
        <f t="shared" si="378"/>
        <v>2574</v>
      </c>
      <c r="B2577" s="57" t="s">
        <v>3253</v>
      </c>
      <c r="C2577" s="58" t="s">
        <v>428</v>
      </c>
      <c r="D2577" s="58" t="s">
        <v>2284</v>
      </c>
      <c r="E2577" s="58" t="s">
        <v>3254</v>
      </c>
      <c r="F2577" s="58" t="s">
        <v>2712</v>
      </c>
      <c r="G2577" s="58" t="s">
        <v>2315</v>
      </c>
      <c r="H2577" s="58" t="s">
        <v>2339</v>
      </c>
      <c r="I2577" s="58" t="s">
        <v>25</v>
      </c>
      <c r="J2577" s="58" t="s">
        <v>25</v>
      </c>
      <c r="K2577" s="57"/>
      <c r="L2577" s="184">
        <v>0</v>
      </c>
      <c r="M2577" s="185">
        <v>140</v>
      </c>
      <c r="N2577" s="186">
        <v>140</v>
      </c>
      <c r="O2577" s="187">
        <f t="shared" si="377"/>
        <v>0</v>
      </c>
      <c r="P2577" s="59">
        <f t="shared" si="374"/>
        <v>100</v>
      </c>
    </row>
    <row r="2578" spans="1:16" s="2" customFormat="1" outlineLevel="2" x14ac:dyDescent="0.2">
      <c r="A2578" s="217">
        <f t="shared" si="378"/>
        <v>2575</v>
      </c>
      <c r="B2578" s="57" t="s">
        <v>3255</v>
      </c>
      <c r="C2578" s="58" t="s">
        <v>428</v>
      </c>
      <c r="D2578" s="58" t="s">
        <v>2284</v>
      </c>
      <c r="E2578" s="58" t="s">
        <v>3256</v>
      </c>
      <c r="F2578" s="58" t="s">
        <v>2712</v>
      </c>
      <c r="G2578" s="58" t="s">
        <v>2315</v>
      </c>
      <c r="H2578" s="58" t="s">
        <v>2339</v>
      </c>
      <c r="I2578" s="58" t="s">
        <v>25</v>
      </c>
      <c r="J2578" s="58" t="s">
        <v>25</v>
      </c>
      <c r="K2578" s="57"/>
      <c r="L2578" s="184">
        <v>0</v>
      </c>
      <c r="M2578" s="185">
        <v>34</v>
      </c>
      <c r="N2578" s="186">
        <v>34</v>
      </c>
      <c r="O2578" s="187">
        <f t="shared" si="377"/>
        <v>0</v>
      </c>
      <c r="P2578" s="59">
        <f t="shared" si="374"/>
        <v>100</v>
      </c>
    </row>
    <row r="2579" spans="1:16" s="2" customFormat="1" outlineLevel="2" x14ac:dyDescent="0.2">
      <c r="A2579" s="217">
        <f t="shared" si="378"/>
        <v>2576</v>
      </c>
      <c r="B2579" s="57" t="s">
        <v>3257</v>
      </c>
      <c r="C2579" s="58" t="s">
        <v>428</v>
      </c>
      <c r="D2579" s="58" t="s">
        <v>2284</v>
      </c>
      <c r="E2579" s="58" t="s">
        <v>3258</v>
      </c>
      <c r="F2579" s="58" t="s">
        <v>2712</v>
      </c>
      <c r="G2579" s="58" t="s">
        <v>2315</v>
      </c>
      <c r="H2579" s="58" t="s">
        <v>2339</v>
      </c>
      <c r="I2579" s="58" t="s">
        <v>25</v>
      </c>
      <c r="J2579" s="58" t="s">
        <v>25</v>
      </c>
      <c r="K2579" s="57"/>
      <c r="L2579" s="184">
        <v>0</v>
      </c>
      <c r="M2579" s="185">
        <v>274</v>
      </c>
      <c r="N2579" s="186">
        <v>274</v>
      </c>
      <c r="O2579" s="187">
        <f t="shared" si="377"/>
        <v>0</v>
      </c>
      <c r="P2579" s="59">
        <f t="shared" si="374"/>
        <v>100</v>
      </c>
    </row>
    <row r="2580" spans="1:16" s="2" customFormat="1" outlineLevel="2" x14ac:dyDescent="0.2">
      <c r="A2580" s="217">
        <f t="shared" si="378"/>
        <v>2577</v>
      </c>
      <c r="B2580" s="57" t="s">
        <v>3259</v>
      </c>
      <c r="C2580" s="58" t="s">
        <v>428</v>
      </c>
      <c r="D2580" s="58" t="s">
        <v>2284</v>
      </c>
      <c r="E2580" s="58" t="s">
        <v>3260</v>
      </c>
      <c r="F2580" s="58" t="s">
        <v>2712</v>
      </c>
      <c r="G2580" s="58" t="s">
        <v>2315</v>
      </c>
      <c r="H2580" s="58" t="s">
        <v>2339</v>
      </c>
      <c r="I2580" s="58" t="s">
        <v>25</v>
      </c>
      <c r="J2580" s="58" t="s">
        <v>25</v>
      </c>
      <c r="K2580" s="57"/>
      <c r="L2580" s="184">
        <v>0</v>
      </c>
      <c r="M2580" s="185">
        <v>101</v>
      </c>
      <c r="N2580" s="186">
        <v>101</v>
      </c>
      <c r="O2580" s="187">
        <f t="shared" si="377"/>
        <v>0</v>
      </c>
      <c r="P2580" s="59">
        <f t="shared" si="374"/>
        <v>100</v>
      </c>
    </row>
    <row r="2581" spans="1:16" s="2" customFormat="1" outlineLevel="2" x14ac:dyDescent="0.2">
      <c r="A2581" s="217">
        <f t="shared" si="378"/>
        <v>2578</v>
      </c>
      <c r="B2581" s="57" t="s">
        <v>3261</v>
      </c>
      <c r="C2581" s="58" t="s">
        <v>428</v>
      </c>
      <c r="D2581" s="58" t="s">
        <v>2284</v>
      </c>
      <c r="E2581" s="58" t="s">
        <v>3262</v>
      </c>
      <c r="F2581" s="58" t="s">
        <v>2712</v>
      </c>
      <c r="G2581" s="58" t="s">
        <v>2315</v>
      </c>
      <c r="H2581" s="58" t="s">
        <v>2339</v>
      </c>
      <c r="I2581" s="58" t="s">
        <v>25</v>
      </c>
      <c r="J2581" s="58" t="s">
        <v>25</v>
      </c>
      <c r="K2581" s="57"/>
      <c r="L2581" s="184">
        <v>0</v>
      </c>
      <c r="M2581" s="185">
        <v>288</v>
      </c>
      <c r="N2581" s="186">
        <v>288</v>
      </c>
      <c r="O2581" s="187">
        <f t="shared" si="377"/>
        <v>0</v>
      </c>
      <c r="P2581" s="59">
        <f t="shared" si="374"/>
        <v>100</v>
      </c>
    </row>
    <row r="2582" spans="1:16" s="2" customFormat="1" outlineLevel="2" x14ac:dyDescent="0.2">
      <c r="A2582" s="217">
        <f t="shared" si="378"/>
        <v>2579</v>
      </c>
      <c r="B2582" s="57" t="s">
        <v>3263</v>
      </c>
      <c r="C2582" s="58" t="s">
        <v>428</v>
      </c>
      <c r="D2582" s="58" t="s">
        <v>2284</v>
      </c>
      <c r="E2582" s="58" t="s">
        <v>3264</v>
      </c>
      <c r="F2582" s="58" t="s">
        <v>2712</v>
      </c>
      <c r="G2582" s="58" t="s">
        <v>2315</v>
      </c>
      <c r="H2582" s="58" t="s">
        <v>2339</v>
      </c>
      <c r="I2582" s="58" t="s">
        <v>25</v>
      </c>
      <c r="J2582" s="58" t="s">
        <v>25</v>
      </c>
      <c r="K2582" s="57"/>
      <c r="L2582" s="184">
        <v>0</v>
      </c>
      <c r="M2582" s="185">
        <v>175</v>
      </c>
      <c r="N2582" s="186">
        <v>175</v>
      </c>
      <c r="O2582" s="187">
        <f t="shared" si="377"/>
        <v>0</v>
      </c>
      <c r="P2582" s="59">
        <f t="shared" si="374"/>
        <v>100</v>
      </c>
    </row>
    <row r="2583" spans="1:16" s="2" customFormat="1" outlineLevel="2" x14ac:dyDescent="0.2">
      <c r="A2583" s="217">
        <f t="shared" si="378"/>
        <v>2580</v>
      </c>
      <c r="B2583" s="57" t="s">
        <v>3265</v>
      </c>
      <c r="C2583" s="58" t="s">
        <v>428</v>
      </c>
      <c r="D2583" s="58" t="s">
        <v>2284</v>
      </c>
      <c r="E2583" s="58" t="s">
        <v>3266</v>
      </c>
      <c r="F2583" s="58" t="s">
        <v>2712</v>
      </c>
      <c r="G2583" s="58" t="s">
        <v>2315</v>
      </c>
      <c r="H2583" s="58" t="s">
        <v>2339</v>
      </c>
      <c r="I2583" s="58" t="s">
        <v>25</v>
      </c>
      <c r="J2583" s="58" t="s">
        <v>25</v>
      </c>
      <c r="K2583" s="57"/>
      <c r="L2583" s="184">
        <v>0</v>
      </c>
      <c r="M2583" s="185">
        <v>57</v>
      </c>
      <c r="N2583" s="186">
        <v>57</v>
      </c>
      <c r="O2583" s="187">
        <f t="shared" si="377"/>
        <v>0</v>
      </c>
      <c r="P2583" s="59">
        <f t="shared" si="374"/>
        <v>100</v>
      </c>
    </row>
    <row r="2584" spans="1:16" s="2" customFormat="1" outlineLevel="2" x14ac:dyDescent="0.2">
      <c r="A2584" s="217">
        <f t="shared" si="378"/>
        <v>2581</v>
      </c>
      <c r="B2584" s="57" t="s">
        <v>3267</v>
      </c>
      <c r="C2584" s="58" t="s">
        <v>428</v>
      </c>
      <c r="D2584" s="58" t="s">
        <v>2284</v>
      </c>
      <c r="E2584" s="58" t="s">
        <v>3268</v>
      </c>
      <c r="F2584" s="58" t="s">
        <v>2712</v>
      </c>
      <c r="G2584" s="58" t="s">
        <v>2315</v>
      </c>
      <c r="H2584" s="58" t="s">
        <v>2339</v>
      </c>
      <c r="I2584" s="58" t="s">
        <v>25</v>
      </c>
      <c r="J2584" s="58" t="s">
        <v>25</v>
      </c>
      <c r="K2584" s="57"/>
      <c r="L2584" s="184">
        <v>0</v>
      </c>
      <c r="M2584" s="185">
        <v>118</v>
      </c>
      <c r="N2584" s="186">
        <v>118</v>
      </c>
      <c r="O2584" s="187">
        <f t="shared" si="377"/>
        <v>0</v>
      </c>
      <c r="P2584" s="59">
        <f t="shared" si="374"/>
        <v>100</v>
      </c>
    </row>
    <row r="2585" spans="1:16" s="2" customFormat="1" outlineLevel="2" x14ac:dyDescent="0.2">
      <c r="A2585" s="217">
        <f t="shared" si="378"/>
        <v>2582</v>
      </c>
      <c r="B2585" s="57" t="s">
        <v>3269</v>
      </c>
      <c r="C2585" s="58" t="s">
        <v>428</v>
      </c>
      <c r="D2585" s="58" t="s">
        <v>2284</v>
      </c>
      <c r="E2585" s="58" t="s">
        <v>3270</v>
      </c>
      <c r="F2585" s="58" t="s">
        <v>2712</v>
      </c>
      <c r="G2585" s="58" t="s">
        <v>2315</v>
      </c>
      <c r="H2585" s="58" t="s">
        <v>2339</v>
      </c>
      <c r="I2585" s="58" t="s">
        <v>25</v>
      </c>
      <c r="J2585" s="58" t="s">
        <v>25</v>
      </c>
      <c r="K2585" s="57"/>
      <c r="L2585" s="184">
        <v>0</v>
      </c>
      <c r="M2585" s="185">
        <v>71</v>
      </c>
      <c r="N2585" s="186">
        <v>71</v>
      </c>
      <c r="O2585" s="187">
        <f t="shared" si="377"/>
        <v>0</v>
      </c>
      <c r="P2585" s="59">
        <f t="shared" si="374"/>
        <v>100</v>
      </c>
    </row>
    <row r="2586" spans="1:16" s="2" customFormat="1" outlineLevel="2" x14ac:dyDescent="0.2">
      <c r="A2586" s="217">
        <f t="shared" si="378"/>
        <v>2583</v>
      </c>
      <c r="B2586" s="57" t="s">
        <v>3271</v>
      </c>
      <c r="C2586" s="58" t="s">
        <v>428</v>
      </c>
      <c r="D2586" s="58" t="s">
        <v>2284</v>
      </c>
      <c r="E2586" s="58" t="s">
        <v>3272</v>
      </c>
      <c r="F2586" s="58" t="s">
        <v>2712</v>
      </c>
      <c r="G2586" s="58" t="s">
        <v>2315</v>
      </c>
      <c r="H2586" s="58" t="s">
        <v>2339</v>
      </c>
      <c r="I2586" s="58" t="s">
        <v>25</v>
      </c>
      <c r="J2586" s="58" t="s">
        <v>25</v>
      </c>
      <c r="K2586" s="57"/>
      <c r="L2586" s="184">
        <v>0</v>
      </c>
      <c r="M2586" s="185">
        <v>75</v>
      </c>
      <c r="N2586" s="186">
        <v>75</v>
      </c>
      <c r="O2586" s="187">
        <f t="shared" si="377"/>
        <v>0</v>
      </c>
      <c r="P2586" s="59">
        <f t="shared" si="374"/>
        <v>100</v>
      </c>
    </row>
    <row r="2587" spans="1:16" s="2" customFormat="1" outlineLevel="2" x14ac:dyDescent="0.2">
      <c r="A2587" s="217">
        <f t="shared" si="378"/>
        <v>2584</v>
      </c>
      <c r="B2587" s="57" t="s">
        <v>3273</v>
      </c>
      <c r="C2587" s="58" t="s">
        <v>428</v>
      </c>
      <c r="D2587" s="58" t="s">
        <v>2284</v>
      </c>
      <c r="E2587" s="58" t="s">
        <v>3274</v>
      </c>
      <c r="F2587" s="58" t="s">
        <v>2712</v>
      </c>
      <c r="G2587" s="58" t="s">
        <v>2315</v>
      </c>
      <c r="H2587" s="58" t="s">
        <v>2339</v>
      </c>
      <c r="I2587" s="58" t="s">
        <v>25</v>
      </c>
      <c r="J2587" s="58" t="s">
        <v>25</v>
      </c>
      <c r="K2587" s="57"/>
      <c r="L2587" s="184">
        <v>0</v>
      </c>
      <c r="M2587" s="185">
        <v>42</v>
      </c>
      <c r="N2587" s="186">
        <v>42</v>
      </c>
      <c r="O2587" s="187">
        <f t="shared" si="377"/>
        <v>0</v>
      </c>
      <c r="P2587" s="59">
        <f t="shared" si="374"/>
        <v>100</v>
      </c>
    </row>
    <row r="2588" spans="1:16" s="2" customFormat="1" outlineLevel="2" x14ac:dyDescent="0.2">
      <c r="A2588" s="217">
        <f t="shared" si="378"/>
        <v>2585</v>
      </c>
      <c r="B2588" s="57" t="s">
        <v>3275</v>
      </c>
      <c r="C2588" s="58" t="s">
        <v>428</v>
      </c>
      <c r="D2588" s="58" t="s">
        <v>2284</v>
      </c>
      <c r="E2588" s="58" t="s">
        <v>3276</v>
      </c>
      <c r="F2588" s="58" t="s">
        <v>2712</v>
      </c>
      <c r="G2588" s="58" t="s">
        <v>2315</v>
      </c>
      <c r="H2588" s="58" t="s">
        <v>2339</v>
      </c>
      <c r="I2588" s="58" t="s">
        <v>25</v>
      </c>
      <c r="J2588" s="58" t="s">
        <v>25</v>
      </c>
      <c r="K2588" s="57"/>
      <c r="L2588" s="184">
        <v>0</v>
      </c>
      <c r="M2588" s="185">
        <v>35</v>
      </c>
      <c r="N2588" s="186">
        <v>35</v>
      </c>
      <c r="O2588" s="187">
        <f t="shared" si="377"/>
        <v>0</v>
      </c>
      <c r="P2588" s="59">
        <f t="shared" si="374"/>
        <v>100</v>
      </c>
    </row>
    <row r="2589" spans="1:16" s="2" customFormat="1" outlineLevel="2" x14ac:dyDescent="0.2">
      <c r="A2589" s="217">
        <f t="shared" si="378"/>
        <v>2586</v>
      </c>
      <c r="B2589" s="57" t="s">
        <v>3277</v>
      </c>
      <c r="C2589" s="58" t="s">
        <v>428</v>
      </c>
      <c r="D2589" s="58" t="s">
        <v>2284</v>
      </c>
      <c r="E2589" s="58" t="s">
        <v>3278</v>
      </c>
      <c r="F2589" s="58" t="s">
        <v>2712</v>
      </c>
      <c r="G2589" s="58" t="s">
        <v>2315</v>
      </c>
      <c r="H2589" s="58" t="s">
        <v>2339</v>
      </c>
      <c r="I2589" s="58" t="s">
        <v>25</v>
      </c>
      <c r="J2589" s="58" t="s">
        <v>25</v>
      </c>
      <c r="K2589" s="57"/>
      <c r="L2589" s="184">
        <v>0</v>
      </c>
      <c r="M2589" s="185">
        <v>87</v>
      </c>
      <c r="N2589" s="186">
        <v>87</v>
      </c>
      <c r="O2589" s="187">
        <f t="shared" si="377"/>
        <v>0</v>
      </c>
      <c r="P2589" s="59">
        <f t="shared" si="374"/>
        <v>100</v>
      </c>
    </row>
    <row r="2590" spans="1:16" s="2" customFormat="1" outlineLevel="2" x14ac:dyDescent="0.2">
      <c r="A2590" s="217">
        <f t="shared" si="378"/>
        <v>2587</v>
      </c>
      <c r="B2590" s="57" t="s">
        <v>3279</v>
      </c>
      <c r="C2590" s="58" t="s">
        <v>428</v>
      </c>
      <c r="D2590" s="58" t="s">
        <v>2284</v>
      </c>
      <c r="E2590" s="58" t="s">
        <v>669</v>
      </c>
      <c r="F2590" s="58" t="s">
        <v>2712</v>
      </c>
      <c r="G2590" s="58" t="s">
        <v>2315</v>
      </c>
      <c r="H2590" s="58" t="s">
        <v>2339</v>
      </c>
      <c r="I2590" s="58" t="s">
        <v>25</v>
      </c>
      <c r="J2590" s="58" t="s">
        <v>25</v>
      </c>
      <c r="K2590" s="57"/>
      <c r="L2590" s="184">
        <v>0</v>
      </c>
      <c r="M2590" s="185">
        <v>85</v>
      </c>
      <c r="N2590" s="186">
        <v>85</v>
      </c>
      <c r="O2590" s="187">
        <f t="shared" si="377"/>
        <v>0</v>
      </c>
      <c r="P2590" s="59">
        <f t="shared" si="374"/>
        <v>100</v>
      </c>
    </row>
    <row r="2591" spans="1:16" s="2" customFormat="1" outlineLevel="2" x14ac:dyDescent="0.2">
      <c r="A2591" s="217">
        <f t="shared" si="378"/>
        <v>2588</v>
      </c>
      <c r="B2591" s="57" t="s">
        <v>3280</v>
      </c>
      <c r="C2591" s="58" t="s">
        <v>428</v>
      </c>
      <c r="D2591" s="58" t="s">
        <v>2284</v>
      </c>
      <c r="E2591" s="58" t="s">
        <v>3281</v>
      </c>
      <c r="F2591" s="58" t="s">
        <v>2712</v>
      </c>
      <c r="G2591" s="58" t="s">
        <v>2315</v>
      </c>
      <c r="H2591" s="58" t="s">
        <v>2339</v>
      </c>
      <c r="I2591" s="58" t="s">
        <v>25</v>
      </c>
      <c r="J2591" s="58" t="s">
        <v>25</v>
      </c>
      <c r="K2591" s="57"/>
      <c r="L2591" s="184">
        <v>0</v>
      </c>
      <c r="M2591" s="185">
        <v>48</v>
      </c>
      <c r="N2591" s="186">
        <v>48</v>
      </c>
      <c r="O2591" s="187">
        <f t="shared" si="377"/>
        <v>0</v>
      </c>
      <c r="P2591" s="59">
        <f t="shared" si="374"/>
        <v>100</v>
      </c>
    </row>
    <row r="2592" spans="1:16" s="2" customFormat="1" outlineLevel="2" x14ac:dyDescent="0.2">
      <c r="A2592" s="217">
        <f t="shared" si="378"/>
        <v>2589</v>
      </c>
      <c r="B2592" s="57" t="s">
        <v>3282</v>
      </c>
      <c r="C2592" s="58" t="s">
        <v>428</v>
      </c>
      <c r="D2592" s="58" t="s">
        <v>2284</v>
      </c>
      <c r="E2592" s="58" t="s">
        <v>3283</v>
      </c>
      <c r="F2592" s="58" t="s">
        <v>2712</v>
      </c>
      <c r="G2592" s="58" t="s">
        <v>2315</v>
      </c>
      <c r="H2592" s="58" t="s">
        <v>2339</v>
      </c>
      <c r="I2592" s="58" t="s">
        <v>25</v>
      </c>
      <c r="J2592" s="58" t="s">
        <v>25</v>
      </c>
      <c r="K2592" s="57"/>
      <c r="L2592" s="184">
        <v>0</v>
      </c>
      <c r="M2592" s="185">
        <v>88</v>
      </c>
      <c r="N2592" s="186">
        <v>88</v>
      </c>
      <c r="O2592" s="187">
        <f t="shared" si="377"/>
        <v>0</v>
      </c>
      <c r="P2592" s="59">
        <f t="shared" si="374"/>
        <v>100</v>
      </c>
    </row>
    <row r="2593" spans="1:16" s="2" customFormat="1" outlineLevel="2" x14ac:dyDescent="0.2">
      <c r="A2593" s="217">
        <f t="shared" si="378"/>
        <v>2590</v>
      </c>
      <c r="B2593" s="57" t="s">
        <v>3284</v>
      </c>
      <c r="C2593" s="58" t="s">
        <v>428</v>
      </c>
      <c r="D2593" s="58" t="s">
        <v>2284</v>
      </c>
      <c r="E2593" s="58" t="s">
        <v>3285</v>
      </c>
      <c r="F2593" s="58" t="s">
        <v>2712</v>
      </c>
      <c r="G2593" s="58" t="s">
        <v>2315</v>
      </c>
      <c r="H2593" s="58" t="s">
        <v>2339</v>
      </c>
      <c r="I2593" s="58" t="s">
        <v>25</v>
      </c>
      <c r="J2593" s="58" t="s">
        <v>25</v>
      </c>
      <c r="K2593" s="57"/>
      <c r="L2593" s="184">
        <v>0</v>
      </c>
      <c r="M2593" s="185">
        <v>85</v>
      </c>
      <c r="N2593" s="186">
        <v>85</v>
      </c>
      <c r="O2593" s="187">
        <f t="shared" si="377"/>
        <v>0</v>
      </c>
      <c r="P2593" s="59">
        <f t="shared" si="374"/>
        <v>100</v>
      </c>
    </row>
    <row r="2594" spans="1:16" s="2" customFormat="1" outlineLevel="2" x14ac:dyDescent="0.2">
      <c r="A2594" s="217">
        <f t="shared" si="378"/>
        <v>2591</v>
      </c>
      <c r="B2594" s="57" t="s">
        <v>3286</v>
      </c>
      <c r="C2594" s="58" t="s">
        <v>428</v>
      </c>
      <c r="D2594" s="58" t="s">
        <v>2284</v>
      </c>
      <c r="E2594" s="58" t="s">
        <v>3287</v>
      </c>
      <c r="F2594" s="58" t="s">
        <v>2712</v>
      </c>
      <c r="G2594" s="58" t="s">
        <v>2315</v>
      </c>
      <c r="H2594" s="58" t="s">
        <v>2339</v>
      </c>
      <c r="I2594" s="58" t="s">
        <v>25</v>
      </c>
      <c r="J2594" s="58" t="s">
        <v>25</v>
      </c>
      <c r="K2594" s="57"/>
      <c r="L2594" s="184">
        <v>0</v>
      </c>
      <c r="M2594" s="185">
        <v>65</v>
      </c>
      <c r="N2594" s="186">
        <v>65</v>
      </c>
      <c r="O2594" s="187">
        <f t="shared" si="377"/>
        <v>0</v>
      </c>
      <c r="P2594" s="59">
        <f t="shared" si="374"/>
        <v>100</v>
      </c>
    </row>
    <row r="2595" spans="1:16" s="2" customFormat="1" outlineLevel="2" x14ac:dyDescent="0.2">
      <c r="A2595" s="217">
        <f t="shared" si="378"/>
        <v>2592</v>
      </c>
      <c r="B2595" s="57" t="s">
        <v>3288</v>
      </c>
      <c r="C2595" s="58" t="s">
        <v>428</v>
      </c>
      <c r="D2595" s="58" t="s">
        <v>2284</v>
      </c>
      <c r="E2595" s="58" t="s">
        <v>3289</v>
      </c>
      <c r="F2595" s="58" t="s">
        <v>2712</v>
      </c>
      <c r="G2595" s="58" t="s">
        <v>2315</v>
      </c>
      <c r="H2595" s="58" t="s">
        <v>2339</v>
      </c>
      <c r="I2595" s="58" t="s">
        <v>25</v>
      </c>
      <c r="J2595" s="58" t="s">
        <v>25</v>
      </c>
      <c r="K2595" s="57"/>
      <c r="L2595" s="184">
        <v>0</v>
      </c>
      <c r="M2595" s="185">
        <v>63</v>
      </c>
      <c r="N2595" s="186">
        <v>63</v>
      </c>
      <c r="O2595" s="187">
        <f t="shared" si="377"/>
        <v>0</v>
      </c>
      <c r="P2595" s="59">
        <f t="shared" si="374"/>
        <v>100</v>
      </c>
    </row>
    <row r="2596" spans="1:16" s="2" customFormat="1" outlineLevel="2" x14ac:dyDescent="0.2">
      <c r="A2596" s="217">
        <f t="shared" si="378"/>
        <v>2593</v>
      </c>
      <c r="B2596" s="57" t="s">
        <v>3290</v>
      </c>
      <c r="C2596" s="58" t="s">
        <v>428</v>
      </c>
      <c r="D2596" s="58" t="s">
        <v>2284</v>
      </c>
      <c r="E2596" s="58" t="s">
        <v>3291</v>
      </c>
      <c r="F2596" s="58" t="s">
        <v>2712</v>
      </c>
      <c r="G2596" s="58" t="s">
        <v>2315</v>
      </c>
      <c r="H2596" s="58" t="s">
        <v>2339</v>
      </c>
      <c r="I2596" s="58" t="s">
        <v>25</v>
      </c>
      <c r="J2596" s="58" t="s">
        <v>25</v>
      </c>
      <c r="K2596" s="57"/>
      <c r="L2596" s="184">
        <v>0</v>
      </c>
      <c r="M2596" s="185">
        <v>45</v>
      </c>
      <c r="N2596" s="186">
        <v>45</v>
      </c>
      <c r="O2596" s="187">
        <f t="shared" si="377"/>
        <v>0</v>
      </c>
      <c r="P2596" s="59">
        <f t="shared" si="374"/>
        <v>100</v>
      </c>
    </row>
    <row r="2597" spans="1:16" s="2" customFormat="1" outlineLevel="2" x14ac:dyDescent="0.2">
      <c r="A2597" s="217">
        <f t="shared" si="378"/>
        <v>2594</v>
      </c>
      <c r="B2597" s="57" t="s">
        <v>3292</v>
      </c>
      <c r="C2597" s="58" t="s">
        <v>428</v>
      </c>
      <c r="D2597" s="58" t="s">
        <v>2284</v>
      </c>
      <c r="E2597" s="58" t="s">
        <v>3293</v>
      </c>
      <c r="F2597" s="58" t="s">
        <v>2712</v>
      </c>
      <c r="G2597" s="58" t="s">
        <v>2315</v>
      </c>
      <c r="H2597" s="58" t="s">
        <v>2339</v>
      </c>
      <c r="I2597" s="58" t="s">
        <v>25</v>
      </c>
      <c r="J2597" s="58" t="s">
        <v>25</v>
      </c>
      <c r="K2597" s="57"/>
      <c r="L2597" s="184">
        <v>0</v>
      </c>
      <c r="M2597" s="185">
        <v>70</v>
      </c>
      <c r="N2597" s="186">
        <v>70</v>
      </c>
      <c r="O2597" s="187">
        <f t="shared" si="377"/>
        <v>0</v>
      </c>
      <c r="P2597" s="59">
        <f t="shared" si="374"/>
        <v>100</v>
      </c>
    </row>
    <row r="2598" spans="1:16" s="2" customFormat="1" outlineLevel="2" x14ac:dyDescent="0.2">
      <c r="A2598" s="217">
        <f t="shared" si="378"/>
        <v>2595</v>
      </c>
      <c r="B2598" s="57" t="s">
        <v>3294</v>
      </c>
      <c r="C2598" s="58" t="s">
        <v>428</v>
      </c>
      <c r="D2598" s="58" t="s">
        <v>2284</v>
      </c>
      <c r="E2598" s="58" t="s">
        <v>3295</v>
      </c>
      <c r="F2598" s="58" t="s">
        <v>2712</v>
      </c>
      <c r="G2598" s="58" t="s">
        <v>2315</v>
      </c>
      <c r="H2598" s="58" t="s">
        <v>2339</v>
      </c>
      <c r="I2598" s="58" t="s">
        <v>25</v>
      </c>
      <c r="J2598" s="58" t="s">
        <v>25</v>
      </c>
      <c r="K2598" s="57"/>
      <c r="L2598" s="184">
        <v>0</v>
      </c>
      <c r="M2598" s="185">
        <v>81</v>
      </c>
      <c r="N2598" s="186">
        <v>81</v>
      </c>
      <c r="O2598" s="187">
        <f t="shared" si="377"/>
        <v>0</v>
      </c>
      <c r="P2598" s="59">
        <f t="shared" si="374"/>
        <v>100</v>
      </c>
    </row>
    <row r="2599" spans="1:16" s="2" customFormat="1" outlineLevel="2" x14ac:dyDescent="0.2">
      <c r="A2599" s="217">
        <f t="shared" si="378"/>
        <v>2596</v>
      </c>
      <c r="B2599" s="57" t="s">
        <v>3296</v>
      </c>
      <c r="C2599" s="58" t="s">
        <v>428</v>
      </c>
      <c r="D2599" s="58" t="s">
        <v>2284</v>
      </c>
      <c r="E2599" s="58" t="s">
        <v>3297</v>
      </c>
      <c r="F2599" s="58" t="s">
        <v>2712</v>
      </c>
      <c r="G2599" s="58" t="s">
        <v>2315</v>
      </c>
      <c r="H2599" s="58" t="s">
        <v>2339</v>
      </c>
      <c r="I2599" s="58" t="s">
        <v>25</v>
      </c>
      <c r="J2599" s="58" t="s">
        <v>25</v>
      </c>
      <c r="K2599" s="57"/>
      <c r="L2599" s="184">
        <v>0</v>
      </c>
      <c r="M2599" s="185">
        <v>69</v>
      </c>
      <c r="N2599" s="186">
        <v>69</v>
      </c>
      <c r="O2599" s="187">
        <f t="shared" si="377"/>
        <v>0</v>
      </c>
      <c r="P2599" s="59">
        <f t="shared" si="374"/>
        <v>100</v>
      </c>
    </row>
    <row r="2600" spans="1:16" s="2" customFormat="1" outlineLevel="2" x14ac:dyDescent="0.2">
      <c r="A2600" s="217">
        <f t="shared" si="378"/>
        <v>2597</v>
      </c>
      <c r="B2600" s="57" t="s">
        <v>3298</v>
      </c>
      <c r="C2600" s="58" t="s">
        <v>428</v>
      </c>
      <c r="D2600" s="58" t="s">
        <v>2284</v>
      </c>
      <c r="E2600" s="58" t="s">
        <v>3299</v>
      </c>
      <c r="F2600" s="58" t="s">
        <v>2712</v>
      </c>
      <c r="G2600" s="58" t="s">
        <v>2315</v>
      </c>
      <c r="H2600" s="58" t="s">
        <v>2339</v>
      </c>
      <c r="I2600" s="58" t="s">
        <v>25</v>
      </c>
      <c r="J2600" s="58" t="s">
        <v>25</v>
      </c>
      <c r="K2600" s="57"/>
      <c r="L2600" s="184">
        <v>0</v>
      </c>
      <c r="M2600" s="185">
        <v>52</v>
      </c>
      <c r="N2600" s="186">
        <v>52</v>
      </c>
      <c r="O2600" s="187">
        <f t="shared" si="377"/>
        <v>0</v>
      </c>
      <c r="P2600" s="59">
        <f t="shared" si="374"/>
        <v>100</v>
      </c>
    </row>
    <row r="2601" spans="1:16" s="2" customFormat="1" outlineLevel="2" x14ac:dyDescent="0.2">
      <c r="A2601" s="217">
        <f t="shared" si="378"/>
        <v>2598</v>
      </c>
      <c r="B2601" s="57" t="s">
        <v>3300</v>
      </c>
      <c r="C2601" s="58" t="s">
        <v>428</v>
      </c>
      <c r="D2601" s="58" t="s">
        <v>2284</v>
      </c>
      <c r="E2601" s="58" t="s">
        <v>3301</v>
      </c>
      <c r="F2601" s="58" t="s">
        <v>2712</v>
      </c>
      <c r="G2601" s="58" t="s">
        <v>2315</v>
      </c>
      <c r="H2601" s="58" t="s">
        <v>2339</v>
      </c>
      <c r="I2601" s="58" t="s">
        <v>25</v>
      </c>
      <c r="J2601" s="58" t="s">
        <v>25</v>
      </c>
      <c r="K2601" s="57"/>
      <c r="L2601" s="184">
        <v>0</v>
      </c>
      <c r="M2601" s="185">
        <v>125</v>
      </c>
      <c r="N2601" s="186">
        <v>125</v>
      </c>
      <c r="O2601" s="187">
        <f t="shared" si="377"/>
        <v>0</v>
      </c>
      <c r="P2601" s="59">
        <f t="shared" si="374"/>
        <v>100</v>
      </c>
    </row>
    <row r="2602" spans="1:16" s="2" customFormat="1" outlineLevel="2" x14ac:dyDescent="0.2">
      <c r="A2602" s="217">
        <f t="shared" si="378"/>
        <v>2599</v>
      </c>
      <c r="B2602" s="57" t="s">
        <v>3302</v>
      </c>
      <c r="C2602" s="58" t="s">
        <v>428</v>
      </c>
      <c r="D2602" s="58" t="s">
        <v>2284</v>
      </c>
      <c r="E2602" s="58" t="s">
        <v>3303</v>
      </c>
      <c r="F2602" s="58" t="s">
        <v>2712</v>
      </c>
      <c r="G2602" s="58" t="s">
        <v>2315</v>
      </c>
      <c r="H2602" s="58" t="s">
        <v>2339</v>
      </c>
      <c r="I2602" s="58" t="s">
        <v>25</v>
      </c>
      <c r="J2602" s="58" t="s">
        <v>25</v>
      </c>
      <c r="K2602" s="57"/>
      <c r="L2602" s="184">
        <v>0</v>
      </c>
      <c r="M2602" s="185">
        <v>140</v>
      </c>
      <c r="N2602" s="186">
        <v>140</v>
      </c>
      <c r="O2602" s="187">
        <f t="shared" si="377"/>
        <v>0</v>
      </c>
      <c r="P2602" s="59">
        <f t="shared" ref="P2602:P2665" si="379">N2602/M2602*100</f>
        <v>100</v>
      </c>
    </row>
    <row r="2603" spans="1:16" s="2" customFormat="1" outlineLevel="2" x14ac:dyDescent="0.2">
      <c r="A2603" s="217">
        <f t="shared" si="378"/>
        <v>2600</v>
      </c>
      <c r="B2603" s="57" t="s">
        <v>3304</v>
      </c>
      <c r="C2603" s="58" t="s">
        <v>428</v>
      </c>
      <c r="D2603" s="58" t="s">
        <v>2284</v>
      </c>
      <c r="E2603" s="58" t="s">
        <v>3305</v>
      </c>
      <c r="F2603" s="58" t="s">
        <v>2712</v>
      </c>
      <c r="G2603" s="58" t="s">
        <v>2315</v>
      </c>
      <c r="H2603" s="58" t="s">
        <v>2339</v>
      </c>
      <c r="I2603" s="58" t="s">
        <v>25</v>
      </c>
      <c r="J2603" s="58" t="s">
        <v>25</v>
      </c>
      <c r="K2603" s="57"/>
      <c r="L2603" s="184">
        <v>0</v>
      </c>
      <c r="M2603" s="185">
        <v>97</v>
      </c>
      <c r="N2603" s="186">
        <v>97</v>
      </c>
      <c r="O2603" s="187">
        <f t="shared" si="377"/>
        <v>0</v>
      </c>
      <c r="P2603" s="59">
        <f t="shared" si="379"/>
        <v>100</v>
      </c>
    </row>
    <row r="2604" spans="1:16" s="2" customFormat="1" outlineLevel="2" x14ac:dyDescent="0.2">
      <c r="A2604" s="217">
        <f t="shared" si="378"/>
        <v>2601</v>
      </c>
      <c r="B2604" s="57" t="s">
        <v>3306</v>
      </c>
      <c r="C2604" s="58" t="s">
        <v>428</v>
      </c>
      <c r="D2604" s="58" t="s">
        <v>2284</v>
      </c>
      <c r="E2604" s="58" t="s">
        <v>3307</v>
      </c>
      <c r="F2604" s="58" t="s">
        <v>2712</v>
      </c>
      <c r="G2604" s="58" t="s">
        <v>2315</v>
      </c>
      <c r="H2604" s="58" t="s">
        <v>2339</v>
      </c>
      <c r="I2604" s="58" t="s">
        <v>25</v>
      </c>
      <c r="J2604" s="58" t="s">
        <v>25</v>
      </c>
      <c r="K2604" s="57"/>
      <c r="L2604" s="184">
        <v>0</v>
      </c>
      <c r="M2604" s="185">
        <v>73</v>
      </c>
      <c r="N2604" s="186">
        <v>73</v>
      </c>
      <c r="O2604" s="187">
        <f t="shared" si="377"/>
        <v>0</v>
      </c>
      <c r="P2604" s="59">
        <f t="shared" si="379"/>
        <v>100</v>
      </c>
    </row>
    <row r="2605" spans="1:16" s="2" customFormat="1" outlineLevel="2" x14ac:dyDescent="0.2">
      <c r="A2605" s="217">
        <f t="shared" si="378"/>
        <v>2602</v>
      </c>
      <c r="B2605" s="57" t="s">
        <v>3308</v>
      </c>
      <c r="C2605" s="58" t="s">
        <v>428</v>
      </c>
      <c r="D2605" s="58" t="s">
        <v>2284</v>
      </c>
      <c r="E2605" s="58" t="s">
        <v>3309</v>
      </c>
      <c r="F2605" s="58" t="s">
        <v>2712</v>
      </c>
      <c r="G2605" s="58" t="s">
        <v>2315</v>
      </c>
      <c r="H2605" s="58" t="s">
        <v>2339</v>
      </c>
      <c r="I2605" s="58" t="s">
        <v>25</v>
      </c>
      <c r="J2605" s="58" t="s">
        <v>25</v>
      </c>
      <c r="K2605" s="57"/>
      <c r="L2605" s="184">
        <v>0</v>
      </c>
      <c r="M2605" s="185">
        <v>45</v>
      </c>
      <c r="N2605" s="186">
        <v>45</v>
      </c>
      <c r="O2605" s="187">
        <f t="shared" si="377"/>
        <v>0</v>
      </c>
      <c r="P2605" s="59">
        <f t="shared" si="379"/>
        <v>100</v>
      </c>
    </row>
    <row r="2606" spans="1:16" s="2" customFormat="1" outlineLevel="2" x14ac:dyDescent="0.2">
      <c r="A2606" s="217">
        <f t="shared" si="378"/>
        <v>2603</v>
      </c>
      <c r="B2606" s="57" t="s">
        <v>3310</v>
      </c>
      <c r="C2606" s="58" t="s">
        <v>428</v>
      </c>
      <c r="D2606" s="58" t="s">
        <v>2284</v>
      </c>
      <c r="E2606" s="58" t="s">
        <v>3311</v>
      </c>
      <c r="F2606" s="58" t="s">
        <v>2712</v>
      </c>
      <c r="G2606" s="58" t="s">
        <v>2315</v>
      </c>
      <c r="H2606" s="58" t="s">
        <v>2339</v>
      </c>
      <c r="I2606" s="58" t="s">
        <v>25</v>
      </c>
      <c r="J2606" s="58" t="s">
        <v>25</v>
      </c>
      <c r="K2606" s="57"/>
      <c r="L2606" s="184">
        <v>0</v>
      </c>
      <c r="M2606" s="185">
        <v>42</v>
      </c>
      <c r="N2606" s="186">
        <v>42</v>
      </c>
      <c r="O2606" s="187">
        <f t="shared" si="377"/>
        <v>0</v>
      </c>
      <c r="P2606" s="59">
        <f t="shared" si="379"/>
        <v>100</v>
      </c>
    </row>
    <row r="2607" spans="1:16" s="2" customFormat="1" outlineLevel="2" x14ac:dyDescent="0.2">
      <c r="A2607" s="217">
        <f t="shared" si="378"/>
        <v>2604</v>
      </c>
      <c r="B2607" s="57" t="s">
        <v>3312</v>
      </c>
      <c r="C2607" s="58" t="s">
        <v>428</v>
      </c>
      <c r="D2607" s="58" t="s">
        <v>2284</v>
      </c>
      <c r="E2607" s="58" t="s">
        <v>3313</v>
      </c>
      <c r="F2607" s="58" t="s">
        <v>2712</v>
      </c>
      <c r="G2607" s="58" t="s">
        <v>2315</v>
      </c>
      <c r="H2607" s="58" t="s">
        <v>2339</v>
      </c>
      <c r="I2607" s="58" t="s">
        <v>25</v>
      </c>
      <c r="J2607" s="58" t="s">
        <v>25</v>
      </c>
      <c r="K2607" s="57"/>
      <c r="L2607" s="184">
        <v>0</v>
      </c>
      <c r="M2607" s="185">
        <v>101</v>
      </c>
      <c r="N2607" s="186">
        <v>101</v>
      </c>
      <c r="O2607" s="187">
        <f t="shared" si="377"/>
        <v>0</v>
      </c>
      <c r="P2607" s="59">
        <f t="shared" si="379"/>
        <v>100</v>
      </c>
    </row>
    <row r="2608" spans="1:16" s="2" customFormat="1" outlineLevel="2" x14ac:dyDescent="0.2">
      <c r="A2608" s="217">
        <f t="shared" si="378"/>
        <v>2605</v>
      </c>
      <c r="B2608" s="57" t="s">
        <v>3314</v>
      </c>
      <c r="C2608" s="58" t="s">
        <v>428</v>
      </c>
      <c r="D2608" s="58" t="s">
        <v>2284</v>
      </c>
      <c r="E2608" s="58" t="s">
        <v>3315</v>
      </c>
      <c r="F2608" s="58" t="s">
        <v>2712</v>
      </c>
      <c r="G2608" s="58" t="s">
        <v>2315</v>
      </c>
      <c r="H2608" s="58" t="s">
        <v>2339</v>
      </c>
      <c r="I2608" s="58" t="s">
        <v>25</v>
      </c>
      <c r="J2608" s="58" t="s">
        <v>25</v>
      </c>
      <c r="K2608" s="57"/>
      <c r="L2608" s="184">
        <v>0</v>
      </c>
      <c r="M2608" s="185">
        <v>121</v>
      </c>
      <c r="N2608" s="186">
        <v>121</v>
      </c>
      <c r="O2608" s="187">
        <f t="shared" si="377"/>
        <v>0</v>
      </c>
      <c r="P2608" s="59">
        <f t="shared" si="379"/>
        <v>100</v>
      </c>
    </row>
    <row r="2609" spans="1:16" s="2" customFormat="1" outlineLevel="2" x14ac:dyDescent="0.2">
      <c r="A2609" s="217">
        <f t="shared" si="378"/>
        <v>2606</v>
      </c>
      <c r="B2609" s="57" t="s">
        <v>3316</v>
      </c>
      <c r="C2609" s="58" t="s">
        <v>428</v>
      </c>
      <c r="D2609" s="58" t="s">
        <v>2284</v>
      </c>
      <c r="E2609" s="58" t="s">
        <v>3317</v>
      </c>
      <c r="F2609" s="58" t="s">
        <v>2712</v>
      </c>
      <c r="G2609" s="58" t="s">
        <v>2315</v>
      </c>
      <c r="H2609" s="58" t="s">
        <v>2339</v>
      </c>
      <c r="I2609" s="58" t="s">
        <v>25</v>
      </c>
      <c r="J2609" s="58" t="s">
        <v>25</v>
      </c>
      <c r="K2609" s="57"/>
      <c r="L2609" s="184">
        <v>0</v>
      </c>
      <c r="M2609" s="185">
        <v>278</v>
      </c>
      <c r="N2609" s="186">
        <v>278</v>
      </c>
      <c r="O2609" s="187">
        <f t="shared" si="377"/>
        <v>0</v>
      </c>
      <c r="P2609" s="59">
        <f t="shared" si="379"/>
        <v>100</v>
      </c>
    </row>
    <row r="2610" spans="1:16" s="2" customFormat="1" outlineLevel="2" x14ac:dyDescent="0.2">
      <c r="A2610" s="217">
        <f t="shared" si="378"/>
        <v>2607</v>
      </c>
      <c r="B2610" s="57" t="s">
        <v>3318</v>
      </c>
      <c r="C2610" s="58" t="s">
        <v>428</v>
      </c>
      <c r="D2610" s="58" t="s">
        <v>2284</v>
      </c>
      <c r="E2610" s="58" t="s">
        <v>3319</v>
      </c>
      <c r="F2610" s="58" t="s">
        <v>2712</v>
      </c>
      <c r="G2610" s="58" t="s">
        <v>2315</v>
      </c>
      <c r="H2610" s="58" t="s">
        <v>2339</v>
      </c>
      <c r="I2610" s="58" t="s">
        <v>25</v>
      </c>
      <c r="J2610" s="58" t="s">
        <v>25</v>
      </c>
      <c r="K2610" s="57"/>
      <c r="L2610" s="184">
        <v>0</v>
      </c>
      <c r="M2610" s="185">
        <v>89</v>
      </c>
      <c r="N2610" s="186">
        <v>89</v>
      </c>
      <c r="O2610" s="187">
        <f t="shared" si="377"/>
        <v>0</v>
      </c>
      <c r="P2610" s="59">
        <f t="shared" si="379"/>
        <v>100</v>
      </c>
    </row>
    <row r="2611" spans="1:16" s="2" customFormat="1" outlineLevel="2" x14ac:dyDescent="0.2">
      <c r="A2611" s="217">
        <f t="shared" si="378"/>
        <v>2608</v>
      </c>
      <c r="B2611" s="57" t="s">
        <v>3320</v>
      </c>
      <c r="C2611" s="58" t="s">
        <v>428</v>
      </c>
      <c r="D2611" s="58" t="s">
        <v>2284</v>
      </c>
      <c r="E2611" s="58" t="s">
        <v>3321</v>
      </c>
      <c r="F2611" s="58" t="s">
        <v>2712</v>
      </c>
      <c r="G2611" s="58" t="s">
        <v>2315</v>
      </c>
      <c r="H2611" s="58" t="s">
        <v>2339</v>
      </c>
      <c r="I2611" s="58" t="s">
        <v>25</v>
      </c>
      <c r="J2611" s="58" t="s">
        <v>25</v>
      </c>
      <c r="K2611" s="57"/>
      <c r="L2611" s="184">
        <v>0</v>
      </c>
      <c r="M2611" s="185">
        <v>42</v>
      </c>
      <c r="N2611" s="186">
        <v>42</v>
      </c>
      <c r="O2611" s="187">
        <f t="shared" si="377"/>
        <v>0</v>
      </c>
      <c r="P2611" s="59">
        <f t="shared" si="379"/>
        <v>100</v>
      </c>
    </row>
    <row r="2612" spans="1:16" s="2" customFormat="1" outlineLevel="2" x14ac:dyDescent="0.2">
      <c r="A2612" s="217">
        <f t="shared" si="378"/>
        <v>2609</v>
      </c>
      <c r="B2612" s="57" t="s">
        <v>3322</v>
      </c>
      <c r="C2612" s="58" t="s">
        <v>428</v>
      </c>
      <c r="D2612" s="58" t="s">
        <v>2284</v>
      </c>
      <c r="E2612" s="58" t="s">
        <v>3323</v>
      </c>
      <c r="F2612" s="58" t="s">
        <v>2712</v>
      </c>
      <c r="G2612" s="58" t="s">
        <v>2315</v>
      </c>
      <c r="H2612" s="58" t="s">
        <v>2339</v>
      </c>
      <c r="I2612" s="58" t="s">
        <v>25</v>
      </c>
      <c r="J2612" s="58" t="s">
        <v>25</v>
      </c>
      <c r="K2612" s="57"/>
      <c r="L2612" s="184">
        <v>0</v>
      </c>
      <c r="M2612" s="185">
        <v>177</v>
      </c>
      <c r="N2612" s="186">
        <v>177</v>
      </c>
      <c r="O2612" s="187">
        <f t="shared" si="377"/>
        <v>0</v>
      </c>
      <c r="P2612" s="59">
        <f t="shared" si="379"/>
        <v>100</v>
      </c>
    </row>
    <row r="2613" spans="1:16" s="2" customFormat="1" outlineLevel="2" x14ac:dyDescent="0.2">
      <c r="A2613" s="217">
        <f t="shared" si="378"/>
        <v>2610</v>
      </c>
      <c r="B2613" s="57" t="s">
        <v>3324</v>
      </c>
      <c r="C2613" s="58" t="s">
        <v>428</v>
      </c>
      <c r="D2613" s="58" t="s">
        <v>2284</v>
      </c>
      <c r="E2613" s="58" t="s">
        <v>3325</v>
      </c>
      <c r="F2613" s="58" t="s">
        <v>2712</v>
      </c>
      <c r="G2613" s="58" t="s">
        <v>2315</v>
      </c>
      <c r="H2613" s="58" t="s">
        <v>2339</v>
      </c>
      <c r="I2613" s="58" t="s">
        <v>25</v>
      </c>
      <c r="J2613" s="58" t="s">
        <v>25</v>
      </c>
      <c r="K2613" s="57"/>
      <c r="L2613" s="184">
        <v>0</v>
      </c>
      <c r="M2613" s="185">
        <v>80</v>
      </c>
      <c r="N2613" s="186">
        <v>80</v>
      </c>
      <c r="O2613" s="187">
        <f t="shared" si="377"/>
        <v>0</v>
      </c>
      <c r="P2613" s="59">
        <f t="shared" si="379"/>
        <v>100</v>
      </c>
    </row>
    <row r="2614" spans="1:16" s="2" customFormat="1" outlineLevel="2" x14ac:dyDescent="0.2">
      <c r="A2614" s="217">
        <f t="shared" si="378"/>
        <v>2611</v>
      </c>
      <c r="B2614" s="57" t="s">
        <v>3326</v>
      </c>
      <c r="C2614" s="58" t="s">
        <v>428</v>
      </c>
      <c r="D2614" s="58" t="s">
        <v>2284</v>
      </c>
      <c r="E2614" s="58" t="s">
        <v>3327</v>
      </c>
      <c r="F2614" s="58" t="s">
        <v>2712</v>
      </c>
      <c r="G2614" s="58" t="s">
        <v>2315</v>
      </c>
      <c r="H2614" s="58" t="s">
        <v>2339</v>
      </c>
      <c r="I2614" s="58" t="s">
        <v>25</v>
      </c>
      <c r="J2614" s="58" t="s">
        <v>25</v>
      </c>
      <c r="K2614" s="57"/>
      <c r="L2614" s="184">
        <v>0</v>
      </c>
      <c r="M2614" s="185">
        <v>109</v>
      </c>
      <c r="N2614" s="186">
        <v>109</v>
      </c>
      <c r="O2614" s="187">
        <f t="shared" si="377"/>
        <v>0</v>
      </c>
      <c r="P2614" s="59">
        <f t="shared" si="379"/>
        <v>100</v>
      </c>
    </row>
    <row r="2615" spans="1:16" s="2" customFormat="1" outlineLevel="2" x14ac:dyDescent="0.2">
      <c r="A2615" s="217">
        <f t="shared" si="378"/>
        <v>2612</v>
      </c>
      <c r="B2615" s="57" t="s">
        <v>3328</v>
      </c>
      <c r="C2615" s="58" t="s">
        <v>428</v>
      </c>
      <c r="D2615" s="58" t="s">
        <v>2284</v>
      </c>
      <c r="E2615" s="58" t="s">
        <v>3329</v>
      </c>
      <c r="F2615" s="58" t="s">
        <v>2712</v>
      </c>
      <c r="G2615" s="58" t="s">
        <v>2315</v>
      </c>
      <c r="H2615" s="58" t="s">
        <v>2339</v>
      </c>
      <c r="I2615" s="58" t="s">
        <v>25</v>
      </c>
      <c r="J2615" s="58" t="s">
        <v>25</v>
      </c>
      <c r="K2615" s="57"/>
      <c r="L2615" s="184">
        <v>0</v>
      </c>
      <c r="M2615" s="185">
        <v>211</v>
      </c>
      <c r="N2615" s="186">
        <v>211</v>
      </c>
      <c r="O2615" s="187">
        <f t="shared" si="377"/>
        <v>0</v>
      </c>
      <c r="P2615" s="59">
        <f t="shared" si="379"/>
        <v>100</v>
      </c>
    </row>
    <row r="2616" spans="1:16" s="2" customFormat="1" outlineLevel="2" x14ac:dyDescent="0.2">
      <c r="A2616" s="217">
        <f t="shared" si="378"/>
        <v>2613</v>
      </c>
      <c r="B2616" s="57" t="s">
        <v>3330</v>
      </c>
      <c r="C2616" s="58" t="s">
        <v>428</v>
      </c>
      <c r="D2616" s="58" t="s">
        <v>2284</v>
      </c>
      <c r="E2616" s="58" t="s">
        <v>3331</v>
      </c>
      <c r="F2616" s="58" t="s">
        <v>2712</v>
      </c>
      <c r="G2616" s="58" t="s">
        <v>2315</v>
      </c>
      <c r="H2616" s="58" t="s">
        <v>2339</v>
      </c>
      <c r="I2616" s="58" t="s">
        <v>25</v>
      </c>
      <c r="J2616" s="58" t="s">
        <v>25</v>
      </c>
      <c r="K2616" s="57"/>
      <c r="L2616" s="184">
        <v>0</v>
      </c>
      <c r="M2616" s="185">
        <v>151</v>
      </c>
      <c r="N2616" s="186">
        <v>151</v>
      </c>
      <c r="O2616" s="187">
        <f t="shared" si="377"/>
        <v>0</v>
      </c>
      <c r="P2616" s="59">
        <f t="shared" si="379"/>
        <v>100</v>
      </c>
    </row>
    <row r="2617" spans="1:16" s="2" customFormat="1" outlineLevel="2" x14ac:dyDescent="0.2">
      <c r="A2617" s="217">
        <f t="shared" si="378"/>
        <v>2614</v>
      </c>
      <c r="B2617" s="57" t="s">
        <v>3037</v>
      </c>
      <c r="C2617" s="58" t="s">
        <v>428</v>
      </c>
      <c r="D2617" s="58" t="s">
        <v>2284</v>
      </c>
      <c r="E2617" s="58" t="s">
        <v>3038</v>
      </c>
      <c r="F2617" s="58" t="s">
        <v>1034</v>
      </c>
      <c r="G2617" s="58" t="s">
        <v>2315</v>
      </c>
      <c r="H2617" s="58" t="s">
        <v>2339</v>
      </c>
      <c r="I2617" s="58" t="s">
        <v>25</v>
      </c>
      <c r="J2617" s="58" t="s">
        <v>25</v>
      </c>
      <c r="K2617" s="57"/>
      <c r="L2617" s="184">
        <v>0</v>
      </c>
      <c r="M2617" s="185">
        <v>38</v>
      </c>
      <c r="N2617" s="186">
        <v>38</v>
      </c>
      <c r="O2617" s="187">
        <f t="shared" si="377"/>
        <v>0</v>
      </c>
      <c r="P2617" s="59">
        <f t="shared" si="379"/>
        <v>100</v>
      </c>
    </row>
    <row r="2618" spans="1:16" s="2" customFormat="1" outlineLevel="2" x14ac:dyDescent="0.2">
      <c r="A2618" s="217">
        <f t="shared" si="378"/>
        <v>2615</v>
      </c>
      <c r="B2618" s="57" t="s">
        <v>3049</v>
      </c>
      <c r="C2618" s="58" t="s">
        <v>428</v>
      </c>
      <c r="D2618" s="58" t="s">
        <v>2284</v>
      </c>
      <c r="E2618" s="58" t="s">
        <v>3050</v>
      </c>
      <c r="F2618" s="58" t="s">
        <v>1034</v>
      </c>
      <c r="G2618" s="58" t="s">
        <v>2315</v>
      </c>
      <c r="H2618" s="58" t="s">
        <v>2339</v>
      </c>
      <c r="I2618" s="58" t="s">
        <v>25</v>
      </c>
      <c r="J2618" s="58" t="s">
        <v>25</v>
      </c>
      <c r="K2618" s="57"/>
      <c r="L2618" s="184">
        <v>0</v>
      </c>
      <c r="M2618" s="185">
        <v>240</v>
      </c>
      <c r="N2618" s="186">
        <v>240</v>
      </c>
      <c r="O2618" s="187">
        <f t="shared" si="377"/>
        <v>0</v>
      </c>
      <c r="P2618" s="59">
        <f t="shared" si="379"/>
        <v>100</v>
      </c>
    </row>
    <row r="2619" spans="1:16" s="2" customFormat="1" outlineLevel="2" x14ac:dyDescent="0.2">
      <c r="A2619" s="217">
        <f t="shared" si="378"/>
        <v>2616</v>
      </c>
      <c r="B2619" s="57" t="s">
        <v>3110</v>
      </c>
      <c r="C2619" s="58" t="s">
        <v>428</v>
      </c>
      <c r="D2619" s="58" t="s">
        <v>2284</v>
      </c>
      <c r="E2619" s="58" t="s">
        <v>3111</v>
      </c>
      <c r="F2619" s="58" t="s">
        <v>1034</v>
      </c>
      <c r="G2619" s="58" t="s">
        <v>2315</v>
      </c>
      <c r="H2619" s="58" t="s">
        <v>2339</v>
      </c>
      <c r="I2619" s="58" t="s">
        <v>25</v>
      </c>
      <c r="J2619" s="58" t="s">
        <v>25</v>
      </c>
      <c r="K2619" s="57"/>
      <c r="L2619" s="184">
        <v>0</v>
      </c>
      <c r="M2619" s="185">
        <v>11</v>
      </c>
      <c r="N2619" s="186">
        <v>11</v>
      </c>
      <c r="O2619" s="187">
        <f t="shared" si="377"/>
        <v>0</v>
      </c>
      <c r="P2619" s="59">
        <f t="shared" si="379"/>
        <v>100</v>
      </c>
    </row>
    <row r="2620" spans="1:16" s="2" customFormat="1" outlineLevel="2" x14ac:dyDescent="0.2">
      <c r="A2620" s="217">
        <f t="shared" si="378"/>
        <v>2617</v>
      </c>
      <c r="B2620" s="57" t="s">
        <v>3116</v>
      </c>
      <c r="C2620" s="58" t="s">
        <v>428</v>
      </c>
      <c r="D2620" s="58" t="s">
        <v>2284</v>
      </c>
      <c r="E2620" s="58" t="s">
        <v>3117</v>
      </c>
      <c r="F2620" s="58" t="s">
        <v>1034</v>
      </c>
      <c r="G2620" s="58" t="s">
        <v>2315</v>
      </c>
      <c r="H2620" s="58" t="s">
        <v>2339</v>
      </c>
      <c r="I2620" s="58" t="s">
        <v>25</v>
      </c>
      <c r="J2620" s="58" t="s">
        <v>25</v>
      </c>
      <c r="K2620" s="57"/>
      <c r="L2620" s="184">
        <v>0</v>
      </c>
      <c r="M2620" s="185">
        <v>140</v>
      </c>
      <c r="N2620" s="186">
        <v>140</v>
      </c>
      <c r="O2620" s="187">
        <f t="shared" si="377"/>
        <v>0</v>
      </c>
      <c r="P2620" s="59">
        <f t="shared" si="379"/>
        <v>100</v>
      </c>
    </row>
    <row r="2621" spans="1:16" s="2" customFormat="1" outlineLevel="2" x14ac:dyDescent="0.2">
      <c r="A2621" s="217">
        <f t="shared" si="378"/>
        <v>2618</v>
      </c>
      <c r="B2621" s="57" t="s">
        <v>3332</v>
      </c>
      <c r="C2621" s="58" t="s">
        <v>428</v>
      </c>
      <c r="D2621" s="58" t="s">
        <v>2284</v>
      </c>
      <c r="E2621" s="58" t="s">
        <v>3333</v>
      </c>
      <c r="F2621" s="58" t="s">
        <v>3027</v>
      </c>
      <c r="G2621" s="58" t="s">
        <v>2315</v>
      </c>
      <c r="H2621" s="58" t="s">
        <v>2339</v>
      </c>
      <c r="I2621" s="58" t="s">
        <v>25</v>
      </c>
      <c r="J2621" s="58" t="s">
        <v>25</v>
      </c>
      <c r="K2621" s="57"/>
      <c r="L2621" s="184">
        <v>0</v>
      </c>
      <c r="M2621" s="185">
        <v>52</v>
      </c>
      <c r="N2621" s="186">
        <v>52</v>
      </c>
      <c r="O2621" s="187">
        <f t="shared" si="377"/>
        <v>0</v>
      </c>
      <c r="P2621" s="59">
        <f t="shared" si="379"/>
        <v>100</v>
      </c>
    </row>
    <row r="2622" spans="1:16" s="2" customFormat="1" outlineLevel="2" x14ac:dyDescent="0.2">
      <c r="A2622" s="217">
        <f t="shared" si="378"/>
        <v>2619</v>
      </c>
      <c r="B2622" s="57" t="s">
        <v>3334</v>
      </c>
      <c r="C2622" s="58" t="s">
        <v>428</v>
      </c>
      <c r="D2622" s="58" t="s">
        <v>2284</v>
      </c>
      <c r="E2622" s="58" t="s">
        <v>3335</v>
      </c>
      <c r="F2622" s="58" t="s">
        <v>3027</v>
      </c>
      <c r="G2622" s="58" t="s">
        <v>2315</v>
      </c>
      <c r="H2622" s="58" t="s">
        <v>2339</v>
      </c>
      <c r="I2622" s="58" t="s">
        <v>25</v>
      </c>
      <c r="J2622" s="58" t="s">
        <v>25</v>
      </c>
      <c r="K2622" s="57"/>
      <c r="L2622" s="184">
        <v>0</v>
      </c>
      <c r="M2622" s="185">
        <v>60</v>
      </c>
      <c r="N2622" s="186">
        <v>60</v>
      </c>
      <c r="O2622" s="187">
        <f t="shared" si="377"/>
        <v>0</v>
      </c>
      <c r="P2622" s="59">
        <f t="shared" si="379"/>
        <v>100</v>
      </c>
    </row>
    <row r="2623" spans="1:16" s="2" customFormat="1" outlineLevel="2" x14ac:dyDescent="0.2">
      <c r="A2623" s="217">
        <f t="shared" si="378"/>
        <v>2620</v>
      </c>
      <c r="B2623" s="57" t="s">
        <v>3220</v>
      </c>
      <c r="C2623" s="58" t="s">
        <v>428</v>
      </c>
      <c r="D2623" s="58" t="s">
        <v>2284</v>
      </c>
      <c r="E2623" s="58" t="s">
        <v>3221</v>
      </c>
      <c r="F2623" s="58" t="s">
        <v>3027</v>
      </c>
      <c r="G2623" s="58" t="s">
        <v>2315</v>
      </c>
      <c r="H2623" s="58" t="s">
        <v>2339</v>
      </c>
      <c r="I2623" s="58" t="s">
        <v>25</v>
      </c>
      <c r="J2623" s="58" t="s">
        <v>25</v>
      </c>
      <c r="K2623" s="57"/>
      <c r="L2623" s="184">
        <v>0</v>
      </c>
      <c r="M2623" s="185">
        <v>96</v>
      </c>
      <c r="N2623" s="186">
        <v>96</v>
      </c>
      <c r="O2623" s="187">
        <f t="shared" si="377"/>
        <v>0</v>
      </c>
      <c r="P2623" s="59">
        <f t="shared" si="379"/>
        <v>100</v>
      </c>
    </row>
    <row r="2624" spans="1:16" s="2" customFormat="1" outlineLevel="2" x14ac:dyDescent="0.2">
      <c r="A2624" s="217">
        <f t="shared" si="378"/>
        <v>2621</v>
      </c>
      <c r="B2624" s="57" t="s">
        <v>3222</v>
      </c>
      <c r="C2624" s="58" t="s">
        <v>428</v>
      </c>
      <c r="D2624" s="58" t="s">
        <v>2284</v>
      </c>
      <c r="E2624" s="58" t="s">
        <v>3223</v>
      </c>
      <c r="F2624" s="58" t="s">
        <v>3027</v>
      </c>
      <c r="G2624" s="58" t="s">
        <v>2315</v>
      </c>
      <c r="H2624" s="58" t="s">
        <v>2339</v>
      </c>
      <c r="I2624" s="58" t="s">
        <v>25</v>
      </c>
      <c r="J2624" s="58" t="s">
        <v>25</v>
      </c>
      <c r="K2624" s="57"/>
      <c r="L2624" s="184">
        <v>0</v>
      </c>
      <c r="M2624" s="185">
        <v>114</v>
      </c>
      <c r="N2624" s="186">
        <v>114</v>
      </c>
      <c r="O2624" s="187">
        <f t="shared" si="377"/>
        <v>0</v>
      </c>
      <c r="P2624" s="59">
        <f t="shared" si="379"/>
        <v>100</v>
      </c>
    </row>
    <row r="2625" spans="1:16" s="2" customFormat="1" outlineLevel="1" x14ac:dyDescent="0.2">
      <c r="A2625" s="225">
        <f t="shared" si="378"/>
        <v>2622</v>
      </c>
      <c r="B2625" s="82" t="s">
        <v>2340</v>
      </c>
      <c r="C2625" s="136">
        <v>231231</v>
      </c>
      <c r="D2625" s="135"/>
      <c r="E2625" s="135"/>
      <c r="F2625" s="135"/>
      <c r="G2625" s="135"/>
      <c r="H2625" s="135">
        <v>33075</v>
      </c>
      <c r="I2625" s="61"/>
      <c r="J2625" s="61"/>
      <c r="K2625" s="63"/>
      <c r="L2625" s="65">
        <f>SUM(L2626:L2648)</f>
        <v>0</v>
      </c>
      <c r="M2625" s="65">
        <f t="shared" ref="M2625:O2625" si="380">SUM(M2626:M2648)</f>
        <v>2941</v>
      </c>
      <c r="N2625" s="65">
        <f t="shared" si="380"/>
        <v>2941</v>
      </c>
      <c r="O2625" s="66">
        <f t="shared" si="380"/>
        <v>0</v>
      </c>
      <c r="P2625" s="18">
        <f t="shared" si="379"/>
        <v>100</v>
      </c>
    </row>
    <row r="2626" spans="1:16" s="2" customFormat="1" outlineLevel="2" x14ac:dyDescent="0.2">
      <c r="A2626" s="217">
        <f t="shared" si="378"/>
        <v>2623</v>
      </c>
      <c r="B2626" s="57" t="s">
        <v>2576</v>
      </c>
      <c r="C2626" s="58" t="s">
        <v>428</v>
      </c>
      <c r="D2626" s="58" t="s">
        <v>2284</v>
      </c>
      <c r="E2626" s="58" t="s">
        <v>2411</v>
      </c>
      <c r="F2626" s="58" t="s">
        <v>2389</v>
      </c>
      <c r="G2626" s="58" t="s">
        <v>998</v>
      </c>
      <c r="H2626" s="58" t="s">
        <v>2341</v>
      </c>
      <c r="I2626" s="58" t="s">
        <v>25</v>
      </c>
      <c r="J2626" s="58" t="s">
        <v>25</v>
      </c>
      <c r="K2626" s="57"/>
      <c r="L2626" s="184">
        <v>0</v>
      </c>
      <c r="M2626" s="185">
        <v>68</v>
      </c>
      <c r="N2626" s="186">
        <v>68</v>
      </c>
      <c r="O2626" s="187">
        <f t="shared" ref="O2626:O2648" si="381">N2626-M2626</f>
        <v>0</v>
      </c>
      <c r="P2626" s="59">
        <f t="shared" si="379"/>
        <v>100</v>
      </c>
    </row>
    <row r="2627" spans="1:16" s="2" customFormat="1" outlineLevel="2" x14ac:dyDescent="0.2">
      <c r="A2627" s="217">
        <f t="shared" si="378"/>
        <v>2624</v>
      </c>
      <c r="B2627" s="57" t="s">
        <v>3336</v>
      </c>
      <c r="C2627" s="58" t="s">
        <v>428</v>
      </c>
      <c r="D2627" s="58" t="s">
        <v>2284</v>
      </c>
      <c r="E2627" s="58" t="s">
        <v>3337</v>
      </c>
      <c r="F2627" s="58" t="s">
        <v>2712</v>
      </c>
      <c r="G2627" s="58" t="s">
        <v>2315</v>
      </c>
      <c r="H2627" s="58" t="s">
        <v>2341</v>
      </c>
      <c r="I2627" s="58" t="s">
        <v>25</v>
      </c>
      <c r="J2627" s="58" t="s">
        <v>25</v>
      </c>
      <c r="K2627" s="57"/>
      <c r="L2627" s="184">
        <v>0</v>
      </c>
      <c r="M2627" s="185">
        <v>28</v>
      </c>
      <c r="N2627" s="186">
        <v>28</v>
      </c>
      <c r="O2627" s="187">
        <f t="shared" si="381"/>
        <v>0</v>
      </c>
      <c r="P2627" s="59">
        <f t="shared" si="379"/>
        <v>100</v>
      </c>
    </row>
    <row r="2628" spans="1:16" s="2" customFormat="1" outlineLevel="2" x14ac:dyDescent="0.2">
      <c r="A2628" s="217">
        <f t="shared" si="378"/>
        <v>2625</v>
      </c>
      <c r="B2628" s="57" t="s">
        <v>3338</v>
      </c>
      <c r="C2628" s="58" t="s">
        <v>428</v>
      </c>
      <c r="D2628" s="58" t="s">
        <v>2284</v>
      </c>
      <c r="E2628" s="58" t="s">
        <v>3339</v>
      </c>
      <c r="F2628" s="58" t="s">
        <v>2712</v>
      </c>
      <c r="G2628" s="58" t="s">
        <v>2315</v>
      </c>
      <c r="H2628" s="58" t="s">
        <v>2341</v>
      </c>
      <c r="I2628" s="58" t="s">
        <v>25</v>
      </c>
      <c r="J2628" s="58" t="s">
        <v>25</v>
      </c>
      <c r="K2628" s="57"/>
      <c r="L2628" s="184">
        <v>0</v>
      </c>
      <c r="M2628" s="185">
        <v>24</v>
      </c>
      <c r="N2628" s="186">
        <v>24</v>
      </c>
      <c r="O2628" s="187">
        <f t="shared" si="381"/>
        <v>0</v>
      </c>
      <c r="P2628" s="59">
        <f t="shared" si="379"/>
        <v>100</v>
      </c>
    </row>
    <row r="2629" spans="1:16" s="2" customFormat="1" outlineLevel="2" x14ac:dyDescent="0.2">
      <c r="A2629" s="217">
        <f t="shared" si="378"/>
        <v>2626</v>
      </c>
      <c r="B2629" s="57" t="s">
        <v>3340</v>
      </c>
      <c r="C2629" s="58" t="s">
        <v>428</v>
      </c>
      <c r="D2629" s="58" t="s">
        <v>2284</v>
      </c>
      <c r="E2629" s="58" t="s">
        <v>3341</v>
      </c>
      <c r="F2629" s="58" t="s">
        <v>2712</v>
      </c>
      <c r="G2629" s="58" t="s">
        <v>2315</v>
      </c>
      <c r="H2629" s="58" t="s">
        <v>2341</v>
      </c>
      <c r="I2629" s="58" t="s">
        <v>25</v>
      </c>
      <c r="J2629" s="58" t="s">
        <v>25</v>
      </c>
      <c r="K2629" s="57"/>
      <c r="L2629" s="184">
        <v>0</v>
      </c>
      <c r="M2629" s="185">
        <v>14</v>
      </c>
      <c r="N2629" s="186">
        <v>14</v>
      </c>
      <c r="O2629" s="187">
        <f t="shared" si="381"/>
        <v>0</v>
      </c>
      <c r="P2629" s="59">
        <f t="shared" si="379"/>
        <v>100</v>
      </c>
    </row>
    <row r="2630" spans="1:16" s="2" customFormat="1" outlineLevel="2" x14ac:dyDescent="0.2">
      <c r="A2630" s="217">
        <f t="shared" ref="A2630:A2693" si="382">A2629+1</f>
        <v>2627</v>
      </c>
      <c r="B2630" s="57" t="s">
        <v>3257</v>
      </c>
      <c r="C2630" s="58" t="s">
        <v>428</v>
      </c>
      <c r="D2630" s="58" t="s">
        <v>2284</v>
      </c>
      <c r="E2630" s="58" t="s">
        <v>3258</v>
      </c>
      <c r="F2630" s="58" t="s">
        <v>2712</v>
      </c>
      <c r="G2630" s="58" t="s">
        <v>2315</v>
      </c>
      <c r="H2630" s="58" t="s">
        <v>2341</v>
      </c>
      <c r="I2630" s="58" t="s">
        <v>25</v>
      </c>
      <c r="J2630" s="58" t="s">
        <v>25</v>
      </c>
      <c r="K2630" s="57"/>
      <c r="L2630" s="184">
        <v>0</v>
      </c>
      <c r="M2630" s="185">
        <v>209</v>
      </c>
      <c r="N2630" s="186">
        <v>209</v>
      </c>
      <c r="O2630" s="187">
        <f t="shared" si="381"/>
        <v>0</v>
      </c>
      <c r="P2630" s="59">
        <f t="shared" si="379"/>
        <v>100</v>
      </c>
    </row>
    <row r="2631" spans="1:16" s="2" customFormat="1" outlineLevel="2" x14ac:dyDescent="0.2">
      <c r="A2631" s="217">
        <f t="shared" si="382"/>
        <v>2628</v>
      </c>
      <c r="B2631" s="57" t="s">
        <v>3342</v>
      </c>
      <c r="C2631" s="58" t="s">
        <v>428</v>
      </c>
      <c r="D2631" s="58" t="s">
        <v>2284</v>
      </c>
      <c r="E2631" s="58" t="s">
        <v>3343</v>
      </c>
      <c r="F2631" s="58" t="s">
        <v>2712</v>
      </c>
      <c r="G2631" s="58" t="s">
        <v>2315</v>
      </c>
      <c r="H2631" s="58" t="s">
        <v>2341</v>
      </c>
      <c r="I2631" s="58" t="s">
        <v>25</v>
      </c>
      <c r="J2631" s="58" t="s">
        <v>25</v>
      </c>
      <c r="K2631" s="57"/>
      <c r="L2631" s="184">
        <v>0</v>
      </c>
      <c r="M2631" s="185">
        <v>73</v>
      </c>
      <c r="N2631" s="186">
        <v>73</v>
      </c>
      <c r="O2631" s="187">
        <f t="shared" si="381"/>
        <v>0</v>
      </c>
      <c r="P2631" s="59">
        <f t="shared" si="379"/>
        <v>100</v>
      </c>
    </row>
    <row r="2632" spans="1:16" s="2" customFormat="1" outlineLevel="2" x14ac:dyDescent="0.2">
      <c r="A2632" s="217">
        <f t="shared" si="382"/>
        <v>2629</v>
      </c>
      <c r="B2632" s="57" t="s">
        <v>3344</v>
      </c>
      <c r="C2632" s="58" t="s">
        <v>428</v>
      </c>
      <c r="D2632" s="58" t="s">
        <v>2284</v>
      </c>
      <c r="E2632" s="58" t="s">
        <v>3345</v>
      </c>
      <c r="F2632" s="58" t="s">
        <v>1034</v>
      </c>
      <c r="G2632" s="58" t="s">
        <v>2315</v>
      </c>
      <c r="H2632" s="58" t="s">
        <v>2341</v>
      </c>
      <c r="I2632" s="58" t="s">
        <v>25</v>
      </c>
      <c r="J2632" s="58" t="s">
        <v>25</v>
      </c>
      <c r="K2632" s="57"/>
      <c r="L2632" s="184">
        <v>0</v>
      </c>
      <c r="M2632" s="185">
        <v>37</v>
      </c>
      <c r="N2632" s="186">
        <v>37</v>
      </c>
      <c r="O2632" s="187">
        <f t="shared" si="381"/>
        <v>0</v>
      </c>
      <c r="P2632" s="59">
        <f t="shared" si="379"/>
        <v>100</v>
      </c>
    </row>
    <row r="2633" spans="1:16" s="2" customFormat="1" outlineLevel="2" x14ac:dyDescent="0.2">
      <c r="A2633" s="217">
        <f t="shared" si="382"/>
        <v>2630</v>
      </c>
      <c r="B2633" s="57" t="s">
        <v>3346</v>
      </c>
      <c r="C2633" s="58" t="s">
        <v>428</v>
      </c>
      <c r="D2633" s="58" t="s">
        <v>2284</v>
      </c>
      <c r="E2633" s="58" t="s">
        <v>3347</v>
      </c>
      <c r="F2633" s="58" t="s">
        <v>1034</v>
      </c>
      <c r="G2633" s="58" t="s">
        <v>2315</v>
      </c>
      <c r="H2633" s="58" t="s">
        <v>2341</v>
      </c>
      <c r="I2633" s="58" t="s">
        <v>25</v>
      </c>
      <c r="J2633" s="58" t="s">
        <v>25</v>
      </c>
      <c r="K2633" s="57"/>
      <c r="L2633" s="184">
        <v>0</v>
      </c>
      <c r="M2633" s="185">
        <v>27</v>
      </c>
      <c r="N2633" s="186">
        <v>27</v>
      </c>
      <c r="O2633" s="187">
        <f t="shared" si="381"/>
        <v>0</v>
      </c>
      <c r="P2633" s="59">
        <f t="shared" si="379"/>
        <v>100</v>
      </c>
    </row>
    <row r="2634" spans="1:16" s="2" customFormat="1" outlineLevel="2" x14ac:dyDescent="0.2">
      <c r="A2634" s="217">
        <f t="shared" si="382"/>
        <v>2631</v>
      </c>
      <c r="B2634" s="57" t="s">
        <v>3043</v>
      </c>
      <c r="C2634" s="58" t="s">
        <v>428</v>
      </c>
      <c r="D2634" s="58" t="s">
        <v>2284</v>
      </c>
      <c r="E2634" s="58" t="s">
        <v>3044</v>
      </c>
      <c r="F2634" s="58" t="s">
        <v>1034</v>
      </c>
      <c r="G2634" s="58" t="s">
        <v>2315</v>
      </c>
      <c r="H2634" s="58" t="s">
        <v>2341</v>
      </c>
      <c r="I2634" s="58" t="s">
        <v>25</v>
      </c>
      <c r="J2634" s="58" t="s">
        <v>25</v>
      </c>
      <c r="K2634" s="57"/>
      <c r="L2634" s="184">
        <v>0</v>
      </c>
      <c r="M2634" s="185">
        <v>222</v>
      </c>
      <c r="N2634" s="186">
        <v>222</v>
      </c>
      <c r="O2634" s="187">
        <f t="shared" si="381"/>
        <v>0</v>
      </c>
      <c r="P2634" s="59">
        <f t="shared" si="379"/>
        <v>100</v>
      </c>
    </row>
    <row r="2635" spans="1:16" s="2" customFormat="1" outlineLevel="2" x14ac:dyDescent="0.2">
      <c r="A2635" s="217">
        <f t="shared" si="382"/>
        <v>2632</v>
      </c>
      <c r="B2635" s="57" t="s">
        <v>2975</v>
      </c>
      <c r="C2635" s="58" t="s">
        <v>428</v>
      </c>
      <c r="D2635" s="58" t="s">
        <v>2284</v>
      </c>
      <c r="E2635" s="58" t="s">
        <v>2976</v>
      </c>
      <c r="F2635" s="58" t="s">
        <v>1034</v>
      </c>
      <c r="G2635" s="58" t="s">
        <v>2315</v>
      </c>
      <c r="H2635" s="58" t="s">
        <v>2341</v>
      </c>
      <c r="I2635" s="58" t="s">
        <v>25</v>
      </c>
      <c r="J2635" s="58" t="s">
        <v>25</v>
      </c>
      <c r="K2635" s="57"/>
      <c r="L2635" s="184">
        <v>0</v>
      </c>
      <c r="M2635" s="185">
        <v>95</v>
      </c>
      <c r="N2635" s="186">
        <v>95</v>
      </c>
      <c r="O2635" s="187">
        <f t="shared" si="381"/>
        <v>0</v>
      </c>
      <c r="P2635" s="59">
        <f t="shared" si="379"/>
        <v>100</v>
      </c>
    </row>
    <row r="2636" spans="1:16" s="2" customFormat="1" outlineLevel="2" x14ac:dyDescent="0.2">
      <c r="A2636" s="217">
        <f t="shared" si="382"/>
        <v>2633</v>
      </c>
      <c r="B2636" s="57" t="s">
        <v>3068</v>
      </c>
      <c r="C2636" s="58" t="s">
        <v>428</v>
      </c>
      <c r="D2636" s="58" t="s">
        <v>2284</v>
      </c>
      <c r="E2636" s="58" t="s">
        <v>3069</v>
      </c>
      <c r="F2636" s="58" t="s">
        <v>1034</v>
      </c>
      <c r="G2636" s="58" t="s">
        <v>2315</v>
      </c>
      <c r="H2636" s="58" t="s">
        <v>2341</v>
      </c>
      <c r="I2636" s="58" t="s">
        <v>25</v>
      </c>
      <c r="J2636" s="58" t="s">
        <v>25</v>
      </c>
      <c r="K2636" s="57"/>
      <c r="L2636" s="184">
        <v>0</v>
      </c>
      <c r="M2636" s="185">
        <v>83</v>
      </c>
      <c r="N2636" s="186">
        <v>83</v>
      </c>
      <c r="O2636" s="187">
        <f t="shared" si="381"/>
        <v>0</v>
      </c>
      <c r="P2636" s="59">
        <f t="shared" si="379"/>
        <v>100</v>
      </c>
    </row>
    <row r="2637" spans="1:16" s="2" customFormat="1" outlineLevel="2" x14ac:dyDescent="0.2">
      <c r="A2637" s="217">
        <f t="shared" si="382"/>
        <v>2634</v>
      </c>
      <c r="B2637" s="57" t="s">
        <v>2977</v>
      </c>
      <c r="C2637" s="58" t="s">
        <v>428</v>
      </c>
      <c r="D2637" s="58" t="s">
        <v>2284</v>
      </c>
      <c r="E2637" s="58" t="s">
        <v>2978</v>
      </c>
      <c r="F2637" s="58" t="s">
        <v>1034</v>
      </c>
      <c r="G2637" s="58" t="s">
        <v>2315</v>
      </c>
      <c r="H2637" s="58" t="s">
        <v>2341</v>
      </c>
      <c r="I2637" s="58" t="s">
        <v>25</v>
      </c>
      <c r="J2637" s="58" t="s">
        <v>25</v>
      </c>
      <c r="K2637" s="57"/>
      <c r="L2637" s="184">
        <v>0</v>
      </c>
      <c r="M2637" s="185">
        <v>59</v>
      </c>
      <c r="N2637" s="186">
        <v>59</v>
      </c>
      <c r="O2637" s="187">
        <f t="shared" si="381"/>
        <v>0</v>
      </c>
      <c r="P2637" s="59">
        <f t="shared" si="379"/>
        <v>100</v>
      </c>
    </row>
    <row r="2638" spans="1:16" s="2" customFormat="1" outlineLevel="2" x14ac:dyDescent="0.2">
      <c r="A2638" s="217">
        <f t="shared" si="382"/>
        <v>2635</v>
      </c>
      <c r="B2638" s="57" t="s">
        <v>3012</v>
      </c>
      <c r="C2638" s="58" t="s">
        <v>428</v>
      </c>
      <c r="D2638" s="58" t="s">
        <v>2284</v>
      </c>
      <c r="E2638" s="58" t="s">
        <v>3013</v>
      </c>
      <c r="F2638" s="58" t="s">
        <v>1034</v>
      </c>
      <c r="G2638" s="58" t="s">
        <v>2315</v>
      </c>
      <c r="H2638" s="58" t="s">
        <v>2341</v>
      </c>
      <c r="I2638" s="58" t="s">
        <v>25</v>
      </c>
      <c r="J2638" s="58" t="s">
        <v>25</v>
      </c>
      <c r="K2638" s="57"/>
      <c r="L2638" s="184">
        <v>0</v>
      </c>
      <c r="M2638" s="185">
        <v>42</v>
      </c>
      <c r="N2638" s="186">
        <v>42</v>
      </c>
      <c r="O2638" s="187">
        <f t="shared" si="381"/>
        <v>0</v>
      </c>
      <c r="P2638" s="59">
        <f t="shared" si="379"/>
        <v>100</v>
      </c>
    </row>
    <row r="2639" spans="1:16" s="2" customFormat="1" outlineLevel="2" x14ac:dyDescent="0.2">
      <c r="A2639" s="217">
        <f t="shared" si="382"/>
        <v>2636</v>
      </c>
      <c r="B2639" s="57" t="s">
        <v>3348</v>
      </c>
      <c r="C2639" s="58" t="s">
        <v>428</v>
      </c>
      <c r="D2639" s="58" t="s">
        <v>2284</v>
      </c>
      <c r="E2639" s="58" t="s">
        <v>3349</v>
      </c>
      <c r="F2639" s="58" t="s">
        <v>1034</v>
      </c>
      <c r="G2639" s="58" t="s">
        <v>2315</v>
      </c>
      <c r="H2639" s="58" t="s">
        <v>2341</v>
      </c>
      <c r="I2639" s="58" t="s">
        <v>25</v>
      </c>
      <c r="J2639" s="58" t="s">
        <v>25</v>
      </c>
      <c r="K2639" s="57"/>
      <c r="L2639" s="184">
        <v>0</v>
      </c>
      <c r="M2639" s="185">
        <v>70</v>
      </c>
      <c r="N2639" s="186">
        <v>70</v>
      </c>
      <c r="O2639" s="187">
        <f t="shared" si="381"/>
        <v>0</v>
      </c>
      <c r="P2639" s="59">
        <f t="shared" si="379"/>
        <v>100</v>
      </c>
    </row>
    <row r="2640" spans="1:16" s="2" customFormat="1" outlineLevel="2" x14ac:dyDescent="0.2">
      <c r="A2640" s="217">
        <f t="shared" si="382"/>
        <v>2637</v>
      </c>
      <c r="B2640" s="57" t="s">
        <v>2983</v>
      </c>
      <c r="C2640" s="58" t="s">
        <v>428</v>
      </c>
      <c r="D2640" s="58" t="s">
        <v>2284</v>
      </c>
      <c r="E2640" s="58" t="s">
        <v>2984</v>
      </c>
      <c r="F2640" s="58" t="s">
        <v>1034</v>
      </c>
      <c r="G2640" s="58" t="s">
        <v>2315</v>
      </c>
      <c r="H2640" s="58" t="s">
        <v>2341</v>
      </c>
      <c r="I2640" s="58" t="s">
        <v>25</v>
      </c>
      <c r="J2640" s="58" t="s">
        <v>25</v>
      </c>
      <c r="K2640" s="57"/>
      <c r="L2640" s="184">
        <v>0</v>
      </c>
      <c r="M2640" s="185">
        <v>118</v>
      </c>
      <c r="N2640" s="186">
        <v>118</v>
      </c>
      <c r="O2640" s="187">
        <f t="shared" si="381"/>
        <v>0</v>
      </c>
      <c r="P2640" s="59">
        <f t="shared" si="379"/>
        <v>100</v>
      </c>
    </row>
    <row r="2641" spans="1:16" s="2" customFormat="1" outlineLevel="2" x14ac:dyDescent="0.2">
      <c r="A2641" s="217">
        <f t="shared" si="382"/>
        <v>2638</v>
      </c>
      <c r="B2641" s="57" t="s">
        <v>3350</v>
      </c>
      <c r="C2641" s="58" t="s">
        <v>428</v>
      </c>
      <c r="D2641" s="58" t="s">
        <v>2284</v>
      </c>
      <c r="E2641" s="58" t="s">
        <v>3351</v>
      </c>
      <c r="F2641" s="58" t="s">
        <v>1034</v>
      </c>
      <c r="G2641" s="58" t="s">
        <v>2315</v>
      </c>
      <c r="H2641" s="58" t="s">
        <v>2341</v>
      </c>
      <c r="I2641" s="58" t="s">
        <v>25</v>
      </c>
      <c r="J2641" s="58" t="s">
        <v>25</v>
      </c>
      <c r="K2641" s="57"/>
      <c r="L2641" s="184">
        <v>0</v>
      </c>
      <c r="M2641" s="185">
        <v>56</v>
      </c>
      <c r="N2641" s="186">
        <v>56</v>
      </c>
      <c r="O2641" s="187">
        <f t="shared" si="381"/>
        <v>0</v>
      </c>
      <c r="P2641" s="59">
        <f t="shared" si="379"/>
        <v>100</v>
      </c>
    </row>
    <row r="2642" spans="1:16" s="2" customFormat="1" outlineLevel="2" x14ac:dyDescent="0.2">
      <c r="A2642" s="217">
        <f t="shared" si="382"/>
        <v>2639</v>
      </c>
      <c r="B2642" s="57" t="s">
        <v>3352</v>
      </c>
      <c r="C2642" s="58" t="s">
        <v>428</v>
      </c>
      <c r="D2642" s="58" t="s">
        <v>2284</v>
      </c>
      <c r="E2642" s="58" t="s">
        <v>3353</v>
      </c>
      <c r="F2642" s="58" t="s">
        <v>1034</v>
      </c>
      <c r="G2642" s="58" t="s">
        <v>2315</v>
      </c>
      <c r="H2642" s="58" t="s">
        <v>2341</v>
      </c>
      <c r="I2642" s="58" t="s">
        <v>25</v>
      </c>
      <c r="J2642" s="58" t="s">
        <v>25</v>
      </c>
      <c r="K2642" s="57"/>
      <c r="L2642" s="184">
        <v>0</v>
      </c>
      <c r="M2642" s="185">
        <v>278</v>
      </c>
      <c r="N2642" s="186">
        <v>278</v>
      </c>
      <c r="O2642" s="187">
        <f t="shared" si="381"/>
        <v>0</v>
      </c>
      <c r="P2642" s="59">
        <f t="shared" si="379"/>
        <v>100</v>
      </c>
    </row>
    <row r="2643" spans="1:16" s="2" customFormat="1" outlineLevel="2" x14ac:dyDescent="0.2">
      <c r="A2643" s="217">
        <f t="shared" si="382"/>
        <v>2640</v>
      </c>
      <c r="B2643" s="57" t="s">
        <v>3354</v>
      </c>
      <c r="C2643" s="58" t="s">
        <v>428</v>
      </c>
      <c r="D2643" s="58" t="s">
        <v>2284</v>
      </c>
      <c r="E2643" s="58" t="s">
        <v>3355</v>
      </c>
      <c r="F2643" s="58" t="s">
        <v>1034</v>
      </c>
      <c r="G2643" s="58" t="s">
        <v>2315</v>
      </c>
      <c r="H2643" s="58" t="s">
        <v>2341</v>
      </c>
      <c r="I2643" s="58" t="s">
        <v>25</v>
      </c>
      <c r="J2643" s="58" t="s">
        <v>25</v>
      </c>
      <c r="K2643" s="57"/>
      <c r="L2643" s="184">
        <v>0</v>
      </c>
      <c r="M2643" s="185">
        <v>278</v>
      </c>
      <c r="N2643" s="186">
        <v>278</v>
      </c>
      <c r="O2643" s="187">
        <f t="shared" si="381"/>
        <v>0</v>
      </c>
      <c r="P2643" s="59">
        <f t="shared" si="379"/>
        <v>100</v>
      </c>
    </row>
    <row r="2644" spans="1:16" s="2" customFormat="1" outlineLevel="2" x14ac:dyDescent="0.2">
      <c r="A2644" s="217">
        <f t="shared" si="382"/>
        <v>2641</v>
      </c>
      <c r="B2644" s="57" t="s">
        <v>3356</v>
      </c>
      <c r="C2644" s="58" t="s">
        <v>428</v>
      </c>
      <c r="D2644" s="58" t="s">
        <v>2284</v>
      </c>
      <c r="E2644" s="58" t="s">
        <v>3357</v>
      </c>
      <c r="F2644" s="58" t="s">
        <v>1034</v>
      </c>
      <c r="G2644" s="58" t="s">
        <v>2315</v>
      </c>
      <c r="H2644" s="58" t="s">
        <v>2341</v>
      </c>
      <c r="I2644" s="58" t="s">
        <v>25</v>
      </c>
      <c r="J2644" s="58" t="s">
        <v>25</v>
      </c>
      <c r="K2644" s="57"/>
      <c r="L2644" s="184">
        <v>0</v>
      </c>
      <c r="M2644" s="185">
        <v>87</v>
      </c>
      <c r="N2644" s="186">
        <v>87</v>
      </c>
      <c r="O2644" s="187">
        <f t="shared" si="381"/>
        <v>0</v>
      </c>
      <c r="P2644" s="59">
        <f t="shared" si="379"/>
        <v>100</v>
      </c>
    </row>
    <row r="2645" spans="1:16" s="2" customFormat="1" outlineLevel="2" x14ac:dyDescent="0.2">
      <c r="A2645" s="217">
        <f t="shared" si="382"/>
        <v>2642</v>
      </c>
      <c r="B2645" s="57" t="s">
        <v>3358</v>
      </c>
      <c r="C2645" s="58" t="s">
        <v>428</v>
      </c>
      <c r="D2645" s="58" t="s">
        <v>2284</v>
      </c>
      <c r="E2645" s="58" t="s">
        <v>3359</v>
      </c>
      <c r="F2645" s="58" t="s">
        <v>1034</v>
      </c>
      <c r="G2645" s="58" t="s">
        <v>2315</v>
      </c>
      <c r="H2645" s="58" t="s">
        <v>2341</v>
      </c>
      <c r="I2645" s="58" t="s">
        <v>25</v>
      </c>
      <c r="J2645" s="58" t="s">
        <v>25</v>
      </c>
      <c r="K2645" s="57"/>
      <c r="L2645" s="184">
        <v>0</v>
      </c>
      <c r="M2645" s="185">
        <v>585</v>
      </c>
      <c r="N2645" s="186">
        <v>585</v>
      </c>
      <c r="O2645" s="187">
        <f t="shared" si="381"/>
        <v>0</v>
      </c>
      <c r="P2645" s="59">
        <f t="shared" si="379"/>
        <v>100</v>
      </c>
    </row>
    <row r="2646" spans="1:16" s="2" customFormat="1" outlineLevel="2" x14ac:dyDescent="0.2">
      <c r="A2646" s="217">
        <f t="shared" si="382"/>
        <v>2643</v>
      </c>
      <c r="B2646" s="57" t="s">
        <v>3360</v>
      </c>
      <c r="C2646" s="58" t="s">
        <v>428</v>
      </c>
      <c r="D2646" s="58" t="s">
        <v>2284</v>
      </c>
      <c r="E2646" s="58" t="s">
        <v>3361</v>
      </c>
      <c r="F2646" s="58" t="s">
        <v>1034</v>
      </c>
      <c r="G2646" s="58" t="s">
        <v>2315</v>
      </c>
      <c r="H2646" s="58" t="s">
        <v>2341</v>
      </c>
      <c r="I2646" s="58" t="s">
        <v>25</v>
      </c>
      <c r="J2646" s="58" t="s">
        <v>25</v>
      </c>
      <c r="K2646" s="57"/>
      <c r="L2646" s="184">
        <v>0</v>
      </c>
      <c r="M2646" s="185">
        <v>97</v>
      </c>
      <c r="N2646" s="186">
        <v>97</v>
      </c>
      <c r="O2646" s="187">
        <f t="shared" si="381"/>
        <v>0</v>
      </c>
      <c r="P2646" s="59">
        <f t="shared" si="379"/>
        <v>100</v>
      </c>
    </row>
    <row r="2647" spans="1:16" s="2" customFormat="1" outlineLevel="2" x14ac:dyDescent="0.2">
      <c r="A2647" s="217">
        <f t="shared" si="382"/>
        <v>2644</v>
      </c>
      <c r="B2647" s="57" t="s">
        <v>3157</v>
      </c>
      <c r="C2647" s="58" t="s">
        <v>428</v>
      </c>
      <c r="D2647" s="58" t="s">
        <v>2284</v>
      </c>
      <c r="E2647" s="58" t="s">
        <v>3158</v>
      </c>
      <c r="F2647" s="58" t="s">
        <v>1034</v>
      </c>
      <c r="G2647" s="58" t="s">
        <v>2315</v>
      </c>
      <c r="H2647" s="58" t="s">
        <v>2341</v>
      </c>
      <c r="I2647" s="58" t="s">
        <v>25</v>
      </c>
      <c r="J2647" s="58" t="s">
        <v>25</v>
      </c>
      <c r="K2647" s="57"/>
      <c r="L2647" s="184">
        <v>0</v>
      </c>
      <c r="M2647" s="185">
        <v>349</v>
      </c>
      <c r="N2647" s="186">
        <v>349</v>
      </c>
      <c r="O2647" s="187">
        <f t="shared" si="381"/>
        <v>0</v>
      </c>
      <c r="P2647" s="59">
        <f t="shared" si="379"/>
        <v>100</v>
      </c>
    </row>
    <row r="2648" spans="1:16" s="2" customFormat="1" outlineLevel="2" x14ac:dyDescent="0.2">
      <c r="A2648" s="217">
        <f t="shared" si="382"/>
        <v>2645</v>
      </c>
      <c r="B2648" s="57" t="s">
        <v>3182</v>
      </c>
      <c r="C2648" s="58" t="s">
        <v>428</v>
      </c>
      <c r="D2648" s="58" t="s">
        <v>2284</v>
      </c>
      <c r="E2648" s="58" t="s">
        <v>3183</v>
      </c>
      <c r="F2648" s="58" t="s">
        <v>3027</v>
      </c>
      <c r="G2648" s="58" t="s">
        <v>2315</v>
      </c>
      <c r="H2648" s="58" t="s">
        <v>2341</v>
      </c>
      <c r="I2648" s="58" t="s">
        <v>25</v>
      </c>
      <c r="J2648" s="58" t="s">
        <v>25</v>
      </c>
      <c r="K2648" s="57"/>
      <c r="L2648" s="184">
        <v>0</v>
      </c>
      <c r="M2648" s="185">
        <v>42</v>
      </c>
      <c r="N2648" s="186">
        <v>42</v>
      </c>
      <c r="O2648" s="187">
        <f t="shared" si="381"/>
        <v>0</v>
      </c>
      <c r="P2648" s="59">
        <f t="shared" si="379"/>
        <v>100</v>
      </c>
    </row>
    <row r="2649" spans="1:16" s="2" customFormat="1" ht="14.25" customHeight="1" outlineLevel="1" x14ac:dyDescent="0.2">
      <c r="A2649" s="225">
        <f t="shared" si="382"/>
        <v>2646</v>
      </c>
      <c r="B2649" s="82" t="s">
        <v>3362</v>
      </c>
      <c r="C2649" s="136">
        <v>231231</v>
      </c>
      <c r="D2649" s="135"/>
      <c r="E2649" s="135"/>
      <c r="F2649" s="135"/>
      <c r="G2649" s="135"/>
      <c r="H2649" s="135">
        <v>33076</v>
      </c>
      <c r="I2649" s="61"/>
      <c r="J2649" s="61"/>
      <c r="K2649" s="63"/>
      <c r="L2649" s="65">
        <f>SUM(L2650:L2656)</f>
        <v>0</v>
      </c>
      <c r="M2649" s="65">
        <f t="shared" ref="M2649:O2649" si="383">SUM(M2650:M2656)</f>
        <v>21139</v>
      </c>
      <c r="N2649" s="65">
        <f t="shared" si="383"/>
        <v>21139</v>
      </c>
      <c r="O2649" s="66">
        <f t="shared" si="383"/>
        <v>0</v>
      </c>
      <c r="P2649" s="18">
        <f t="shared" si="379"/>
        <v>100</v>
      </c>
    </row>
    <row r="2650" spans="1:16" s="2" customFormat="1" outlineLevel="2" x14ac:dyDescent="0.2">
      <c r="A2650" s="217">
        <f t="shared" si="382"/>
        <v>2647</v>
      </c>
      <c r="B2650" s="57" t="s">
        <v>3363</v>
      </c>
      <c r="C2650" s="58" t="s">
        <v>428</v>
      </c>
      <c r="D2650" s="58" t="s">
        <v>2284</v>
      </c>
      <c r="E2650" s="58" t="s">
        <v>611</v>
      </c>
      <c r="F2650" s="58" t="s">
        <v>151</v>
      </c>
      <c r="G2650" s="58" t="s">
        <v>998</v>
      </c>
      <c r="H2650" s="58" t="s">
        <v>3364</v>
      </c>
      <c r="I2650" s="58" t="s">
        <v>25</v>
      </c>
      <c r="J2650" s="58" t="s">
        <v>25</v>
      </c>
      <c r="K2650" s="57"/>
      <c r="L2650" s="184">
        <v>0</v>
      </c>
      <c r="M2650" s="185">
        <v>681</v>
      </c>
      <c r="N2650" s="186">
        <v>681</v>
      </c>
      <c r="O2650" s="187">
        <f t="shared" ref="O2650:O2656" si="384">N2650-M2650</f>
        <v>0</v>
      </c>
      <c r="P2650" s="59">
        <f t="shared" si="379"/>
        <v>100</v>
      </c>
    </row>
    <row r="2651" spans="1:16" s="2" customFormat="1" outlineLevel="2" x14ac:dyDescent="0.2">
      <c r="A2651" s="217">
        <f t="shared" si="382"/>
        <v>2648</v>
      </c>
      <c r="B2651" s="57" t="s">
        <v>2868</v>
      </c>
      <c r="C2651" s="58" t="s">
        <v>428</v>
      </c>
      <c r="D2651" s="58" t="s">
        <v>2284</v>
      </c>
      <c r="E2651" s="58" t="s">
        <v>2419</v>
      </c>
      <c r="F2651" s="58" t="s">
        <v>151</v>
      </c>
      <c r="G2651" s="58" t="s">
        <v>998</v>
      </c>
      <c r="H2651" s="58" t="s">
        <v>3364</v>
      </c>
      <c r="I2651" s="58" t="s">
        <v>25</v>
      </c>
      <c r="J2651" s="58" t="s">
        <v>25</v>
      </c>
      <c r="K2651" s="57"/>
      <c r="L2651" s="184">
        <v>0</v>
      </c>
      <c r="M2651" s="185">
        <v>4630</v>
      </c>
      <c r="N2651" s="186">
        <v>4630</v>
      </c>
      <c r="O2651" s="187">
        <f t="shared" si="384"/>
        <v>0</v>
      </c>
      <c r="P2651" s="59">
        <f t="shared" si="379"/>
        <v>100</v>
      </c>
    </row>
    <row r="2652" spans="1:16" s="2" customFormat="1" outlineLevel="2" x14ac:dyDescent="0.2">
      <c r="A2652" s="217">
        <f t="shared" si="382"/>
        <v>2649</v>
      </c>
      <c r="B2652" s="57" t="s">
        <v>2550</v>
      </c>
      <c r="C2652" s="58" t="s">
        <v>428</v>
      </c>
      <c r="D2652" s="58" t="s">
        <v>2284</v>
      </c>
      <c r="E2652" s="58" t="s">
        <v>2423</v>
      </c>
      <c r="F2652" s="58" t="s">
        <v>151</v>
      </c>
      <c r="G2652" s="58" t="s">
        <v>998</v>
      </c>
      <c r="H2652" s="58" t="s">
        <v>3364</v>
      </c>
      <c r="I2652" s="58" t="s">
        <v>25</v>
      </c>
      <c r="J2652" s="58" t="s">
        <v>25</v>
      </c>
      <c r="K2652" s="57"/>
      <c r="L2652" s="184">
        <v>0</v>
      </c>
      <c r="M2652" s="185">
        <v>1797</v>
      </c>
      <c r="N2652" s="186">
        <v>1797</v>
      </c>
      <c r="O2652" s="187">
        <f t="shared" si="384"/>
        <v>0</v>
      </c>
      <c r="P2652" s="59">
        <f t="shared" si="379"/>
        <v>100</v>
      </c>
    </row>
    <row r="2653" spans="1:16" s="2" customFormat="1" outlineLevel="2" x14ac:dyDescent="0.2">
      <c r="A2653" s="217">
        <f t="shared" si="382"/>
        <v>2650</v>
      </c>
      <c r="B2653" s="57" t="s">
        <v>2565</v>
      </c>
      <c r="C2653" s="58" t="s">
        <v>428</v>
      </c>
      <c r="D2653" s="58" t="s">
        <v>2284</v>
      </c>
      <c r="E2653" s="58" t="s">
        <v>2437</v>
      </c>
      <c r="F2653" s="58" t="s">
        <v>151</v>
      </c>
      <c r="G2653" s="58" t="s">
        <v>998</v>
      </c>
      <c r="H2653" s="58" t="s">
        <v>3364</v>
      </c>
      <c r="I2653" s="58" t="s">
        <v>25</v>
      </c>
      <c r="J2653" s="58" t="s">
        <v>25</v>
      </c>
      <c r="K2653" s="57"/>
      <c r="L2653" s="184">
        <v>0</v>
      </c>
      <c r="M2653" s="185">
        <v>1187</v>
      </c>
      <c r="N2653" s="186">
        <v>1187</v>
      </c>
      <c r="O2653" s="187">
        <f t="shared" si="384"/>
        <v>0</v>
      </c>
      <c r="P2653" s="59">
        <f t="shared" si="379"/>
        <v>100</v>
      </c>
    </row>
    <row r="2654" spans="1:16" s="2" customFormat="1" outlineLevel="2" x14ac:dyDescent="0.2">
      <c r="A2654" s="217">
        <f t="shared" si="382"/>
        <v>2651</v>
      </c>
      <c r="B2654" s="57" t="s">
        <v>2916</v>
      </c>
      <c r="C2654" s="58" t="s">
        <v>428</v>
      </c>
      <c r="D2654" s="58" t="s">
        <v>2284</v>
      </c>
      <c r="E2654" s="58" t="s">
        <v>2456</v>
      </c>
      <c r="F2654" s="58" t="s">
        <v>649</v>
      </c>
      <c r="G2654" s="58" t="s">
        <v>998</v>
      </c>
      <c r="H2654" s="58" t="s">
        <v>3364</v>
      </c>
      <c r="I2654" s="58" t="s">
        <v>25</v>
      </c>
      <c r="J2654" s="58" t="s">
        <v>25</v>
      </c>
      <c r="K2654" s="57"/>
      <c r="L2654" s="184">
        <v>0</v>
      </c>
      <c r="M2654" s="185">
        <v>7303</v>
      </c>
      <c r="N2654" s="186">
        <v>7303</v>
      </c>
      <c r="O2654" s="187">
        <f t="shared" si="384"/>
        <v>0</v>
      </c>
      <c r="P2654" s="59">
        <f t="shared" si="379"/>
        <v>100</v>
      </c>
    </row>
    <row r="2655" spans="1:16" s="2" customFormat="1" outlineLevel="2" x14ac:dyDescent="0.2">
      <c r="A2655" s="217">
        <f t="shared" si="382"/>
        <v>2652</v>
      </c>
      <c r="B2655" s="57" t="s">
        <v>2917</v>
      </c>
      <c r="C2655" s="58" t="s">
        <v>428</v>
      </c>
      <c r="D2655" s="58" t="s">
        <v>2284</v>
      </c>
      <c r="E2655" s="58" t="s">
        <v>663</v>
      </c>
      <c r="F2655" s="58" t="s">
        <v>649</v>
      </c>
      <c r="G2655" s="58" t="s">
        <v>998</v>
      </c>
      <c r="H2655" s="58" t="s">
        <v>3364</v>
      </c>
      <c r="I2655" s="58" t="s">
        <v>25</v>
      </c>
      <c r="J2655" s="58" t="s">
        <v>25</v>
      </c>
      <c r="K2655" s="57"/>
      <c r="L2655" s="184">
        <v>0</v>
      </c>
      <c r="M2655" s="185">
        <v>2865</v>
      </c>
      <c r="N2655" s="186">
        <v>2865</v>
      </c>
      <c r="O2655" s="187">
        <f t="shared" si="384"/>
        <v>0</v>
      </c>
      <c r="P2655" s="59">
        <f t="shared" si="379"/>
        <v>100</v>
      </c>
    </row>
    <row r="2656" spans="1:16" s="2" customFormat="1" outlineLevel="2" x14ac:dyDescent="0.2">
      <c r="A2656" s="217">
        <f t="shared" si="382"/>
        <v>2653</v>
      </c>
      <c r="B2656" s="57" t="s">
        <v>2900</v>
      </c>
      <c r="C2656" s="58" t="s">
        <v>428</v>
      </c>
      <c r="D2656" s="58" t="s">
        <v>2284</v>
      </c>
      <c r="E2656" s="58" t="s">
        <v>2484</v>
      </c>
      <c r="F2656" s="58" t="s">
        <v>2482</v>
      </c>
      <c r="G2656" s="58" t="s">
        <v>998</v>
      </c>
      <c r="H2656" s="58" t="s">
        <v>3364</v>
      </c>
      <c r="I2656" s="58" t="s">
        <v>25</v>
      </c>
      <c r="J2656" s="58" t="s">
        <v>25</v>
      </c>
      <c r="K2656" s="57"/>
      <c r="L2656" s="184">
        <v>0</v>
      </c>
      <c r="M2656" s="185">
        <v>2676</v>
      </c>
      <c r="N2656" s="186">
        <v>2676</v>
      </c>
      <c r="O2656" s="187">
        <f t="shared" si="384"/>
        <v>0</v>
      </c>
      <c r="P2656" s="59">
        <f t="shared" si="379"/>
        <v>100</v>
      </c>
    </row>
    <row r="2657" spans="1:16" s="2" customFormat="1" ht="42.75" outlineLevel="1" x14ac:dyDescent="0.2">
      <c r="A2657" s="225">
        <f t="shared" si="382"/>
        <v>2654</v>
      </c>
      <c r="B2657" s="82" t="s">
        <v>2343</v>
      </c>
      <c r="C2657" s="136">
        <v>231231</v>
      </c>
      <c r="D2657" s="135"/>
      <c r="E2657" s="135"/>
      <c r="F2657" s="135"/>
      <c r="G2657" s="135"/>
      <c r="H2657" s="135">
        <v>33077</v>
      </c>
      <c r="I2657" s="61"/>
      <c r="J2657" s="61"/>
      <c r="K2657" s="63"/>
      <c r="L2657" s="65">
        <f>SUM(L2658:L2737)</f>
        <v>0</v>
      </c>
      <c r="M2657" s="65">
        <f t="shared" ref="M2657:O2657" si="385">SUM(M2658:M2737)</f>
        <v>34912</v>
      </c>
      <c r="N2657" s="65">
        <f t="shared" si="385"/>
        <v>34912</v>
      </c>
      <c r="O2657" s="66">
        <f t="shared" si="385"/>
        <v>0</v>
      </c>
      <c r="P2657" s="18">
        <f t="shared" si="379"/>
        <v>100</v>
      </c>
    </row>
    <row r="2658" spans="1:16" s="2" customFormat="1" outlineLevel="2" x14ac:dyDescent="0.2">
      <c r="A2658" s="217">
        <f t="shared" si="382"/>
        <v>2655</v>
      </c>
      <c r="B2658" s="57" t="s">
        <v>3365</v>
      </c>
      <c r="C2658" s="58" t="s">
        <v>428</v>
      </c>
      <c r="D2658" s="58" t="s">
        <v>2284</v>
      </c>
      <c r="E2658" s="58" t="s">
        <v>1504</v>
      </c>
      <c r="F2658" s="58" t="s">
        <v>1505</v>
      </c>
      <c r="G2658" s="58" t="s">
        <v>998</v>
      </c>
      <c r="H2658" s="58" t="s">
        <v>2344</v>
      </c>
      <c r="I2658" s="58" t="s">
        <v>25</v>
      </c>
      <c r="J2658" s="58" t="s">
        <v>25</v>
      </c>
      <c r="K2658" s="57"/>
      <c r="L2658" s="184">
        <v>0</v>
      </c>
      <c r="M2658" s="185">
        <v>1266</v>
      </c>
      <c r="N2658" s="186">
        <v>1266</v>
      </c>
      <c r="O2658" s="187">
        <f t="shared" ref="O2658:O2721" si="386">N2658-M2658</f>
        <v>0</v>
      </c>
      <c r="P2658" s="59">
        <f t="shared" si="379"/>
        <v>100</v>
      </c>
    </row>
    <row r="2659" spans="1:16" s="2" customFormat="1" outlineLevel="2" x14ac:dyDescent="0.2">
      <c r="A2659" s="217">
        <f t="shared" si="382"/>
        <v>2656</v>
      </c>
      <c r="B2659" s="57" t="s">
        <v>3365</v>
      </c>
      <c r="C2659" s="58" t="s">
        <v>428</v>
      </c>
      <c r="D2659" s="58" t="s">
        <v>2284</v>
      </c>
      <c r="E2659" s="58" t="s">
        <v>1504</v>
      </c>
      <c r="F2659" s="58" t="s">
        <v>1505</v>
      </c>
      <c r="G2659" s="58" t="s">
        <v>998</v>
      </c>
      <c r="H2659" s="58" t="s">
        <v>2344</v>
      </c>
      <c r="I2659" s="58" t="s">
        <v>25</v>
      </c>
      <c r="J2659" s="58" t="s">
        <v>25</v>
      </c>
      <c r="K2659" s="57"/>
      <c r="L2659" s="184">
        <v>0</v>
      </c>
      <c r="M2659" s="185">
        <v>101</v>
      </c>
      <c r="N2659" s="186">
        <v>101</v>
      </c>
      <c r="O2659" s="187">
        <f t="shared" si="386"/>
        <v>0</v>
      </c>
      <c r="P2659" s="59">
        <f t="shared" si="379"/>
        <v>100</v>
      </c>
    </row>
    <row r="2660" spans="1:16" s="2" customFormat="1" outlineLevel="2" x14ac:dyDescent="0.2">
      <c r="A2660" s="217">
        <f t="shared" si="382"/>
        <v>2657</v>
      </c>
      <c r="B2660" s="57" t="s">
        <v>2884</v>
      </c>
      <c r="C2660" s="58" t="s">
        <v>428</v>
      </c>
      <c r="D2660" s="58" t="s">
        <v>2284</v>
      </c>
      <c r="E2660" s="58" t="s">
        <v>2388</v>
      </c>
      <c r="F2660" s="58" t="s">
        <v>2389</v>
      </c>
      <c r="G2660" s="58" t="s">
        <v>998</v>
      </c>
      <c r="H2660" s="58" t="s">
        <v>2344</v>
      </c>
      <c r="I2660" s="58" t="s">
        <v>25</v>
      </c>
      <c r="J2660" s="58" t="s">
        <v>25</v>
      </c>
      <c r="K2660" s="57"/>
      <c r="L2660" s="184">
        <v>0</v>
      </c>
      <c r="M2660" s="185">
        <v>238</v>
      </c>
      <c r="N2660" s="186">
        <v>238</v>
      </c>
      <c r="O2660" s="187">
        <f t="shared" si="386"/>
        <v>0</v>
      </c>
      <c r="P2660" s="59">
        <f t="shared" si="379"/>
        <v>100</v>
      </c>
    </row>
    <row r="2661" spans="1:16" s="2" customFormat="1" outlineLevel="2" x14ac:dyDescent="0.2">
      <c r="A2661" s="217">
        <f t="shared" si="382"/>
        <v>2658</v>
      </c>
      <c r="B2661" s="57" t="s">
        <v>2885</v>
      </c>
      <c r="C2661" s="58" t="s">
        <v>428</v>
      </c>
      <c r="D2661" s="58" t="s">
        <v>2284</v>
      </c>
      <c r="E2661" s="58" t="s">
        <v>2391</v>
      </c>
      <c r="F2661" s="58" t="s">
        <v>2389</v>
      </c>
      <c r="G2661" s="58" t="s">
        <v>998</v>
      </c>
      <c r="H2661" s="58" t="s">
        <v>2344</v>
      </c>
      <c r="I2661" s="58" t="s">
        <v>25</v>
      </c>
      <c r="J2661" s="58" t="s">
        <v>25</v>
      </c>
      <c r="K2661" s="57"/>
      <c r="L2661" s="184">
        <v>0</v>
      </c>
      <c r="M2661" s="185">
        <v>105</v>
      </c>
      <c r="N2661" s="186">
        <v>105</v>
      </c>
      <c r="O2661" s="187">
        <f t="shared" si="386"/>
        <v>0</v>
      </c>
      <c r="P2661" s="59">
        <f t="shared" si="379"/>
        <v>100</v>
      </c>
    </row>
    <row r="2662" spans="1:16" s="2" customFormat="1" outlineLevel="2" x14ac:dyDescent="0.2">
      <c r="A2662" s="217">
        <f t="shared" si="382"/>
        <v>2659</v>
      </c>
      <c r="B2662" s="57" t="s">
        <v>2866</v>
      </c>
      <c r="C2662" s="58" t="s">
        <v>428</v>
      </c>
      <c r="D2662" s="58" t="s">
        <v>2284</v>
      </c>
      <c r="E2662" s="58" t="s">
        <v>2395</v>
      </c>
      <c r="F2662" s="58" t="s">
        <v>2389</v>
      </c>
      <c r="G2662" s="58" t="s">
        <v>998</v>
      </c>
      <c r="H2662" s="58" t="s">
        <v>2344</v>
      </c>
      <c r="I2662" s="58" t="s">
        <v>25</v>
      </c>
      <c r="J2662" s="58" t="s">
        <v>25</v>
      </c>
      <c r="K2662" s="57"/>
      <c r="L2662" s="184">
        <v>0</v>
      </c>
      <c r="M2662" s="185">
        <v>409</v>
      </c>
      <c r="N2662" s="186">
        <v>409</v>
      </c>
      <c r="O2662" s="187">
        <f t="shared" si="386"/>
        <v>0</v>
      </c>
      <c r="P2662" s="59">
        <f t="shared" si="379"/>
        <v>100</v>
      </c>
    </row>
    <row r="2663" spans="1:16" s="2" customFormat="1" outlineLevel="2" x14ac:dyDescent="0.2">
      <c r="A2663" s="217">
        <f t="shared" si="382"/>
        <v>2660</v>
      </c>
      <c r="B2663" s="57" t="s">
        <v>2966</v>
      </c>
      <c r="C2663" s="58" t="s">
        <v>428</v>
      </c>
      <c r="D2663" s="58" t="s">
        <v>2284</v>
      </c>
      <c r="E2663" s="58" t="s">
        <v>2397</v>
      </c>
      <c r="F2663" s="58" t="s">
        <v>2389</v>
      </c>
      <c r="G2663" s="58" t="s">
        <v>998</v>
      </c>
      <c r="H2663" s="58" t="s">
        <v>2344</v>
      </c>
      <c r="I2663" s="58" t="s">
        <v>25</v>
      </c>
      <c r="J2663" s="58" t="s">
        <v>25</v>
      </c>
      <c r="K2663" s="57"/>
      <c r="L2663" s="184">
        <v>0</v>
      </c>
      <c r="M2663" s="185">
        <v>41</v>
      </c>
      <c r="N2663" s="186">
        <v>41</v>
      </c>
      <c r="O2663" s="187">
        <f t="shared" si="386"/>
        <v>0</v>
      </c>
      <c r="P2663" s="59">
        <f t="shared" si="379"/>
        <v>100</v>
      </c>
    </row>
    <row r="2664" spans="1:16" s="2" customFormat="1" outlineLevel="2" x14ac:dyDescent="0.2">
      <c r="A2664" s="217">
        <f t="shared" si="382"/>
        <v>2661</v>
      </c>
      <c r="B2664" s="57" t="s">
        <v>2889</v>
      </c>
      <c r="C2664" s="58" t="s">
        <v>428</v>
      </c>
      <c r="D2664" s="58" t="s">
        <v>2284</v>
      </c>
      <c r="E2664" s="58" t="s">
        <v>2403</v>
      </c>
      <c r="F2664" s="58" t="s">
        <v>2389</v>
      </c>
      <c r="G2664" s="58" t="s">
        <v>998</v>
      </c>
      <c r="H2664" s="58" t="s">
        <v>2344</v>
      </c>
      <c r="I2664" s="58" t="s">
        <v>25</v>
      </c>
      <c r="J2664" s="58" t="s">
        <v>25</v>
      </c>
      <c r="K2664" s="57"/>
      <c r="L2664" s="184">
        <v>0</v>
      </c>
      <c r="M2664" s="185">
        <v>285</v>
      </c>
      <c r="N2664" s="186">
        <v>285</v>
      </c>
      <c r="O2664" s="187">
        <f t="shared" si="386"/>
        <v>0</v>
      </c>
      <c r="P2664" s="59">
        <f t="shared" si="379"/>
        <v>100</v>
      </c>
    </row>
    <row r="2665" spans="1:16" s="2" customFormat="1" outlineLevel="2" x14ac:dyDescent="0.2">
      <c r="A2665" s="217">
        <f t="shared" si="382"/>
        <v>2662</v>
      </c>
      <c r="B2665" s="57" t="s">
        <v>2569</v>
      </c>
      <c r="C2665" s="58" t="s">
        <v>428</v>
      </c>
      <c r="D2665" s="58" t="s">
        <v>2284</v>
      </c>
      <c r="E2665" s="58" t="s">
        <v>2407</v>
      </c>
      <c r="F2665" s="58" t="s">
        <v>2389</v>
      </c>
      <c r="G2665" s="58" t="s">
        <v>998</v>
      </c>
      <c r="H2665" s="58" t="s">
        <v>2344</v>
      </c>
      <c r="I2665" s="58" t="s">
        <v>25</v>
      </c>
      <c r="J2665" s="58" t="s">
        <v>25</v>
      </c>
      <c r="K2665" s="57"/>
      <c r="L2665" s="184">
        <v>0</v>
      </c>
      <c r="M2665" s="185">
        <v>1052</v>
      </c>
      <c r="N2665" s="186">
        <v>1052</v>
      </c>
      <c r="O2665" s="187">
        <f t="shared" si="386"/>
        <v>0</v>
      </c>
      <c r="P2665" s="59">
        <f t="shared" si="379"/>
        <v>100</v>
      </c>
    </row>
    <row r="2666" spans="1:16" s="2" customFormat="1" outlineLevel="2" x14ac:dyDescent="0.2">
      <c r="A2666" s="217">
        <f t="shared" si="382"/>
        <v>2663</v>
      </c>
      <c r="B2666" s="57" t="s">
        <v>3366</v>
      </c>
      <c r="C2666" s="58" t="s">
        <v>428</v>
      </c>
      <c r="D2666" s="58" t="s">
        <v>2284</v>
      </c>
      <c r="E2666" s="58" t="s">
        <v>2409</v>
      </c>
      <c r="F2666" s="58" t="s">
        <v>2389</v>
      </c>
      <c r="G2666" s="58" t="s">
        <v>998</v>
      </c>
      <c r="H2666" s="58" t="s">
        <v>2344</v>
      </c>
      <c r="I2666" s="58" t="s">
        <v>25</v>
      </c>
      <c r="J2666" s="58" t="s">
        <v>25</v>
      </c>
      <c r="K2666" s="57"/>
      <c r="L2666" s="184">
        <v>0</v>
      </c>
      <c r="M2666" s="185">
        <v>353</v>
      </c>
      <c r="N2666" s="186">
        <v>353</v>
      </c>
      <c r="O2666" s="187">
        <f t="shared" si="386"/>
        <v>0</v>
      </c>
      <c r="P2666" s="59">
        <f t="shared" ref="P2666:P2729" si="387">N2666/M2666*100</f>
        <v>100</v>
      </c>
    </row>
    <row r="2667" spans="1:16" s="2" customFormat="1" outlineLevel="2" x14ac:dyDescent="0.2">
      <c r="A2667" s="217">
        <f t="shared" si="382"/>
        <v>2664</v>
      </c>
      <c r="B2667" s="57" t="s">
        <v>2550</v>
      </c>
      <c r="C2667" s="58" t="s">
        <v>428</v>
      </c>
      <c r="D2667" s="58" t="s">
        <v>2284</v>
      </c>
      <c r="E2667" s="58" t="s">
        <v>2423</v>
      </c>
      <c r="F2667" s="58" t="s">
        <v>151</v>
      </c>
      <c r="G2667" s="58" t="s">
        <v>998</v>
      </c>
      <c r="H2667" s="58" t="s">
        <v>2344</v>
      </c>
      <c r="I2667" s="58" t="s">
        <v>25</v>
      </c>
      <c r="J2667" s="58" t="s">
        <v>25</v>
      </c>
      <c r="K2667" s="57"/>
      <c r="L2667" s="184">
        <v>0</v>
      </c>
      <c r="M2667" s="185">
        <v>135</v>
      </c>
      <c r="N2667" s="186">
        <v>135</v>
      </c>
      <c r="O2667" s="187">
        <f t="shared" si="386"/>
        <v>0</v>
      </c>
      <c r="P2667" s="59">
        <f t="shared" si="387"/>
        <v>100</v>
      </c>
    </row>
    <row r="2668" spans="1:16" s="2" customFormat="1" outlineLevel="2" x14ac:dyDescent="0.2">
      <c r="A2668" s="217">
        <f t="shared" si="382"/>
        <v>2665</v>
      </c>
      <c r="B2668" s="57" t="s">
        <v>2895</v>
      </c>
      <c r="C2668" s="58" t="s">
        <v>428</v>
      </c>
      <c r="D2668" s="58" t="s">
        <v>2284</v>
      </c>
      <c r="E2668" s="58" t="s">
        <v>2428</v>
      </c>
      <c r="F2668" s="58" t="s">
        <v>151</v>
      </c>
      <c r="G2668" s="58" t="s">
        <v>998</v>
      </c>
      <c r="H2668" s="58" t="s">
        <v>2344</v>
      </c>
      <c r="I2668" s="58" t="s">
        <v>25</v>
      </c>
      <c r="J2668" s="58" t="s">
        <v>25</v>
      </c>
      <c r="K2668" s="57"/>
      <c r="L2668" s="184">
        <v>0</v>
      </c>
      <c r="M2668" s="185">
        <v>263</v>
      </c>
      <c r="N2668" s="186">
        <v>263</v>
      </c>
      <c r="O2668" s="187">
        <f t="shared" si="386"/>
        <v>0</v>
      </c>
      <c r="P2668" s="59">
        <f t="shared" si="387"/>
        <v>100</v>
      </c>
    </row>
    <row r="2669" spans="1:16" s="2" customFormat="1" outlineLevel="2" x14ac:dyDescent="0.2">
      <c r="A2669" s="217">
        <f t="shared" si="382"/>
        <v>2666</v>
      </c>
      <c r="B2669" s="57" t="s">
        <v>3367</v>
      </c>
      <c r="C2669" s="58" t="s">
        <v>428</v>
      </c>
      <c r="D2669" s="58" t="s">
        <v>2284</v>
      </c>
      <c r="E2669" s="58" t="s">
        <v>2430</v>
      </c>
      <c r="F2669" s="58" t="s">
        <v>151</v>
      </c>
      <c r="G2669" s="58" t="s">
        <v>998</v>
      </c>
      <c r="H2669" s="58" t="s">
        <v>2344</v>
      </c>
      <c r="I2669" s="58" t="s">
        <v>25</v>
      </c>
      <c r="J2669" s="58" t="s">
        <v>25</v>
      </c>
      <c r="K2669" s="57"/>
      <c r="L2669" s="184">
        <v>0</v>
      </c>
      <c r="M2669" s="185">
        <v>696</v>
      </c>
      <c r="N2669" s="186">
        <v>696</v>
      </c>
      <c r="O2669" s="187">
        <f t="shared" si="386"/>
        <v>0</v>
      </c>
      <c r="P2669" s="59">
        <f t="shared" si="387"/>
        <v>100</v>
      </c>
    </row>
    <row r="2670" spans="1:16" s="2" customFormat="1" outlineLevel="2" x14ac:dyDescent="0.2">
      <c r="A2670" s="217">
        <f t="shared" si="382"/>
        <v>2667</v>
      </c>
      <c r="B2670" s="57" t="s">
        <v>2914</v>
      </c>
      <c r="C2670" s="58" t="s">
        <v>428</v>
      </c>
      <c r="D2670" s="58" t="s">
        <v>2284</v>
      </c>
      <c r="E2670" s="58" t="s">
        <v>634</v>
      </c>
      <c r="F2670" s="58" t="s">
        <v>151</v>
      </c>
      <c r="G2670" s="58" t="s">
        <v>998</v>
      </c>
      <c r="H2670" s="58" t="s">
        <v>2344</v>
      </c>
      <c r="I2670" s="58" t="s">
        <v>25</v>
      </c>
      <c r="J2670" s="58" t="s">
        <v>25</v>
      </c>
      <c r="K2670" s="57"/>
      <c r="L2670" s="184">
        <v>0</v>
      </c>
      <c r="M2670" s="185">
        <v>1092</v>
      </c>
      <c r="N2670" s="186">
        <v>1092</v>
      </c>
      <c r="O2670" s="187">
        <f t="shared" si="386"/>
        <v>0</v>
      </c>
      <c r="P2670" s="59">
        <f t="shared" si="387"/>
        <v>100</v>
      </c>
    </row>
    <row r="2671" spans="1:16" s="2" customFormat="1" outlineLevel="2" x14ac:dyDescent="0.2">
      <c r="A2671" s="217">
        <f t="shared" si="382"/>
        <v>2668</v>
      </c>
      <c r="B2671" s="57" t="s">
        <v>2565</v>
      </c>
      <c r="C2671" s="58" t="s">
        <v>428</v>
      </c>
      <c r="D2671" s="58" t="s">
        <v>2284</v>
      </c>
      <c r="E2671" s="58" t="s">
        <v>2437</v>
      </c>
      <c r="F2671" s="58" t="s">
        <v>151</v>
      </c>
      <c r="G2671" s="58" t="s">
        <v>998</v>
      </c>
      <c r="H2671" s="58" t="s">
        <v>2344</v>
      </c>
      <c r="I2671" s="58" t="s">
        <v>25</v>
      </c>
      <c r="J2671" s="58" t="s">
        <v>25</v>
      </c>
      <c r="K2671" s="57"/>
      <c r="L2671" s="184">
        <v>0</v>
      </c>
      <c r="M2671" s="185">
        <v>609</v>
      </c>
      <c r="N2671" s="186">
        <v>609</v>
      </c>
      <c r="O2671" s="187">
        <f t="shared" si="386"/>
        <v>0</v>
      </c>
      <c r="P2671" s="59">
        <f t="shared" si="387"/>
        <v>100</v>
      </c>
    </row>
    <row r="2672" spans="1:16" s="2" customFormat="1" outlineLevel="2" x14ac:dyDescent="0.2">
      <c r="A2672" s="217">
        <f t="shared" si="382"/>
        <v>2669</v>
      </c>
      <c r="B2672" s="57" t="s">
        <v>3368</v>
      </c>
      <c r="C2672" s="58" t="s">
        <v>428</v>
      </c>
      <c r="D2672" s="58" t="s">
        <v>2284</v>
      </c>
      <c r="E2672" s="58" t="s">
        <v>2451</v>
      </c>
      <c r="F2672" s="58" t="s">
        <v>649</v>
      </c>
      <c r="G2672" s="58" t="s">
        <v>998</v>
      </c>
      <c r="H2672" s="58" t="s">
        <v>2344</v>
      </c>
      <c r="I2672" s="58" t="s">
        <v>25</v>
      </c>
      <c r="J2672" s="58" t="s">
        <v>25</v>
      </c>
      <c r="K2672" s="57"/>
      <c r="L2672" s="184">
        <v>0</v>
      </c>
      <c r="M2672" s="185">
        <v>375</v>
      </c>
      <c r="N2672" s="186">
        <v>375</v>
      </c>
      <c r="O2672" s="187">
        <f t="shared" si="386"/>
        <v>0</v>
      </c>
      <c r="P2672" s="59">
        <f t="shared" si="387"/>
        <v>100</v>
      </c>
    </row>
    <row r="2673" spans="1:16" s="2" customFormat="1" outlineLevel="2" x14ac:dyDescent="0.2">
      <c r="A2673" s="217">
        <f t="shared" si="382"/>
        <v>2670</v>
      </c>
      <c r="B2673" s="57" t="s">
        <v>2924</v>
      </c>
      <c r="C2673" s="58" t="s">
        <v>428</v>
      </c>
      <c r="D2673" s="58" t="s">
        <v>2284</v>
      </c>
      <c r="E2673" s="58" t="s">
        <v>1266</v>
      </c>
      <c r="F2673" s="58" t="s">
        <v>649</v>
      </c>
      <c r="G2673" s="58" t="s">
        <v>998</v>
      </c>
      <c r="H2673" s="58" t="s">
        <v>2344</v>
      </c>
      <c r="I2673" s="58" t="s">
        <v>25</v>
      </c>
      <c r="J2673" s="58" t="s">
        <v>25</v>
      </c>
      <c r="K2673" s="57"/>
      <c r="L2673" s="184">
        <v>0</v>
      </c>
      <c r="M2673" s="185">
        <v>281</v>
      </c>
      <c r="N2673" s="186">
        <v>281</v>
      </c>
      <c r="O2673" s="187">
        <f t="shared" si="386"/>
        <v>0</v>
      </c>
      <c r="P2673" s="59">
        <f t="shared" si="387"/>
        <v>100</v>
      </c>
    </row>
    <row r="2674" spans="1:16" s="2" customFormat="1" outlineLevel="2" x14ac:dyDescent="0.2">
      <c r="A2674" s="217">
        <f t="shared" si="382"/>
        <v>2671</v>
      </c>
      <c r="B2674" s="57" t="s">
        <v>2916</v>
      </c>
      <c r="C2674" s="58" t="s">
        <v>428</v>
      </c>
      <c r="D2674" s="58" t="s">
        <v>2284</v>
      </c>
      <c r="E2674" s="58" t="s">
        <v>2456</v>
      </c>
      <c r="F2674" s="58" t="s">
        <v>649</v>
      </c>
      <c r="G2674" s="58" t="s">
        <v>998</v>
      </c>
      <c r="H2674" s="58" t="s">
        <v>2344</v>
      </c>
      <c r="I2674" s="58" t="s">
        <v>25</v>
      </c>
      <c r="J2674" s="58" t="s">
        <v>25</v>
      </c>
      <c r="K2674" s="57"/>
      <c r="L2674" s="184">
        <v>0</v>
      </c>
      <c r="M2674" s="185">
        <v>2755</v>
      </c>
      <c r="N2674" s="186">
        <v>2755</v>
      </c>
      <c r="O2674" s="187">
        <f t="shared" si="386"/>
        <v>0</v>
      </c>
      <c r="P2674" s="59">
        <f t="shared" si="387"/>
        <v>100</v>
      </c>
    </row>
    <row r="2675" spans="1:16" s="2" customFormat="1" outlineLevel="2" x14ac:dyDescent="0.2">
      <c r="A2675" s="217">
        <f t="shared" si="382"/>
        <v>2672</v>
      </c>
      <c r="B2675" s="57" t="s">
        <v>2563</v>
      </c>
      <c r="C2675" s="58" t="s">
        <v>428</v>
      </c>
      <c r="D2675" s="58" t="s">
        <v>2284</v>
      </c>
      <c r="E2675" s="58" t="s">
        <v>2460</v>
      </c>
      <c r="F2675" s="58" t="s">
        <v>649</v>
      </c>
      <c r="G2675" s="58" t="s">
        <v>998</v>
      </c>
      <c r="H2675" s="58" t="s">
        <v>2344</v>
      </c>
      <c r="I2675" s="58" t="s">
        <v>25</v>
      </c>
      <c r="J2675" s="58" t="s">
        <v>25</v>
      </c>
      <c r="K2675" s="57"/>
      <c r="L2675" s="184">
        <v>0</v>
      </c>
      <c r="M2675" s="185">
        <v>169</v>
      </c>
      <c r="N2675" s="186">
        <v>169</v>
      </c>
      <c r="O2675" s="187">
        <f t="shared" si="386"/>
        <v>0</v>
      </c>
      <c r="P2675" s="59">
        <f t="shared" si="387"/>
        <v>100</v>
      </c>
    </row>
    <row r="2676" spans="1:16" s="2" customFormat="1" outlineLevel="2" x14ac:dyDescent="0.2">
      <c r="A2676" s="217">
        <f t="shared" si="382"/>
        <v>2673</v>
      </c>
      <c r="B2676" s="57" t="s">
        <v>2861</v>
      </c>
      <c r="C2676" s="58" t="s">
        <v>428</v>
      </c>
      <c r="D2676" s="58" t="s">
        <v>2284</v>
      </c>
      <c r="E2676" s="58" t="s">
        <v>648</v>
      </c>
      <c r="F2676" s="58" t="s">
        <v>649</v>
      </c>
      <c r="G2676" s="58" t="s">
        <v>998</v>
      </c>
      <c r="H2676" s="58" t="s">
        <v>2344</v>
      </c>
      <c r="I2676" s="58" t="s">
        <v>25</v>
      </c>
      <c r="J2676" s="58" t="s">
        <v>25</v>
      </c>
      <c r="K2676" s="57"/>
      <c r="L2676" s="184">
        <v>0</v>
      </c>
      <c r="M2676" s="185">
        <v>2966</v>
      </c>
      <c r="N2676" s="186">
        <v>2966</v>
      </c>
      <c r="O2676" s="187">
        <f t="shared" si="386"/>
        <v>0</v>
      </c>
      <c r="P2676" s="59">
        <f t="shared" si="387"/>
        <v>100</v>
      </c>
    </row>
    <row r="2677" spans="1:16" s="2" customFormat="1" outlineLevel="2" x14ac:dyDescent="0.2">
      <c r="A2677" s="217">
        <f t="shared" si="382"/>
        <v>2674</v>
      </c>
      <c r="B2677" s="57" t="s">
        <v>2917</v>
      </c>
      <c r="C2677" s="58" t="s">
        <v>428</v>
      </c>
      <c r="D2677" s="58" t="s">
        <v>2284</v>
      </c>
      <c r="E2677" s="58" t="s">
        <v>663</v>
      </c>
      <c r="F2677" s="58" t="s">
        <v>649</v>
      </c>
      <c r="G2677" s="58" t="s">
        <v>998</v>
      </c>
      <c r="H2677" s="58" t="s">
        <v>2344</v>
      </c>
      <c r="I2677" s="58" t="s">
        <v>25</v>
      </c>
      <c r="J2677" s="58" t="s">
        <v>25</v>
      </c>
      <c r="K2677" s="57"/>
      <c r="L2677" s="184">
        <v>0</v>
      </c>
      <c r="M2677" s="185">
        <v>79</v>
      </c>
      <c r="N2677" s="186">
        <v>79</v>
      </c>
      <c r="O2677" s="187">
        <f t="shared" si="386"/>
        <v>0</v>
      </c>
      <c r="P2677" s="59">
        <f t="shared" si="387"/>
        <v>100</v>
      </c>
    </row>
    <row r="2678" spans="1:16" s="2" customFormat="1" outlineLevel="2" x14ac:dyDescent="0.2">
      <c r="A2678" s="217">
        <f t="shared" si="382"/>
        <v>2675</v>
      </c>
      <c r="B2678" s="57" t="s">
        <v>3369</v>
      </c>
      <c r="C2678" s="58" t="s">
        <v>428</v>
      </c>
      <c r="D2678" s="58" t="s">
        <v>2284</v>
      </c>
      <c r="E2678" s="58" t="s">
        <v>2468</v>
      </c>
      <c r="F2678" s="58" t="s">
        <v>649</v>
      </c>
      <c r="G2678" s="58" t="s">
        <v>998</v>
      </c>
      <c r="H2678" s="58" t="s">
        <v>2344</v>
      </c>
      <c r="I2678" s="58" t="s">
        <v>25</v>
      </c>
      <c r="J2678" s="58" t="s">
        <v>25</v>
      </c>
      <c r="K2678" s="57"/>
      <c r="L2678" s="184">
        <v>0</v>
      </c>
      <c r="M2678" s="185">
        <v>197</v>
      </c>
      <c r="N2678" s="186">
        <v>197</v>
      </c>
      <c r="O2678" s="187">
        <f t="shared" si="386"/>
        <v>0</v>
      </c>
      <c r="P2678" s="59">
        <f t="shared" si="387"/>
        <v>100</v>
      </c>
    </row>
    <row r="2679" spans="1:16" s="2" customFormat="1" outlineLevel="2" x14ac:dyDescent="0.2">
      <c r="A2679" s="217">
        <f t="shared" si="382"/>
        <v>2676</v>
      </c>
      <c r="B2679" s="57" t="s">
        <v>2899</v>
      </c>
      <c r="C2679" s="58" t="s">
        <v>428</v>
      </c>
      <c r="D2679" s="58" t="s">
        <v>2284</v>
      </c>
      <c r="E2679" s="58" t="s">
        <v>1496</v>
      </c>
      <c r="F2679" s="58" t="s">
        <v>649</v>
      </c>
      <c r="G2679" s="58" t="s">
        <v>998</v>
      </c>
      <c r="H2679" s="58" t="s">
        <v>2344</v>
      </c>
      <c r="I2679" s="58" t="s">
        <v>25</v>
      </c>
      <c r="J2679" s="58" t="s">
        <v>25</v>
      </c>
      <c r="K2679" s="57"/>
      <c r="L2679" s="184">
        <v>0</v>
      </c>
      <c r="M2679" s="185">
        <v>124</v>
      </c>
      <c r="N2679" s="186">
        <v>124</v>
      </c>
      <c r="O2679" s="187">
        <f t="shared" si="386"/>
        <v>0</v>
      </c>
      <c r="P2679" s="59">
        <f t="shared" si="387"/>
        <v>100</v>
      </c>
    </row>
    <row r="2680" spans="1:16" s="2" customFormat="1" outlineLevel="2" x14ac:dyDescent="0.2">
      <c r="A2680" s="217">
        <f t="shared" si="382"/>
        <v>2677</v>
      </c>
      <c r="B2680" s="57" t="s">
        <v>2899</v>
      </c>
      <c r="C2680" s="58" t="s">
        <v>428</v>
      </c>
      <c r="D2680" s="58" t="s">
        <v>2284</v>
      </c>
      <c r="E2680" s="58" t="s">
        <v>1496</v>
      </c>
      <c r="F2680" s="58" t="s">
        <v>649</v>
      </c>
      <c r="G2680" s="58" t="s">
        <v>998</v>
      </c>
      <c r="H2680" s="58" t="s">
        <v>2344</v>
      </c>
      <c r="I2680" s="58" t="s">
        <v>25</v>
      </c>
      <c r="J2680" s="58" t="s">
        <v>25</v>
      </c>
      <c r="K2680" s="57"/>
      <c r="L2680" s="184">
        <v>0</v>
      </c>
      <c r="M2680" s="185">
        <v>62</v>
      </c>
      <c r="N2680" s="186">
        <v>62</v>
      </c>
      <c r="O2680" s="187">
        <f t="shared" si="386"/>
        <v>0</v>
      </c>
      <c r="P2680" s="59">
        <f t="shared" si="387"/>
        <v>100</v>
      </c>
    </row>
    <row r="2681" spans="1:16" s="2" customFormat="1" outlineLevel="2" x14ac:dyDescent="0.2">
      <c r="A2681" s="217">
        <f t="shared" si="382"/>
        <v>2678</v>
      </c>
      <c r="B2681" s="57" t="s">
        <v>2577</v>
      </c>
      <c r="C2681" s="58" t="s">
        <v>428</v>
      </c>
      <c r="D2681" s="58" t="s">
        <v>2284</v>
      </c>
      <c r="E2681" s="58" t="s">
        <v>2477</v>
      </c>
      <c r="F2681" s="58" t="s">
        <v>2478</v>
      </c>
      <c r="G2681" s="58" t="s">
        <v>998</v>
      </c>
      <c r="H2681" s="58" t="s">
        <v>2344</v>
      </c>
      <c r="I2681" s="58" t="s">
        <v>25</v>
      </c>
      <c r="J2681" s="58" t="s">
        <v>25</v>
      </c>
      <c r="K2681" s="57"/>
      <c r="L2681" s="184">
        <v>0</v>
      </c>
      <c r="M2681" s="185">
        <v>429</v>
      </c>
      <c r="N2681" s="186">
        <v>429</v>
      </c>
      <c r="O2681" s="187">
        <f t="shared" si="386"/>
        <v>0</v>
      </c>
      <c r="P2681" s="59">
        <f t="shared" si="387"/>
        <v>100</v>
      </c>
    </row>
    <row r="2682" spans="1:16" s="2" customFormat="1" outlineLevel="2" x14ac:dyDescent="0.2">
      <c r="A2682" s="217">
        <f t="shared" si="382"/>
        <v>2679</v>
      </c>
      <c r="B2682" s="57" t="s">
        <v>2968</v>
      </c>
      <c r="C2682" s="58" t="s">
        <v>428</v>
      </c>
      <c r="D2682" s="58" t="s">
        <v>2284</v>
      </c>
      <c r="E2682" s="58" t="s">
        <v>2481</v>
      </c>
      <c r="F2682" s="58" t="s">
        <v>2482</v>
      </c>
      <c r="G2682" s="58" t="s">
        <v>998</v>
      </c>
      <c r="H2682" s="58" t="s">
        <v>2344</v>
      </c>
      <c r="I2682" s="58" t="s">
        <v>25</v>
      </c>
      <c r="J2682" s="58" t="s">
        <v>25</v>
      </c>
      <c r="K2682" s="57"/>
      <c r="L2682" s="184">
        <v>0</v>
      </c>
      <c r="M2682" s="185">
        <v>1230</v>
      </c>
      <c r="N2682" s="186">
        <v>1230</v>
      </c>
      <c r="O2682" s="187">
        <f t="shared" si="386"/>
        <v>0</v>
      </c>
      <c r="P2682" s="59">
        <f t="shared" si="387"/>
        <v>100</v>
      </c>
    </row>
    <row r="2683" spans="1:16" s="2" customFormat="1" outlineLevel="2" x14ac:dyDescent="0.2">
      <c r="A2683" s="217">
        <f t="shared" si="382"/>
        <v>2680</v>
      </c>
      <c r="B2683" s="57" t="s">
        <v>2900</v>
      </c>
      <c r="C2683" s="58" t="s">
        <v>428</v>
      </c>
      <c r="D2683" s="58" t="s">
        <v>2284</v>
      </c>
      <c r="E2683" s="58" t="s">
        <v>2484</v>
      </c>
      <c r="F2683" s="58" t="s">
        <v>2482</v>
      </c>
      <c r="G2683" s="58" t="s">
        <v>998</v>
      </c>
      <c r="H2683" s="58" t="s">
        <v>2344</v>
      </c>
      <c r="I2683" s="58" t="s">
        <v>25</v>
      </c>
      <c r="J2683" s="58" t="s">
        <v>25</v>
      </c>
      <c r="K2683" s="57"/>
      <c r="L2683" s="184">
        <v>0</v>
      </c>
      <c r="M2683" s="185">
        <v>2380</v>
      </c>
      <c r="N2683" s="186">
        <v>2380</v>
      </c>
      <c r="O2683" s="187">
        <f t="shared" si="386"/>
        <v>0</v>
      </c>
      <c r="P2683" s="59">
        <f t="shared" si="387"/>
        <v>100</v>
      </c>
    </row>
    <row r="2684" spans="1:16" s="2" customFormat="1" outlineLevel="2" x14ac:dyDescent="0.2">
      <c r="A2684" s="217">
        <f t="shared" si="382"/>
        <v>2681</v>
      </c>
      <c r="B2684" s="57" t="s">
        <v>3370</v>
      </c>
      <c r="C2684" s="58" t="s">
        <v>428</v>
      </c>
      <c r="D2684" s="58" t="s">
        <v>2284</v>
      </c>
      <c r="E2684" s="58" t="s">
        <v>2486</v>
      </c>
      <c r="F2684" s="58" t="s">
        <v>2482</v>
      </c>
      <c r="G2684" s="58" t="s">
        <v>998</v>
      </c>
      <c r="H2684" s="58" t="s">
        <v>2344</v>
      </c>
      <c r="I2684" s="58" t="s">
        <v>25</v>
      </c>
      <c r="J2684" s="58" t="s">
        <v>25</v>
      </c>
      <c r="K2684" s="57"/>
      <c r="L2684" s="184">
        <v>0</v>
      </c>
      <c r="M2684" s="185">
        <v>403</v>
      </c>
      <c r="N2684" s="186">
        <v>403</v>
      </c>
      <c r="O2684" s="187">
        <f t="shared" si="386"/>
        <v>0</v>
      </c>
      <c r="P2684" s="59">
        <f t="shared" si="387"/>
        <v>100</v>
      </c>
    </row>
    <row r="2685" spans="1:16" s="2" customFormat="1" outlineLevel="2" x14ac:dyDescent="0.2">
      <c r="A2685" s="217">
        <f t="shared" si="382"/>
        <v>2682</v>
      </c>
      <c r="B2685" s="57" t="s">
        <v>3371</v>
      </c>
      <c r="C2685" s="58" t="s">
        <v>428</v>
      </c>
      <c r="D2685" s="58" t="s">
        <v>2284</v>
      </c>
      <c r="E2685" s="58" t="s">
        <v>2514</v>
      </c>
      <c r="F2685" s="58" t="s">
        <v>2492</v>
      </c>
      <c r="G2685" s="58" t="s">
        <v>998</v>
      </c>
      <c r="H2685" s="58" t="s">
        <v>2344</v>
      </c>
      <c r="I2685" s="58" t="s">
        <v>25</v>
      </c>
      <c r="J2685" s="58" t="s">
        <v>25</v>
      </c>
      <c r="K2685" s="57"/>
      <c r="L2685" s="184">
        <v>0</v>
      </c>
      <c r="M2685" s="185">
        <v>206</v>
      </c>
      <c r="N2685" s="186">
        <v>206</v>
      </c>
      <c r="O2685" s="187">
        <f t="shared" si="386"/>
        <v>0</v>
      </c>
      <c r="P2685" s="59">
        <f t="shared" si="387"/>
        <v>100</v>
      </c>
    </row>
    <row r="2686" spans="1:16" s="2" customFormat="1" outlineLevel="2" x14ac:dyDescent="0.2">
      <c r="A2686" s="217">
        <f t="shared" si="382"/>
        <v>2683</v>
      </c>
      <c r="B2686" s="57" t="s">
        <v>3371</v>
      </c>
      <c r="C2686" s="58" t="s">
        <v>428</v>
      </c>
      <c r="D2686" s="58" t="s">
        <v>2284</v>
      </c>
      <c r="E2686" s="58" t="s">
        <v>2514</v>
      </c>
      <c r="F2686" s="58" t="s">
        <v>2492</v>
      </c>
      <c r="G2686" s="58" t="s">
        <v>998</v>
      </c>
      <c r="H2686" s="58" t="s">
        <v>2344</v>
      </c>
      <c r="I2686" s="58" t="s">
        <v>25</v>
      </c>
      <c r="J2686" s="58" t="s">
        <v>25</v>
      </c>
      <c r="K2686" s="57"/>
      <c r="L2686" s="184">
        <v>0</v>
      </c>
      <c r="M2686" s="185">
        <v>170</v>
      </c>
      <c r="N2686" s="186">
        <v>170</v>
      </c>
      <c r="O2686" s="187">
        <f t="shared" si="386"/>
        <v>0</v>
      </c>
      <c r="P2686" s="59">
        <f t="shared" si="387"/>
        <v>100</v>
      </c>
    </row>
    <row r="2687" spans="1:16" s="2" customFormat="1" outlineLevel="2" x14ac:dyDescent="0.2">
      <c r="A2687" s="217">
        <f t="shared" si="382"/>
        <v>2684</v>
      </c>
      <c r="B2687" s="57" t="s">
        <v>2969</v>
      </c>
      <c r="C2687" s="58" t="s">
        <v>428</v>
      </c>
      <c r="D2687" s="58" t="s">
        <v>2284</v>
      </c>
      <c r="E2687" s="58" t="s">
        <v>2970</v>
      </c>
      <c r="F2687" s="58" t="s">
        <v>1034</v>
      </c>
      <c r="G2687" s="58" t="s">
        <v>2315</v>
      </c>
      <c r="H2687" s="58" t="s">
        <v>2344</v>
      </c>
      <c r="I2687" s="58" t="s">
        <v>25</v>
      </c>
      <c r="J2687" s="58" t="s">
        <v>25</v>
      </c>
      <c r="K2687" s="57"/>
      <c r="L2687" s="184">
        <v>0</v>
      </c>
      <c r="M2687" s="185">
        <v>531</v>
      </c>
      <c r="N2687" s="186">
        <v>531</v>
      </c>
      <c r="O2687" s="187">
        <f t="shared" si="386"/>
        <v>0</v>
      </c>
      <c r="P2687" s="59">
        <f t="shared" si="387"/>
        <v>100</v>
      </c>
    </row>
    <row r="2688" spans="1:16" s="2" customFormat="1" outlineLevel="2" x14ac:dyDescent="0.2">
      <c r="A2688" s="217">
        <f t="shared" si="382"/>
        <v>2685</v>
      </c>
      <c r="B2688" s="57" t="s">
        <v>3372</v>
      </c>
      <c r="C2688" s="58" t="s">
        <v>428</v>
      </c>
      <c r="D2688" s="58" t="s">
        <v>2284</v>
      </c>
      <c r="E2688" s="58" t="s">
        <v>3373</v>
      </c>
      <c r="F2688" s="58" t="s">
        <v>1034</v>
      </c>
      <c r="G2688" s="58" t="s">
        <v>2315</v>
      </c>
      <c r="H2688" s="58" t="s">
        <v>2344</v>
      </c>
      <c r="I2688" s="58" t="s">
        <v>25</v>
      </c>
      <c r="J2688" s="58" t="s">
        <v>25</v>
      </c>
      <c r="K2688" s="57"/>
      <c r="L2688" s="184">
        <v>0</v>
      </c>
      <c r="M2688" s="185">
        <v>814</v>
      </c>
      <c r="N2688" s="186">
        <v>814</v>
      </c>
      <c r="O2688" s="187">
        <f t="shared" si="386"/>
        <v>0</v>
      </c>
      <c r="P2688" s="59">
        <f t="shared" si="387"/>
        <v>100</v>
      </c>
    </row>
    <row r="2689" spans="1:16" s="2" customFormat="1" outlineLevel="2" x14ac:dyDescent="0.2">
      <c r="A2689" s="217">
        <f t="shared" si="382"/>
        <v>2686</v>
      </c>
      <c r="B2689" s="57" t="s">
        <v>3032</v>
      </c>
      <c r="C2689" s="58" t="s">
        <v>428</v>
      </c>
      <c r="D2689" s="58" t="s">
        <v>2284</v>
      </c>
      <c r="E2689" s="58" t="s">
        <v>3011</v>
      </c>
      <c r="F2689" s="58" t="s">
        <v>1034</v>
      </c>
      <c r="G2689" s="58" t="s">
        <v>2315</v>
      </c>
      <c r="H2689" s="58" t="s">
        <v>2344</v>
      </c>
      <c r="I2689" s="58" t="s">
        <v>25</v>
      </c>
      <c r="J2689" s="58" t="s">
        <v>25</v>
      </c>
      <c r="K2689" s="57"/>
      <c r="L2689" s="184">
        <v>0</v>
      </c>
      <c r="M2689" s="185">
        <v>259</v>
      </c>
      <c r="N2689" s="186">
        <v>259</v>
      </c>
      <c r="O2689" s="187">
        <f t="shared" si="386"/>
        <v>0</v>
      </c>
      <c r="P2689" s="59">
        <f t="shared" si="387"/>
        <v>100</v>
      </c>
    </row>
    <row r="2690" spans="1:16" s="2" customFormat="1" outlineLevel="2" x14ac:dyDescent="0.2">
      <c r="A2690" s="217">
        <f t="shared" si="382"/>
        <v>2687</v>
      </c>
      <c r="B2690" s="57" t="s">
        <v>3374</v>
      </c>
      <c r="C2690" s="58" t="s">
        <v>428</v>
      </c>
      <c r="D2690" s="58" t="s">
        <v>2284</v>
      </c>
      <c r="E2690" s="58" t="s">
        <v>3375</v>
      </c>
      <c r="F2690" s="58" t="s">
        <v>1034</v>
      </c>
      <c r="G2690" s="58" t="s">
        <v>2315</v>
      </c>
      <c r="H2690" s="58" t="s">
        <v>2344</v>
      </c>
      <c r="I2690" s="58" t="s">
        <v>25</v>
      </c>
      <c r="J2690" s="58" t="s">
        <v>25</v>
      </c>
      <c r="K2690" s="57"/>
      <c r="L2690" s="184">
        <v>0</v>
      </c>
      <c r="M2690" s="185">
        <v>199</v>
      </c>
      <c r="N2690" s="186">
        <v>199</v>
      </c>
      <c r="O2690" s="187">
        <f t="shared" si="386"/>
        <v>0</v>
      </c>
      <c r="P2690" s="59">
        <f t="shared" si="387"/>
        <v>100</v>
      </c>
    </row>
    <row r="2691" spans="1:16" s="2" customFormat="1" outlineLevel="2" x14ac:dyDescent="0.2">
      <c r="A2691" s="217">
        <f t="shared" si="382"/>
        <v>2688</v>
      </c>
      <c r="B2691" s="57" t="s">
        <v>3035</v>
      </c>
      <c r="C2691" s="58" t="s">
        <v>428</v>
      </c>
      <c r="D2691" s="58" t="s">
        <v>2284</v>
      </c>
      <c r="E2691" s="58" t="s">
        <v>3036</v>
      </c>
      <c r="F2691" s="58" t="s">
        <v>1034</v>
      </c>
      <c r="G2691" s="58" t="s">
        <v>2315</v>
      </c>
      <c r="H2691" s="58" t="s">
        <v>2344</v>
      </c>
      <c r="I2691" s="58" t="s">
        <v>25</v>
      </c>
      <c r="J2691" s="58" t="s">
        <v>25</v>
      </c>
      <c r="K2691" s="57"/>
      <c r="L2691" s="184">
        <v>0</v>
      </c>
      <c r="M2691" s="185">
        <v>94</v>
      </c>
      <c r="N2691" s="186">
        <v>94</v>
      </c>
      <c r="O2691" s="187">
        <f t="shared" si="386"/>
        <v>0</v>
      </c>
      <c r="P2691" s="59">
        <f t="shared" si="387"/>
        <v>100</v>
      </c>
    </row>
    <row r="2692" spans="1:16" s="2" customFormat="1" outlineLevel="2" x14ac:dyDescent="0.2">
      <c r="A2692" s="217">
        <f t="shared" si="382"/>
        <v>2689</v>
      </c>
      <c r="B2692" s="57" t="s">
        <v>3376</v>
      </c>
      <c r="C2692" s="58" t="s">
        <v>428</v>
      </c>
      <c r="D2692" s="58" t="s">
        <v>2284</v>
      </c>
      <c r="E2692" s="58" t="s">
        <v>3377</v>
      </c>
      <c r="F2692" s="58" t="s">
        <v>1034</v>
      </c>
      <c r="G2692" s="58" t="s">
        <v>2315</v>
      </c>
      <c r="H2692" s="58" t="s">
        <v>2344</v>
      </c>
      <c r="I2692" s="58" t="s">
        <v>25</v>
      </c>
      <c r="J2692" s="58" t="s">
        <v>25</v>
      </c>
      <c r="K2692" s="57"/>
      <c r="L2692" s="184">
        <v>0</v>
      </c>
      <c r="M2692" s="185">
        <v>83</v>
      </c>
      <c r="N2692" s="186">
        <v>83</v>
      </c>
      <c r="O2692" s="187">
        <f t="shared" si="386"/>
        <v>0</v>
      </c>
      <c r="P2692" s="59">
        <f t="shared" si="387"/>
        <v>100</v>
      </c>
    </row>
    <row r="2693" spans="1:16" s="2" customFormat="1" outlineLevel="2" x14ac:dyDescent="0.2">
      <c r="A2693" s="217">
        <f t="shared" si="382"/>
        <v>2690</v>
      </c>
      <c r="B2693" s="57" t="s">
        <v>3043</v>
      </c>
      <c r="C2693" s="58" t="s">
        <v>428</v>
      </c>
      <c r="D2693" s="58" t="s">
        <v>2284</v>
      </c>
      <c r="E2693" s="58" t="s">
        <v>3044</v>
      </c>
      <c r="F2693" s="58" t="s">
        <v>1034</v>
      </c>
      <c r="G2693" s="58" t="s">
        <v>2315</v>
      </c>
      <c r="H2693" s="58" t="s">
        <v>2344</v>
      </c>
      <c r="I2693" s="58" t="s">
        <v>25</v>
      </c>
      <c r="J2693" s="58" t="s">
        <v>25</v>
      </c>
      <c r="K2693" s="57"/>
      <c r="L2693" s="184">
        <v>0</v>
      </c>
      <c r="M2693" s="185">
        <v>226</v>
      </c>
      <c r="N2693" s="186">
        <v>226</v>
      </c>
      <c r="O2693" s="187">
        <f t="shared" si="386"/>
        <v>0</v>
      </c>
      <c r="P2693" s="59">
        <f t="shared" si="387"/>
        <v>100</v>
      </c>
    </row>
    <row r="2694" spans="1:16" s="2" customFormat="1" outlineLevel="2" x14ac:dyDescent="0.2">
      <c r="A2694" s="217">
        <f t="shared" ref="A2694:A2757" si="388">A2693+1</f>
        <v>2691</v>
      </c>
      <c r="B2694" s="57" t="s">
        <v>3051</v>
      </c>
      <c r="C2694" s="58" t="s">
        <v>428</v>
      </c>
      <c r="D2694" s="58" t="s">
        <v>2284</v>
      </c>
      <c r="E2694" s="58" t="s">
        <v>3052</v>
      </c>
      <c r="F2694" s="58" t="s">
        <v>1034</v>
      </c>
      <c r="G2694" s="58" t="s">
        <v>2315</v>
      </c>
      <c r="H2694" s="58" t="s">
        <v>2344</v>
      </c>
      <c r="I2694" s="58" t="s">
        <v>25</v>
      </c>
      <c r="J2694" s="58" t="s">
        <v>25</v>
      </c>
      <c r="K2694" s="57"/>
      <c r="L2694" s="184">
        <v>0</v>
      </c>
      <c r="M2694" s="185">
        <v>368</v>
      </c>
      <c r="N2694" s="186">
        <v>368</v>
      </c>
      <c r="O2694" s="187">
        <f t="shared" si="386"/>
        <v>0</v>
      </c>
      <c r="P2694" s="59">
        <f t="shared" si="387"/>
        <v>100</v>
      </c>
    </row>
    <row r="2695" spans="1:16" s="2" customFormat="1" outlineLevel="2" x14ac:dyDescent="0.2">
      <c r="A2695" s="217">
        <f t="shared" si="388"/>
        <v>2692</v>
      </c>
      <c r="B2695" s="57" t="s">
        <v>3060</v>
      </c>
      <c r="C2695" s="58" t="s">
        <v>428</v>
      </c>
      <c r="D2695" s="58" t="s">
        <v>2284</v>
      </c>
      <c r="E2695" s="58" t="s">
        <v>3061</v>
      </c>
      <c r="F2695" s="58" t="s">
        <v>1034</v>
      </c>
      <c r="G2695" s="58" t="s">
        <v>2315</v>
      </c>
      <c r="H2695" s="58" t="s">
        <v>2344</v>
      </c>
      <c r="I2695" s="58" t="s">
        <v>25</v>
      </c>
      <c r="J2695" s="58" t="s">
        <v>25</v>
      </c>
      <c r="K2695" s="57"/>
      <c r="L2695" s="184">
        <v>0</v>
      </c>
      <c r="M2695" s="185">
        <v>214</v>
      </c>
      <c r="N2695" s="186">
        <v>214</v>
      </c>
      <c r="O2695" s="187">
        <f t="shared" si="386"/>
        <v>0</v>
      </c>
      <c r="P2695" s="59">
        <f t="shared" si="387"/>
        <v>100</v>
      </c>
    </row>
    <row r="2696" spans="1:16" s="2" customFormat="1" outlineLevel="2" x14ac:dyDescent="0.2">
      <c r="A2696" s="217">
        <f t="shared" si="388"/>
        <v>2693</v>
      </c>
      <c r="B2696" s="57" t="s">
        <v>3378</v>
      </c>
      <c r="C2696" s="58" t="s">
        <v>428</v>
      </c>
      <c r="D2696" s="58" t="s">
        <v>2284</v>
      </c>
      <c r="E2696" s="58" t="s">
        <v>3379</v>
      </c>
      <c r="F2696" s="58" t="s">
        <v>1034</v>
      </c>
      <c r="G2696" s="58" t="s">
        <v>2315</v>
      </c>
      <c r="H2696" s="58" t="s">
        <v>2344</v>
      </c>
      <c r="I2696" s="58" t="s">
        <v>25</v>
      </c>
      <c r="J2696" s="58" t="s">
        <v>25</v>
      </c>
      <c r="K2696" s="57"/>
      <c r="L2696" s="184">
        <v>0</v>
      </c>
      <c r="M2696" s="185">
        <v>188</v>
      </c>
      <c r="N2696" s="186">
        <v>188</v>
      </c>
      <c r="O2696" s="187">
        <f t="shared" si="386"/>
        <v>0</v>
      </c>
      <c r="P2696" s="59">
        <f t="shared" si="387"/>
        <v>100</v>
      </c>
    </row>
    <row r="2697" spans="1:16" s="2" customFormat="1" outlineLevel="2" x14ac:dyDescent="0.2">
      <c r="A2697" s="217">
        <f t="shared" si="388"/>
        <v>2694</v>
      </c>
      <c r="B2697" s="57" t="s">
        <v>3380</v>
      </c>
      <c r="C2697" s="58" t="s">
        <v>428</v>
      </c>
      <c r="D2697" s="58" t="s">
        <v>2284</v>
      </c>
      <c r="E2697" s="58" t="s">
        <v>3381</v>
      </c>
      <c r="F2697" s="58" t="s">
        <v>1034</v>
      </c>
      <c r="G2697" s="58" t="s">
        <v>2315</v>
      </c>
      <c r="H2697" s="58" t="s">
        <v>2344</v>
      </c>
      <c r="I2697" s="58" t="s">
        <v>25</v>
      </c>
      <c r="J2697" s="58" t="s">
        <v>25</v>
      </c>
      <c r="K2697" s="57"/>
      <c r="L2697" s="184">
        <v>0</v>
      </c>
      <c r="M2697" s="185">
        <v>578</v>
      </c>
      <c r="N2697" s="186">
        <v>578</v>
      </c>
      <c r="O2697" s="187">
        <f t="shared" si="386"/>
        <v>0</v>
      </c>
      <c r="P2697" s="59">
        <f t="shared" si="387"/>
        <v>100</v>
      </c>
    </row>
    <row r="2698" spans="1:16" s="2" customFormat="1" outlineLevel="2" x14ac:dyDescent="0.2">
      <c r="A2698" s="217">
        <f t="shared" si="388"/>
        <v>2695</v>
      </c>
      <c r="B2698" s="57" t="s">
        <v>3382</v>
      </c>
      <c r="C2698" s="58" t="s">
        <v>428</v>
      </c>
      <c r="D2698" s="58" t="s">
        <v>2284</v>
      </c>
      <c r="E2698" s="58" t="s">
        <v>3383</v>
      </c>
      <c r="F2698" s="58" t="s">
        <v>1034</v>
      </c>
      <c r="G2698" s="58" t="s">
        <v>2315</v>
      </c>
      <c r="H2698" s="58" t="s">
        <v>2344</v>
      </c>
      <c r="I2698" s="58" t="s">
        <v>25</v>
      </c>
      <c r="J2698" s="58" t="s">
        <v>25</v>
      </c>
      <c r="K2698" s="57"/>
      <c r="L2698" s="184">
        <v>0</v>
      </c>
      <c r="M2698" s="185">
        <v>66</v>
      </c>
      <c r="N2698" s="186">
        <v>66</v>
      </c>
      <c r="O2698" s="187">
        <f t="shared" si="386"/>
        <v>0</v>
      </c>
      <c r="P2698" s="59">
        <f t="shared" si="387"/>
        <v>100</v>
      </c>
    </row>
    <row r="2699" spans="1:16" s="2" customFormat="1" outlineLevel="2" x14ac:dyDescent="0.2">
      <c r="A2699" s="217">
        <f t="shared" si="388"/>
        <v>2696</v>
      </c>
      <c r="B2699" s="57" t="s">
        <v>3384</v>
      </c>
      <c r="C2699" s="58" t="s">
        <v>428</v>
      </c>
      <c r="D2699" s="58" t="s">
        <v>2284</v>
      </c>
      <c r="E2699" s="58" t="s">
        <v>3385</v>
      </c>
      <c r="F2699" s="58" t="s">
        <v>1034</v>
      </c>
      <c r="G2699" s="58" t="s">
        <v>2315</v>
      </c>
      <c r="H2699" s="58" t="s">
        <v>2344</v>
      </c>
      <c r="I2699" s="58" t="s">
        <v>25</v>
      </c>
      <c r="J2699" s="58" t="s">
        <v>25</v>
      </c>
      <c r="K2699" s="57"/>
      <c r="L2699" s="184">
        <v>0</v>
      </c>
      <c r="M2699" s="185">
        <v>289</v>
      </c>
      <c r="N2699" s="186">
        <v>289</v>
      </c>
      <c r="O2699" s="187">
        <f t="shared" si="386"/>
        <v>0</v>
      </c>
      <c r="P2699" s="59">
        <f t="shared" si="387"/>
        <v>100</v>
      </c>
    </row>
    <row r="2700" spans="1:16" s="2" customFormat="1" outlineLevel="2" x14ac:dyDescent="0.2">
      <c r="A2700" s="217">
        <f t="shared" si="388"/>
        <v>2697</v>
      </c>
      <c r="B2700" s="57" t="s">
        <v>2977</v>
      </c>
      <c r="C2700" s="58" t="s">
        <v>428</v>
      </c>
      <c r="D2700" s="58" t="s">
        <v>2284</v>
      </c>
      <c r="E2700" s="58" t="s">
        <v>2978</v>
      </c>
      <c r="F2700" s="58" t="s">
        <v>1034</v>
      </c>
      <c r="G2700" s="58" t="s">
        <v>2315</v>
      </c>
      <c r="H2700" s="58" t="s">
        <v>2344</v>
      </c>
      <c r="I2700" s="58" t="s">
        <v>25</v>
      </c>
      <c r="J2700" s="58" t="s">
        <v>25</v>
      </c>
      <c r="K2700" s="57"/>
      <c r="L2700" s="184">
        <v>0</v>
      </c>
      <c r="M2700" s="185">
        <v>520</v>
      </c>
      <c r="N2700" s="186">
        <v>520</v>
      </c>
      <c r="O2700" s="187">
        <f t="shared" si="386"/>
        <v>0</v>
      </c>
      <c r="P2700" s="59">
        <f t="shared" si="387"/>
        <v>100</v>
      </c>
    </row>
    <row r="2701" spans="1:16" s="2" customFormat="1" outlineLevel="2" x14ac:dyDescent="0.2">
      <c r="A2701" s="217">
        <f t="shared" si="388"/>
        <v>2698</v>
      </c>
      <c r="B2701" s="57" t="s">
        <v>3386</v>
      </c>
      <c r="C2701" s="58" t="s">
        <v>428</v>
      </c>
      <c r="D2701" s="58" t="s">
        <v>2284</v>
      </c>
      <c r="E2701" s="58" t="s">
        <v>3387</v>
      </c>
      <c r="F2701" s="58" t="s">
        <v>1034</v>
      </c>
      <c r="G2701" s="58" t="s">
        <v>2315</v>
      </c>
      <c r="H2701" s="58" t="s">
        <v>2344</v>
      </c>
      <c r="I2701" s="58" t="s">
        <v>25</v>
      </c>
      <c r="J2701" s="58" t="s">
        <v>25</v>
      </c>
      <c r="K2701" s="57"/>
      <c r="L2701" s="184">
        <v>0</v>
      </c>
      <c r="M2701" s="185">
        <v>189</v>
      </c>
      <c r="N2701" s="186">
        <v>189</v>
      </c>
      <c r="O2701" s="187">
        <f t="shared" si="386"/>
        <v>0</v>
      </c>
      <c r="P2701" s="59">
        <f t="shared" si="387"/>
        <v>100</v>
      </c>
    </row>
    <row r="2702" spans="1:16" s="2" customFormat="1" outlineLevel="2" x14ac:dyDescent="0.2">
      <c r="A2702" s="217">
        <f t="shared" si="388"/>
        <v>2699</v>
      </c>
      <c r="B2702" s="57" t="s">
        <v>2979</v>
      </c>
      <c r="C2702" s="58" t="s">
        <v>428</v>
      </c>
      <c r="D2702" s="58" t="s">
        <v>2284</v>
      </c>
      <c r="E2702" s="58" t="s">
        <v>2980</v>
      </c>
      <c r="F2702" s="58" t="s">
        <v>1034</v>
      </c>
      <c r="G2702" s="58" t="s">
        <v>2315</v>
      </c>
      <c r="H2702" s="58" t="s">
        <v>2344</v>
      </c>
      <c r="I2702" s="58" t="s">
        <v>25</v>
      </c>
      <c r="J2702" s="58" t="s">
        <v>25</v>
      </c>
      <c r="K2702" s="57"/>
      <c r="L2702" s="184">
        <v>0</v>
      </c>
      <c r="M2702" s="185">
        <v>375</v>
      </c>
      <c r="N2702" s="186">
        <v>375</v>
      </c>
      <c r="O2702" s="187">
        <f t="shared" si="386"/>
        <v>0</v>
      </c>
      <c r="P2702" s="59">
        <f t="shared" si="387"/>
        <v>100</v>
      </c>
    </row>
    <row r="2703" spans="1:16" s="2" customFormat="1" outlineLevel="2" x14ac:dyDescent="0.2">
      <c r="A2703" s="217">
        <f t="shared" si="388"/>
        <v>2700</v>
      </c>
      <c r="B2703" s="57" t="s">
        <v>3388</v>
      </c>
      <c r="C2703" s="58" t="s">
        <v>428</v>
      </c>
      <c r="D2703" s="58" t="s">
        <v>2284</v>
      </c>
      <c r="E2703" s="58" t="s">
        <v>3389</v>
      </c>
      <c r="F2703" s="58" t="s">
        <v>1034</v>
      </c>
      <c r="G2703" s="58" t="s">
        <v>2315</v>
      </c>
      <c r="H2703" s="58" t="s">
        <v>2344</v>
      </c>
      <c r="I2703" s="58" t="s">
        <v>25</v>
      </c>
      <c r="J2703" s="58" t="s">
        <v>25</v>
      </c>
      <c r="K2703" s="57"/>
      <c r="L2703" s="184">
        <v>0</v>
      </c>
      <c r="M2703" s="185">
        <v>734</v>
      </c>
      <c r="N2703" s="186">
        <v>734</v>
      </c>
      <c r="O2703" s="187">
        <f t="shared" si="386"/>
        <v>0</v>
      </c>
      <c r="P2703" s="59">
        <f t="shared" si="387"/>
        <v>100</v>
      </c>
    </row>
    <row r="2704" spans="1:16" s="2" customFormat="1" outlineLevel="2" x14ac:dyDescent="0.2">
      <c r="A2704" s="217">
        <f t="shared" si="388"/>
        <v>2701</v>
      </c>
      <c r="B2704" s="57" t="s">
        <v>3390</v>
      </c>
      <c r="C2704" s="58" t="s">
        <v>428</v>
      </c>
      <c r="D2704" s="58" t="s">
        <v>2284</v>
      </c>
      <c r="E2704" s="58" t="s">
        <v>3391</v>
      </c>
      <c r="F2704" s="58" t="s">
        <v>1034</v>
      </c>
      <c r="G2704" s="58" t="s">
        <v>2315</v>
      </c>
      <c r="H2704" s="58" t="s">
        <v>2344</v>
      </c>
      <c r="I2704" s="58" t="s">
        <v>25</v>
      </c>
      <c r="J2704" s="58" t="s">
        <v>25</v>
      </c>
      <c r="K2704" s="57"/>
      <c r="L2704" s="184">
        <v>0</v>
      </c>
      <c r="M2704" s="185">
        <v>375</v>
      </c>
      <c r="N2704" s="186">
        <v>375</v>
      </c>
      <c r="O2704" s="187">
        <f t="shared" si="386"/>
        <v>0</v>
      </c>
      <c r="P2704" s="59">
        <f t="shared" si="387"/>
        <v>100</v>
      </c>
    </row>
    <row r="2705" spans="1:16" s="2" customFormat="1" outlineLevel="2" x14ac:dyDescent="0.2">
      <c r="A2705" s="217">
        <f t="shared" si="388"/>
        <v>2702</v>
      </c>
      <c r="B2705" s="57" t="s">
        <v>3092</v>
      </c>
      <c r="C2705" s="58" t="s">
        <v>428</v>
      </c>
      <c r="D2705" s="58" t="s">
        <v>2284</v>
      </c>
      <c r="E2705" s="58" t="s">
        <v>3093</v>
      </c>
      <c r="F2705" s="58" t="s">
        <v>1034</v>
      </c>
      <c r="G2705" s="58" t="s">
        <v>2315</v>
      </c>
      <c r="H2705" s="58" t="s">
        <v>2344</v>
      </c>
      <c r="I2705" s="58" t="s">
        <v>25</v>
      </c>
      <c r="J2705" s="58" t="s">
        <v>25</v>
      </c>
      <c r="K2705" s="57"/>
      <c r="L2705" s="184">
        <v>0</v>
      </c>
      <c r="M2705" s="185">
        <v>65</v>
      </c>
      <c r="N2705" s="186">
        <v>65</v>
      </c>
      <c r="O2705" s="187">
        <f t="shared" si="386"/>
        <v>0</v>
      </c>
      <c r="P2705" s="59">
        <f t="shared" si="387"/>
        <v>100</v>
      </c>
    </row>
    <row r="2706" spans="1:16" s="2" customFormat="1" outlineLevel="2" x14ac:dyDescent="0.2">
      <c r="A2706" s="217">
        <f t="shared" si="388"/>
        <v>2703</v>
      </c>
      <c r="B2706" s="57" t="s">
        <v>3100</v>
      </c>
      <c r="C2706" s="58" t="s">
        <v>428</v>
      </c>
      <c r="D2706" s="58" t="s">
        <v>2284</v>
      </c>
      <c r="E2706" s="58" t="s">
        <v>3101</v>
      </c>
      <c r="F2706" s="58" t="s">
        <v>1034</v>
      </c>
      <c r="G2706" s="58" t="s">
        <v>2315</v>
      </c>
      <c r="H2706" s="58" t="s">
        <v>2344</v>
      </c>
      <c r="I2706" s="58" t="s">
        <v>25</v>
      </c>
      <c r="J2706" s="58" t="s">
        <v>25</v>
      </c>
      <c r="K2706" s="57"/>
      <c r="L2706" s="184">
        <v>0</v>
      </c>
      <c r="M2706" s="185">
        <v>229</v>
      </c>
      <c r="N2706" s="186">
        <v>229</v>
      </c>
      <c r="O2706" s="187">
        <f t="shared" si="386"/>
        <v>0</v>
      </c>
      <c r="P2706" s="59">
        <f t="shared" si="387"/>
        <v>100</v>
      </c>
    </row>
    <row r="2707" spans="1:16" s="2" customFormat="1" outlineLevel="2" x14ac:dyDescent="0.2">
      <c r="A2707" s="217">
        <f t="shared" si="388"/>
        <v>2704</v>
      </c>
      <c r="B2707" s="57" t="s">
        <v>2987</v>
      </c>
      <c r="C2707" s="58" t="s">
        <v>428</v>
      </c>
      <c r="D2707" s="58" t="s">
        <v>2284</v>
      </c>
      <c r="E2707" s="58" t="s">
        <v>2988</v>
      </c>
      <c r="F2707" s="58" t="s">
        <v>1034</v>
      </c>
      <c r="G2707" s="58" t="s">
        <v>2315</v>
      </c>
      <c r="H2707" s="58" t="s">
        <v>2344</v>
      </c>
      <c r="I2707" s="58" t="s">
        <v>25</v>
      </c>
      <c r="J2707" s="58" t="s">
        <v>25</v>
      </c>
      <c r="K2707" s="57"/>
      <c r="L2707" s="184">
        <v>0</v>
      </c>
      <c r="M2707" s="185">
        <v>270</v>
      </c>
      <c r="N2707" s="186">
        <v>270</v>
      </c>
      <c r="O2707" s="187">
        <f t="shared" si="386"/>
        <v>0</v>
      </c>
      <c r="P2707" s="59">
        <f t="shared" si="387"/>
        <v>100</v>
      </c>
    </row>
    <row r="2708" spans="1:16" s="2" customFormat="1" outlineLevel="2" x14ac:dyDescent="0.2">
      <c r="A2708" s="217">
        <f t="shared" si="388"/>
        <v>2705</v>
      </c>
      <c r="B2708" s="57" t="s">
        <v>3392</v>
      </c>
      <c r="C2708" s="58" t="s">
        <v>428</v>
      </c>
      <c r="D2708" s="58" t="s">
        <v>2284</v>
      </c>
      <c r="E2708" s="58" t="s">
        <v>3393</v>
      </c>
      <c r="F2708" s="58" t="s">
        <v>1034</v>
      </c>
      <c r="G2708" s="58" t="s">
        <v>2315</v>
      </c>
      <c r="H2708" s="58" t="s">
        <v>2344</v>
      </c>
      <c r="I2708" s="58" t="s">
        <v>25</v>
      </c>
      <c r="J2708" s="58" t="s">
        <v>25</v>
      </c>
      <c r="K2708" s="57"/>
      <c r="L2708" s="184">
        <v>0</v>
      </c>
      <c r="M2708" s="185">
        <v>1136</v>
      </c>
      <c r="N2708" s="186">
        <v>1136</v>
      </c>
      <c r="O2708" s="187">
        <f t="shared" si="386"/>
        <v>0</v>
      </c>
      <c r="P2708" s="59">
        <f t="shared" si="387"/>
        <v>100</v>
      </c>
    </row>
    <row r="2709" spans="1:16" s="2" customFormat="1" outlineLevel="2" x14ac:dyDescent="0.2">
      <c r="A2709" s="217">
        <f t="shared" si="388"/>
        <v>2706</v>
      </c>
      <c r="B2709" s="57" t="s">
        <v>3350</v>
      </c>
      <c r="C2709" s="58" t="s">
        <v>428</v>
      </c>
      <c r="D2709" s="58" t="s">
        <v>2284</v>
      </c>
      <c r="E2709" s="58" t="s">
        <v>3351</v>
      </c>
      <c r="F2709" s="58" t="s">
        <v>1034</v>
      </c>
      <c r="G2709" s="58" t="s">
        <v>2315</v>
      </c>
      <c r="H2709" s="58" t="s">
        <v>2344</v>
      </c>
      <c r="I2709" s="58" t="s">
        <v>25</v>
      </c>
      <c r="J2709" s="58" t="s">
        <v>25</v>
      </c>
      <c r="K2709" s="57"/>
      <c r="L2709" s="184">
        <v>0</v>
      </c>
      <c r="M2709" s="185">
        <v>281</v>
      </c>
      <c r="N2709" s="186">
        <v>281</v>
      </c>
      <c r="O2709" s="187">
        <f t="shared" si="386"/>
        <v>0</v>
      </c>
      <c r="P2709" s="59">
        <f t="shared" si="387"/>
        <v>100</v>
      </c>
    </row>
    <row r="2710" spans="1:16" s="2" customFormat="1" outlineLevel="2" x14ac:dyDescent="0.2">
      <c r="A2710" s="217">
        <f t="shared" si="388"/>
        <v>2707</v>
      </c>
      <c r="B2710" s="57" t="s">
        <v>3394</v>
      </c>
      <c r="C2710" s="58" t="s">
        <v>428</v>
      </c>
      <c r="D2710" s="58" t="s">
        <v>2284</v>
      </c>
      <c r="E2710" s="58" t="s">
        <v>3395</v>
      </c>
      <c r="F2710" s="58" t="s">
        <v>1034</v>
      </c>
      <c r="G2710" s="58" t="s">
        <v>2315</v>
      </c>
      <c r="H2710" s="58" t="s">
        <v>2344</v>
      </c>
      <c r="I2710" s="58" t="s">
        <v>25</v>
      </c>
      <c r="J2710" s="58" t="s">
        <v>25</v>
      </c>
      <c r="K2710" s="57"/>
      <c r="L2710" s="184">
        <v>0</v>
      </c>
      <c r="M2710" s="185">
        <v>159</v>
      </c>
      <c r="N2710" s="186">
        <v>159</v>
      </c>
      <c r="O2710" s="187">
        <f t="shared" si="386"/>
        <v>0</v>
      </c>
      <c r="P2710" s="59">
        <f t="shared" si="387"/>
        <v>100</v>
      </c>
    </row>
    <row r="2711" spans="1:16" s="2" customFormat="1" outlineLevel="2" x14ac:dyDescent="0.2">
      <c r="A2711" s="217">
        <f t="shared" si="388"/>
        <v>2708</v>
      </c>
      <c r="B2711" s="57" t="s">
        <v>3116</v>
      </c>
      <c r="C2711" s="58" t="s">
        <v>428</v>
      </c>
      <c r="D2711" s="58" t="s">
        <v>2284</v>
      </c>
      <c r="E2711" s="58" t="s">
        <v>3117</v>
      </c>
      <c r="F2711" s="58" t="s">
        <v>1034</v>
      </c>
      <c r="G2711" s="58" t="s">
        <v>2315</v>
      </c>
      <c r="H2711" s="58" t="s">
        <v>2344</v>
      </c>
      <c r="I2711" s="58" t="s">
        <v>25</v>
      </c>
      <c r="J2711" s="58" t="s">
        <v>25</v>
      </c>
      <c r="K2711" s="57"/>
      <c r="L2711" s="184">
        <v>0</v>
      </c>
      <c r="M2711" s="185">
        <v>1244</v>
      </c>
      <c r="N2711" s="186">
        <v>1244</v>
      </c>
      <c r="O2711" s="187">
        <f t="shared" si="386"/>
        <v>0</v>
      </c>
      <c r="P2711" s="59">
        <f t="shared" si="387"/>
        <v>100</v>
      </c>
    </row>
    <row r="2712" spans="1:16" s="2" customFormat="1" outlineLevel="2" x14ac:dyDescent="0.2">
      <c r="A2712" s="217">
        <f t="shared" si="388"/>
        <v>2709</v>
      </c>
      <c r="B2712" s="57" t="s">
        <v>3356</v>
      </c>
      <c r="C2712" s="58" t="s">
        <v>428</v>
      </c>
      <c r="D2712" s="58" t="s">
        <v>2284</v>
      </c>
      <c r="E2712" s="58" t="s">
        <v>3357</v>
      </c>
      <c r="F2712" s="58" t="s">
        <v>1034</v>
      </c>
      <c r="G2712" s="58" t="s">
        <v>2315</v>
      </c>
      <c r="H2712" s="58" t="s">
        <v>2344</v>
      </c>
      <c r="I2712" s="58" t="s">
        <v>25</v>
      </c>
      <c r="J2712" s="58" t="s">
        <v>25</v>
      </c>
      <c r="K2712" s="57"/>
      <c r="L2712" s="184">
        <v>0</v>
      </c>
      <c r="M2712" s="185">
        <v>88</v>
      </c>
      <c r="N2712" s="186">
        <v>88</v>
      </c>
      <c r="O2712" s="187">
        <f t="shared" si="386"/>
        <v>0</v>
      </c>
      <c r="P2712" s="59">
        <f t="shared" si="387"/>
        <v>100</v>
      </c>
    </row>
    <row r="2713" spans="1:16" s="2" customFormat="1" outlineLevel="2" x14ac:dyDescent="0.2">
      <c r="A2713" s="217">
        <f t="shared" si="388"/>
        <v>2710</v>
      </c>
      <c r="B2713" s="57" t="s">
        <v>3122</v>
      </c>
      <c r="C2713" s="58" t="s">
        <v>428</v>
      </c>
      <c r="D2713" s="58" t="s">
        <v>2284</v>
      </c>
      <c r="E2713" s="58" t="s">
        <v>3123</v>
      </c>
      <c r="F2713" s="58" t="s">
        <v>1034</v>
      </c>
      <c r="G2713" s="58" t="s">
        <v>2315</v>
      </c>
      <c r="H2713" s="58" t="s">
        <v>2344</v>
      </c>
      <c r="I2713" s="58" t="s">
        <v>25</v>
      </c>
      <c r="J2713" s="58" t="s">
        <v>25</v>
      </c>
      <c r="K2713" s="57"/>
      <c r="L2713" s="184">
        <v>0</v>
      </c>
      <c r="M2713" s="185">
        <v>309</v>
      </c>
      <c r="N2713" s="186">
        <v>309</v>
      </c>
      <c r="O2713" s="187">
        <f t="shared" si="386"/>
        <v>0</v>
      </c>
      <c r="P2713" s="59">
        <f t="shared" si="387"/>
        <v>100</v>
      </c>
    </row>
    <row r="2714" spans="1:16" s="2" customFormat="1" outlineLevel="2" x14ac:dyDescent="0.2">
      <c r="A2714" s="217">
        <f t="shared" si="388"/>
        <v>2711</v>
      </c>
      <c r="B2714" s="57" t="s">
        <v>3396</v>
      </c>
      <c r="C2714" s="58" t="s">
        <v>428</v>
      </c>
      <c r="D2714" s="58" t="s">
        <v>2284</v>
      </c>
      <c r="E2714" s="58" t="s">
        <v>3397</v>
      </c>
      <c r="F2714" s="58" t="s">
        <v>1034</v>
      </c>
      <c r="G2714" s="58" t="s">
        <v>2315</v>
      </c>
      <c r="H2714" s="58" t="s">
        <v>2344</v>
      </c>
      <c r="I2714" s="58" t="s">
        <v>25</v>
      </c>
      <c r="J2714" s="58" t="s">
        <v>25</v>
      </c>
      <c r="K2714" s="57"/>
      <c r="L2714" s="184">
        <v>0</v>
      </c>
      <c r="M2714" s="185">
        <v>219</v>
      </c>
      <c r="N2714" s="186">
        <v>219</v>
      </c>
      <c r="O2714" s="187">
        <f t="shared" si="386"/>
        <v>0</v>
      </c>
      <c r="P2714" s="59">
        <f t="shared" si="387"/>
        <v>100</v>
      </c>
    </row>
    <row r="2715" spans="1:16" s="2" customFormat="1" outlineLevel="2" x14ac:dyDescent="0.2">
      <c r="A2715" s="217">
        <f t="shared" si="388"/>
        <v>2712</v>
      </c>
      <c r="B2715" s="57" t="s">
        <v>2999</v>
      </c>
      <c r="C2715" s="58" t="s">
        <v>428</v>
      </c>
      <c r="D2715" s="58" t="s">
        <v>2284</v>
      </c>
      <c r="E2715" s="58" t="s">
        <v>3000</v>
      </c>
      <c r="F2715" s="58" t="s">
        <v>1034</v>
      </c>
      <c r="G2715" s="58" t="s">
        <v>2315</v>
      </c>
      <c r="H2715" s="58" t="s">
        <v>2344</v>
      </c>
      <c r="I2715" s="58" t="s">
        <v>25</v>
      </c>
      <c r="J2715" s="58" t="s">
        <v>25</v>
      </c>
      <c r="K2715" s="57"/>
      <c r="L2715" s="184">
        <v>0</v>
      </c>
      <c r="M2715" s="185">
        <v>163</v>
      </c>
      <c r="N2715" s="186">
        <v>163</v>
      </c>
      <c r="O2715" s="187">
        <f t="shared" si="386"/>
        <v>0</v>
      </c>
      <c r="P2715" s="59">
        <f t="shared" si="387"/>
        <v>100</v>
      </c>
    </row>
    <row r="2716" spans="1:16" s="2" customFormat="1" outlineLevel="2" x14ac:dyDescent="0.2">
      <c r="A2716" s="217">
        <f t="shared" si="388"/>
        <v>2713</v>
      </c>
      <c r="B2716" s="57" t="s">
        <v>3129</v>
      </c>
      <c r="C2716" s="58" t="s">
        <v>428</v>
      </c>
      <c r="D2716" s="58" t="s">
        <v>2284</v>
      </c>
      <c r="E2716" s="58" t="s">
        <v>3130</v>
      </c>
      <c r="F2716" s="58" t="s">
        <v>1034</v>
      </c>
      <c r="G2716" s="58" t="s">
        <v>2315</v>
      </c>
      <c r="H2716" s="58" t="s">
        <v>2344</v>
      </c>
      <c r="I2716" s="58" t="s">
        <v>25</v>
      </c>
      <c r="J2716" s="58" t="s">
        <v>25</v>
      </c>
      <c r="K2716" s="57"/>
      <c r="L2716" s="184">
        <v>0</v>
      </c>
      <c r="M2716" s="185">
        <v>489</v>
      </c>
      <c r="N2716" s="186">
        <v>489</v>
      </c>
      <c r="O2716" s="187">
        <f t="shared" si="386"/>
        <v>0</v>
      </c>
      <c r="P2716" s="59">
        <f t="shared" si="387"/>
        <v>100</v>
      </c>
    </row>
    <row r="2717" spans="1:16" s="2" customFormat="1" outlineLevel="2" x14ac:dyDescent="0.2">
      <c r="A2717" s="217">
        <f t="shared" si="388"/>
        <v>2714</v>
      </c>
      <c r="B2717" s="57" t="s">
        <v>3131</v>
      </c>
      <c r="C2717" s="58" t="s">
        <v>428</v>
      </c>
      <c r="D2717" s="58" t="s">
        <v>2284</v>
      </c>
      <c r="E2717" s="58" t="s">
        <v>3132</v>
      </c>
      <c r="F2717" s="58" t="s">
        <v>1034</v>
      </c>
      <c r="G2717" s="58" t="s">
        <v>2315</v>
      </c>
      <c r="H2717" s="58" t="s">
        <v>2344</v>
      </c>
      <c r="I2717" s="58" t="s">
        <v>25</v>
      </c>
      <c r="J2717" s="58" t="s">
        <v>25</v>
      </c>
      <c r="K2717" s="57"/>
      <c r="L2717" s="184">
        <v>0</v>
      </c>
      <c r="M2717" s="185">
        <v>375</v>
      </c>
      <c r="N2717" s="186">
        <v>375</v>
      </c>
      <c r="O2717" s="187">
        <f t="shared" si="386"/>
        <v>0</v>
      </c>
      <c r="P2717" s="59">
        <f t="shared" si="387"/>
        <v>100</v>
      </c>
    </row>
    <row r="2718" spans="1:16" s="2" customFormat="1" outlineLevel="2" x14ac:dyDescent="0.2">
      <c r="A2718" s="217">
        <f t="shared" si="388"/>
        <v>2715</v>
      </c>
      <c r="B2718" s="57" t="s">
        <v>3398</v>
      </c>
      <c r="C2718" s="58" t="s">
        <v>428</v>
      </c>
      <c r="D2718" s="58" t="s">
        <v>2284</v>
      </c>
      <c r="E2718" s="58" t="s">
        <v>3399</v>
      </c>
      <c r="F2718" s="58" t="s">
        <v>1034</v>
      </c>
      <c r="G2718" s="58" t="s">
        <v>2315</v>
      </c>
      <c r="H2718" s="58" t="s">
        <v>2344</v>
      </c>
      <c r="I2718" s="58" t="s">
        <v>25</v>
      </c>
      <c r="J2718" s="58" t="s">
        <v>25</v>
      </c>
      <c r="K2718" s="57"/>
      <c r="L2718" s="184">
        <v>0</v>
      </c>
      <c r="M2718" s="185">
        <v>197</v>
      </c>
      <c r="N2718" s="186">
        <v>197</v>
      </c>
      <c r="O2718" s="187">
        <f t="shared" si="386"/>
        <v>0</v>
      </c>
      <c r="P2718" s="59">
        <f t="shared" si="387"/>
        <v>100</v>
      </c>
    </row>
    <row r="2719" spans="1:16" s="2" customFormat="1" outlineLevel="2" x14ac:dyDescent="0.2">
      <c r="A2719" s="217">
        <f t="shared" si="388"/>
        <v>2716</v>
      </c>
      <c r="B2719" s="57" t="s">
        <v>3400</v>
      </c>
      <c r="C2719" s="58" t="s">
        <v>428</v>
      </c>
      <c r="D2719" s="58" t="s">
        <v>2284</v>
      </c>
      <c r="E2719" s="58" t="s">
        <v>3401</v>
      </c>
      <c r="F2719" s="58" t="s">
        <v>1034</v>
      </c>
      <c r="G2719" s="58" t="s">
        <v>2315</v>
      </c>
      <c r="H2719" s="58" t="s">
        <v>2344</v>
      </c>
      <c r="I2719" s="58" t="s">
        <v>25</v>
      </c>
      <c r="J2719" s="58" t="s">
        <v>25</v>
      </c>
      <c r="K2719" s="57"/>
      <c r="L2719" s="184">
        <v>0</v>
      </c>
      <c r="M2719" s="185">
        <v>173</v>
      </c>
      <c r="N2719" s="186">
        <v>173</v>
      </c>
      <c r="O2719" s="187">
        <f t="shared" si="386"/>
        <v>0</v>
      </c>
      <c r="P2719" s="59">
        <f t="shared" si="387"/>
        <v>100</v>
      </c>
    </row>
    <row r="2720" spans="1:16" s="2" customFormat="1" outlineLevel="2" x14ac:dyDescent="0.2">
      <c r="A2720" s="217">
        <f t="shared" si="388"/>
        <v>2717</v>
      </c>
      <c r="B2720" s="57" t="s">
        <v>3137</v>
      </c>
      <c r="C2720" s="58" t="s">
        <v>428</v>
      </c>
      <c r="D2720" s="58" t="s">
        <v>2284</v>
      </c>
      <c r="E2720" s="58" t="s">
        <v>3138</v>
      </c>
      <c r="F2720" s="58" t="s">
        <v>1034</v>
      </c>
      <c r="G2720" s="58" t="s">
        <v>2315</v>
      </c>
      <c r="H2720" s="58" t="s">
        <v>2344</v>
      </c>
      <c r="I2720" s="58" t="s">
        <v>25</v>
      </c>
      <c r="J2720" s="58" t="s">
        <v>25</v>
      </c>
      <c r="K2720" s="57"/>
      <c r="L2720" s="184">
        <v>0</v>
      </c>
      <c r="M2720" s="185">
        <v>720</v>
      </c>
      <c r="N2720" s="186">
        <v>720</v>
      </c>
      <c r="O2720" s="187">
        <f t="shared" si="386"/>
        <v>0</v>
      </c>
      <c r="P2720" s="59">
        <f t="shared" si="387"/>
        <v>100</v>
      </c>
    </row>
    <row r="2721" spans="1:16" s="2" customFormat="1" outlineLevel="2" x14ac:dyDescent="0.2">
      <c r="A2721" s="217">
        <f t="shared" si="388"/>
        <v>2718</v>
      </c>
      <c r="B2721" s="57" t="s">
        <v>3228</v>
      </c>
      <c r="C2721" s="58" t="s">
        <v>428</v>
      </c>
      <c r="D2721" s="58" t="s">
        <v>2284</v>
      </c>
      <c r="E2721" s="58" t="s">
        <v>3229</v>
      </c>
      <c r="F2721" s="58" t="s">
        <v>1034</v>
      </c>
      <c r="G2721" s="58" t="s">
        <v>2315</v>
      </c>
      <c r="H2721" s="58" t="s">
        <v>2344</v>
      </c>
      <c r="I2721" s="58" t="s">
        <v>25</v>
      </c>
      <c r="J2721" s="58" t="s">
        <v>25</v>
      </c>
      <c r="K2721" s="57"/>
      <c r="L2721" s="184">
        <v>0</v>
      </c>
      <c r="M2721" s="185">
        <v>315</v>
      </c>
      <c r="N2721" s="186">
        <v>315</v>
      </c>
      <c r="O2721" s="187">
        <f t="shared" si="386"/>
        <v>0</v>
      </c>
      <c r="P2721" s="59">
        <f t="shared" si="387"/>
        <v>100</v>
      </c>
    </row>
    <row r="2722" spans="1:16" s="2" customFormat="1" outlineLevel="2" x14ac:dyDescent="0.2">
      <c r="A2722" s="217">
        <f t="shared" si="388"/>
        <v>2719</v>
      </c>
      <c r="B2722" s="57" t="s">
        <v>3402</v>
      </c>
      <c r="C2722" s="58" t="s">
        <v>428</v>
      </c>
      <c r="D2722" s="58" t="s">
        <v>2284</v>
      </c>
      <c r="E2722" s="58" t="s">
        <v>3403</v>
      </c>
      <c r="F2722" s="58" t="s">
        <v>1034</v>
      </c>
      <c r="G2722" s="58" t="s">
        <v>2315</v>
      </c>
      <c r="H2722" s="58" t="s">
        <v>2344</v>
      </c>
      <c r="I2722" s="58" t="s">
        <v>25</v>
      </c>
      <c r="J2722" s="58" t="s">
        <v>25</v>
      </c>
      <c r="K2722" s="57"/>
      <c r="L2722" s="184">
        <v>0</v>
      </c>
      <c r="M2722" s="185">
        <v>253</v>
      </c>
      <c r="N2722" s="186">
        <v>253</v>
      </c>
      <c r="O2722" s="187">
        <f t="shared" ref="O2722:O2737" si="389">N2722-M2722</f>
        <v>0</v>
      </c>
      <c r="P2722" s="59">
        <f t="shared" si="387"/>
        <v>100</v>
      </c>
    </row>
    <row r="2723" spans="1:16" s="2" customFormat="1" outlineLevel="2" x14ac:dyDescent="0.2">
      <c r="A2723" s="217">
        <f t="shared" si="388"/>
        <v>2720</v>
      </c>
      <c r="B2723" s="57" t="s">
        <v>3404</v>
      </c>
      <c r="C2723" s="58" t="s">
        <v>428</v>
      </c>
      <c r="D2723" s="58" t="s">
        <v>2284</v>
      </c>
      <c r="E2723" s="58" t="s">
        <v>3405</v>
      </c>
      <c r="F2723" s="58" t="s">
        <v>1034</v>
      </c>
      <c r="G2723" s="58" t="s">
        <v>2315</v>
      </c>
      <c r="H2723" s="58" t="s">
        <v>2344</v>
      </c>
      <c r="I2723" s="58" t="s">
        <v>25</v>
      </c>
      <c r="J2723" s="58" t="s">
        <v>25</v>
      </c>
      <c r="K2723" s="57"/>
      <c r="L2723" s="184">
        <v>0</v>
      </c>
      <c r="M2723" s="185">
        <v>23</v>
      </c>
      <c r="N2723" s="186">
        <v>23</v>
      </c>
      <c r="O2723" s="187">
        <f t="shared" si="389"/>
        <v>0</v>
      </c>
      <c r="P2723" s="59">
        <f t="shared" si="387"/>
        <v>100</v>
      </c>
    </row>
    <row r="2724" spans="1:16" s="2" customFormat="1" outlineLevel="2" x14ac:dyDescent="0.2">
      <c r="A2724" s="217">
        <f t="shared" si="388"/>
        <v>2721</v>
      </c>
      <c r="B2724" s="57" t="s">
        <v>3143</v>
      </c>
      <c r="C2724" s="58" t="s">
        <v>428</v>
      </c>
      <c r="D2724" s="58" t="s">
        <v>2284</v>
      </c>
      <c r="E2724" s="58" t="s">
        <v>3144</v>
      </c>
      <c r="F2724" s="58" t="s">
        <v>1034</v>
      </c>
      <c r="G2724" s="58" t="s">
        <v>2315</v>
      </c>
      <c r="H2724" s="58" t="s">
        <v>2344</v>
      </c>
      <c r="I2724" s="58" t="s">
        <v>25</v>
      </c>
      <c r="J2724" s="58" t="s">
        <v>25</v>
      </c>
      <c r="K2724" s="57"/>
      <c r="L2724" s="184">
        <v>0</v>
      </c>
      <c r="M2724" s="185">
        <v>161</v>
      </c>
      <c r="N2724" s="186">
        <v>161</v>
      </c>
      <c r="O2724" s="187">
        <f t="shared" si="389"/>
        <v>0</v>
      </c>
      <c r="P2724" s="59">
        <f t="shared" si="387"/>
        <v>100</v>
      </c>
    </row>
    <row r="2725" spans="1:16" s="2" customFormat="1" outlineLevel="2" x14ac:dyDescent="0.2">
      <c r="A2725" s="217">
        <f t="shared" si="388"/>
        <v>2722</v>
      </c>
      <c r="B2725" s="57" t="s">
        <v>3151</v>
      </c>
      <c r="C2725" s="58" t="s">
        <v>428</v>
      </c>
      <c r="D2725" s="58" t="s">
        <v>2284</v>
      </c>
      <c r="E2725" s="58" t="s">
        <v>3152</v>
      </c>
      <c r="F2725" s="58" t="s">
        <v>1034</v>
      </c>
      <c r="G2725" s="58" t="s">
        <v>2315</v>
      </c>
      <c r="H2725" s="58" t="s">
        <v>2344</v>
      </c>
      <c r="I2725" s="58" t="s">
        <v>25</v>
      </c>
      <c r="J2725" s="58" t="s">
        <v>25</v>
      </c>
      <c r="K2725" s="57"/>
      <c r="L2725" s="184">
        <v>0</v>
      </c>
      <c r="M2725" s="185">
        <v>264</v>
      </c>
      <c r="N2725" s="186">
        <v>264</v>
      </c>
      <c r="O2725" s="187">
        <f t="shared" si="389"/>
        <v>0</v>
      </c>
      <c r="P2725" s="59">
        <f t="shared" si="387"/>
        <v>100</v>
      </c>
    </row>
    <row r="2726" spans="1:16" s="2" customFormat="1" outlineLevel="2" x14ac:dyDescent="0.2">
      <c r="A2726" s="217">
        <f t="shared" si="388"/>
        <v>2723</v>
      </c>
      <c r="B2726" s="57" t="s">
        <v>3003</v>
      </c>
      <c r="C2726" s="58" t="s">
        <v>428</v>
      </c>
      <c r="D2726" s="58" t="s">
        <v>2284</v>
      </c>
      <c r="E2726" s="58" t="s">
        <v>3004</v>
      </c>
      <c r="F2726" s="58" t="s">
        <v>1034</v>
      </c>
      <c r="G2726" s="58" t="s">
        <v>2315</v>
      </c>
      <c r="H2726" s="58" t="s">
        <v>2344</v>
      </c>
      <c r="I2726" s="58" t="s">
        <v>25</v>
      </c>
      <c r="J2726" s="58" t="s">
        <v>25</v>
      </c>
      <c r="K2726" s="57"/>
      <c r="L2726" s="184">
        <v>0</v>
      </c>
      <c r="M2726" s="185">
        <v>182</v>
      </c>
      <c r="N2726" s="186">
        <v>182</v>
      </c>
      <c r="O2726" s="187">
        <f t="shared" si="389"/>
        <v>0</v>
      </c>
      <c r="P2726" s="59">
        <f t="shared" si="387"/>
        <v>100</v>
      </c>
    </row>
    <row r="2727" spans="1:16" s="2" customFormat="1" outlineLevel="2" x14ac:dyDescent="0.2">
      <c r="A2727" s="217">
        <f t="shared" si="388"/>
        <v>2724</v>
      </c>
      <c r="B2727" s="57" t="s">
        <v>3153</v>
      </c>
      <c r="C2727" s="58" t="s">
        <v>428</v>
      </c>
      <c r="D2727" s="58" t="s">
        <v>2284</v>
      </c>
      <c r="E2727" s="58" t="s">
        <v>3154</v>
      </c>
      <c r="F2727" s="58" t="s">
        <v>1034</v>
      </c>
      <c r="G2727" s="58" t="s">
        <v>2315</v>
      </c>
      <c r="H2727" s="58" t="s">
        <v>2344</v>
      </c>
      <c r="I2727" s="58" t="s">
        <v>25</v>
      </c>
      <c r="J2727" s="58" t="s">
        <v>25</v>
      </c>
      <c r="K2727" s="57"/>
      <c r="L2727" s="184">
        <v>0</v>
      </c>
      <c r="M2727" s="185">
        <v>1429</v>
      </c>
      <c r="N2727" s="186">
        <v>1429</v>
      </c>
      <c r="O2727" s="187">
        <f t="shared" si="389"/>
        <v>0</v>
      </c>
      <c r="P2727" s="59">
        <f t="shared" si="387"/>
        <v>100</v>
      </c>
    </row>
    <row r="2728" spans="1:16" s="2" customFormat="1" outlineLevel="2" x14ac:dyDescent="0.2">
      <c r="A2728" s="217">
        <f t="shared" si="388"/>
        <v>2725</v>
      </c>
      <c r="B2728" s="57" t="s">
        <v>3155</v>
      </c>
      <c r="C2728" s="58" t="s">
        <v>428</v>
      </c>
      <c r="D2728" s="58" t="s">
        <v>2284</v>
      </c>
      <c r="E2728" s="58" t="s">
        <v>3156</v>
      </c>
      <c r="F2728" s="58" t="s">
        <v>1034</v>
      </c>
      <c r="G2728" s="58" t="s">
        <v>2315</v>
      </c>
      <c r="H2728" s="58" t="s">
        <v>2344</v>
      </c>
      <c r="I2728" s="58" t="s">
        <v>25</v>
      </c>
      <c r="J2728" s="58" t="s">
        <v>25</v>
      </c>
      <c r="K2728" s="57"/>
      <c r="L2728" s="184">
        <v>0</v>
      </c>
      <c r="M2728" s="185">
        <v>150</v>
      </c>
      <c r="N2728" s="186">
        <v>150</v>
      </c>
      <c r="O2728" s="187">
        <f t="shared" si="389"/>
        <v>0</v>
      </c>
      <c r="P2728" s="59">
        <f t="shared" si="387"/>
        <v>100</v>
      </c>
    </row>
    <row r="2729" spans="1:16" s="2" customFormat="1" outlineLevel="2" x14ac:dyDescent="0.2">
      <c r="A2729" s="217">
        <f t="shared" si="388"/>
        <v>2726</v>
      </c>
      <c r="B2729" s="57" t="s">
        <v>3007</v>
      </c>
      <c r="C2729" s="58" t="s">
        <v>428</v>
      </c>
      <c r="D2729" s="58" t="s">
        <v>2284</v>
      </c>
      <c r="E2729" s="58" t="s">
        <v>3008</v>
      </c>
      <c r="F2729" s="58" t="s">
        <v>1034</v>
      </c>
      <c r="G2729" s="58" t="s">
        <v>2315</v>
      </c>
      <c r="H2729" s="58" t="s">
        <v>2344</v>
      </c>
      <c r="I2729" s="58" t="s">
        <v>25</v>
      </c>
      <c r="J2729" s="58" t="s">
        <v>25</v>
      </c>
      <c r="K2729" s="57"/>
      <c r="L2729" s="184">
        <v>0</v>
      </c>
      <c r="M2729" s="185">
        <v>405</v>
      </c>
      <c r="N2729" s="186">
        <v>405</v>
      </c>
      <c r="O2729" s="187">
        <f t="shared" si="389"/>
        <v>0</v>
      </c>
      <c r="P2729" s="59">
        <f t="shared" si="387"/>
        <v>100</v>
      </c>
    </row>
    <row r="2730" spans="1:16" s="2" customFormat="1" outlineLevel="2" x14ac:dyDescent="0.2">
      <c r="A2730" s="217">
        <f t="shared" si="388"/>
        <v>2727</v>
      </c>
      <c r="B2730" s="57" t="s">
        <v>3171</v>
      </c>
      <c r="C2730" s="58" t="s">
        <v>428</v>
      </c>
      <c r="D2730" s="58" t="s">
        <v>2284</v>
      </c>
      <c r="E2730" s="58" t="s">
        <v>3172</v>
      </c>
      <c r="F2730" s="58" t="s">
        <v>1034</v>
      </c>
      <c r="G2730" s="58" t="s">
        <v>2315</v>
      </c>
      <c r="H2730" s="58" t="s">
        <v>2344</v>
      </c>
      <c r="I2730" s="58" t="s">
        <v>25</v>
      </c>
      <c r="J2730" s="58" t="s">
        <v>25</v>
      </c>
      <c r="K2730" s="57"/>
      <c r="L2730" s="184">
        <v>0</v>
      </c>
      <c r="M2730" s="185">
        <v>144</v>
      </c>
      <c r="N2730" s="186">
        <v>144</v>
      </c>
      <c r="O2730" s="187">
        <f t="shared" si="389"/>
        <v>0</v>
      </c>
      <c r="P2730" s="59">
        <f t="shared" ref="P2730:P2769" si="390">N2730/M2730*100</f>
        <v>100</v>
      </c>
    </row>
    <row r="2731" spans="1:16" s="2" customFormat="1" outlineLevel="2" x14ac:dyDescent="0.2">
      <c r="A2731" s="217">
        <f t="shared" si="388"/>
        <v>2728</v>
      </c>
      <c r="B2731" s="57" t="s">
        <v>3406</v>
      </c>
      <c r="C2731" s="58" t="s">
        <v>428</v>
      </c>
      <c r="D2731" s="58" t="s">
        <v>2284</v>
      </c>
      <c r="E2731" s="58" t="s">
        <v>3407</v>
      </c>
      <c r="F2731" s="58" t="s">
        <v>1034</v>
      </c>
      <c r="G2731" s="58" t="s">
        <v>2315</v>
      </c>
      <c r="H2731" s="58" t="s">
        <v>2344</v>
      </c>
      <c r="I2731" s="58" t="s">
        <v>25</v>
      </c>
      <c r="J2731" s="58" t="s">
        <v>25</v>
      </c>
      <c r="K2731" s="57"/>
      <c r="L2731" s="184">
        <v>0</v>
      </c>
      <c r="M2731" s="185">
        <v>105</v>
      </c>
      <c r="N2731" s="186">
        <v>105</v>
      </c>
      <c r="O2731" s="187">
        <f t="shared" si="389"/>
        <v>0</v>
      </c>
      <c r="P2731" s="59">
        <f t="shared" si="390"/>
        <v>100</v>
      </c>
    </row>
    <row r="2732" spans="1:16" s="2" customFormat="1" outlineLevel="2" x14ac:dyDescent="0.2">
      <c r="A2732" s="217">
        <f t="shared" si="388"/>
        <v>2729</v>
      </c>
      <c r="B2732" s="57" t="s">
        <v>3408</v>
      </c>
      <c r="C2732" s="58" t="s">
        <v>428</v>
      </c>
      <c r="D2732" s="58" t="s">
        <v>2284</v>
      </c>
      <c r="E2732" s="58" t="s">
        <v>3409</v>
      </c>
      <c r="F2732" s="58" t="s">
        <v>3027</v>
      </c>
      <c r="G2732" s="58" t="s">
        <v>2315</v>
      </c>
      <c r="H2732" s="58" t="s">
        <v>2344</v>
      </c>
      <c r="I2732" s="58" t="s">
        <v>25</v>
      </c>
      <c r="J2732" s="58" t="s">
        <v>25</v>
      </c>
      <c r="K2732" s="57"/>
      <c r="L2732" s="184">
        <v>0</v>
      </c>
      <c r="M2732" s="185">
        <v>26</v>
      </c>
      <c r="N2732" s="186">
        <v>26</v>
      </c>
      <c r="O2732" s="187">
        <f t="shared" si="389"/>
        <v>0</v>
      </c>
      <c r="P2732" s="59">
        <f t="shared" si="390"/>
        <v>100</v>
      </c>
    </row>
    <row r="2733" spans="1:16" s="2" customFormat="1" outlineLevel="2" x14ac:dyDescent="0.2">
      <c r="A2733" s="217">
        <f t="shared" si="388"/>
        <v>2730</v>
      </c>
      <c r="B2733" s="57" t="s">
        <v>3410</v>
      </c>
      <c r="C2733" s="58" t="s">
        <v>428</v>
      </c>
      <c r="D2733" s="58" t="s">
        <v>2284</v>
      </c>
      <c r="E2733" s="58" t="s">
        <v>3411</v>
      </c>
      <c r="F2733" s="58" t="s">
        <v>3027</v>
      </c>
      <c r="G2733" s="58" t="s">
        <v>2315</v>
      </c>
      <c r="H2733" s="58" t="s">
        <v>2344</v>
      </c>
      <c r="I2733" s="58" t="s">
        <v>25</v>
      </c>
      <c r="J2733" s="58" t="s">
        <v>25</v>
      </c>
      <c r="K2733" s="57"/>
      <c r="L2733" s="184">
        <v>0</v>
      </c>
      <c r="M2733" s="185">
        <v>41</v>
      </c>
      <c r="N2733" s="186">
        <v>41</v>
      </c>
      <c r="O2733" s="187">
        <f t="shared" si="389"/>
        <v>0</v>
      </c>
      <c r="P2733" s="59">
        <f t="shared" si="390"/>
        <v>100</v>
      </c>
    </row>
    <row r="2734" spans="1:16" s="2" customFormat="1" outlineLevel="2" x14ac:dyDescent="0.2">
      <c r="A2734" s="217">
        <f t="shared" si="388"/>
        <v>2731</v>
      </c>
      <c r="B2734" s="57" t="s">
        <v>3334</v>
      </c>
      <c r="C2734" s="58" t="s">
        <v>428</v>
      </c>
      <c r="D2734" s="58" t="s">
        <v>2284</v>
      </c>
      <c r="E2734" s="58" t="s">
        <v>3335</v>
      </c>
      <c r="F2734" s="58" t="s">
        <v>3027</v>
      </c>
      <c r="G2734" s="58" t="s">
        <v>2315</v>
      </c>
      <c r="H2734" s="58" t="s">
        <v>2344</v>
      </c>
      <c r="I2734" s="58" t="s">
        <v>25</v>
      </c>
      <c r="J2734" s="58" t="s">
        <v>25</v>
      </c>
      <c r="K2734" s="57"/>
      <c r="L2734" s="184">
        <v>0</v>
      </c>
      <c r="M2734" s="185">
        <v>96</v>
      </c>
      <c r="N2734" s="186">
        <v>96</v>
      </c>
      <c r="O2734" s="187">
        <f t="shared" si="389"/>
        <v>0</v>
      </c>
      <c r="P2734" s="59">
        <f t="shared" si="390"/>
        <v>100</v>
      </c>
    </row>
    <row r="2735" spans="1:16" s="2" customFormat="1" outlineLevel="2" x14ac:dyDescent="0.2">
      <c r="A2735" s="217">
        <f t="shared" si="388"/>
        <v>2732</v>
      </c>
      <c r="B2735" s="57" t="s">
        <v>3412</v>
      </c>
      <c r="C2735" s="58" t="s">
        <v>428</v>
      </c>
      <c r="D2735" s="58" t="s">
        <v>2284</v>
      </c>
      <c r="E2735" s="58" t="s">
        <v>3413</v>
      </c>
      <c r="F2735" s="58" t="s">
        <v>3027</v>
      </c>
      <c r="G2735" s="58" t="s">
        <v>2315</v>
      </c>
      <c r="H2735" s="58" t="s">
        <v>2344</v>
      </c>
      <c r="I2735" s="58" t="s">
        <v>25</v>
      </c>
      <c r="J2735" s="58" t="s">
        <v>25</v>
      </c>
      <c r="K2735" s="57"/>
      <c r="L2735" s="184">
        <v>0</v>
      </c>
      <c r="M2735" s="185">
        <v>81</v>
      </c>
      <c r="N2735" s="186">
        <v>81</v>
      </c>
      <c r="O2735" s="187">
        <f t="shared" si="389"/>
        <v>0</v>
      </c>
      <c r="P2735" s="59">
        <f t="shared" si="390"/>
        <v>100</v>
      </c>
    </row>
    <row r="2736" spans="1:16" s="2" customFormat="1" outlineLevel="2" x14ac:dyDescent="0.2">
      <c r="A2736" s="217">
        <f t="shared" si="388"/>
        <v>2733</v>
      </c>
      <c r="B2736" s="57" t="s">
        <v>3414</v>
      </c>
      <c r="C2736" s="58" t="s">
        <v>428</v>
      </c>
      <c r="D2736" s="58" t="s">
        <v>2284</v>
      </c>
      <c r="E2736" s="58" t="s">
        <v>3415</v>
      </c>
      <c r="F2736" s="58" t="s">
        <v>3027</v>
      </c>
      <c r="G2736" s="58" t="s">
        <v>2315</v>
      </c>
      <c r="H2736" s="58" t="s">
        <v>2344</v>
      </c>
      <c r="I2736" s="58" t="s">
        <v>25</v>
      </c>
      <c r="J2736" s="58" t="s">
        <v>25</v>
      </c>
      <c r="K2736" s="57"/>
      <c r="L2736" s="184">
        <v>0</v>
      </c>
      <c r="M2736" s="185">
        <v>11</v>
      </c>
      <c r="N2736" s="186">
        <v>11</v>
      </c>
      <c r="O2736" s="187">
        <f t="shared" si="389"/>
        <v>0</v>
      </c>
      <c r="P2736" s="59">
        <f t="shared" si="390"/>
        <v>100</v>
      </c>
    </row>
    <row r="2737" spans="1:16" s="2" customFormat="1" outlineLevel="2" x14ac:dyDescent="0.2">
      <c r="A2737" s="217">
        <f t="shared" si="388"/>
        <v>2734</v>
      </c>
      <c r="B2737" s="57" t="s">
        <v>2902</v>
      </c>
      <c r="C2737" s="58" t="s">
        <v>428</v>
      </c>
      <c r="D2737" s="58" t="s">
        <v>2284</v>
      </c>
      <c r="E2737" s="58" t="s">
        <v>2903</v>
      </c>
      <c r="F2737" s="58" t="s">
        <v>151</v>
      </c>
      <c r="G2737" s="58" t="s">
        <v>2315</v>
      </c>
      <c r="H2737" s="58" t="s">
        <v>2344</v>
      </c>
      <c r="I2737" s="58" t="s">
        <v>25</v>
      </c>
      <c r="J2737" s="58" t="s">
        <v>25</v>
      </c>
      <c r="K2737" s="57"/>
      <c r="L2737" s="184">
        <v>0</v>
      </c>
      <c r="M2737" s="185">
        <v>536</v>
      </c>
      <c r="N2737" s="186">
        <v>536</v>
      </c>
      <c r="O2737" s="187">
        <f t="shared" si="389"/>
        <v>0</v>
      </c>
      <c r="P2737" s="59">
        <f t="shared" si="390"/>
        <v>100</v>
      </c>
    </row>
    <row r="2738" spans="1:16" s="2" customFormat="1" outlineLevel="1" x14ac:dyDescent="0.2">
      <c r="A2738" s="225">
        <f t="shared" si="388"/>
        <v>2735</v>
      </c>
      <c r="B2738" s="82" t="s">
        <v>3416</v>
      </c>
      <c r="C2738" s="136">
        <v>231201</v>
      </c>
      <c r="D2738" s="135"/>
      <c r="E2738" s="135"/>
      <c r="F2738" s="135"/>
      <c r="G2738" s="135"/>
      <c r="H2738" s="135">
        <v>33122</v>
      </c>
      <c r="I2738" s="61"/>
      <c r="J2738" s="61"/>
      <c r="K2738" s="63"/>
      <c r="L2738" s="65">
        <f>SUM(L2739)</f>
        <v>0</v>
      </c>
      <c r="M2738" s="65">
        <f t="shared" ref="M2738:O2738" si="391">SUM(M2739)</f>
        <v>56</v>
      </c>
      <c r="N2738" s="65">
        <f t="shared" si="391"/>
        <v>56</v>
      </c>
      <c r="O2738" s="66">
        <f t="shared" si="391"/>
        <v>0</v>
      </c>
      <c r="P2738" s="18">
        <f t="shared" si="390"/>
        <v>100</v>
      </c>
    </row>
    <row r="2739" spans="1:16" s="2" customFormat="1" outlineLevel="2" x14ac:dyDescent="0.2">
      <c r="A2739" s="217">
        <f t="shared" si="388"/>
        <v>2736</v>
      </c>
      <c r="B2739" s="57" t="s">
        <v>3417</v>
      </c>
      <c r="C2739" s="58" t="s">
        <v>418</v>
      </c>
      <c r="D2739" s="58" t="s">
        <v>2284</v>
      </c>
      <c r="E2739" s="58" t="s">
        <v>1496</v>
      </c>
      <c r="F2739" s="58" t="s">
        <v>3418</v>
      </c>
      <c r="G2739" s="58" t="s">
        <v>998</v>
      </c>
      <c r="H2739" s="58" t="s">
        <v>2346</v>
      </c>
      <c r="I2739" s="58" t="s">
        <v>25</v>
      </c>
      <c r="J2739" s="58" t="s">
        <v>25</v>
      </c>
      <c r="K2739" s="57"/>
      <c r="L2739" s="184">
        <v>0</v>
      </c>
      <c r="M2739" s="185">
        <v>56</v>
      </c>
      <c r="N2739" s="186">
        <v>56</v>
      </c>
      <c r="O2739" s="187">
        <f t="shared" ref="O2739" si="392">N2739-M2739</f>
        <v>0</v>
      </c>
      <c r="P2739" s="59">
        <f t="shared" si="390"/>
        <v>100</v>
      </c>
    </row>
    <row r="2740" spans="1:16" s="2" customFormat="1" outlineLevel="1" x14ac:dyDescent="0.2">
      <c r="A2740" s="225">
        <f t="shared" si="388"/>
        <v>2737</v>
      </c>
      <c r="B2740" s="82" t="s">
        <v>3419</v>
      </c>
      <c r="C2740" s="136">
        <v>231201</v>
      </c>
      <c r="D2740" s="135"/>
      <c r="E2740" s="135"/>
      <c r="F2740" s="135"/>
      <c r="G2740" s="135"/>
      <c r="H2740" s="135">
        <v>33160</v>
      </c>
      <c r="I2740" s="61"/>
      <c r="J2740" s="61"/>
      <c r="K2740" s="63"/>
      <c r="L2740" s="65">
        <f>SUM(L2741:L2748)</f>
        <v>0</v>
      </c>
      <c r="M2740" s="65">
        <f t="shared" ref="M2740:O2740" si="393">SUM(M2741:M2748)</f>
        <v>848</v>
      </c>
      <c r="N2740" s="65">
        <f t="shared" si="393"/>
        <v>848</v>
      </c>
      <c r="O2740" s="66">
        <f t="shared" si="393"/>
        <v>0</v>
      </c>
      <c r="P2740" s="18">
        <f t="shared" si="390"/>
        <v>100</v>
      </c>
    </row>
    <row r="2741" spans="1:16" s="2" customFormat="1" outlineLevel="2" x14ac:dyDescent="0.2">
      <c r="A2741" s="217">
        <f t="shared" si="388"/>
        <v>2738</v>
      </c>
      <c r="B2741" s="57" t="s">
        <v>3363</v>
      </c>
      <c r="C2741" s="58" t="s">
        <v>418</v>
      </c>
      <c r="D2741" s="58" t="s">
        <v>2284</v>
      </c>
      <c r="E2741" s="58" t="s">
        <v>611</v>
      </c>
      <c r="F2741" s="58" t="s">
        <v>151</v>
      </c>
      <c r="G2741" s="58" t="s">
        <v>998</v>
      </c>
      <c r="H2741" s="58" t="s">
        <v>443</v>
      </c>
      <c r="I2741" s="58" t="s">
        <v>25</v>
      </c>
      <c r="J2741" s="58" t="s">
        <v>25</v>
      </c>
      <c r="K2741" s="57"/>
      <c r="L2741" s="184">
        <v>0</v>
      </c>
      <c r="M2741" s="185">
        <v>51</v>
      </c>
      <c r="N2741" s="186">
        <v>51</v>
      </c>
      <c r="O2741" s="187">
        <f t="shared" ref="O2741:O2748" si="394">N2741-M2741</f>
        <v>0</v>
      </c>
      <c r="P2741" s="59">
        <f t="shared" si="390"/>
        <v>100</v>
      </c>
    </row>
    <row r="2742" spans="1:16" s="2" customFormat="1" outlineLevel="2" x14ac:dyDescent="0.2">
      <c r="A2742" s="217">
        <f t="shared" si="388"/>
        <v>2739</v>
      </c>
      <c r="B2742" s="57" t="s">
        <v>3420</v>
      </c>
      <c r="C2742" s="58" t="s">
        <v>418</v>
      </c>
      <c r="D2742" s="58" t="s">
        <v>2284</v>
      </c>
      <c r="E2742" s="58" t="s">
        <v>2419</v>
      </c>
      <c r="F2742" s="58" t="s">
        <v>151</v>
      </c>
      <c r="G2742" s="58" t="s">
        <v>998</v>
      </c>
      <c r="H2742" s="58" t="s">
        <v>443</v>
      </c>
      <c r="I2742" s="58" t="s">
        <v>25</v>
      </c>
      <c r="J2742" s="58" t="s">
        <v>25</v>
      </c>
      <c r="K2742" s="57"/>
      <c r="L2742" s="184">
        <v>0</v>
      </c>
      <c r="M2742" s="185">
        <v>489</v>
      </c>
      <c r="N2742" s="186">
        <v>489</v>
      </c>
      <c r="O2742" s="187">
        <f t="shared" si="394"/>
        <v>0</v>
      </c>
      <c r="P2742" s="59">
        <f t="shared" si="390"/>
        <v>100</v>
      </c>
    </row>
    <row r="2743" spans="1:16" s="2" customFormat="1" outlineLevel="2" x14ac:dyDescent="0.2">
      <c r="A2743" s="217">
        <f t="shared" si="388"/>
        <v>2740</v>
      </c>
      <c r="B2743" s="57" t="s">
        <v>2871</v>
      </c>
      <c r="C2743" s="58" t="s">
        <v>418</v>
      </c>
      <c r="D2743" s="58" t="s">
        <v>2284</v>
      </c>
      <c r="E2743" s="58" t="s">
        <v>2439</v>
      </c>
      <c r="F2743" s="58" t="s">
        <v>151</v>
      </c>
      <c r="G2743" s="58" t="s">
        <v>998</v>
      </c>
      <c r="H2743" s="58" t="s">
        <v>443</v>
      </c>
      <c r="I2743" s="58" t="s">
        <v>25</v>
      </c>
      <c r="J2743" s="58" t="s">
        <v>25</v>
      </c>
      <c r="K2743" s="57"/>
      <c r="L2743" s="184">
        <v>0</v>
      </c>
      <c r="M2743" s="185">
        <v>4</v>
      </c>
      <c r="N2743" s="186">
        <v>4</v>
      </c>
      <c r="O2743" s="187">
        <f t="shared" si="394"/>
        <v>0</v>
      </c>
      <c r="P2743" s="59">
        <f t="shared" si="390"/>
        <v>100</v>
      </c>
    </row>
    <row r="2744" spans="1:16" s="2" customFormat="1" outlineLevel="2" x14ac:dyDescent="0.2">
      <c r="A2744" s="217">
        <f t="shared" si="388"/>
        <v>2741</v>
      </c>
      <c r="B2744" s="57" t="s">
        <v>2898</v>
      </c>
      <c r="C2744" s="58" t="s">
        <v>418</v>
      </c>
      <c r="D2744" s="58" t="s">
        <v>2284</v>
      </c>
      <c r="E2744" s="58" t="s">
        <v>2449</v>
      </c>
      <c r="F2744" s="58" t="s">
        <v>649</v>
      </c>
      <c r="G2744" s="58" t="s">
        <v>998</v>
      </c>
      <c r="H2744" s="58" t="s">
        <v>443</v>
      </c>
      <c r="I2744" s="58" t="s">
        <v>25</v>
      </c>
      <c r="J2744" s="58" t="s">
        <v>25</v>
      </c>
      <c r="K2744" s="57"/>
      <c r="L2744" s="184">
        <v>0</v>
      </c>
      <c r="M2744" s="185">
        <v>6</v>
      </c>
      <c r="N2744" s="186">
        <v>6</v>
      </c>
      <c r="O2744" s="187">
        <f t="shared" si="394"/>
        <v>0</v>
      </c>
      <c r="P2744" s="59">
        <f t="shared" si="390"/>
        <v>100</v>
      </c>
    </row>
    <row r="2745" spans="1:16" s="2" customFormat="1" outlineLevel="2" x14ac:dyDescent="0.2">
      <c r="A2745" s="217">
        <f t="shared" si="388"/>
        <v>2742</v>
      </c>
      <c r="B2745" s="57" t="s">
        <v>2563</v>
      </c>
      <c r="C2745" s="58" t="s">
        <v>418</v>
      </c>
      <c r="D2745" s="58" t="s">
        <v>2284</v>
      </c>
      <c r="E2745" s="58" t="s">
        <v>2460</v>
      </c>
      <c r="F2745" s="58" t="s">
        <v>649</v>
      </c>
      <c r="G2745" s="58" t="s">
        <v>998</v>
      </c>
      <c r="H2745" s="58" t="s">
        <v>443</v>
      </c>
      <c r="I2745" s="58" t="s">
        <v>25</v>
      </c>
      <c r="J2745" s="58" t="s">
        <v>25</v>
      </c>
      <c r="K2745" s="57"/>
      <c r="L2745" s="184">
        <v>0</v>
      </c>
      <c r="M2745" s="185">
        <v>98</v>
      </c>
      <c r="N2745" s="186">
        <v>98</v>
      </c>
      <c r="O2745" s="187">
        <f t="shared" si="394"/>
        <v>0</v>
      </c>
      <c r="P2745" s="59">
        <f t="shared" si="390"/>
        <v>100</v>
      </c>
    </row>
    <row r="2746" spans="1:16" s="2" customFormat="1" outlineLevel="2" x14ac:dyDescent="0.2">
      <c r="A2746" s="217">
        <f t="shared" si="388"/>
        <v>2743</v>
      </c>
      <c r="B2746" s="57" t="s">
        <v>2861</v>
      </c>
      <c r="C2746" s="58" t="s">
        <v>418</v>
      </c>
      <c r="D2746" s="58" t="s">
        <v>2284</v>
      </c>
      <c r="E2746" s="58" t="s">
        <v>648</v>
      </c>
      <c r="F2746" s="58" t="s">
        <v>649</v>
      </c>
      <c r="G2746" s="58" t="s">
        <v>998</v>
      </c>
      <c r="H2746" s="58" t="s">
        <v>443</v>
      </c>
      <c r="I2746" s="58" t="s">
        <v>25</v>
      </c>
      <c r="J2746" s="58" t="s">
        <v>25</v>
      </c>
      <c r="K2746" s="57"/>
      <c r="L2746" s="184">
        <v>0</v>
      </c>
      <c r="M2746" s="185">
        <v>153</v>
      </c>
      <c r="N2746" s="186">
        <v>153</v>
      </c>
      <c r="O2746" s="187">
        <f t="shared" si="394"/>
        <v>0</v>
      </c>
      <c r="P2746" s="59">
        <f t="shared" si="390"/>
        <v>100</v>
      </c>
    </row>
    <row r="2747" spans="1:16" s="2" customFormat="1" outlineLevel="2" x14ac:dyDescent="0.2">
      <c r="A2747" s="217">
        <f t="shared" si="388"/>
        <v>2744</v>
      </c>
      <c r="B2747" s="57" t="s">
        <v>2917</v>
      </c>
      <c r="C2747" s="58" t="s">
        <v>418</v>
      </c>
      <c r="D2747" s="58" t="s">
        <v>2284</v>
      </c>
      <c r="E2747" s="58" t="s">
        <v>663</v>
      </c>
      <c r="F2747" s="58" t="s">
        <v>649</v>
      </c>
      <c r="G2747" s="58" t="s">
        <v>998</v>
      </c>
      <c r="H2747" s="58" t="s">
        <v>443</v>
      </c>
      <c r="I2747" s="58" t="s">
        <v>25</v>
      </c>
      <c r="J2747" s="58" t="s">
        <v>25</v>
      </c>
      <c r="K2747" s="57"/>
      <c r="L2747" s="184">
        <v>0</v>
      </c>
      <c r="M2747" s="185">
        <v>34</v>
      </c>
      <c r="N2747" s="186">
        <v>34</v>
      </c>
      <c r="O2747" s="187">
        <f t="shared" si="394"/>
        <v>0</v>
      </c>
      <c r="P2747" s="59">
        <f t="shared" si="390"/>
        <v>100</v>
      </c>
    </row>
    <row r="2748" spans="1:16" s="2" customFormat="1" ht="14.25" customHeight="1" outlineLevel="2" x14ac:dyDescent="0.2">
      <c r="A2748" s="217">
        <f t="shared" si="388"/>
        <v>2745</v>
      </c>
      <c r="B2748" s="57" t="s">
        <v>3421</v>
      </c>
      <c r="C2748" s="58" t="s">
        <v>418</v>
      </c>
      <c r="D2748" s="58" t="s">
        <v>2284</v>
      </c>
      <c r="E2748" s="58" t="s">
        <v>1496</v>
      </c>
      <c r="F2748" s="58" t="s">
        <v>649</v>
      </c>
      <c r="G2748" s="58" t="s">
        <v>998</v>
      </c>
      <c r="H2748" s="58" t="s">
        <v>443</v>
      </c>
      <c r="I2748" s="58" t="s">
        <v>25</v>
      </c>
      <c r="J2748" s="58" t="s">
        <v>25</v>
      </c>
      <c r="K2748" s="57"/>
      <c r="L2748" s="184">
        <v>0</v>
      </c>
      <c r="M2748" s="185">
        <v>13</v>
      </c>
      <c r="N2748" s="186">
        <v>13</v>
      </c>
      <c r="O2748" s="187">
        <f t="shared" si="394"/>
        <v>0</v>
      </c>
      <c r="P2748" s="59">
        <f t="shared" si="390"/>
        <v>100</v>
      </c>
    </row>
    <row r="2749" spans="1:16" s="2" customFormat="1" outlineLevel="1" x14ac:dyDescent="0.2">
      <c r="A2749" s="225">
        <f t="shared" si="388"/>
        <v>2746</v>
      </c>
      <c r="B2749" s="82" t="s">
        <v>2348</v>
      </c>
      <c r="C2749" s="136"/>
      <c r="D2749" s="135"/>
      <c r="E2749" s="135"/>
      <c r="F2749" s="135"/>
      <c r="G2749" s="135"/>
      <c r="H2749" s="135">
        <v>33166</v>
      </c>
      <c r="I2749" s="61"/>
      <c r="J2749" s="61"/>
      <c r="K2749" s="63"/>
      <c r="L2749" s="65">
        <f>SUM(L2750:L2766)</f>
        <v>0</v>
      </c>
      <c r="M2749" s="65">
        <f t="shared" ref="M2749:O2749" si="395">SUM(M2750:M2766)</f>
        <v>3941</v>
      </c>
      <c r="N2749" s="65">
        <f t="shared" si="395"/>
        <v>3941</v>
      </c>
      <c r="O2749" s="66">
        <f t="shared" si="395"/>
        <v>0</v>
      </c>
      <c r="P2749" s="18">
        <f t="shared" si="390"/>
        <v>100</v>
      </c>
    </row>
    <row r="2750" spans="1:16" s="2" customFormat="1" outlineLevel="2" x14ac:dyDescent="0.2">
      <c r="A2750" s="217">
        <f t="shared" si="388"/>
        <v>2747</v>
      </c>
      <c r="B2750" s="57" t="s">
        <v>2576</v>
      </c>
      <c r="C2750" s="58" t="s">
        <v>428</v>
      </c>
      <c r="D2750" s="58" t="s">
        <v>2284</v>
      </c>
      <c r="E2750" s="58" t="s">
        <v>2411</v>
      </c>
      <c r="F2750" s="58" t="s">
        <v>2389</v>
      </c>
      <c r="G2750" s="58" t="s">
        <v>998</v>
      </c>
      <c r="H2750" s="58" t="s">
        <v>2349</v>
      </c>
      <c r="I2750" s="58" t="s">
        <v>25</v>
      </c>
      <c r="J2750" s="58" t="s">
        <v>25</v>
      </c>
      <c r="K2750" s="57"/>
      <c r="L2750" s="184">
        <v>0</v>
      </c>
      <c r="M2750" s="185">
        <v>42</v>
      </c>
      <c r="N2750" s="186">
        <v>42</v>
      </c>
      <c r="O2750" s="187">
        <f t="shared" ref="O2750:O2766" si="396">N2750-M2750</f>
        <v>0</v>
      </c>
      <c r="P2750" s="59">
        <f t="shared" si="390"/>
        <v>100</v>
      </c>
    </row>
    <row r="2751" spans="1:16" s="2" customFormat="1" outlineLevel="2" x14ac:dyDescent="0.2">
      <c r="A2751" s="217">
        <f t="shared" si="388"/>
        <v>2748</v>
      </c>
      <c r="B2751" s="57" t="s">
        <v>3363</v>
      </c>
      <c r="C2751" s="58" t="s">
        <v>428</v>
      </c>
      <c r="D2751" s="58" t="s">
        <v>2284</v>
      </c>
      <c r="E2751" s="58" t="s">
        <v>611</v>
      </c>
      <c r="F2751" s="58" t="s">
        <v>151</v>
      </c>
      <c r="G2751" s="58" t="s">
        <v>998</v>
      </c>
      <c r="H2751" s="58" t="s">
        <v>2349</v>
      </c>
      <c r="I2751" s="58" t="s">
        <v>25</v>
      </c>
      <c r="J2751" s="58" t="s">
        <v>25</v>
      </c>
      <c r="K2751" s="57"/>
      <c r="L2751" s="184">
        <v>0</v>
      </c>
      <c r="M2751" s="185">
        <v>14</v>
      </c>
      <c r="N2751" s="186">
        <v>14</v>
      </c>
      <c r="O2751" s="187">
        <f t="shared" si="396"/>
        <v>0</v>
      </c>
      <c r="P2751" s="59">
        <f t="shared" si="390"/>
        <v>100</v>
      </c>
    </row>
    <row r="2752" spans="1:16" s="2" customFormat="1" outlineLevel="2" x14ac:dyDescent="0.2">
      <c r="A2752" s="217">
        <f t="shared" si="388"/>
        <v>2749</v>
      </c>
      <c r="B2752" s="57" t="s">
        <v>3422</v>
      </c>
      <c r="C2752" s="58" t="s">
        <v>428</v>
      </c>
      <c r="D2752" s="58" t="s">
        <v>2284</v>
      </c>
      <c r="E2752" s="58" t="s">
        <v>2430</v>
      </c>
      <c r="F2752" s="58" t="s">
        <v>151</v>
      </c>
      <c r="G2752" s="58" t="s">
        <v>998</v>
      </c>
      <c r="H2752" s="58" t="s">
        <v>2349</v>
      </c>
      <c r="I2752" s="58" t="s">
        <v>25</v>
      </c>
      <c r="J2752" s="58" t="s">
        <v>25</v>
      </c>
      <c r="K2752" s="57"/>
      <c r="L2752" s="184">
        <v>0</v>
      </c>
      <c r="M2752" s="185">
        <v>17</v>
      </c>
      <c r="N2752" s="186">
        <v>17</v>
      </c>
      <c r="O2752" s="187">
        <f t="shared" si="396"/>
        <v>0</v>
      </c>
      <c r="P2752" s="59">
        <f t="shared" si="390"/>
        <v>100</v>
      </c>
    </row>
    <row r="2753" spans="1:16" s="2" customFormat="1" outlineLevel="2" x14ac:dyDescent="0.2">
      <c r="A2753" s="217">
        <f t="shared" si="388"/>
        <v>2750</v>
      </c>
      <c r="B2753" s="57" t="s">
        <v>2897</v>
      </c>
      <c r="C2753" s="58" t="s">
        <v>428</v>
      </c>
      <c r="D2753" s="58" t="s">
        <v>2284</v>
      </c>
      <c r="E2753" s="58" t="s">
        <v>2443</v>
      </c>
      <c r="F2753" s="58" t="s">
        <v>151</v>
      </c>
      <c r="G2753" s="58" t="s">
        <v>998</v>
      </c>
      <c r="H2753" s="58" t="s">
        <v>2349</v>
      </c>
      <c r="I2753" s="58" t="s">
        <v>25</v>
      </c>
      <c r="J2753" s="58" t="s">
        <v>25</v>
      </c>
      <c r="K2753" s="57"/>
      <c r="L2753" s="184">
        <v>0</v>
      </c>
      <c r="M2753" s="185">
        <v>23</v>
      </c>
      <c r="N2753" s="186">
        <v>23</v>
      </c>
      <c r="O2753" s="187">
        <f t="shared" si="396"/>
        <v>0</v>
      </c>
      <c r="P2753" s="59">
        <f t="shared" si="390"/>
        <v>100</v>
      </c>
    </row>
    <row r="2754" spans="1:16" s="2" customFormat="1" outlineLevel="2" x14ac:dyDescent="0.2">
      <c r="A2754" s="217">
        <f t="shared" si="388"/>
        <v>2751</v>
      </c>
      <c r="B2754" s="57" t="s">
        <v>3423</v>
      </c>
      <c r="C2754" s="58" t="s">
        <v>428</v>
      </c>
      <c r="D2754" s="58" t="s">
        <v>2284</v>
      </c>
      <c r="E2754" s="58" t="s">
        <v>1261</v>
      </c>
      <c r="F2754" s="58" t="s">
        <v>151</v>
      </c>
      <c r="G2754" s="58" t="s">
        <v>998</v>
      </c>
      <c r="H2754" s="58" t="s">
        <v>2349</v>
      </c>
      <c r="I2754" s="58" t="s">
        <v>25</v>
      </c>
      <c r="J2754" s="58" t="s">
        <v>25</v>
      </c>
      <c r="K2754" s="57"/>
      <c r="L2754" s="184">
        <v>0</v>
      </c>
      <c r="M2754" s="185">
        <v>100</v>
      </c>
      <c r="N2754" s="186">
        <v>100</v>
      </c>
      <c r="O2754" s="187">
        <f t="shared" si="396"/>
        <v>0</v>
      </c>
      <c r="P2754" s="59">
        <f t="shared" si="390"/>
        <v>100</v>
      </c>
    </row>
    <row r="2755" spans="1:16" s="2" customFormat="1" outlineLevel="2" x14ac:dyDescent="0.2">
      <c r="A2755" s="217">
        <f t="shared" si="388"/>
        <v>2752</v>
      </c>
      <c r="B2755" s="57" t="s">
        <v>3424</v>
      </c>
      <c r="C2755" s="58" t="s">
        <v>428</v>
      </c>
      <c r="D2755" s="58" t="s">
        <v>2284</v>
      </c>
      <c r="E2755" s="58" t="s">
        <v>2488</v>
      </c>
      <c r="F2755" s="58" t="s">
        <v>2482</v>
      </c>
      <c r="G2755" s="58" t="s">
        <v>998</v>
      </c>
      <c r="H2755" s="58" t="s">
        <v>2349</v>
      </c>
      <c r="I2755" s="58" t="s">
        <v>25</v>
      </c>
      <c r="J2755" s="58" t="s">
        <v>25</v>
      </c>
      <c r="K2755" s="57"/>
      <c r="L2755" s="184">
        <v>0</v>
      </c>
      <c r="M2755" s="185">
        <v>52</v>
      </c>
      <c r="N2755" s="186">
        <v>52</v>
      </c>
      <c r="O2755" s="187">
        <f t="shared" si="396"/>
        <v>0</v>
      </c>
      <c r="P2755" s="59">
        <f t="shared" si="390"/>
        <v>100</v>
      </c>
    </row>
    <row r="2756" spans="1:16" s="2" customFormat="1" outlineLevel="2" x14ac:dyDescent="0.2">
      <c r="A2756" s="217">
        <f t="shared" si="388"/>
        <v>2753</v>
      </c>
      <c r="B2756" s="57" t="s">
        <v>3425</v>
      </c>
      <c r="C2756" s="58" t="s">
        <v>418</v>
      </c>
      <c r="D2756" s="58" t="s">
        <v>2284</v>
      </c>
      <c r="E2756" s="58" t="s">
        <v>2522</v>
      </c>
      <c r="F2756" s="58" t="s">
        <v>2492</v>
      </c>
      <c r="G2756" s="58" t="s">
        <v>998</v>
      </c>
      <c r="H2756" s="58" t="s">
        <v>2349</v>
      </c>
      <c r="I2756" s="58" t="s">
        <v>25</v>
      </c>
      <c r="J2756" s="58" t="s">
        <v>25</v>
      </c>
      <c r="K2756" s="57"/>
      <c r="L2756" s="184">
        <v>0</v>
      </c>
      <c r="M2756" s="185">
        <v>85</v>
      </c>
      <c r="N2756" s="186">
        <v>85</v>
      </c>
      <c r="O2756" s="187">
        <f t="shared" si="396"/>
        <v>0</v>
      </c>
      <c r="P2756" s="59">
        <f t="shared" si="390"/>
        <v>100</v>
      </c>
    </row>
    <row r="2757" spans="1:16" s="2" customFormat="1" outlineLevel="2" x14ac:dyDescent="0.2">
      <c r="A2757" s="217">
        <f t="shared" si="388"/>
        <v>2754</v>
      </c>
      <c r="B2757" s="57" t="s">
        <v>2940</v>
      </c>
      <c r="C2757" s="58" t="s">
        <v>418</v>
      </c>
      <c r="D2757" s="58" t="s">
        <v>2284</v>
      </c>
      <c r="E2757" s="58" t="s">
        <v>133</v>
      </c>
      <c r="F2757" s="58" t="s">
        <v>2531</v>
      </c>
      <c r="G2757" s="58" t="s">
        <v>998</v>
      </c>
      <c r="H2757" s="58" t="s">
        <v>2349</v>
      </c>
      <c r="I2757" s="58" t="s">
        <v>25</v>
      </c>
      <c r="J2757" s="58" t="s">
        <v>25</v>
      </c>
      <c r="K2757" s="57"/>
      <c r="L2757" s="184">
        <v>0</v>
      </c>
      <c r="M2757" s="185">
        <v>33</v>
      </c>
      <c r="N2757" s="186">
        <v>33</v>
      </c>
      <c r="O2757" s="187">
        <f t="shared" si="396"/>
        <v>0</v>
      </c>
      <c r="P2757" s="59">
        <f t="shared" si="390"/>
        <v>100</v>
      </c>
    </row>
    <row r="2758" spans="1:16" s="2" customFormat="1" outlineLevel="2" x14ac:dyDescent="0.2">
      <c r="A2758" s="217">
        <f t="shared" ref="A2758:A2821" si="397">A2757+1</f>
        <v>2755</v>
      </c>
      <c r="B2758" s="57" t="s">
        <v>2940</v>
      </c>
      <c r="C2758" s="58" t="s">
        <v>428</v>
      </c>
      <c r="D2758" s="58" t="s">
        <v>2284</v>
      </c>
      <c r="E2758" s="58" t="s">
        <v>133</v>
      </c>
      <c r="F2758" s="58" t="s">
        <v>2531</v>
      </c>
      <c r="G2758" s="58" t="s">
        <v>998</v>
      </c>
      <c r="H2758" s="58" t="s">
        <v>2349</v>
      </c>
      <c r="I2758" s="58" t="s">
        <v>25</v>
      </c>
      <c r="J2758" s="58" t="s">
        <v>25</v>
      </c>
      <c r="K2758" s="57"/>
      <c r="L2758" s="184">
        <v>0</v>
      </c>
      <c r="M2758" s="185">
        <v>163</v>
      </c>
      <c r="N2758" s="186">
        <v>163</v>
      </c>
      <c r="O2758" s="187">
        <f t="shared" si="396"/>
        <v>0</v>
      </c>
      <c r="P2758" s="59">
        <f t="shared" si="390"/>
        <v>100</v>
      </c>
    </row>
    <row r="2759" spans="1:16" s="2" customFormat="1" outlineLevel="2" x14ac:dyDescent="0.2">
      <c r="A2759" s="217">
        <f t="shared" si="397"/>
        <v>2756</v>
      </c>
      <c r="B2759" s="57" t="s">
        <v>2566</v>
      </c>
      <c r="C2759" s="58" t="s">
        <v>428</v>
      </c>
      <c r="D2759" s="58" t="s">
        <v>2284</v>
      </c>
      <c r="E2759" s="58" t="s">
        <v>2541</v>
      </c>
      <c r="F2759" s="58" t="s">
        <v>39</v>
      </c>
      <c r="G2759" s="58" t="s">
        <v>998</v>
      </c>
      <c r="H2759" s="58" t="s">
        <v>2349</v>
      </c>
      <c r="I2759" s="58" t="s">
        <v>25</v>
      </c>
      <c r="J2759" s="58" t="s">
        <v>25</v>
      </c>
      <c r="K2759" s="57"/>
      <c r="L2759" s="184">
        <v>0</v>
      </c>
      <c r="M2759" s="185">
        <v>450</v>
      </c>
      <c r="N2759" s="186">
        <v>450</v>
      </c>
      <c r="O2759" s="187">
        <f t="shared" si="396"/>
        <v>0</v>
      </c>
      <c r="P2759" s="59">
        <f t="shared" si="390"/>
        <v>100</v>
      </c>
    </row>
    <row r="2760" spans="1:16" s="2" customFormat="1" outlineLevel="2" x14ac:dyDescent="0.2">
      <c r="A2760" s="217">
        <f t="shared" si="397"/>
        <v>2757</v>
      </c>
      <c r="B2760" s="57" t="s">
        <v>2936</v>
      </c>
      <c r="C2760" s="58" t="s">
        <v>428</v>
      </c>
      <c r="D2760" s="58" t="s">
        <v>2284</v>
      </c>
      <c r="E2760" s="58" t="s">
        <v>2545</v>
      </c>
      <c r="F2760" s="58" t="s">
        <v>39</v>
      </c>
      <c r="G2760" s="58" t="s">
        <v>998</v>
      </c>
      <c r="H2760" s="58" t="s">
        <v>2349</v>
      </c>
      <c r="I2760" s="58" t="s">
        <v>25</v>
      </c>
      <c r="J2760" s="58" t="s">
        <v>25</v>
      </c>
      <c r="K2760" s="57"/>
      <c r="L2760" s="184">
        <v>0</v>
      </c>
      <c r="M2760" s="185">
        <v>412</v>
      </c>
      <c r="N2760" s="186">
        <v>412</v>
      </c>
      <c r="O2760" s="187">
        <f t="shared" si="396"/>
        <v>0</v>
      </c>
      <c r="P2760" s="59">
        <f t="shared" si="390"/>
        <v>100</v>
      </c>
    </row>
    <row r="2761" spans="1:16" s="2" customFormat="1" outlineLevel="2" x14ac:dyDescent="0.2">
      <c r="A2761" s="217">
        <f t="shared" si="397"/>
        <v>2758</v>
      </c>
      <c r="B2761" s="57" t="s">
        <v>3384</v>
      </c>
      <c r="C2761" s="58" t="s">
        <v>428</v>
      </c>
      <c r="D2761" s="58" t="s">
        <v>2284</v>
      </c>
      <c r="E2761" s="58" t="s">
        <v>3385</v>
      </c>
      <c r="F2761" s="58" t="s">
        <v>1034</v>
      </c>
      <c r="G2761" s="58" t="s">
        <v>2315</v>
      </c>
      <c r="H2761" s="58" t="s">
        <v>2349</v>
      </c>
      <c r="I2761" s="58" t="s">
        <v>25</v>
      </c>
      <c r="J2761" s="58" t="s">
        <v>25</v>
      </c>
      <c r="K2761" s="57"/>
      <c r="L2761" s="184">
        <v>0</v>
      </c>
      <c r="M2761" s="185">
        <v>10</v>
      </c>
      <c r="N2761" s="186">
        <v>10</v>
      </c>
      <c r="O2761" s="187">
        <f t="shared" si="396"/>
        <v>0</v>
      </c>
      <c r="P2761" s="59">
        <f t="shared" si="390"/>
        <v>100</v>
      </c>
    </row>
    <row r="2762" spans="1:16" s="2" customFormat="1" outlineLevel="2" x14ac:dyDescent="0.2">
      <c r="A2762" s="217">
        <f t="shared" si="397"/>
        <v>2759</v>
      </c>
      <c r="B2762" s="57" t="s">
        <v>3426</v>
      </c>
      <c r="C2762" s="58" t="s">
        <v>428</v>
      </c>
      <c r="D2762" s="58" t="s">
        <v>2284</v>
      </c>
      <c r="E2762" s="58" t="s">
        <v>3427</v>
      </c>
      <c r="F2762" s="58" t="s">
        <v>3389</v>
      </c>
      <c r="G2762" s="58" t="s">
        <v>2315</v>
      </c>
      <c r="H2762" s="58" t="s">
        <v>2349</v>
      </c>
      <c r="I2762" s="58" t="s">
        <v>25</v>
      </c>
      <c r="J2762" s="58" t="s">
        <v>25</v>
      </c>
      <c r="K2762" s="57"/>
      <c r="L2762" s="184">
        <v>0</v>
      </c>
      <c r="M2762" s="185">
        <v>413</v>
      </c>
      <c r="N2762" s="186">
        <v>413</v>
      </c>
      <c r="O2762" s="187">
        <f t="shared" si="396"/>
        <v>0</v>
      </c>
      <c r="P2762" s="59">
        <f t="shared" si="390"/>
        <v>100</v>
      </c>
    </row>
    <row r="2763" spans="1:16" s="2" customFormat="1" outlineLevel="2" x14ac:dyDescent="0.2">
      <c r="A2763" s="217">
        <f t="shared" si="397"/>
        <v>2760</v>
      </c>
      <c r="B2763" s="57" t="s">
        <v>3428</v>
      </c>
      <c r="C2763" s="58" t="s">
        <v>428</v>
      </c>
      <c r="D2763" s="58" t="s">
        <v>2284</v>
      </c>
      <c r="E2763" s="58" t="s">
        <v>3429</v>
      </c>
      <c r="F2763" s="58" t="s">
        <v>3389</v>
      </c>
      <c r="G2763" s="58" t="s">
        <v>2315</v>
      </c>
      <c r="H2763" s="58" t="s">
        <v>2349</v>
      </c>
      <c r="I2763" s="58" t="s">
        <v>25</v>
      </c>
      <c r="J2763" s="58" t="s">
        <v>25</v>
      </c>
      <c r="K2763" s="57"/>
      <c r="L2763" s="184">
        <v>0</v>
      </c>
      <c r="M2763" s="185">
        <v>403</v>
      </c>
      <c r="N2763" s="186">
        <v>403</v>
      </c>
      <c r="O2763" s="187">
        <f t="shared" si="396"/>
        <v>0</v>
      </c>
      <c r="P2763" s="59">
        <f t="shared" si="390"/>
        <v>100</v>
      </c>
    </row>
    <row r="2764" spans="1:16" s="2" customFormat="1" outlineLevel="2" x14ac:dyDescent="0.2">
      <c r="A2764" s="217">
        <f t="shared" si="397"/>
        <v>2761</v>
      </c>
      <c r="B2764" s="57" t="s">
        <v>3430</v>
      </c>
      <c r="C2764" s="58" t="s">
        <v>428</v>
      </c>
      <c r="D2764" s="58" t="s">
        <v>2284</v>
      </c>
      <c r="E2764" s="58" t="s">
        <v>3431</v>
      </c>
      <c r="F2764" s="58" t="s">
        <v>39</v>
      </c>
      <c r="G2764" s="58" t="s">
        <v>2315</v>
      </c>
      <c r="H2764" s="58" t="s">
        <v>2349</v>
      </c>
      <c r="I2764" s="58" t="s">
        <v>25</v>
      </c>
      <c r="J2764" s="58" t="s">
        <v>25</v>
      </c>
      <c r="K2764" s="57"/>
      <c r="L2764" s="184">
        <v>0</v>
      </c>
      <c r="M2764" s="185">
        <v>438</v>
      </c>
      <c r="N2764" s="186">
        <v>438</v>
      </c>
      <c r="O2764" s="187">
        <f t="shared" si="396"/>
        <v>0</v>
      </c>
      <c r="P2764" s="59">
        <f t="shared" si="390"/>
        <v>100</v>
      </c>
    </row>
    <row r="2765" spans="1:16" s="2" customFormat="1" outlineLevel="2" x14ac:dyDescent="0.2">
      <c r="A2765" s="217">
        <f t="shared" si="397"/>
        <v>2762</v>
      </c>
      <c r="B2765" s="57" t="s">
        <v>3432</v>
      </c>
      <c r="C2765" s="58" t="s">
        <v>428</v>
      </c>
      <c r="D2765" s="58" t="s">
        <v>2284</v>
      </c>
      <c r="E2765" s="58" t="s">
        <v>3433</v>
      </c>
      <c r="F2765" s="58" t="s">
        <v>39</v>
      </c>
      <c r="G2765" s="58" t="s">
        <v>2315</v>
      </c>
      <c r="H2765" s="58" t="s">
        <v>2349</v>
      </c>
      <c r="I2765" s="58" t="s">
        <v>25</v>
      </c>
      <c r="J2765" s="58" t="s">
        <v>25</v>
      </c>
      <c r="K2765" s="57"/>
      <c r="L2765" s="184">
        <v>0</v>
      </c>
      <c r="M2765" s="185">
        <v>422</v>
      </c>
      <c r="N2765" s="186">
        <v>422</v>
      </c>
      <c r="O2765" s="187">
        <f t="shared" si="396"/>
        <v>0</v>
      </c>
      <c r="P2765" s="59">
        <f t="shared" si="390"/>
        <v>100</v>
      </c>
    </row>
    <row r="2766" spans="1:16" s="2" customFormat="1" outlineLevel="2" x14ac:dyDescent="0.2">
      <c r="A2766" s="217">
        <f t="shared" si="397"/>
        <v>2763</v>
      </c>
      <c r="B2766" s="57" t="s">
        <v>3434</v>
      </c>
      <c r="C2766" s="58" t="s">
        <v>428</v>
      </c>
      <c r="D2766" s="58" t="s">
        <v>2284</v>
      </c>
      <c r="E2766" s="58" t="s">
        <v>3435</v>
      </c>
      <c r="F2766" s="58" t="s">
        <v>39</v>
      </c>
      <c r="G2766" s="58" t="s">
        <v>2315</v>
      </c>
      <c r="H2766" s="58" t="s">
        <v>2349</v>
      </c>
      <c r="I2766" s="58" t="s">
        <v>25</v>
      </c>
      <c r="J2766" s="58" t="s">
        <v>25</v>
      </c>
      <c r="K2766" s="57"/>
      <c r="L2766" s="184">
        <v>0</v>
      </c>
      <c r="M2766" s="185">
        <v>864</v>
      </c>
      <c r="N2766" s="186">
        <v>864</v>
      </c>
      <c r="O2766" s="187">
        <f t="shared" si="396"/>
        <v>0</v>
      </c>
      <c r="P2766" s="59">
        <f t="shared" si="390"/>
        <v>100</v>
      </c>
    </row>
    <row r="2767" spans="1:16" s="2" customFormat="1" outlineLevel="1" x14ac:dyDescent="0.2">
      <c r="A2767" s="225">
        <f t="shared" si="397"/>
        <v>2764</v>
      </c>
      <c r="B2767" s="82" t="s">
        <v>3436</v>
      </c>
      <c r="C2767" s="136">
        <v>231231</v>
      </c>
      <c r="D2767" s="135"/>
      <c r="E2767" s="135"/>
      <c r="F2767" s="135"/>
      <c r="G2767" s="135"/>
      <c r="H2767" s="135">
        <v>33354</v>
      </c>
      <c r="I2767" s="61"/>
      <c r="J2767" s="61"/>
      <c r="K2767" s="63"/>
      <c r="L2767" s="65">
        <f>SUM(L2768)</f>
        <v>0</v>
      </c>
      <c r="M2767" s="65">
        <f t="shared" ref="M2767:O2767" si="398">SUM(M2768)</f>
        <v>2968</v>
      </c>
      <c r="N2767" s="65">
        <f t="shared" si="398"/>
        <v>2968</v>
      </c>
      <c r="O2767" s="66">
        <f t="shared" si="398"/>
        <v>0</v>
      </c>
      <c r="P2767" s="18">
        <f t="shared" si="390"/>
        <v>100</v>
      </c>
    </row>
    <row r="2768" spans="1:16" s="2" customFormat="1" outlineLevel="2" x14ac:dyDescent="0.2">
      <c r="A2768" s="217">
        <f t="shared" si="397"/>
        <v>2765</v>
      </c>
      <c r="B2768" s="57" t="s">
        <v>3437</v>
      </c>
      <c r="C2768" s="58" t="s">
        <v>428</v>
      </c>
      <c r="D2768" s="58" t="s">
        <v>2284</v>
      </c>
      <c r="E2768" s="58" t="s">
        <v>2407</v>
      </c>
      <c r="F2768" s="58" t="s">
        <v>2389</v>
      </c>
      <c r="G2768" s="58" t="s">
        <v>998</v>
      </c>
      <c r="H2768" s="58" t="s">
        <v>2351</v>
      </c>
      <c r="I2768" s="58" t="s">
        <v>25</v>
      </c>
      <c r="J2768" s="58" t="s">
        <v>25</v>
      </c>
      <c r="K2768" s="57"/>
      <c r="L2768" s="184">
        <v>0</v>
      </c>
      <c r="M2768" s="185">
        <v>2968</v>
      </c>
      <c r="N2768" s="186">
        <v>2968</v>
      </c>
      <c r="O2768" s="187">
        <f t="shared" ref="O2768" si="399">N2768-M2768</f>
        <v>0</v>
      </c>
      <c r="P2768" s="59">
        <f t="shared" si="390"/>
        <v>100</v>
      </c>
    </row>
    <row r="2769" spans="1:16" s="2" customFormat="1" outlineLevel="1" x14ac:dyDescent="0.2">
      <c r="A2769" s="225">
        <f t="shared" si="397"/>
        <v>2766</v>
      </c>
      <c r="B2769" s="82" t="s">
        <v>3438</v>
      </c>
      <c r="C2769" s="136">
        <v>231201</v>
      </c>
      <c r="D2769" s="135"/>
      <c r="E2769" s="135"/>
      <c r="F2769" s="135"/>
      <c r="G2769" s="135"/>
      <c r="H2769" s="135">
        <v>34070</v>
      </c>
      <c r="I2769" s="61"/>
      <c r="J2769" s="61"/>
      <c r="K2769" s="63"/>
      <c r="L2769" s="65">
        <f>SUM(L2770)</f>
        <v>0</v>
      </c>
      <c r="M2769" s="65">
        <f t="shared" ref="M2769:O2769" si="400">SUM(M2770)</f>
        <v>20</v>
      </c>
      <c r="N2769" s="65">
        <f t="shared" si="400"/>
        <v>20</v>
      </c>
      <c r="O2769" s="66">
        <f t="shared" si="400"/>
        <v>0</v>
      </c>
      <c r="P2769" s="18">
        <f t="shared" si="390"/>
        <v>100</v>
      </c>
    </row>
    <row r="2770" spans="1:16" s="2" customFormat="1" outlineLevel="2" x14ac:dyDescent="0.2">
      <c r="A2770" s="217">
        <f t="shared" si="397"/>
        <v>2767</v>
      </c>
      <c r="B2770" s="57" t="s">
        <v>2940</v>
      </c>
      <c r="C2770" s="58" t="s">
        <v>418</v>
      </c>
      <c r="D2770" s="58" t="s">
        <v>2284</v>
      </c>
      <c r="E2770" s="58" t="s">
        <v>133</v>
      </c>
      <c r="F2770" s="58" t="s">
        <v>2531</v>
      </c>
      <c r="G2770" s="58" t="s">
        <v>998</v>
      </c>
      <c r="H2770" s="58" t="s">
        <v>448</v>
      </c>
      <c r="I2770" s="58" t="s">
        <v>25</v>
      </c>
      <c r="J2770" s="58" t="s">
        <v>25</v>
      </c>
      <c r="K2770" s="57"/>
      <c r="L2770" s="184">
        <v>0</v>
      </c>
      <c r="M2770" s="185">
        <v>20</v>
      </c>
      <c r="N2770" s="186">
        <v>20</v>
      </c>
      <c r="O2770" s="187">
        <f>N2770-M2770</f>
        <v>0</v>
      </c>
      <c r="P2770" s="59">
        <f>N2770/M2770*100</f>
        <v>100</v>
      </c>
    </row>
    <row r="2771" spans="1:16" s="2" customFormat="1" outlineLevel="1" x14ac:dyDescent="0.2">
      <c r="A2771" s="238">
        <f t="shared" si="397"/>
        <v>2768</v>
      </c>
      <c r="B2771" s="138" t="s">
        <v>3439</v>
      </c>
      <c r="C2771" s="139">
        <v>231231</v>
      </c>
      <c r="D2771" s="139"/>
      <c r="E2771" s="139"/>
      <c r="F2771" s="139"/>
      <c r="G2771" s="139"/>
      <c r="H2771" s="140" t="s">
        <v>441</v>
      </c>
      <c r="I2771" s="141"/>
      <c r="J2771" s="141"/>
      <c r="K2771" s="142"/>
      <c r="L2771" s="206">
        <f>SUM(L2772:L2836)</f>
        <v>408390</v>
      </c>
      <c r="M2771" s="206">
        <f>SUM(M2772:M2836)</f>
        <v>422292</v>
      </c>
      <c r="N2771" s="206">
        <f>SUM(N2772:N2836)</f>
        <v>422282</v>
      </c>
      <c r="O2771" s="207">
        <f>SUM(O2772:O2836)</f>
        <v>-10</v>
      </c>
      <c r="P2771" s="143">
        <f t="shared" ref="P2771:P2834" si="401">N2771/M2771*100</f>
        <v>99.99763197029543</v>
      </c>
    </row>
    <row r="2772" spans="1:16" s="2" customFormat="1" outlineLevel="2" x14ac:dyDescent="0.2">
      <c r="A2772" s="217">
        <f t="shared" si="397"/>
        <v>2769</v>
      </c>
      <c r="B2772" s="57" t="s">
        <v>3440</v>
      </c>
      <c r="C2772" s="58" t="s">
        <v>428</v>
      </c>
      <c r="D2772" s="58" t="s">
        <v>2284</v>
      </c>
      <c r="E2772" s="58" t="s">
        <v>25</v>
      </c>
      <c r="F2772" s="58" t="s">
        <v>155</v>
      </c>
      <c r="G2772" s="58" t="s">
        <v>221</v>
      </c>
      <c r="H2772" s="58" t="s">
        <v>441</v>
      </c>
      <c r="I2772" s="58" t="s">
        <v>25</v>
      </c>
      <c r="J2772" s="58" t="s">
        <v>25</v>
      </c>
      <c r="K2772" s="57"/>
      <c r="L2772" s="184">
        <v>0</v>
      </c>
      <c r="M2772" s="185">
        <v>10</v>
      </c>
      <c r="N2772" s="186">
        <v>0</v>
      </c>
      <c r="O2772" s="187">
        <f t="shared" ref="O2772:O2835" si="402">N2772-M2772</f>
        <v>-10</v>
      </c>
      <c r="P2772" s="59">
        <f t="shared" si="401"/>
        <v>0</v>
      </c>
    </row>
    <row r="2773" spans="1:16" s="2" customFormat="1" outlineLevel="2" x14ac:dyDescent="0.2">
      <c r="A2773" s="217">
        <f t="shared" si="397"/>
        <v>2770</v>
      </c>
      <c r="B2773" s="57" t="s">
        <v>3441</v>
      </c>
      <c r="C2773" s="58" t="s">
        <v>428</v>
      </c>
      <c r="D2773" s="58" t="s">
        <v>2284</v>
      </c>
      <c r="E2773" s="58" t="s">
        <v>3442</v>
      </c>
      <c r="F2773" s="58" t="s">
        <v>2712</v>
      </c>
      <c r="G2773" s="58" t="s">
        <v>89</v>
      </c>
      <c r="H2773" s="58" t="s">
        <v>441</v>
      </c>
      <c r="I2773" s="58" t="s">
        <v>25</v>
      </c>
      <c r="J2773" s="58" t="s">
        <v>25</v>
      </c>
      <c r="K2773" s="57"/>
      <c r="L2773" s="184">
        <v>801</v>
      </c>
      <c r="M2773" s="185">
        <v>743</v>
      </c>
      <c r="N2773" s="186">
        <v>743</v>
      </c>
      <c r="O2773" s="187">
        <f t="shared" si="402"/>
        <v>0</v>
      </c>
      <c r="P2773" s="59">
        <f t="shared" si="401"/>
        <v>100</v>
      </c>
    </row>
    <row r="2774" spans="1:16" s="2" customFormat="1" outlineLevel="2" x14ac:dyDescent="0.2">
      <c r="A2774" s="217">
        <f t="shared" si="397"/>
        <v>2771</v>
      </c>
      <c r="B2774" s="57" t="s">
        <v>3443</v>
      </c>
      <c r="C2774" s="58" t="s">
        <v>428</v>
      </c>
      <c r="D2774" s="58" t="s">
        <v>2284</v>
      </c>
      <c r="E2774" s="58" t="s">
        <v>3444</v>
      </c>
      <c r="F2774" s="58" t="s">
        <v>2712</v>
      </c>
      <c r="G2774" s="58" t="s">
        <v>89</v>
      </c>
      <c r="H2774" s="58" t="s">
        <v>441</v>
      </c>
      <c r="I2774" s="58" t="s">
        <v>25</v>
      </c>
      <c r="J2774" s="58" t="s">
        <v>25</v>
      </c>
      <c r="K2774" s="57"/>
      <c r="L2774" s="184">
        <v>1172</v>
      </c>
      <c r="M2774" s="185">
        <v>1185</v>
      </c>
      <c r="N2774" s="186">
        <v>1185</v>
      </c>
      <c r="O2774" s="187">
        <f t="shared" si="402"/>
        <v>0</v>
      </c>
      <c r="P2774" s="59">
        <f t="shared" si="401"/>
        <v>100</v>
      </c>
    </row>
    <row r="2775" spans="1:16" s="2" customFormat="1" outlineLevel="2" x14ac:dyDescent="0.2">
      <c r="A2775" s="217">
        <f t="shared" si="397"/>
        <v>2772</v>
      </c>
      <c r="B2775" s="57" t="s">
        <v>3445</v>
      </c>
      <c r="C2775" s="58" t="s">
        <v>428</v>
      </c>
      <c r="D2775" s="58" t="s">
        <v>2284</v>
      </c>
      <c r="E2775" s="58" t="s">
        <v>3446</v>
      </c>
      <c r="F2775" s="58" t="s">
        <v>2712</v>
      </c>
      <c r="G2775" s="58" t="s">
        <v>89</v>
      </c>
      <c r="H2775" s="58" t="s">
        <v>441</v>
      </c>
      <c r="I2775" s="58" t="s">
        <v>25</v>
      </c>
      <c r="J2775" s="58" t="s">
        <v>25</v>
      </c>
      <c r="K2775" s="57"/>
      <c r="L2775" s="184">
        <v>3585</v>
      </c>
      <c r="M2775" s="185">
        <v>3609</v>
      </c>
      <c r="N2775" s="186">
        <v>3609</v>
      </c>
      <c r="O2775" s="187">
        <f t="shared" si="402"/>
        <v>0</v>
      </c>
      <c r="P2775" s="59">
        <f t="shared" si="401"/>
        <v>100</v>
      </c>
    </row>
    <row r="2776" spans="1:16" s="2" customFormat="1" ht="14.25" customHeight="1" outlineLevel="2" x14ac:dyDescent="0.2">
      <c r="A2776" s="217">
        <f t="shared" si="397"/>
        <v>2773</v>
      </c>
      <c r="B2776" s="57" t="s">
        <v>3447</v>
      </c>
      <c r="C2776" s="58" t="s">
        <v>428</v>
      </c>
      <c r="D2776" s="58" t="s">
        <v>2284</v>
      </c>
      <c r="E2776" s="58" t="s">
        <v>3448</v>
      </c>
      <c r="F2776" s="58" t="s">
        <v>2712</v>
      </c>
      <c r="G2776" s="58" t="s">
        <v>89</v>
      </c>
      <c r="H2776" s="58" t="s">
        <v>441</v>
      </c>
      <c r="I2776" s="58" t="s">
        <v>25</v>
      </c>
      <c r="J2776" s="58" t="s">
        <v>25</v>
      </c>
      <c r="K2776" s="57"/>
      <c r="L2776" s="184">
        <v>550</v>
      </c>
      <c r="M2776" s="185">
        <v>161</v>
      </c>
      <c r="N2776" s="186">
        <v>161</v>
      </c>
      <c r="O2776" s="187">
        <f t="shared" si="402"/>
        <v>0</v>
      </c>
      <c r="P2776" s="59">
        <f t="shared" si="401"/>
        <v>100</v>
      </c>
    </row>
    <row r="2777" spans="1:16" s="2" customFormat="1" outlineLevel="2" x14ac:dyDescent="0.2">
      <c r="A2777" s="217">
        <f t="shared" si="397"/>
        <v>2774</v>
      </c>
      <c r="B2777" s="57" t="s">
        <v>3449</v>
      </c>
      <c r="C2777" s="58" t="s">
        <v>428</v>
      </c>
      <c r="D2777" s="58" t="s">
        <v>2284</v>
      </c>
      <c r="E2777" s="58" t="s">
        <v>3450</v>
      </c>
      <c r="F2777" s="58" t="s">
        <v>2712</v>
      </c>
      <c r="G2777" s="58" t="s">
        <v>89</v>
      </c>
      <c r="H2777" s="58" t="s">
        <v>441</v>
      </c>
      <c r="I2777" s="58" t="s">
        <v>25</v>
      </c>
      <c r="J2777" s="58" t="s">
        <v>25</v>
      </c>
      <c r="K2777" s="57"/>
      <c r="L2777" s="184">
        <v>829</v>
      </c>
      <c r="M2777" s="185">
        <v>853</v>
      </c>
      <c r="N2777" s="186">
        <v>853</v>
      </c>
      <c r="O2777" s="187">
        <f t="shared" si="402"/>
        <v>0</v>
      </c>
      <c r="P2777" s="59">
        <f t="shared" si="401"/>
        <v>100</v>
      </c>
    </row>
    <row r="2778" spans="1:16" s="2" customFormat="1" outlineLevel="2" x14ac:dyDescent="0.2">
      <c r="A2778" s="217">
        <f t="shared" si="397"/>
        <v>2775</v>
      </c>
      <c r="B2778" s="57" t="s">
        <v>3451</v>
      </c>
      <c r="C2778" s="58" t="s">
        <v>428</v>
      </c>
      <c r="D2778" s="58" t="s">
        <v>2284</v>
      </c>
      <c r="E2778" s="58" t="s">
        <v>3452</v>
      </c>
      <c r="F2778" s="58" t="s">
        <v>2712</v>
      </c>
      <c r="G2778" s="58" t="s">
        <v>89</v>
      </c>
      <c r="H2778" s="58" t="s">
        <v>441</v>
      </c>
      <c r="I2778" s="58" t="s">
        <v>25</v>
      </c>
      <c r="J2778" s="58" t="s">
        <v>25</v>
      </c>
      <c r="K2778" s="57"/>
      <c r="L2778" s="184">
        <v>858</v>
      </c>
      <c r="M2778" s="185">
        <v>868</v>
      </c>
      <c r="N2778" s="186">
        <v>868</v>
      </c>
      <c r="O2778" s="187">
        <f t="shared" si="402"/>
        <v>0</v>
      </c>
      <c r="P2778" s="59">
        <f t="shared" si="401"/>
        <v>100</v>
      </c>
    </row>
    <row r="2779" spans="1:16" s="2" customFormat="1" outlineLevel="2" x14ac:dyDescent="0.2">
      <c r="A2779" s="217">
        <f t="shared" si="397"/>
        <v>2776</v>
      </c>
      <c r="B2779" s="57" t="s">
        <v>3453</v>
      </c>
      <c r="C2779" s="58" t="s">
        <v>428</v>
      </c>
      <c r="D2779" s="58" t="s">
        <v>2284</v>
      </c>
      <c r="E2779" s="58" t="s">
        <v>3454</v>
      </c>
      <c r="F2779" s="58" t="s">
        <v>2712</v>
      </c>
      <c r="G2779" s="58" t="s">
        <v>89</v>
      </c>
      <c r="H2779" s="58" t="s">
        <v>441</v>
      </c>
      <c r="I2779" s="58" t="s">
        <v>25</v>
      </c>
      <c r="J2779" s="58" t="s">
        <v>25</v>
      </c>
      <c r="K2779" s="57"/>
      <c r="L2779" s="184">
        <v>686</v>
      </c>
      <c r="M2779" s="185">
        <v>694</v>
      </c>
      <c r="N2779" s="186">
        <v>694</v>
      </c>
      <c r="O2779" s="187">
        <f t="shared" si="402"/>
        <v>0</v>
      </c>
      <c r="P2779" s="59">
        <f t="shared" si="401"/>
        <v>100</v>
      </c>
    </row>
    <row r="2780" spans="1:16" s="2" customFormat="1" outlineLevel="2" x14ac:dyDescent="0.2">
      <c r="A2780" s="217">
        <f t="shared" si="397"/>
        <v>2777</v>
      </c>
      <c r="B2780" s="57" t="s">
        <v>3455</v>
      </c>
      <c r="C2780" s="58" t="s">
        <v>428</v>
      </c>
      <c r="D2780" s="58" t="s">
        <v>2284</v>
      </c>
      <c r="E2780" s="58" t="s">
        <v>3456</v>
      </c>
      <c r="F2780" s="58" t="s">
        <v>2712</v>
      </c>
      <c r="G2780" s="58" t="s">
        <v>89</v>
      </c>
      <c r="H2780" s="58" t="s">
        <v>441</v>
      </c>
      <c r="I2780" s="58" t="s">
        <v>25</v>
      </c>
      <c r="J2780" s="58" t="s">
        <v>25</v>
      </c>
      <c r="K2780" s="57"/>
      <c r="L2780" s="184">
        <v>2497</v>
      </c>
      <c r="M2780" s="185">
        <v>2608</v>
      </c>
      <c r="N2780" s="186">
        <v>2608</v>
      </c>
      <c r="O2780" s="187">
        <f t="shared" si="402"/>
        <v>0</v>
      </c>
      <c r="P2780" s="59">
        <f t="shared" si="401"/>
        <v>100</v>
      </c>
    </row>
    <row r="2781" spans="1:16" s="2" customFormat="1" outlineLevel="2" x14ac:dyDescent="0.2">
      <c r="A2781" s="217">
        <f t="shared" si="397"/>
        <v>2778</v>
      </c>
      <c r="B2781" s="57" t="s">
        <v>3457</v>
      </c>
      <c r="C2781" s="58" t="s">
        <v>428</v>
      </c>
      <c r="D2781" s="58" t="s">
        <v>2284</v>
      </c>
      <c r="E2781" s="58" t="s">
        <v>3458</v>
      </c>
      <c r="F2781" s="58" t="s">
        <v>2712</v>
      </c>
      <c r="G2781" s="58" t="s">
        <v>89</v>
      </c>
      <c r="H2781" s="58" t="s">
        <v>441</v>
      </c>
      <c r="I2781" s="58" t="s">
        <v>25</v>
      </c>
      <c r="J2781" s="58" t="s">
        <v>25</v>
      </c>
      <c r="K2781" s="57"/>
      <c r="L2781" s="184">
        <v>1483</v>
      </c>
      <c r="M2781" s="185">
        <v>0</v>
      </c>
      <c r="N2781" s="186">
        <v>0</v>
      </c>
      <c r="O2781" s="187">
        <f t="shared" si="402"/>
        <v>0</v>
      </c>
      <c r="P2781" s="59" t="s">
        <v>8417</v>
      </c>
    </row>
    <row r="2782" spans="1:16" s="2" customFormat="1" outlineLevel="2" x14ac:dyDescent="0.2">
      <c r="A2782" s="217">
        <f t="shared" si="397"/>
        <v>2779</v>
      </c>
      <c r="B2782" s="57" t="s">
        <v>3459</v>
      </c>
      <c r="C2782" s="58" t="s">
        <v>428</v>
      </c>
      <c r="D2782" s="58" t="s">
        <v>2284</v>
      </c>
      <c r="E2782" s="58" t="s">
        <v>3460</v>
      </c>
      <c r="F2782" s="58" t="s">
        <v>2356</v>
      </c>
      <c r="G2782" s="58" t="s">
        <v>89</v>
      </c>
      <c r="H2782" s="58" t="s">
        <v>441</v>
      </c>
      <c r="I2782" s="58" t="s">
        <v>25</v>
      </c>
      <c r="J2782" s="58" t="s">
        <v>25</v>
      </c>
      <c r="K2782" s="57"/>
      <c r="L2782" s="184">
        <v>2049</v>
      </c>
      <c r="M2782" s="185">
        <v>1916</v>
      </c>
      <c r="N2782" s="186">
        <v>1916</v>
      </c>
      <c r="O2782" s="187">
        <f t="shared" si="402"/>
        <v>0</v>
      </c>
      <c r="P2782" s="59">
        <f t="shared" si="401"/>
        <v>100</v>
      </c>
    </row>
    <row r="2783" spans="1:16" s="2" customFormat="1" outlineLevel="2" x14ac:dyDescent="0.2">
      <c r="A2783" s="217">
        <f t="shared" si="397"/>
        <v>2780</v>
      </c>
      <c r="B2783" s="57" t="s">
        <v>3461</v>
      </c>
      <c r="C2783" s="58" t="s">
        <v>428</v>
      </c>
      <c r="D2783" s="58" t="s">
        <v>2284</v>
      </c>
      <c r="E2783" s="58" t="s">
        <v>3462</v>
      </c>
      <c r="F2783" s="58" t="s">
        <v>1034</v>
      </c>
      <c r="G2783" s="58" t="s">
        <v>89</v>
      </c>
      <c r="H2783" s="58" t="s">
        <v>441</v>
      </c>
      <c r="I2783" s="58" t="s">
        <v>25</v>
      </c>
      <c r="J2783" s="58" t="s">
        <v>25</v>
      </c>
      <c r="K2783" s="57"/>
      <c r="L2783" s="184">
        <v>23079</v>
      </c>
      <c r="M2783" s="185">
        <v>25644</v>
      </c>
      <c r="N2783" s="186">
        <v>25644</v>
      </c>
      <c r="O2783" s="187">
        <f t="shared" si="402"/>
        <v>0</v>
      </c>
      <c r="P2783" s="59">
        <f t="shared" si="401"/>
        <v>100</v>
      </c>
    </row>
    <row r="2784" spans="1:16" s="2" customFormat="1" outlineLevel="2" x14ac:dyDescent="0.2">
      <c r="A2784" s="217">
        <f t="shared" si="397"/>
        <v>2781</v>
      </c>
      <c r="B2784" s="57" t="s">
        <v>3463</v>
      </c>
      <c r="C2784" s="58" t="s">
        <v>428</v>
      </c>
      <c r="D2784" s="58" t="s">
        <v>2284</v>
      </c>
      <c r="E2784" s="58" t="s">
        <v>3464</v>
      </c>
      <c r="F2784" s="58" t="s">
        <v>1034</v>
      </c>
      <c r="G2784" s="58" t="s">
        <v>89</v>
      </c>
      <c r="H2784" s="58" t="s">
        <v>441</v>
      </c>
      <c r="I2784" s="58" t="s">
        <v>25</v>
      </c>
      <c r="J2784" s="58" t="s">
        <v>25</v>
      </c>
      <c r="K2784" s="57"/>
      <c r="L2784" s="184">
        <v>1038</v>
      </c>
      <c r="M2784" s="185">
        <v>1363</v>
      </c>
      <c r="N2784" s="186">
        <v>1363</v>
      </c>
      <c r="O2784" s="187">
        <f t="shared" si="402"/>
        <v>0</v>
      </c>
      <c r="P2784" s="59">
        <f t="shared" si="401"/>
        <v>100</v>
      </c>
    </row>
    <row r="2785" spans="1:16" s="2" customFormat="1" outlineLevel="2" x14ac:dyDescent="0.2">
      <c r="A2785" s="217">
        <f t="shared" si="397"/>
        <v>2782</v>
      </c>
      <c r="B2785" s="57" t="s">
        <v>3465</v>
      </c>
      <c r="C2785" s="58" t="s">
        <v>428</v>
      </c>
      <c r="D2785" s="58" t="s">
        <v>2284</v>
      </c>
      <c r="E2785" s="58" t="s">
        <v>2963</v>
      </c>
      <c r="F2785" s="58" t="s">
        <v>1034</v>
      </c>
      <c r="G2785" s="58" t="s">
        <v>89</v>
      </c>
      <c r="H2785" s="58" t="s">
        <v>441</v>
      </c>
      <c r="I2785" s="58" t="s">
        <v>25</v>
      </c>
      <c r="J2785" s="58" t="s">
        <v>25</v>
      </c>
      <c r="K2785" s="57"/>
      <c r="L2785" s="184">
        <v>13686</v>
      </c>
      <c r="M2785" s="185">
        <v>14078</v>
      </c>
      <c r="N2785" s="186">
        <v>14078</v>
      </c>
      <c r="O2785" s="187">
        <f t="shared" si="402"/>
        <v>0</v>
      </c>
      <c r="P2785" s="59">
        <f t="shared" si="401"/>
        <v>100</v>
      </c>
    </row>
    <row r="2786" spans="1:16" s="2" customFormat="1" outlineLevel="2" x14ac:dyDescent="0.2">
      <c r="A2786" s="217">
        <f t="shared" si="397"/>
        <v>2783</v>
      </c>
      <c r="B2786" s="57" t="s">
        <v>3466</v>
      </c>
      <c r="C2786" s="58" t="s">
        <v>428</v>
      </c>
      <c r="D2786" s="58" t="s">
        <v>2284</v>
      </c>
      <c r="E2786" s="58" t="s">
        <v>2965</v>
      </c>
      <c r="F2786" s="58" t="s">
        <v>1034</v>
      </c>
      <c r="G2786" s="58" t="s">
        <v>89</v>
      </c>
      <c r="H2786" s="58" t="s">
        <v>441</v>
      </c>
      <c r="I2786" s="58" t="s">
        <v>25</v>
      </c>
      <c r="J2786" s="58" t="s">
        <v>25</v>
      </c>
      <c r="K2786" s="57"/>
      <c r="L2786" s="184">
        <v>28101</v>
      </c>
      <c r="M2786" s="185">
        <v>28495</v>
      </c>
      <c r="N2786" s="186">
        <v>28495</v>
      </c>
      <c r="O2786" s="187">
        <f t="shared" si="402"/>
        <v>0</v>
      </c>
      <c r="P2786" s="59">
        <f t="shared" si="401"/>
        <v>100</v>
      </c>
    </row>
    <row r="2787" spans="1:16" s="2" customFormat="1" outlineLevel="2" x14ac:dyDescent="0.2">
      <c r="A2787" s="217">
        <f t="shared" si="397"/>
        <v>2784</v>
      </c>
      <c r="B2787" s="57" t="s">
        <v>3467</v>
      </c>
      <c r="C2787" s="58" t="s">
        <v>428</v>
      </c>
      <c r="D2787" s="58" t="s">
        <v>2284</v>
      </c>
      <c r="E2787" s="58" t="s">
        <v>3468</v>
      </c>
      <c r="F2787" s="58" t="s">
        <v>1034</v>
      </c>
      <c r="G2787" s="58" t="s">
        <v>89</v>
      </c>
      <c r="H2787" s="58" t="s">
        <v>441</v>
      </c>
      <c r="I2787" s="58" t="s">
        <v>25</v>
      </c>
      <c r="J2787" s="58" t="s">
        <v>25</v>
      </c>
      <c r="K2787" s="57"/>
      <c r="L2787" s="184">
        <v>0</v>
      </c>
      <c r="M2787" s="185">
        <v>3118</v>
      </c>
      <c r="N2787" s="186">
        <v>3118</v>
      </c>
      <c r="O2787" s="187">
        <f t="shared" si="402"/>
        <v>0</v>
      </c>
      <c r="P2787" s="59">
        <f t="shared" si="401"/>
        <v>100</v>
      </c>
    </row>
    <row r="2788" spans="1:16" s="2" customFormat="1" outlineLevel="2" x14ac:dyDescent="0.2">
      <c r="A2788" s="217">
        <f t="shared" si="397"/>
        <v>2785</v>
      </c>
      <c r="B2788" s="57" t="s">
        <v>3469</v>
      </c>
      <c r="C2788" s="58" t="s">
        <v>428</v>
      </c>
      <c r="D2788" s="58" t="s">
        <v>2284</v>
      </c>
      <c r="E2788" s="58" t="s">
        <v>3470</v>
      </c>
      <c r="F2788" s="58" t="s">
        <v>1505</v>
      </c>
      <c r="G2788" s="58" t="s">
        <v>89</v>
      </c>
      <c r="H2788" s="58" t="s">
        <v>441</v>
      </c>
      <c r="I2788" s="58" t="s">
        <v>25</v>
      </c>
      <c r="J2788" s="58" t="s">
        <v>25</v>
      </c>
      <c r="K2788" s="57"/>
      <c r="L2788" s="184">
        <v>1728</v>
      </c>
      <c r="M2788" s="185">
        <v>1441</v>
      </c>
      <c r="N2788" s="186">
        <v>1441</v>
      </c>
      <c r="O2788" s="187">
        <f t="shared" si="402"/>
        <v>0</v>
      </c>
      <c r="P2788" s="59">
        <f t="shared" si="401"/>
        <v>100</v>
      </c>
    </row>
    <row r="2789" spans="1:16" s="2" customFormat="1" outlineLevel="2" x14ac:dyDescent="0.2">
      <c r="A2789" s="217">
        <f t="shared" si="397"/>
        <v>2786</v>
      </c>
      <c r="B2789" s="57" t="s">
        <v>3471</v>
      </c>
      <c r="C2789" s="58" t="s">
        <v>428</v>
      </c>
      <c r="D2789" s="58" t="s">
        <v>2284</v>
      </c>
      <c r="E2789" s="58" t="s">
        <v>3472</v>
      </c>
      <c r="F2789" s="58" t="s">
        <v>3027</v>
      </c>
      <c r="G2789" s="58" t="s">
        <v>89</v>
      </c>
      <c r="H2789" s="58" t="s">
        <v>441</v>
      </c>
      <c r="I2789" s="58" t="s">
        <v>25</v>
      </c>
      <c r="J2789" s="58" t="s">
        <v>25</v>
      </c>
      <c r="K2789" s="57"/>
      <c r="L2789" s="184">
        <v>3978</v>
      </c>
      <c r="M2789" s="185">
        <v>4311</v>
      </c>
      <c r="N2789" s="186">
        <v>4311</v>
      </c>
      <c r="O2789" s="187">
        <f t="shared" si="402"/>
        <v>0</v>
      </c>
      <c r="P2789" s="59">
        <f t="shared" si="401"/>
        <v>100</v>
      </c>
    </row>
    <row r="2790" spans="1:16" s="2" customFormat="1" outlineLevel="2" x14ac:dyDescent="0.2">
      <c r="A2790" s="217">
        <f t="shared" si="397"/>
        <v>2787</v>
      </c>
      <c r="B2790" s="57" t="s">
        <v>3473</v>
      </c>
      <c r="C2790" s="58" t="s">
        <v>428</v>
      </c>
      <c r="D2790" s="58" t="s">
        <v>2284</v>
      </c>
      <c r="E2790" s="58" t="s">
        <v>3474</v>
      </c>
      <c r="F2790" s="58" t="s">
        <v>3027</v>
      </c>
      <c r="G2790" s="58" t="s">
        <v>89</v>
      </c>
      <c r="H2790" s="58" t="s">
        <v>441</v>
      </c>
      <c r="I2790" s="58" t="s">
        <v>25</v>
      </c>
      <c r="J2790" s="58" t="s">
        <v>25</v>
      </c>
      <c r="K2790" s="57"/>
      <c r="L2790" s="184">
        <v>3171</v>
      </c>
      <c r="M2790" s="185">
        <v>3623</v>
      </c>
      <c r="N2790" s="186">
        <v>3623</v>
      </c>
      <c r="O2790" s="187">
        <f t="shared" si="402"/>
        <v>0</v>
      </c>
      <c r="P2790" s="59">
        <f t="shared" si="401"/>
        <v>100</v>
      </c>
    </row>
    <row r="2791" spans="1:16" s="2" customFormat="1" outlineLevel="2" x14ac:dyDescent="0.2">
      <c r="A2791" s="217">
        <f t="shared" si="397"/>
        <v>2788</v>
      </c>
      <c r="B2791" s="57" t="s">
        <v>3475</v>
      </c>
      <c r="C2791" s="58" t="s">
        <v>428</v>
      </c>
      <c r="D2791" s="58" t="s">
        <v>2284</v>
      </c>
      <c r="E2791" s="58" t="s">
        <v>3476</v>
      </c>
      <c r="F2791" s="58" t="s">
        <v>3027</v>
      </c>
      <c r="G2791" s="58" t="s">
        <v>89</v>
      </c>
      <c r="H2791" s="58" t="s">
        <v>441</v>
      </c>
      <c r="I2791" s="58" t="s">
        <v>25</v>
      </c>
      <c r="J2791" s="58" t="s">
        <v>25</v>
      </c>
      <c r="K2791" s="57"/>
      <c r="L2791" s="184">
        <v>2530</v>
      </c>
      <c r="M2791" s="185">
        <v>3323</v>
      </c>
      <c r="N2791" s="186">
        <v>3323</v>
      </c>
      <c r="O2791" s="187">
        <f t="shared" si="402"/>
        <v>0</v>
      </c>
      <c r="P2791" s="59">
        <f t="shared" si="401"/>
        <v>100</v>
      </c>
    </row>
    <row r="2792" spans="1:16" s="2" customFormat="1" outlineLevel="2" x14ac:dyDescent="0.2">
      <c r="A2792" s="217">
        <f t="shared" si="397"/>
        <v>2789</v>
      </c>
      <c r="B2792" s="57" t="s">
        <v>3477</v>
      </c>
      <c r="C2792" s="58" t="s">
        <v>428</v>
      </c>
      <c r="D2792" s="58" t="s">
        <v>2284</v>
      </c>
      <c r="E2792" s="58" t="s">
        <v>3026</v>
      </c>
      <c r="F2792" s="58" t="s">
        <v>3027</v>
      </c>
      <c r="G2792" s="58" t="s">
        <v>89</v>
      </c>
      <c r="H2792" s="58" t="s">
        <v>441</v>
      </c>
      <c r="I2792" s="58" t="s">
        <v>25</v>
      </c>
      <c r="J2792" s="58" t="s">
        <v>25</v>
      </c>
      <c r="K2792" s="57"/>
      <c r="L2792" s="184">
        <v>4343</v>
      </c>
      <c r="M2792" s="185">
        <v>6731</v>
      </c>
      <c r="N2792" s="186">
        <v>6731</v>
      </c>
      <c r="O2792" s="187">
        <f t="shared" si="402"/>
        <v>0</v>
      </c>
      <c r="P2792" s="59">
        <f t="shared" si="401"/>
        <v>100</v>
      </c>
    </row>
    <row r="2793" spans="1:16" s="2" customFormat="1" outlineLevel="2" x14ac:dyDescent="0.2">
      <c r="A2793" s="217">
        <f t="shared" si="397"/>
        <v>2790</v>
      </c>
      <c r="B2793" s="57" t="s">
        <v>3478</v>
      </c>
      <c r="C2793" s="58" t="s">
        <v>428</v>
      </c>
      <c r="D2793" s="58" t="s">
        <v>2284</v>
      </c>
      <c r="E2793" s="58" t="s">
        <v>3479</v>
      </c>
      <c r="F2793" s="58" t="s">
        <v>3027</v>
      </c>
      <c r="G2793" s="58" t="s">
        <v>89</v>
      </c>
      <c r="H2793" s="58" t="s">
        <v>441</v>
      </c>
      <c r="I2793" s="58" t="s">
        <v>25</v>
      </c>
      <c r="J2793" s="58" t="s">
        <v>25</v>
      </c>
      <c r="K2793" s="57"/>
      <c r="L2793" s="184">
        <v>996</v>
      </c>
      <c r="M2793" s="185">
        <v>2914</v>
      </c>
      <c r="N2793" s="186">
        <v>2914</v>
      </c>
      <c r="O2793" s="187">
        <f t="shared" si="402"/>
        <v>0</v>
      </c>
      <c r="P2793" s="59">
        <f t="shared" si="401"/>
        <v>100</v>
      </c>
    </row>
    <row r="2794" spans="1:16" s="2" customFormat="1" outlineLevel="2" x14ac:dyDescent="0.2">
      <c r="A2794" s="217">
        <f t="shared" si="397"/>
        <v>2791</v>
      </c>
      <c r="B2794" s="57" t="s">
        <v>3467</v>
      </c>
      <c r="C2794" s="58" t="s">
        <v>428</v>
      </c>
      <c r="D2794" s="58" t="s">
        <v>2284</v>
      </c>
      <c r="E2794" s="58" t="s">
        <v>3468</v>
      </c>
      <c r="F2794" s="58" t="s">
        <v>3027</v>
      </c>
      <c r="G2794" s="58" t="s">
        <v>89</v>
      </c>
      <c r="H2794" s="58" t="s">
        <v>441</v>
      </c>
      <c r="I2794" s="58" t="s">
        <v>25</v>
      </c>
      <c r="J2794" s="58" t="s">
        <v>25</v>
      </c>
      <c r="K2794" s="57"/>
      <c r="L2794" s="184">
        <v>3354</v>
      </c>
      <c r="M2794" s="185">
        <v>0</v>
      </c>
      <c r="N2794" s="186">
        <v>0</v>
      </c>
      <c r="O2794" s="187">
        <f t="shared" si="402"/>
        <v>0</v>
      </c>
      <c r="P2794" s="59" t="s">
        <v>8417</v>
      </c>
    </row>
    <row r="2795" spans="1:16" s="2" customFormat="1" outlineLevel="2" x14ac:dyDescent="0.2">
      <c r="A2795" s="217">
        <f t="shared" si="397"/>
        <v>2792</v>
      </c>
      <c r="B2795" s="57" t="s">
        <v>3480</v>
      </c>
      <c r="C2795" s="58" t="s">
        <v>428</v>
      </c>
      <c r="D2795" s="58" t="s">
        <v>2284</v>
      </c>
      <c r="E2795" s="58" t="s">
        <v>3481</v>
      </c>
      <c r="F2795" s="58" t="s">
        <v>3027</v>
      </c>
      <c r="G2795" s="58" t="s">
        <v>89</v>
      </c>
      <c r="H2795" s="58" t="s">
        <v>441</v>
      </c>
      <c r="I2795" s="58" t="s">
        <v>25</v>
      </c>
      <c r="J2795" s="58" t="s">
        <v>25</v>
      </c>
      <c r="K2795" s="57"/>
      <c r="L2795" s="184">
        <v>0</v>
      </c>
      <c r="M2795" s="185">
        <v>2499</v>
      </c>
      <c r="N2795" s="186">
        <v>2499</v>
      </c>
      <c r="O2795" s="187">
        <f t="shared" si="402"/>
        <v>0</v>
      </c>
      <c r="P2795" s="59">
        <f t="shared" si="401"/>
        <v>100</v>
      </c>
    </row>
    <row r="2796" spans="1:16" s="2" customFormat="1" outlineLevel="2" x14ac:dyDescent="0.2">
      <c r="A2796" s="217">
        <f t="shared" si="397"/>
        <v>2793</v>
      </c>
      <c r="B2796" s="57" t="s">
        <v>3482</v>
      </c>
      <c r="C2796" s="58" t="s">
        <v>428</v>
      </c>
      <c r="D2796" s="58" t="s">
        <v>2284</v>
      </c>
      <c r="E2796" s="58" t="s">
        <v>2110</v>
      </c>
      <c r="F2796" s="58" t="s">
        <v>2389</v>
      </c>
      <c r="G2796" s="58" t="s">
        <v>89</v>
      </c>
      <c r="H2796" s="58" t="s">
        <v>441</v>
      </c>
      <c r="I2796" s="58" t="s">
        <v>25</v>
      </c>
      <c r="J2796" s="58" t="s">
        <v>25</v>
      </c>
      <c r="K2796" s="57"/>
      <c r="L2796" s="184">
        <v>6520</v>
      </c>
      <c r="M2796" s="185">
        <v>6361</v>
      </c>
      <c r="N2796" s="186">
        <v>6361</v>
      </c>
      <c r="O2796" s="187">
        <f t="shared" si="402"/>
        <v>0</v>
      </c>
      <c r="P2796" s="59">
        <f t="shared" si="401"/>
        <v>100</v>
      </c>
    </row>
    <row r="2797" spans="1:16" s="2" customFormat="1" outlineLevel="2" x14ac:dyDescent="0.2">
      <c r="A2797" s="217">
        <f t="shared" si="397"/>
        <v>2794</v>
      </c>
      <c r="B2797" s="57" t="s">
        <v>2910</v>
      </c>
      <c r="C2797" s="58" t="s">
        <v>428</v>
      </c>
      <c r="D2797" s="58" t="s">
        <v>2284</v>
      </c>
      <c r="E2797" s="58" t="s">
        <v>2911</v>
      </c>
      <c r="F2797" s="58" t="s">
        <v>151</v>
      </c>
      <c r="G2797" s="58" t="s">
        <v>89</v>
      </c>
      <c r="H2797" s="58" t="s">
        <v>441</v>
      </c>
      <c r="I2797" s="58" t="s">
        <v>25</v>
      </c>
      <c r="J2797" s="58" t="s">
        <v>25</v>
      </c>
      <c r="K2797" s="57"/>
      <c r="L2797" s="184">
        <v>5671</v>
      </c>
      <c r="M2797" s="185">
        <v>8261</v>
      </c>
      <c r="N2797" s="186">
        <v>8261</v>
      </c>
      <c r="O2797" s="187">
        <f t="shared" si="402"/>
        <v>0</v>
      </c>
      <c r="P2797" s="59">
        <f t="shared" si="401"/>
        <v>100</v>
      </c>
    </row>
    <row r="2798" spans="1:16" s="2" customFormat="1" outlineLevel="2" x14ac:dyDescent="0.2">
      <c r="A2798" s="217">
        <f t="shared" si="397"/>
        <v>2795</v>
      </c>
      <c r="B2798" s="57" t="s">
        <v>3483</v>
      </c>
      <c r="C2798" s="58" t="s">
        <v>428</v>
      </c>
      <c r="D2798" s="58" t="s">
        <v>2284</v>
      </c>
      <c r="E2798" s="58" t="s">
        <v>3484</v>
      </c>
      <c r="F2798" s="58" t="s">
        <v>151</v>
      </c>
      <c r="G2798" s="58" t="s">
        <v>89</v>
      </c>
      <c r="H2798" s="58" t="s">
        <v>441</v>
      </c>
      <c r="I2798" s="58" t="s">
        <v>25</v>
      </c>
      <c r="J2798" s="58" t="s">
        <v>25</v>
      </c>
      <c r="K2798" s="57"/>
      <c r="L2798" s="184">
        <v>7324</v>
      </c>
      <c r="M2798" s="185">
        <v>7191</v>
      </c>
      <c r="N2798" s="186">
        <v>7191</v>
      </c>
      <c r="O2798" s="187">
        <f t="shared" si="402"/>
        <v>0</v>
      </c>
      <c r="P2798" s="59">
        <f t="shared" si="401"/>
        <v>100</v>
      </c>
    </row>
    <row r="2799" spans="1:16" s="2" customFormat="1" outlineLevel="2" x14ac:dyDescent="0.2">
      <c r="A2799" s="217">
        <f t="shared" si="397"/>
        <v>2796</v>
      </c>
      <c r="B2799" s="57" t="s">
        <v>3485</v>
      </c>
      <c r="C2799" s="58" t="s">
        <v>428</v>
      </c>
      <c r="D2799" s="58" t="s">
        <v>2284</v>
      </c>
      <c r="E2799" s="58" t="s">
        <v>3486</v>
      </c>
      <c r="F2799" s="58" t="s">
        <v>151</v>
      </c>
      <c r="G2799" s="58" t="s">
        <v>89</v>
      </c>
      <c r="H2799" s="58" t="s">
        <v>441</v>
      </c>
      <c r="I2799" s="58" t="s">
        <v>25</v>
      </c>
      <c r="J2799" s="58" t="s">
        <v>25</v>
      </c>
      <c r="K2799" s="57"/>
      <c r="L2799" s="184">
        <v>3780</v>
      </c>
      <c r="M2799" s="185">
        <v>3016</v>
      </c>
      <c r="N2799" s="186">
        <v>3016</v>
      </c>
      <c r="O2799" s="187">
        <f t="shared" si="402"/>
        <v>0</v>
      </c>
      <c r="P2799" s="59">
        <f t="shared" si="401"/>
        <v>100</v>
      </c>
    </row>
    <row r="2800" spans="1:16" s="2" customFormat="1" outlineLevel="2" x14ac:dyDescent="0.2">
      <c r="A2800" s="217">
        <f t="shared" si="397"/>
        <v>2797</v>
      </c>
      <c r="B2800" s="57" t="s">
        <v>3487</v>
      </c>
      <c r="C2800" s="58" t="s">
        <v>428</v>
      </c>
      <c r="D2800" s="58" t="s">
        <v>2284</v>
      </c>
      <c r="E2800" s="58" t="s">
        <v>2876</v>
      </c>
      <c r="F2800" s="58" t="s">
        <v>151</v>
      </c>
      <c r="G2800" s="58" t="s">
        <v>89</v>
      </c>
      <c r="H2800" s="58" t="s">
        <v>441</v>
      </c>
      <c r="I2800" s="58" t="s">
        <v>25</v>
      </c>
      <c r="J2800" s="58" t="s">
        <v>25</v>
      </c>
      <c r="K2800" s="57"/>
      <c r="L2800" s="184">
        <v>3727</v>
      </c>
      <c r="M2800" s="185">
        <v>3539</v>
      </c>
      <c r="N2800" s="186">
        <v>3539</v>
      </c>
      <c r="O2800" s="187">
        <f t="shared" si="402"/>
        <v>0</v>
      </c>
      <c r="P2800" s="59">
        <f t="shared" si="401"/>
        <v>100</v>
      </c>
    </row>
    <row r="2801" spans="1:16" s="2" customFormat="1" outlineLevel="2" x14ac:dyDescent="0.2">
      <c r="A2801" s="217">
        <f t="shared" si="397"/>
        <v>2798</v>
      </c>
      <c r="B2801" s="57" t="s">
        <v>3488</v>
      </c>
      <c r="C2801" s="58" t="s">
        <v>428</v>
      </c>
      <c r="D2801" s="58" t="s">
        <v>2284</v>
      </c>
      <c r="E2801" s="58" t="s">
        <v>2878</v>
      </c>
      <c r="F2801" s="58" t="s">
        <v>151</v>
      </c>
      <c r="G2801" s="58" t="s">
        <v>89</v>
      </c>
      <c r="H2801" s="58" t="s">
        <v>441</v>
      </c>
      <c r="I2801" s="58" t="s">
        <v>25</v>
      </c>
      <c r="J2801" s="58" t="s">
        <v>25</v>
      </c>
      <c r="K2801" s="57"/>
      <c r="L2801" s="184">
        <v>8976</v>
      </c>
      <c r="M2801" s="185">
        <v>8130</v>
      </c>
      <c r="N2801" s="186">
        <v>8130</v>
      </c>
      <c r="O2801" s="187">
        <f t="shared" si="402"/>
        <v>0</v>
      </c>
      <c r="P2801" s="59">
        <f t="shared" si="401"/>
        <v>100</v>
      </c>
    </row>
    <row r="2802" spans="1:16" s="2" customFormat="1" outlineLevel="2" x14ac:dyDescent="0.2">
      <c r="A2802" s="217">
        <f t="shared" si="397"/>
        <v>2799</v>
      </c>
      <c r="B2802" s="57" t="s">
        <v>3489</v>
      </c>
      <c r="C2802" s="58" t="s">
        <v>428</v>
      </c>
      <c r="D2802" s="58" t="s">
        <v>2284</v>
      </c>
      <c r="E2802" s="58" t="s">
        <v>3490</v>
      </c>
      <c r="F2802" s="58" t="s">
        <v>151</v>
      </c>
      <c r="G2802" s="58" t="s">
        <v>89</v>
      </c>
      <c r="H2802" s="58" t="s">
        <v>441</v>
      </c>
      <c r="I2802" s="58" t="s">
        <v>25</v>
      </c>
      <c r="J2802" s="58" t="s">
        <v>25</v>
      </c>
      <c r="K2802" s="57"/>
      <c r="L2802" s="184">
        <v>5564</v>
      </c>
      <c r="M2802" s="185">
        <v>6893</v>
      </c>
      <c r="N2802" s="186">
        <v>6893</v>
      </c>
      <c r="O2802" s="187">
        <f t="shared" si="402"/>
        <v>0</v>
      </c>
      <c r="P2802" s="59">
        <f t="shared" si="401"/>
        <v>100</v>
      </c>
    </row>
    <row r="2803" spans="1:16" s="2" customFormat="1" outlineLevel="2" x14ac:dyDescent="0.2">
      <c r="A2803" s="217">
        <f t="shared" si="397"/>
        <v>2800</v>
      </c>
      <c r="B2803" s="57" t="s">
        <v>3491</v>
      </c>
      <c r="C2803" s="58" t="s">
        <v>428</v>
      </c>
      <c r="D2803" s="58" t="s">
        <v>2284</v>
      </c>
      <c r="E2803" s="58" t="s">
        <v>2880</v>
      </c>
      <c r="F2803" s="58" t="s">
        <v>151</v>
      </c>
      <c r="G2803" s="58" t="s">
        <v>89</v>
      </c>
      <c r="H2803" s="58" t="s">
        <v>441</v>
      </c>
      <c r="I2803" s="58" t="s">
        <v>25</v>
      </c>
      <c r="J2803" s="58" t="s">
        <v>25</v>
      </c>
      <c r="K2803" s="57"/>
      <c r="L2803" s="184">
        <v>10401</v>
      </c>
      <c r="M2803" s="185">
        <v>9301</v>
      </c>
      <c r="N2803" s="186">
        <v>9301</v>
      </c>
      <c r="O2803" s="187">
        <f t="shared" si="402"/>
        <v>0</v>
      </c>
      <c r="P2803" s="59">
        <f t="shared" si="401"/>
        <v>100</v>
      </c>
    </row>
    <row r="2804" spans="1:16" s="2" customFormat="1" outlineLevel="2" x14ac:dyDescent="0.2">
      <c r="A2804" s="217">
        <f t="shared" si="397"/>
        <v>2801</v>
      </c>
      <c r="B2804" s="57" t="s">
        <v>3492</v>
      </c>
      <c r="C2804" s="58" t="s">
        <v>428</v>
      </c>
      <c r="D2804" s="58" t="s">
        <v>2284</v>
      </c>
      <c r="E2804" s="58" t="s">
        <v>3493</v>
      </c>
      <c r="F2804" s="58" t="s">
        <v>151</v>
      </c>
      <c r="G2804" s="58" t="s">
        <v>89</v>
      </c>
      <c r="H2804" s="58" t="s">
        <v>441</v>
      </c>
      <c r="I2804" s="58" t="s">
        <v>25</v>
      </c>
      <c r="J2804" s="58" t="s">
        <v>25</v>
      </c>
      <c r="K2804" s="57"/>
      <c r="L2804" s="184">
        <v>8702</v>
      </c>
      <c r="M2804" s="185">
        <v>9327</v>
      </c>
      <c r="N2804" s="186">
        <v>9327</v>
      </c>
      <c r="O2804" s="187">
        <f t="shared" si="402"/>
        <v>0</v>
      </c>
      <c r="P2804" s="59">
        <f t="shared" si="401"/>
        <v>100</v>
      </c>
    </row>
    <row r="2805" spans="1:16" s="2" customFormat="1" outlineLevel="2" x14ac:dyDescent="0.2">
      <c r="A2805" s="217">
        <f t="shared" si="397"/>
        <v>2802</v>
      </c>
      <c r="B2805" s="57" t="s">
        <v>3494</v>
      </c>
      <c r="C2805" s="58" t="s">
        <v>428</v>
      </c>
      <c r="D2805" s="58" t="s">
        <v>2284</v>
      </c>
      <c r="E2805" s="58" t="s">
        <v>2882</v>
      </c>
      <c r="F2805" s="58" t="s">
        <v>151</v>
      </c>
      <c r="G2805" s="58" t="s">
        <v>89</v>
      </c>
      <c r="H2805" s="58" t="s">
        <v>441</v>
      </c>
      <c r="I2805" s="58" t="s">
        <v>25</v>
      </c>
      <c r="J2805" s="58" t="s">
        <v>25</v>
      </c>
      <c r="K2805" s="57"/>
      <c r="L2805" s="184">
        <v>15712</v>
      </c>
      <c r="M2805" s="185">
        <v>16518</v>
      </c>
      <c r="N2805" s="186">
        <v>16518</v>
      </c>
      <c r="O2805" s="187">
        <f t="shared" si="402"/>
        <v>0</v>
      </c>
      <c r="P2805" s="59">
        <f t="shared" si="401"/>
        <v>100</v>
      </c>
    </row>
    <row r="2806" spans="1:16" s="2" customFormat="1" outlineLevel="2" x14ac:dyDescent="0.2">
      <c r="A2806" s="217">
        <f t="shared" si="397"/>
        <v>2803</v>
      </c>
      <c r="B2806" s="57" t="s">
        <v>3495</v>
      </c>
      <c r="C2806" s="58" t="s">
        <v>428</v>
      </c>
      <c r="D2806" s="58" t="s">
        <v>2284</v>
      </c>
      <c r="E2806" s="58" t="s">
        <v>3496</v>
      </c>
      <c r="F2806" s="58" t="s">
        <v>151</v>
      </c>
      <c r="G2806" s="58" t="s">
        <v>89</v>
      </c>
      <c r="H2806" s="58" t="s">
        <v>441</v>
      </c>
      <c r="I2806" s="58" t="s">
        <v>25</v>
      </c>
      <c r="J2806" s="58" t="s">
        <v>25</v>
      </c>
      <c r="K2806" s="57"/>
      <c r="L2806" s="184">
        <v>9031</v>
      </c>
      <c r="M2806" s="185">
        <v>9080</v>
      </c>
      <c r="N2806" s="186">
        <v>9080</v>
      </c>
      <c r="O2806" s="187">
        <f t="shared" si="402"/>
        <v>0</v>
      </c>
      <c r="P2806" s="59">
        <f t="shared" si="401"/>
        <v>100</v>
      </c>
    </row>
    <row r="2807" spans="1:16" s="2" customFormat="1" outlineLevel="2" x14ac:dyDescent="0.2">
      <c r="A2807" s="217">
        <f t="shared" si="397"/>
        <v>2804</v>
      </c>
      <c r="B2807" s="57" t="s">
        <v>3497</v>
      </c>
      <c r="C2807" s="58" t="s">
        <v>428</v>
      </c>
      <c r="D2807" s="58" t="s">
        <v>2284</v>
      </c>
      <c r="E2807" s="58" t="s">
        <v>3498</v>
      </c>
      <c r="F2807" s="58" t="s">
        <v>649</v>
      </c>
      <c r="G2807" s="58" t="s">
        <v>89</v>
      </c>
      <c r="H2807" s="58" t="s">
        <v>441</v>
      </c>
      <c r="I2807" s="58" t="s">
        <v>25</v>
      </c>
      <c r="J2807" s="58" t="s">
        <v>25</v>
      </c>
      <c r="K2807" s="57"/>
      <c r="L2807" s="184">
        <v>4236</v>
      </c>
      <c r="M2807" s="185">
        <v>3844</v>
      </c>
      <c r="N2807" s="186">
        <v>3844</v>
      </c>
      <c r="O2807" s="187">
        <f t="shared" si="402"/>
        <v>0</v>
      </c>
      <c r="P2807" s="59">
        <f t="shared" si="401"/>
        <v>100</v>
      </c>
    </row>
    <row r="2808" spans="1:16" s="2" customFormat="1" outlineLevel="2" x14ac:dyDescent="0.2">
      <c r="A2808" s="217">
        <f t="shared" si="397"/>
        <v>2805</v>
      </c>
      <c r="B2808" s="57" t="s">
        <v>3499</v>
      </c>
      <c r="C2808" s="58" t="s">
        <v>428</v>
      </c>
      <c r="D2808" s="58" t="s">
        <v>2284</v>
      </c>
      <c r="E2808" s="58" t="s">
        <v>3500</v>
      </c>
      <c r="F2808" s="58" t="s">
        <v>649</v>
      </c>
      <c r="G2808" s="58" t="s">
        <v>89</v>
      </c>
      <c r="H2808" s="58" t="s">
        <v>441</v>
      </c>
      <c r="I2808" s="58" t="s">
        <v>25</v>
      </c>
      <c r="J2808" s="58" t="s">
        <v>25</v>
      </c>
      <c r="K2808" s="57"/>
      <c r="L2808" s="184">
        <v>25002</v>
      </c>
      <c r="M2808" s="185">
        <v>23268</v>
      </c>
      <c r="N2808" s="186">
        <v>23268</v>
      </c>
      <c r="O2808" s="187">
        <f t="shared" si="402"/>
        <v>0</v>
      </c>
      <c r="P2808" s="59">
        <f t="shared" si="401"/>
        <v>100</v>
      </c>
    </row>
    <row r="2809" spans="1:16" s="2" customFormat="1" outlineLevel="2" x14ac:dyDescent="0.2">
      <c r="A2809" s="217">
        <f t="shared" si="397"/>
        <v>2806</v>
      </c>
      <c r="B2809" s="57" t="s">
        <v>3501</v>
      </c>
      <c r="C2809" s="58" t="s">
        <v>428</v>
      </c>
      <c r="D2809" s="58" t="s">
        <v>2284</v>
      </c>
      <c r="E2809" s="58" t="s">
        <v>3502</v>
      </c>
      <c r="F2809" s="58" t="s">
        <v>649</v>
      </c>
      <c r="G2809" s="58" t="s">
        <v>89</v>
      </c>
      <c r="H2809" s="58" t="s">
        <v>441</v>
      </c>
      <c r="I2809" s="58" t="s">
        <v>25</v>
      </c>
      <c r="J2809" s="58" t="s">
        <v>25</v>
      </c>
      <c r="K2809" s="57"/>
      <c r="L2809" s="184">
        <v>8250</v>
      </c>
      <c r="M2809" s="185">
        <v>8337</v>
      </c>
      <c r="N2809" s="186">
        <v>8337</v>
      </c>
      <c r="O2809" s="187">
        <f t="shared" si="402"/>
        <v>0</v>
      </c>
      <c r="P2809" s="59">
        <f t="shared" si="401"/>
        <v>100</v>
      </c>
    </row>
    <row r="2810" spans="1:16" s="2" customFormat="1" outlineLevel="2" x14ac:dyDescent="0.2">
      <c r="A2810" s="217">
        <f t="shared" si="397"/>
        <v>2807</v>
      </c>
      <c r="B2810" s="57" t="s">
        <v>3503</v>
      </c>
      <c r="C2810" s="58" t="s">
        <v>428</v>
      </c>
      <c r="D2810" s="58" t="s">
        <v>2284</v>
      </c>
      <c r="E2810" s="58" t="s">
        <v>1115</v>
      </c>
      <c r="F2810" s="58" t="s">
        <v>649</v>
      </c>
      <c r="G2810" s="58" t="s">
        <v>89</v>
      </c>
      <c r="H2810" s="58" t="s">
        <v>441</v>
      </c>
      <c r="I2810" s="58" t="s">
        <v>25</v>
      </c>
      <c r="J2810" s="58" t="s">
        <v>25</v>
      </c>
      <c r="K2810" s="57"/>
      <c r="L2810" s="184">
        <v>11556</v>
      </c>
      <c r="M2810" s="185">
        <v>14187</v>
      </c>
      <c r="N2810" s="186">
        <v>14187</v>
      </c>
      <c r="O2810" s="187">
        <f t="shared" si="402"/>
        <v>0</v>
      </c>
      <c r="P2810" s="59">
        <f t="shared" si="401"/>
        <v>100</v>
      </c>
    </row>
    <row r="2811" spans="1:16" s="2" customFormat="1" outlineLevel="2" x14ac:dyDescent="0.2">
      <c r="A2811" s="217">
        <f t="shared" si="397"/>
        <v>2808</v>
      </c>
      <c r="B2811" s="57" t="s">
        <v>3504</v>
      </c>
      <c r="C2811" s="58" t="s">
        <v>428</v>
      </c>
      <c r="D2811" s="58" t="s">
        <v>2284</v>
      </c>
      <c r="E2811" s="58" t="s">
        <v>3505</v>
      </c>
      <c r="F2811" s="58" t="s">
        <v>649</v>
      </c>
      <c r="G2811" s="58" t="s">
        <v>89</v>
      </c>
      <c r="H2811" s="58" t="s">
        <v>441</v>
      </c>
      <c r="I2811" s="58" t="s">
        <v>25</v>
      </c>
      <c r="J2811" s="58" t="s">
        <v>25</v>
      </c>
      <c r="K2811" s="57"/>
      <c r="L2811" s="184">
        <v>1200</v>
      </c>
      <c r="M2811" s="185">
        <v>1056</v>
      </c>
      <c r="N2811" s="186">
        <v>1056</v>
      </c>
      <c r="O2811" s="187">
        <f t="shared" si="402"/>
        <v>0</v>
      </c>
      <c r="P2811" s="59">
        <f t="shared" si="401"/>
        <v>100</v>
      </c>
    </row>
    <row r="2812" spans="1:16" s="2" customFormat="1" outlineLevel="2" x14ac:dyDescent="0.2">
      <c r="A2812" s="217">
        <f t="shared" si="397"/>
        <v>2809</v>
      </c>
      <c r="B2812" s="57" t="s">
        <v>2883</v>
      </c>
      <c r="C2812" s="58" t="s">
        <v>428</v>
      </c>
      <c r="D2812" s="58" t="s">
        <v>2284</v>
      </c>
      <c r="E2812" s="58" t="s">
        <v>514</v>
      </c>
      <c r="F2812" s="58" t="s">
        <v>649</v>
      </c>
      <c r="G2812" s="58" t="s">
        <v>89</v>
      </c>
      <c r="H2812" s="58" t="s">
        <v>441</v>
      </c>
      <c r="I2812" s="58" t="s">
        <v>25</v>
      </c>
      <c r="J2812" s="58" t="s">
        <v>25</v>
      </c>
      <c r="K2812" s="57"/>
      <c r="L2812" s="184">
        <v>20906</v>
      </c>
      <c r="M2812" s="185">
        <v>20616</v>
      </c>
      <c r="N2812" s="186">
        <v>20616</v>
      </c>
      <c r="O2812" s="187">
        <f t="shared" si="402"/>
        <v>0</v>
      </c>
      <c r="P2812" s="59">
        <f t="shared" si="401"/>
        <v>100</v>
      </c>
    </row>
    <row r="2813" spans="1:16" s="2" customFormat="1" outlineLevel="2" x14ac:dyDescent="0.2">
      <c r="A2813" s="217">
        <f t="shared" si="397"/>
        <v>2810</v>
      </c>
      <c r="B2813" s="57" t="s">
        <v>3506</v>
      </c>
      <c r="C2813" s="58" t="s">
        <v>428</v>
      </c>
      <c r="D2813" s="58" t="s">
        <v>2284</v>
      </c>
      <c r="E2813" s="58" t="s">
        <v>3507</v>
      </c>
      <c r="F2813" s="58" t="s">
        <v>649</v>
      </c>
      <c r="G2813" s="58" t="s">
        <v>89</v>
      </c>
      <c r="H2813" s="58" t="s">
        <v>441</v>
      </c>
      <c r="I2813" s="58" t="s">
        <v>25</v>
      </c>
      <c r="J2813" s="58" t="s">
        <v>25</v>
      </c>
      <c r="K2813" s="57"/>
      <c r="L2813" s="184">
        <v>8500</v>
      </c>
      <c r="M2813" s="185">
        <v>6406</v>
      </c>
      <c r="N2813" s="186">
        <v>6406</v>
      </c>
      <c r="O2813" s="187">
        <f t="shared" si="402"/>
        <v>0</v>
      </c>
      <c r="P2813" s="59">
        <f t="shared" si="401"/>
        <v>100</v>
      </c>
    </row>
    <row r="2814" spans="1:16" s="2" customFormat="1" outlineLevel="2" x14ac:dyDescent="0.2">
      <c r="A2814" s="217">
        <f t="shared" si="397"/>
        <v>2811</v>
      </c>
      <c r="B2814" s="57" t="s">
        <v>3508</v>
      </c>
      <c r="C2814" s="58" t="s">
        <v>428</v>
      </c>
      <c r="D2814" s="58" t="s">
        <v>2284</v>
      </c>
      <c r="E2814" s="58" t="s">
        <v>3509</v>
      </c>
      <c r="F2814" s="58" t="s">
        <v>649</v>
      </c>
      <c r="G2814" s="58" t="s">
        <v>89</v>
      </c>
      <c r="H2814" s="58" t="s">
        <v>441</v>
      </c>
      <c r="I2814" s="58" t="s">
        <v>25</v>
      </c>
      <c r="J2814" s="58" t="s">
        <v>25</v>
      </c>
      <c r="K2814" s="57"/>
      <c r="L2814" s="184">
        <v>8042</v>
      </c>
      <c r="M2814" s="185">
        <v>7785</v>
      </c>
      <c r="N2814" s="186">
        <v>7785</v>
      </c>
      <c r="O2814" s="187">
        <f t="shared" si="402"/>
        <v>0</v>
      </c>
      <c r="P2814" s="59">
        <f t="shared" si="401"/>
        <v>100</v>
      </c>
    </row>
    <row r="2815" spans="1:16" s="2" customFormat="1" outlineLevel="2" x14ac:dyDescent="0.2">
      <c r="A2815" s="217">
        <f t="shared" si="397"/>
        <v>2812</v>
      </c>
      <c r="B2815" s="57" t="s">
        <v>3510</v>
      </c>
      <c r="C2815" s="58" t="s">
        <v>428</v>
      </c>
      <c r="D2815" s="58" t="s">
        <v>2284</v>
      </c>
      <c r="E2815" s="58" t="s">
        <v>3511</v>
      </c>
      <c r="F2815" s="58" t="s">
        <v>3512</v>
      </c>
      <c r="G2815" s="58" t="s">
        <v>89</v>
      </c>
      <c r="H2815" s="58" t="s">
        <v>441</v>
      </c>
      <c r="I2815" s="58" t="s">
        <v>25</v>
      </c>
      <c r="J2815" s="58" t="s">
        <v>25</v>
      </c>
      <c r="K2815" s="57"/>
      <c r="L2815" s="184">
        <v>24035</v>
      </c>
      <c r="M2815" s="185">
        <v>23408</v>
      </c>
      <c r="N2815" s="186">
        <v>23408</v>
      </c>
      <c r="O2815" s="187">
        <f t="shared" si="402"/>
        <v>0</v>
      </c>
      <c r="P2815" s="59">
        <f t="shared" si="401"/>
        <v>100</v>
      </c>
    </row>
    <row r="2816" spans="1:16" s="2" customFormat="1" outlineLevel="2" x14ac:dyDescent="0.2">
      <c r="A2816" s="217">
        <f t="shared" si="397"/>
        <v>2813</v>
      </c>
      <c r="B2816" s="57" t="s">
        <v>3513</v>
      </c>
      <c r="C2816" s="58" t="s">
        <v>428</v>
      </c>
      <c r="D2816" s="58" t="s">
        <v>2284</v>
      </c>
      <c r="E2816" s="58" t="s">
        <v>3514</v>
      </c>
      <c r="F2816" s="58" t="s">
        <v>2854</v>
      </c>
      <c r="G2816" s="58" t="s">
        <v>89</v>
      </c>
      <c r="H2816" s="58" t="s">
        <v>441</v>
      </c>
      <c r="I2816" s="58" t="s">
        <v>25</v>
      </c>
      <c r="J2816" s="58" t="s">
        <v>25</v>
      </c>
      <c r="K2816" s="57"/>
      <c r="L2816" s="184">
        <v>750</v>
      </c>
      <c r="M2816" s="185">
        <v>56</v>
      </c>
      <c r="N2816" s="186">
        <v>56</v>
      </c>
      <c r="O2816" s="187">
        <f t="shared" si="402"/>
        <v>0</v>
      </c>
      <c r="P2816" s="59">
        <f t="shared" si="401"/>
        <v>100</v>
      </c>
    </row>
    <row r="2817" spans="1:16" s="2" customFormat="1" outlineLevel="2" x14ac:dyDescent="0.2">
      <c r="A2817" s="217">
        <f t="shared" si="397"/>
        <v>2814</v>
      </c>
      <c r="B2817" s="57" t="s">
        <v>3515</v>
      </c>
      <c r="C2817" s="58" t="s">
        <v>428</v>
      </c>
      <c r="D2817" s="58" t="s">
        <v>2284</v>
      </c>
      <c r="E2817" s="58" t="s">
        <v>3516</v>
      </c>
      <c r="F2817" s="58" t="s">
        <v>2854</v>
      </c>
      <c r="G2817" s="58" t="s">
        <v>89</v>
      </c>
      <c r="H2817" s="58" t="s">
        <v>441</v>
      </c>
      <c r="I2817" s="58" t="s">
        <v>25</v>
      </c>
      <c r="J2817" s="58" t="s">
        <v>25</v>
      </c>
      <c r="K2817" s="57"/>
      <c r="L2817" s="184">
        <v>2086</v>
      </c>
      <c r="M2817" s="185">
        <v>2064</v>
      </c>
      <c r="N2817" s="186">
        <v>2064</v>
      </c>
      <c r="O2817" s="187">
        <f t="shared" si="402"/>
        <v>0</v>
      </c>
      <c r="P2817" s="59">
        <f t="shared" si="401"/>
        <v>100</v>
      </c>
    </row>
    <row r="2818" spans="1:16" s="2" customFormat="1" outlineLevel="2" x14ac:dyDescent="0.2">
      <c r="A2818" s="217">
        <f t="shared" si="397"/>
        <v>2815</v>
      </c>
      <c r="B2818" s="57" t="s">
        <v>3517</v>
      </c>
      <c r="C2818" s="58" t="s">
        <v>428</v>
      </c>
      <c r="D2818" s="58" t="s">
        <v>2284</v>
      </c>
      <c r="E2818" s="58" t="s">
        <v>3518</v>
      </c>
      <c r="F2818" s="58" t="s">
        <v>2854</v>
      </c>
      <c r="G2818" s="58" t="s">
        <v>89</v>
      </c>
      <c r="H2818" s="58" t="s">
        <v>441</v>
      </c>
      <c r="I2818" s="58" t="s">
        <v>25</v>
      </c>
      <c r="J2818" s="58" t="s">
        <v>25</v>
      </c>
      <c r="K2818" s="57"/>
      <c r="L2818" s="184">
        <v>1442</v>
      </c>
      <c r="M2818" s="185">
        <v>1364</v>
      </c>
      <c r="N2818" s="186">
        <v>1364</v>
      </c>
      <c r="O2818" s="187">
        <f t="shared" si="402"/>
        <v>0</v>
      </c>
      <c r="P2818" s="59">
        <f t="shared" si="401"/>
        <v>100</v>
      </c>
    </row>
    <row r="2819" spans="1:16" s="2" customFormat="1" outlineLevel="2" x14ac:dyDescent="0.2">
      <c r="A2819" s="217">
        <f t="shared" si="397"/>
        <v>2816</v>
      </c>
      <c r="B2819" s="57" t="s">
        <v>3519</v>
      </c>
      <c r="C2819" s="58" t="s">
        <v>428</v>
      </c>
      <c r="D2819" s="58" t="s">
        <v>2284</v>
      </c>
      <c r="E2819" s="58" t="s">
        <v>3520</v>
      </c>
      <c r="F2819" s="58" t="s">
        <v>2854</v>
      </c>
      <c r="G2819" s="58" t="s">
        <v>89</v>
      </c>
      <c r="H2819" s="58" t="s">
        <v>441</v>
      </c>
      <c r="I2819" s="58" t="s">
        <v>25</v>
      </c>
      <c r="J2819" s="58" t="s">
        <v>25</v>
      </c>
      <c r="K2819" s="57"/>
      <c r="L2819" s="184">
        <v>3666</v>
      </c>
      <c r="M2819" s="185">
        <v>3467</v>
      </c>
      <c r="N2819" s="186">
        <v>3467</v>
      </c>
      <c r="O2819" s="187">
        <f t="shared" si="402"/>
        <v>0</v>
      </c>
      <c r="P2819" s="59">
        <f t="shared" si="401"/>
        <v>100</v>
      </c>
    </row>
    <row r="2820" spans="1:16" s="2" customFormat="1" outlineLevel="2" x14ac:dyDescent="0.2">
      <c r="A2820" s="217">
        <f t="shared" si="397"/>
        <v>2817</v>
      </c>
      <c r="B2820" s="57" t="s">
        <v>3521</v>
      </c>
      <c r="C2820" s="58" t="s">
        <v>428</v>
      </c>
      <c r="D2820" s="58" t="s">
        <v>2284</v>
      </c>
      <c r="E2820" s="58" t="s">
        <v>3522</v>
      </c>
      <c r="F2820" s="58" t="s">
        <v>2531</v>
      </c>
      <c r="G2820" s="58" t="s">
        <v>89</v>
      </c>
      <c r="H2820" s="58" t="s">
        <v>441</v>
      </c>
      <c r="I2820" s="58" t="s">
        <v>25</v>
      </c>
      <c r="J2820" s="58" t="s">
        <v>25</v>
      </c>
      <c r="K2820" s="57"/>
      <c r="L2820" s="184">
        <v>2149</v>
      </c>
      <c r="M2820" s="185">
        <v>2032</v>
      </c>
      <c r="N2820" s="186">
        <v>2032</v>
      </c>
      <c r="O2820" s="187">
        <f t="shared" si="402"/>
        <v>0</v>
      </c>
      <c r="P2820" s="59">
        <f t="shared" si="401"/>
        <v>100</v>
      </c>
    </row>
    <row r="2821" spans="1:16" s="2" customFormat="1" outlineLevel="2" x14ac:dyDescent="0.2">
      <c r="A2821" s="217">
        <f t="shared" si="397"/>
        <v>2818</v>
      </c>
      <c r="B2821" s="57" t="s">
        <v>3523</v>
      </c>
      <c r="C2821" s="58" t="s">
        <v>428</v>
      </c>
      <c r="D2821" s="58" t="s">
        <v>2284</v>
      </c>
      <c r="E2821" s="58" t="s">
        <v>3458</v>
      </c>
      <c r="F2821" s="58" t="s">
        <v>2712</v>
      </c>
      <c r="G2821" s="58" t="s">
        <v>3524</v>
      </c>
      <c r="H2821" s="58" t="s">
        <v>441</v>
      </c>
      <c r="I2821" s="58" t="s">
        <v>25</v>
      </c>
      <c r="J2821" s="58" t="s">
        <v>25</v>
      </c>
      <c r="K2821" s="57"/>
      <c r="L2821" s="184">
        <v>0</v>
      </c>
      <c r="M2821" s="185">
        <v>1982</v>
      </c>
      <c r="N2821" s="186">
        <v>1982</v>
      </c>
      <c r="O2821" s="187">
        <f t="shared" si="402"/>
        <v>0</v>
      </c>
      <c r="P2821" s="59">
        <f t="shared" si="401"/>
        <v>100</v>
      </c>
    </row>
    <row r="2822" spans="1:16" s="2" customFormat="1" outlineLevel="2" x14ac:dyDescent="0.2">
      <c r="A2822" s="217">
        <f t="shared" ref="A2822:A2885" si="403">A2821+1</f>
        <v>2819</v>
      </c>
      <c r="B2822" s="57" t="s">
        <v>3525</v>
      </c>
      <c r="C2822" s="58" t="s">
        <v>428</v>
      </c>
      <c r="D2822" s="58" t="s">
        <v>2284</v>
      </c>
      <c r="E2822" s="58" t="s">
        <v>3526</v>
      </c>
      <c r="F2822" s="58" t="s">
        <v>2712</v>
      </c>
      <c r="G2822" s="58" t="s">
        <v>159</v>
      </c>
      <c r="H2822" s="58" t="s">
        <v>441</v>
      </c>
      <c r="I2822" s="58" t="s">
        <v>25</v>
      </c>
      <c r="J2822" s="58" t="s">
        <v>25</v>
      </c>
      <c r="K2822" s="57"/>
      <c r="L2822" s="184">
        <v>1628</v>
      </c>
      <c r="M2822" s="185">
        <v>1518</v>
      </c>
      <c r="N2822" s="186">
        <v>1518</v>
      </c>
      <c r="O2822" s="187">
        <f t="shared" si="402"/>
        <v>0</v>
      </c>
      <c r="P2822" s="59">
        <f t="shared" si="401"/>
        <v>100</v>
      </c>
    </row>
    <row r="2823" spans="1:16" s="2" customFormat="1" outlineLevel="2" x14ac:dyDescent="0.2">
      <c r="A2823" s="217">
        <f t="shared" si="403"/>
        <v>2820</v>
      </c>
      <c r="B2823" s="57" t="s">
        <v>3527</v>
      </c>
      <c r="C2823" s="58" t="s">
        <v>428</v>
      </c>
      <c r="D2823" s="58" t="s">
        <v>2284</v>
      </c>
      <c r="E2823" s="58" t="s">
        <v>3528</v>
      </c>
      <c r="F2823" s="58" t="s">
        <v>2712</v>
      </c>
      <c r="G2823" s="58" t="s">
        <v>159</v>
      </c>
      <c r="H2823" s="58" t="s">
        <v>441</v>
      </c>
      <c r="I2823" s="58" t="s">
        <v>25</v>
      </c>
      <c r="J2823" s="58" t="s">
        <v>25</v>
      </c>
      <c r="K2823" s="57"/>
      <c r="L2823" s="184">
        <v>7585</v>
      </c>
      <c r="M2823" s="185">
        <v>9394</v>
      </c>
      <c r="N2823" s="186">
        <v>9394</v>
      </c>
      <c r="O2823" s="187">
        <f t="shared" si="402"/>
        <v>0</v>
      </c>
      <c r="P2823" s="59">
        <f t="shared" si="401"/>
        <v>100</v>
      </c>
    </row>
    <row r="2824" spans="1:16" s="2" customFormat="1" outlineLevel="2" x14ac:dyDescent="0.2">
      <c r="A2824" s="217">
        <f t="shared" si="403"/>
        <v>2821</v>
      </c>
      <c r="B2824" s="57" t="s">
        <v>3529</v>
      </c>
      <c r="C2824" s="58" t="s">
        <v>428</v>
      </c>
      <c r="D2824" s="58" t="s">
        <v>2284</v>
      </c>
      <c r="E2824" s="58" t="s">
        <v>3019</v>
      </c>
      <c r="F2824" s="58" t="s">
        <v>2356</v>
      </c>
      <c r="G2824" s="58" t="s">
        <v>159</v>
      </c>
      <c r="H2824" s="58" t="s">
        <v>441</v>
      </c>
      <c r="I2824" s="58" t="s">
        <v>25</v>
      </c>
      <c r="J2824" s="58" t="s">
        <v>25</v>
      </c>
      <c r="K2824" s="57"/>
      <c r="L2824" s="184">
        <v>11629</v>
      </c>
      <c r="M2824" s="185">
        <v>11835</v>
      </c>
      <c r="N2824" s="186">
        <v>11835</v>
      </c>
      <c r="O2824" s="187">
        <f t="shared" si="402"/>
        <v>0</v>
      </c>
      <c r="P2824" s="59">
        <f t="shared" si="401"/>
        <v>100</v>
      </c>
    </row>
    <row r="2825" spans="1:16" s="2" customFormat="1" outlineLevel="2" x14ac:dyDescent="0.2">
      <c r="A2825" s="217">
        <f t="shared" si="403"/>
        <v>2822</v>
      </c>
      <c r="B2825" s="57" t="s">
        <v>3530</v>
      </c>
      <c r="C2825" s="58" t="s">
        <v>428</v>
      </c>
      <c r="D2825" s="58" t="s">
        <v>2284</v>
      </c>
      <c r="E2825" s="58" t="s">
        <v>3531</v>
      </c>
      <c r="F2825" s="58" t="s">
        <v>1034</v>
      </c>
      <c r="G2825" s="58" t="s">
        <v>159</v>
      </c>
      <c r="H2825" s="58" t="s">
        <v>441</v>
      </c>
      <c r="I2825" s="58" t="s">
        <v>25</v>
      </c>
      <c r="J2825" s="58" t="s">
        <v>25</v>
      </c>
      <c r="K2825" s="57"/>
      <c r="L2825" s="184">
        <v>3309</v>
      </c>
      <c r="M2825" s="185">
        <v>4458</v>
      </c>
      <c r="N2825" s="186">
        <v>4458</v>
      </c>
      <c r="O2825" s="187">
        <f t="shared" si="402"/>
        <v>0</v>
      </c>
      <c r="P2825" s="59">
        <f t="shared" si="401"/>
        <v>100</v>
      </c>
    </row>
    <row r="2826" spans="1:16" s="2" customFormat="1" outlineLevel="2" x14ac:dyDescent="0.2">
      <c r="A2826" s="217">
        <f t="shared" si="403"/>
        <v>2823</v>
      </c>
      <c r="B2826" s="57" t="s">
        <v>3532</v>
      </c>
      <c r="C2826" s="58" t="s">
        <v>428</v>
      </c>
      <c r="D2826" s="58" t="s">
        <v>2284</v>
      </c>
      <c r="E2826" s="58" t="s">
        <v>3533</v>
      </c>
      <c r="F2826" s="58" t="s">
        <v>1034</v>
      </c>
      <c r="G2826" s="58" t="s">
        <v>159</v>
      </c>
      <c r="H2826" s="58" t="s">
        <v>441</v>
      </c>
      <c r="I2826" s="58" t="s">
        <v>25</v>
      </c>
      <c r="J2826" s="58" t="s">
        <v>25</v>
      </c>
      <c r="K2826" s="57"/>
      <c r="L2826" s="184">
        <v>4000</v>
      </c>
      <c r="M2826" s="185">
        <v>5752</v>
      </c>
      <c r="N2826" s="186">
        <v>5752</v>
      </c>
      <c r="O2826" s="187">
        <f t="shared" si="402"/>
        <v>0</v>
      </c>
      <c r="P2826" s="59">
        <f t="shared" si="401"/>
        <v>100</v>
      </c>
    </row>
    <row r="2827" spans="1:16" s="2" customFormat="1" outlineLevel="2" x14ac:dyDescent="0.2">
      <c r="A2827" s="217">
        <f t="shared" si="403"/>
        <v>2824</v>
      </c>
      <c r="B2827" s="57" t="s">
        <v>3534</v>
      </c>
      <c r="C2827" s="58" t="s">
        <v>428</v>
      </c>
      <c r="D2827" s="58" t="s">
        <v>2284</v>
      </c>
      <c r="E2827" s="58" t="s">
        <v>3029</v>
      </c>
      <c r="F2827" s="58" t="s">
        <v>1505</v>
      </c>
      <c r="G2827" s="58" t="s">
        <v>159</v>
      </c>
      <c r="H2827" s="58" t="s">
        <v>441</v>
      </c>
      <c r="I2827" s="58" t="s">
        <v>25</v>
      </c>
      <c r="J2827" s="58" t="s">
        <v>25</v>
      </c>
      <c r="K2827" s="57"/>
      <c r="L2827" s="184">
        <v>19078</v>
      </c>
      <c r="M2827" s="185">
        <v>19054</v>
      </c>
      <c r="N2827" s="186">
        <v>19054</v>
      </c>
      <c r="O2827" s="187">
        <f t="shared" si="402"/>
        <v>0</v>
      </c>
      <c r="P2827" s="59">
        <f t="shared" si="401"/>
        <v>100</v>
      </c>
    </row>
    <row r="2828" spans="1:16" s="2" customFormat="1" outlineLevel="2" x14ac:dyDescent="0.2">
      <c r="A2828" s="217">
        <f t="shared" si="403"/>
        <v>2825</v>
      </c>
      <c r="B2828" s="57" t="s">
        <v>3535</v>
      </c>
      <c r="C2828" s="58" t="s">
        <v>428</v>
      </c>
      <c r="D2828" s="58" t="s">
        <v>2284</v>
      </c>
      <c r="E2828" s="58" t="s">
        <v>3536</v>
      </c>
      <c r="F2828" s="58" t="s">
        <v>3027</v>
      </c>
      <c r="G2828" s="58" t="s">
        <v>159</v>
      </c>
      <c r="H2828" s="58" t="s">
        <v>441</v>
      </c>
      <c r="I2828" s="58" t="s">
        <v>25</v>
      </c>
      <c r="J2828" s="58" t="s">
        <v>25</v>
      </c>
      <c r="K2828" s="57"/>
      <c r="L2828" s="184">
        <v>7459</v>
      </c>
      <c r="M2828" s="185">
        <v>7598</v>
      </c>
      <c r="N2828" s="186">
        <v>7598</v>
      </c>
      <c r="O2828" s="187">
        <f t="shared" si="402"/>
        <v>0</v>
      </c>
      <c r="P2828" s="59">
        <f t="shared" si="401"/>
        <v>100</v>
      </c>
    </row>
    <row r="2829" spans="1:16" s="2" customFormat="1" outlineLevel="2" x14ac:dyDescent="0.2">
      <c r="A2829" s="217">
        <f t="shared" si="403"/>
        <v>2826</v>
      </c>
      <c r="B2829" s="57" t="s">
        <v>3537</v>
      </c>
      <c r="C2829" s="58" t="s">
        <v>428</v>
      </c>
      <c r="D2829" s="58" t="s">
        <v>2284</v>
      </c>
      <c r="E2829" s="58" t="s">
        <v>3538</v>
      </c>
      <c r="F2829" s="58" t="s">
        <v>3027</v>
      </c>
      <c r="G2829" s="58" t="s">
        <v>159</v>
      </c>
      <c r="H2829" s="58" t="s">
        <v>441</v>
      </c>
      <c r="I2829" s="58" t="s">
        <v>25</v>
      </c>
      <c r="J2829" s="58" t="s">
        <v>25</v>
      </c>
      <c r="K2829" s="57"/>
      <c r="L2829" s="184">
        <v>4205</v>
      </c>
      <c r="M2829" s="185">
        <v>4768</v>
      </c>
      <c r="N2829" s="186">
        <v>4768</v>
      </c>
      <c r="O2829" s="187">
        <f t="shared" si="402"/>
        <v>0</v>
      </c>
      <c r="P2829" s="59">
        <f t="shared" si="401"/>
        <v>100</v>
      </c>
    </row>
    <row r="2830" spans="1:16" s="2" customFormat="1" ht="28.5" outlineLevel="2" x14ac:dyDescent="0.2">
      <c r="A2830" s="217">
        <f t="shared" si="403"/>
        <v>2827</v>
      </c>
      <c r="B2830" s="57" t="s">
        <v>3539</v>
      </c>
      <c r="C2830" s="58" t="s">
        <v>428</v>
      </c>
      <c r="D2830" s="58" t="s">
        <v>2284</v>
      </c>
      <c r="E2830" s="58" t="s">
        <v>3540</v>
      </c>
      <c r="F2830" s="58" t="s">
        <v>151</v>
      </c>
      <c r="G2830" s="58" t="s">
        <v>159</v>
      </c>
      <c r="H2830" s="58" t="s">
        <v>441</v>
      </c>
      <c r="I2830" s="58" t="s">
        <v>25</v>
      </c>
      <c r="J2830" s="58" t="s">
        <v>25</v>
      </c>
      <c r="K2830" s="57"/>
      <c r="L2830" s="184">
        <v>6727</v>
      </c>
      <c r="M2830" s="185">
        <v>4389</v>
      </c>
      <c r="N2830" s="186">
        <v>4389</v>
      </c>
      <c r="O2830" s="187">
        <f t="shared" si="402"/>
        <v>0</v>
      </c>
      <c r="P2830" s="59">
        <f t="shared" si="401"/>
        <v>100</v>
      </c>
    </row>
    <row r="2831" spans="1:16" s="2" customFormat="1" outlineLevel="2" x14ac:dyDescent="0.2">
      <c r="A2831" s="217">
        <f t="shared" si="403"/>
        <v>2828</v>
      </c>
      <c r="B2831" s="57" t="s">
        <v>3541</v>
      </c>
      <c r="C2831" s="58" t="s">
        <v>428</v>
      </c>
      <c r="D2831" s="58" t="s">
        <v>2284</v>
      </c>
      <c r="E2831" s="58" t="s">
        <v>3542</v>
      </c>
      <c r="F2831" s="58" t="s">
        <v>649</v>
      </c>
      <c r="G2831" s="58" t="s">
        <v>159</v>
      </c>
      <c r="H2831" s="58" t="s">
        <v>441</v>
      </c>
      <c r="I2831" s="58" t="s">
        <v>25</v>
      </c>
      <c r="J2831" s="58" t="s">
        <v>25</v>
      </c>
      <c r="K2831" s="57"/>
      <c r="L2831" s="184">
        <v>14821</v>
      </c>
      <c r="M2831" s="185">
        <v>14949</v>
      </c>
      <c r="N2831" s="186">
        <v>14949</v>
      </c>
      <c r="O2831" s="187">
        <f t="shared" si="402"/>
        <v>0</v>
      </c>
      <c r="P2831" s="59">
        <f t="shared" si="401"/>
        <v>100</v>
      </c>
    </row>
    <row r="2832" spans="1:16" s="2" customFormat="1" outlineLevel="2" x14ac:dyDescent="0.2">
      <c r="A2832" s="217">
        <f t="shared" si="403"/>
        <v>2829</v>
      </c>
      <c r="B2832" s="57" t="s">
        <v>3543</v>
      </c>
      <c r="C2832" s="58" t="s">
        <v>428</v>
      </c>
      <c r="D2832" s="58" t="s">
        <v>2284</v>
      </c>
      <c r="E2832" s="58" t="s">
        <v>1712</v>
      </c>
      <c r="F2832" s="58" t="s">
        <v>649</v>
      </c>
      <c r="G2832" s="58" t="s">
        <v>159</v>
      </c>
      <c r="H2832" s="58" t="s">
        <v>441</v>
      </c>
      <c r="I2832" s="58" t="s">
        <v>25</v>
      </c>
      <c r="J2832" s="58" t="s">
        <v>25</v>
      </c>
      <c r="K2832" s="57"/>
      <c r="L2832" s="184">
        <v>10636</v>
      </c>
      <c r="M2832" s="185">
        <v>10170</v>
      </c>
      <c r="N2832" s="186">
        <v>10170</v>
      </c>
      <c r="O2832" s="187">
        <f t="shared" si="402"/>
        <v>0</v>
      </c>
      <c r="P2832" s="59">
        <f t="shared" si="401"/>
        <v>100</v>
      </c>
    </row>
    <row r="2833" spans="1:16" s="2" customFormat="1" outlineLevel="2" x14ac:dyDescent="0.2">
      <c r="A2833" s="217">
        <f t="shared" si="403"/>
        <v>2830</v>
      </c>
      <c r="B2833" s="57" t="s">
        <v>3544</v>
      </c>
      <c r="C2833" s="58" t="s">
        <v>428</v>
      </c>
      <c r="D2833" s="58" t="s">
        <v>2284</v>
      </c>
      <c r="E2833" s="58" t="s">
        <v>3545</v>
      </c>
      <c r="F2833" s="58" t="s">
        <v>2712</v>
      </c>
      <c r="G2833" s="58" t="s">
        <v>86</v>
      </c>
      <c r="H2833" s="58" t="s">
        <v>441</v>
      </c>
      <c r="I2833" s="58" t="s">
        <v>25</v>
      </c>
      <c r="J2833" s="58" t="s">
        <v>25</v>
      </c>
      <c r="K2833" s="57"/>
      <c r="L2833" s="184">
        <v>693</v>
      </c>
      <c r="M2833" s="185">
        <v>983</v>
      </c>
      <c r="N2833" s="186">
        <v>983</v>
      </c>
      <c r="O2833" s="187">
        <f t="shared" si="402"/>
        <v>0</v>
      </c>
      <c r="P2833" s="59">
        <f t="shared" si="401"/>
        <v>100</v>
      </c>
    </row>
    <row r="2834" spans="1:16" s="2" customFormat="1" outlineLevel="2" x14ac:dyDescent="0.2">
      <c r="A2834" s="217">
        <f t="shared" si="403"/>
        <v>2831</v>
      </c>
      <c r="B2834" s="57" t="s">
        <v>3546</v>
      </c>
      <c r="C2834" s="58" t="s">
        <v>428</v>
      </c>
      <c r="D2834" s="58" t="s">
        <v>2284</v>
      </c>
      <c r="E2834" s="58" t="s">
        <v>3547</v>
      </c>
      <c r="F2834" s="58" t="s">
        <v>2712</v>
      </c>
      <c r="G2834" s="58" t="s">
        <v>86</v>
      </c>
      <c r="H2834" s="58" t="s">
        <v>441</v>
      </c>
      <c r="I2834" s="58" t="s">
        <v>25</v>
      </c>
      <c r="J2834" s="58" t="s">
        <v>25</v>
      </c>
      <c r="K2834" s="57"/>
      <c r="L2834" s="184">
        <v>0</v>
      </c>
      <c r="M2834" s="185">
        <v>537</v>
      </c>
      <c r="N2834" s="186">
        <v>537</v>
      </c>
      <c r="O2834" s="187">
        <f t="shared" si="402"/>
        <v>0</v>
      </c>
      <c r="P2834" s="59">
        <f t="shared" si="401"/>
        <v>100</v>
      </c>
    </row>
    <row r="2835" spans="1:16" s="2" customFormat="1" outlineLevel="2" x14ac:dyDescent="0.2">
      <c r="A2835" s="217">
        <f t="shared" si="403"/>
        <v>2832</v>
      </c>
      <c r="B2835" s="57" t="s">
        <v>3548</v>
      </c>
      <c r="C2835" s="58" t="s">
        <v>428</v>
      </c>
      <c r="D2835" s="58" t="s">
        <v>2284</v>
      </c>
      <c r="E2835" s="58" t="s">
        <v>3549</v>
      </c>
      <c r="F2835" s="58" t="s">
        <v>2712</v>
      </c>
      <c r="G2835" s="58" t="s">
        <v>86</v>
      </c>
      <c r="H2835" s="58" t="s">
        <v>441</v>
      </c>
      <c r="I2835" s="58" t="s">
        <v>25</v>
      </c>
      <c r="J2835" s="58" t="s">
        <v>25</v>
      </c>
      <c r="K2835" s="57"/>
      <c r="L2835" s="184">
        <v>410</v>
      </c>
      <c r="M2835" s="185">
        <v>518</v>
      </c>
      <c r="N2835" s="186">
        <v>518</v>
      </c>
      <c r="O2835" s="187">
        <f t="shared" si="402"/>
        <v>0</v>
      </c>
      <c r="P2835" s="59">
        <f t="shared" ref="P2835:P2898" si="404">N2835/M2835*100</f>
        <v>100</v>
      </c>
    </row>
    <row r="2836" spans="1:16" s="2" customFormat="1" outlineLevel="2" x14ac:dyDescent="0.2">
      <c r="A2836" s="217">
        <f t="shared" si="403"/>
        <v>2833</v>
      </c>
      <c r="B2836" s="57" t="s">
        <v>3550</v>
      </c>
      <c r="C2836" s="58" t="s">
        <v>428</v>
      </c>
      <c r="D2836" s="58" t="s">
        <v>2284</v>
      </c>
      <c r="E2836" s="58" t="s">
        <v>3551</v>
      </c>
      <c r="F2836" s="58" t="s">
        <v>1505</v>
      </c>
      <c r="G2836" s="58" t="s">
        <v>86</v>
      </c>
      <c r="H2836" s="58" t="s">
        <v>441</v>
      </c>
      <c r="I2836" s="58" t="s">
        <v>25</v>
      </c>
      <c r="J2836" s="58" t="s">
        <v>25</v>
      </c>
      <c r="K2836" s="57"/>
      <c r="L2836" s="184">
        <v>8468</v>
      </c>
      <c r="M2836" s="185">
        <v>8693</v>
      </c>
      <c r="N2836" s="186">
        <v>8693</v>
      </c>
      <c r="O2836" s="187">
        <f t="shared" ref="O2836" si="405">N2836-M2836</f>
        <v>0</v>
      </c>
      <c r="P2836" s="59">
        <f t="shared" si="404"/>
        <v>100</v>
      </c>
    </row>
    <row r="2837" spans="1:16" s="2" customFormat="1" outlineLevel="1" x14ac:dyDescent="0.2">
      <c r="A2837" s="238">
        <f t="shared" si="403"/>
        <v>2834</v>
      </c>
      <c r="B2837" s="138" t="s">
        <v>3552</v>
      </c>
      <c r="C2837" s="139">
        <v>231231</v>
      </c>
      <c r="D2837" s="139"/>
      <c r="E2837" s="139"/>
      <c r="F2837" s="139"/>
      <c r="G2837" s="139"/>
      <c r="H2837" s="140">
        <v>33353</v>
      </c>
      <c r="I2837" s="141"/>
      <c r="J2837" s="141"/>
      <c r="K2837" s="142"/>
      <c r="L2837" s="206">
        <f>SUM(L2838:L3452)</f>
        <v>8776838</v>
      </c>
      <c r="M2837" s="206">
        <f>SUM(M2838:M3452)</f>
        <v>10272221</v>
      </c>
      <c r="N2837" s="206">
        <f>SUM(N2838:N3452)</f>
        <v>10272221</v>
      </c>
      <c r="O2837" s="207">
        <f>SUM(O2838:O3452)</f>
        <v>0</v>
      </c>
      <c r="P2837" s="143">
        <f t="shared" si="404"/>
        <v>100</v>
      </c>
    </row>
    <row r="2838" spans="1:16" s="2" customFormat="1" outlineLevel="2" x14ac:dyDescent="0.2">
      <c r="A2838" s="217">
        <f t="shared" si="403"/>
        <v>2835</v>
      </c>
      <c r="B2838" s="57" t="s">
        <v>3553</v>
      </c>
      <c r="C2838" s="58" t="s">
        <v>428</v>
      </c>
      <c r="D2838" s="58" t="s">
        <v>2284</v>
      </c>
      <c r="E2838" s="58" t="s">
        <v>2355</v>
      </c>
      <c r="F2838" s="58" t="s">
        <v>2356</v>
      </c>
      <c r="G2838" s="58" t="s">
        <v>998</v>
      </c>
      <c r="H2838" s="58" t="s">
        <v>445</v>
      </c>
      <c r="I2838" s="58" t="s">
        <v>25</v>
      </c>
      <c r="J2838" s="58" t="s">
        <v>25</v>
      </c>
      <c r="K2838" s="57"/>
      <c r="L2838" s="184">
        <v>3986</v>
      </c>
      <c r="M2838" s="185">
        <v>4803</v>
      </c>
      <c r="N2838" s="186">
        <v>4803</v>
      </c>
      <c r="O2838" s="187">
        <f t="shared" ref="O2838:O2901" si="406">N2838-M2838</f>
        <v>0</v>
      </c>
      <c r="P2838" s="59">
        <f t="shared" si="404"/>
        <v>100</v>
      </c>
    </row>
    <row r="2839" spans="1:16" s="2" customFormat="1" outlineLevel="2" x14ac:dyDescent="0.2">
      <c r="A2839" s="217">
        <f t="shared" si="403"/>
        <v>2836</v>
      </c>
      <c r="B2839" s="57" t="s">
        <v>3554</v>
      </c>
      <c r="C2839" s="58" t="s">
        <v>428</v>
      </c>
      <c r="D2839" s="58" t="s">
        <v>2284</v>
      </c>
      <c r="E2839" s="58" t="s">
        <v>2358</v>
      </c>
      <c r="F2839" s="58" t="s">
        <v>2356</v>
      </c>
      <c r="G2839" s="58" t="s">
        <v>998</v>
      </c>
      <c r="H2839" s="58" t="s">
        <v>445</v>
      </c>
      <c r="I2839" s="58" t="s">
        <v>25</v>
      </c>
      <c r="J2839" s="58" t="s">
        <v>25</v>
      </c>
      <c r="K2839" s="57"/>
      <c r="L2839" s="184">
        <v>7049</v>
      </c>
      <c r="M2839" s="185">
        <v>8767</v>
      </c>
      <c r="N2839" s="186">
        <v>8767</v>
      </c>
      <c r="O2839" s="187">
        <f t="shared" si="406"/>
        <v>0</v>
      </c>
      <c r="P2839" s="59">
        <f t="shared" si="404"/>
        <v>100</v>
      </c>
    </row>
    <row r="2840" spans="1:16" s="2" customFormat="1" outlineLevel="2" x14ac:dyDescent="0.2">
      <c r="A2840" s="217">
        <f t="shared" si="403"/>
        <v>2837</v>
      </c>
      <c r="B2840" s="57" t="s">
        <v>3555</v>
      </c>
      <c r="C2840" s="58" t="s">
        <v>428</v>
      </c>
      <c r="D2840" s="58" t="s">
        <v>2284</v>
      </c>
      <c r="E2840" s="58" t="s">
        <v>2361</v>
      </c>
      <c r="F2840" s="58" t="s">
        <v>1505</v>
      </c>
      <c r="G2840" s="58" t="s">
        <v>998</v>
      </c>
      <c r="H2840" s="58" t="s">
        <v>445</v>
      </c>
      <c r="I2840" s="58" t="s">
        <v>25</v>
      </c>
      <c r="J2840" s="58" t="s">
        <v>25</v>
      </c>
      <c r="K2840" s="57"/>
      <c r="L2840" s="184">
        <v>6750</v>
      </c>
      <c r="M2840" s="185">
        <v>8361</v>
      </c>
      <c r="N2840" s="186">
        <v>8361</v>
      </c>
      <c r="O2840" s="187">
        <f t="shared" si="406"/>
        <v>0</v>
      </c>
      <c r="P2840" s="59">
        <f t="shared" si="404"/>
        <v>100</v>
      </c>
    </row>
    <row r="2841" spans="1:16" s="2" customFormat="1" outlineLevel="2" x14ac:dyDescent="0.2">
      <c r="A2841" s="217">
        <f t="shared" si="403"/>
        <v>2838</v>
      </c>
      <c r="B2841" s="57" t="s">
        <v>3556</v>
      </c>
      <c r="C2841" s="58" t="s">
        <v>428</v>
      </c>
      <c r="D2841" s="58" t="s">
        <v>2284</v>
      </c>
      <c r="E2841" s="58" t="s">
        <v>2363</v>
      </c>
      <c r="F2841" s="58" t="s">
        <v>1505</v>
      </c>
      <c r="G2841" s="58" t="s">
        <v>998</v>
      </c>
      <c r="H2841" s="58" t="s">
        <v>445</v>
      </c>
      <c r="I2841" s="58" t="s">
        <v>25</v>
      </c>
      <c r="J2841" s="58" t="s">
        <v>25</v>
      </c>
      <c r="K2841" s="57"/>
      <c r="L2841" s="184">
        <v>12206</v>
      </c>
      <c r="M2841" s="185">
        <v>13782</v>
      </c>
      <c r="N2841" s="186">
        <v>13782</v>
      </c>
      <c r="O2841" s="187">
        <f t="shared" si="406"/>
        <v>0</v>
      </c>
      <c r="P2841" s="59">
        <f t="shared" si="404"/>
        <v>100</v>
      </c>
    </row>
    <row r="2842" spans="1:16" s="2" customFormat="1" outlineLevel="2" x14ac:dyDescent="0.2">
      <c r="A2842" s="217">
        <f t="shared" si="403"/>
        <v>2839</v>
      </c>
      <c r="B2842" s="57" t="s">
        <v>3557</v>
      </c>
      <c r="C2842" s="58" t="s">
        <v>428</v>
      </c>
      <c r="D2842" s="58" t="s">
        <v>2284</v>
      </c>
      <c r="E2842" s="58" t="s">
        <v>1504</v>
      </c>
      <c r="F2842" s="58" t="s">
        <v>1505</v>
      </c>
      <c r="G2842" s="58" t="s">
        <v>998</v>
      </c>
      <c r="H2842" s="58" t="s">
        <v>445</v>
      </c>
      <c r="I2842" s="58" t="s">
        <v>25</v>
      </c>
      <c r="J2842" s="58" t="s">
        <v>25</v>
      </c>
      <c r="K2842" s="57"/>
      <c r="L2842" s="184">
        <v>25667</v>
      </c>
      <c r="M2842" s="185">
        <v>29014</v>
      </c>
      <c r="N2842" s="186">
        <v>29014</v>
      </c>
      <c r="O2842" s="187">
        <f t="shared" si="406"/>
        <v>0</v>
      </c>
      <c r="P2842" s="59">
        <f t="shared" si="404"/>
        <v>100</v>
      </c>
    </row>
    <row r="2843" spans="1:16" s="2" customFormat="1" outlineLevel="2" x14ac:dyDescent="0.2">
      <c r="A2843" s="217">
        <f t="shared" si="403"/>
        <v>2840</v>
      </c>
      <c r="B2843" s="57" t="s">
        <v>3558</v>
      </c>
      <c r="C2843" s="58" t="s">
        <v>428</v>
      </c>
      <c r="D2843" s="58" t="s">
        <v>2284</v>
      </c>
      <c r="E2843" s="58" t="s">
        <v>2366</v>
      </c>
      <c r="F2843" s="58" t="s">
        <v>1505</v>
      </c>
      <c r="G2843" s="58" t="s">
        <v>998</v>
      </c>
      <c r="H2843" s="58" t="s">
        <v>445</v>
      </c>
      <c r="I2843" s="58" t="s">
        <v>25</v>
      </c>
      <c r="J2843" s="58" t="s">
        <v>25</v>
      </c>
      <c r="K2843" s="57"/>
      <c r="L2843" s="184">
        <v>21854</v>
      </c>
      <c r="M2843" s="185">
        <v>25325</v>
      </c>
      <c r="N2843" s="186">
        <v>25325</v>
      </c>
      <c r="O2843" s="187">
        <f t="shared" si="406"/>
        <v>0</v>
      </c>
      <c r="P2843" s="59">
        <f t="shared" si="404"/>
        <v>100</v>
      </c>
    </row>
    <row r="2844" spans="1:16" s="2" customFormat="1" outlineLevel="2" x14ac:dyDescent="0.2">
      <c r="A2844" s="217">
        <f t="shared" si="403"/>
        <v>2841</v>
      </c>
      <c r="B2844" s="57" t="s">
        <v>3559</v>
      </c>
      <c r="C2844" s="58" t="s">
        <v>428</v>
      </c>
      <c r="D2844" s="58" t="s">
        <v>2284</v>
      </c>
      <c r="E2844" s="58" t="s">
        <v>2368</v>
      </c>
      <c r="F2844" s="58" t="s">
        <v>1505</v>
      </c>
      <c r="G2844" s="58" t="s">
        <v>998</v>
      </c>
      <c r="H2844" s="58" t="s">
        <v>445</v>
      </c>
      <c r="I2844" s="58" t="s">
        <v>25</v>
      </c>
      <c r="J2844" s="58" t="s">
        <v>25</v>
      </c>
      <c r="K2844" s="57"/>
      <c r="L2844" s="184">
        <v>9384</v>
      </c>
      <c r="M2844" s="185">
        <v>11971</v>
      </c>
      <c r="N2844" s="186">
        <v>11971</v>
      </c>
      <c r="O2844" s="187">
        <f t="shared" si="406"/>
        <v>0</v>
      </c>
      <c r="P2844" s="59">
        <f t="shared" si="404"/>
        <v>100</v>
      </c>
    </row>
    <row r="2845" spans="1:16" s="2" customFormat="1" outlineLevel="2" x14ac:dyDescent="0.2">
      <c r="A2845" s="217">
        <f t="shared" si="403"/>
        <v>2842</v>
      </c>
      <c r="B2845" s="57" t="s">
        <v>3560</v>
      </c>
      <c r="C2845" s="58" t="s">
        <v>428</v>
      </c>
      <c r="D2845" s="58" t="s">
        <v>2284</v>
      </c>
      <c r="E2845" s="58" t="s">
        <v>2123</v>
      </c>
      <c r="F2845" s="58" t="s">
        <v>1505</v>
      </c>
      <c r="G2845" s="58" t="s">
        <v>998</v>
      </c>
      <c r="H2845" s="58" t="s">
        <v>445</v>
      </c>
      <c r="I2845" s="58" t="s">
        <v>25</v>
      </c>
      <c r="J2845" s="58" t="s">
        <v>25</v>
      </c>
      <c r="K2845" s="57"/>
      <c r="L2845" s="184">
        <v>38233</v>
      </c>
      <c r="M2845" s="185">
        <v>48726</v>
      </c>
      <c r="N2845" s="186">
        <v>48726</v>
      </c>
      <c r="O2845" s="187">
        <f t="shared" si="406"/>
        <v>0</v>
      </c>
      <c r="P2845" s="59">
        <f t="shared" si="404"/>
        <v>100</v>
      </c>
    </row>
    <row r="2846" spans="1:16" s="2" customFormat="1" outlineLevel="2" x14ac:dyDescent="0.2">
      <c r="A2846" s="217">
        <f t="shared" si="403"/>
        <v>2843</v>
      </c>
      <c r="B2846" s="57" t="s">
        <v>3561</v>
      </c>
      <c r="C2846" s="58" t="s">
        <v>428</v>
      </c>
      <c r="D2846" s="58" t="s">
        <v>2284</v>
      </c>
      <c r="E2846" s="58" t="s">
        <v>2371</v>
      </c>
      <c r="F2846" s="58" t="s">
        <v>1505</v>
      </c>
      <c r="G2846" s="58" t="s">
        <v>998</v>
      </c>
      <c r="H2846" s="58" t="s">
        <v>445</v>
      </c>
      <c r="I2846" s="58" t="s">
        <v>25</v>
      </c>
      <c r="J2846" s="58" t="s">
        <v>25</v>
      </c>
      <c r="K2846" s="57"/>
      <c r="L2846" s="184">
        <v>7782</v>
      </c>
      <c r="M2846" s="185">
        <v>8348</v>
      </c>
      <c r="N2846" s="186">
        <v>8348</v>
      </c>
      <c r="O2846" s="187">
        <f t="shared" si="406"/>
        <v>0</v>
      </c>
      <c r="P2846" s="59">
        <f t="shared" si="404"/>
        <v>100</v>
      </c>
    </row>
    <row r="2847" spans="1:16" s="2" customFormat="1" outlineLevel="2" x14ac:dyDescent="0.2">
      <c r="A2847" s="217">
        <f t="shared" si="403"/>
        <v>2844</v>
      </c>
      <c r="B2847" s="57" t="s">
        <v>3562</v>
      </c>
      <c r="C2847" s="58" t="s">
        <v>428</v>
      </c>
      <c r="D2847" s="58" t="s">
        <v>2284</v>
      </c>
      <c r="E2847" s="58" t="s">
        <v>2373</v>
      </c>
      <c r="F2847" s="58" t="s">
        <v>1505</v>
      </c>
      <c r="G2847" s="58" t="s">
        <v>998</v>
      </c>
      <c r="H2847" s="58" t="s">
        <v>445</v>
      </c>
      <c r="I2847" s="58" t="s">
        <v>25</v>
      </c>
      <c r="J2847" s="58" t="s">
        <v>25</v>
      </c>
      <c r="K2847" s="57"/>
      <c r="L2847" s="184">
        <v>12472</v>
      </c>
      <c r="M2847" s="185">
        <v>16378</v>
      </c>
      <c r="N2847" s="186">
        <v>16378</v>
      </c>
      <c r="O2847" s="187">
        <f t="shared" si="406"/>
        <v>0</v>
      </c>
      <c r="P2847" s="59">
        <f t="shared" si="404"/>
        <v>100</v>
      </c>
    </row>
    <row r="2848" spans="1:16" s="2" customFormat="1" outlineLevel="2" x14ac:dyDescent="0.2">
      <c r="A2848" s="217">
        <f t="shared" si="403"/>
        <v>2845</v>
      </c>
      <c r="B2848" s="57" t="s">
        <v>3563</v>
      </c>
      <c r="C2848" s="58" t="s">
        <v>428</v>
      </c>
      <c r="D2848" s="58" t="s">
        <v>2284</v>
      </c>
      <c r="E2848" s="58" t="s">
        <v>1581</v>
      </c>
      <c r="F2848" s="58" t="s">
        <v>1505</v>
      </c>
      <c r="G2848" s="58" t="s">
        <v>998</v>
      </c>
      <c r="H2848" s="58" t="s">
        <v>445</v>
      </c>
      <c r="I2848" s="58" t="s">
        <v>25</v>
      </c>
      <c r="J2848" s="58" t="s">
        <v>25</v>
      </c>
      <c r="K2848" s="57"/>
      <c r="L2848" s="184">
        <v>22759</v>
      </c>
      <c r="M2848" s="185">
        <v>26902</v>
      </c>
      <c r="N2848" s="186">
        <v>26902</v>
      </c>
      <c r="O2848" s="187">
        <f t="shared" si="406"/>
        <v>0</v>
      </c>
      <c r="P2848" s="59">
        <f t="shared" si="404"/>
        <v>100</v>
      </c>
    </row>
    <row r="2849" spans="1:16" s="2" customFormat="1" outlineLevel="2" x14ac:dyDescent="0.2">
      <c r="A2849" s="217">
        <f t="shared" si="403"/>
        <v>2846</v>
      </c>
      <c r="B2849" s="57" t="s">
        <v>3564</v>
      </c>
      <c r="C2849" s="58" t="s">
        <v>428</v>
      </c>
      <c r="D2849" s="58" t="s">
        <v>2284</v>
      </c>
      <c r="E2849" s="58" t="s">
        <v>2376</v>
      </c>
      <c r="F2849" s="58" t="s">
        <v>1505</v>
      </c>
      <c r="G2849" s="58" t="s">
        <v>998</v>
      </c>
      <c r="H2849" s="58" t="s">
        <v>445</v>
      </c>
      <c r="I2849" s="58" t="s">
        <v>25</v>
      </c>
      <c r="J2849" s="58" t="s">
        <v>25</v>
      </c>
      <c r="K2849" s="57"/>
      <c r="L2849" s="184">
        <v>4724</v>
      </c>
      <c r="M2849" s="185">
        <v>5512</v>
      </c>
      <c r="N2849" s="186">
        <v>5512</v>
      </c>
      <c r="O2849" s="187">
        <f t="shared" si="406"/>
        <v>0</v>
      </c>
      <c r="P2849" s="59">
        <f t="shared" si="404"/>
        <v>100</v>
      </c>
    </row>
    <row r="2850" spans="1:16" s="2" customFormat="1" outlineLevel="2" x14ac:dyDescent="0.2">
      <c r="A2850" s="217">
        <f t="shared" si="403"/>
        <v>2847</v>
      </c>
      <c r="B2850" s="57" t="s">
        <v>3565</v>
      </c>
      <c r="C2850" s="58" t="s">
        <v>428</v>
      </c>
      <c r="D2850" s="58" t="s">
        <v>2284</v>
      </c>
      <c r="E2850" s="58" t="s">
        <v>2378</v>
      </c>
      <c r="F2850" s="58" t="s">
        <v>1505</v>
      </c>
      <c r="G2850" s="58" t="s">
        <v>998</v>
      </c>
      <c r="H2850" s="58" t="s">
        <v>445</v>
      </c>
      <c r="I2850" s="58" t="s">
        <v>25</v>
      </c>
      <c r="J2850" s="58" t="s">
        <v>25</v>
      </c>
      <c r="K2850" s="57"/>
      <c r="L2850" s="184">
        <v>20366</v>
      </c>
      <c r="M2850" s="185">
        <v>25562</v>
      </c>
      <c r="N2850" s="186">
        <v>25562</v>
      </c>
      <c r="O2850" s="187">
        <f t="shared" si="406"/>
        <v>0</v>
      </c>
      <c r="P2850" s="59">
        <f t="shared" si="404"/>
        <v>100</v>
      </c>
    </row>
    <row r="2851" spans="1:16" s="2" customFormat="1" outlineLevel="2" x14ac:dyDescent="0.2">
      <c r="A2851" s="217">
        <f t="shared" si="403"/>
        <v>2848</v>
      </c>
      <c r="B2851" s="57" t="s">
        <v>3566</v>
      </c>
      <c r="C2851" s="58" t="s">
        <v>428</v>
      </c>
      <c r="D2851" s="58" t="s">
        <v>2284</v>
      </c>
      <c r="E2851" s="58" t="s">
        <v>2380</v>
      </c>
      <c r="F2851" s="58" t="s">
        <v>1505</v>
      </c>
      <c r="G2851" s="58" t="s">
        <v>998</v>
      </c>
      <c r="H2851" s="58" t="s">
        <v>445</v>
      </c>
      <c r="I2851" s="58" t="s">
        <v>25</v>
      </c>
      <c r="J2851" s="58" t="s">
        <v>25</v>
      </c>
      <c r="K2851" s="57"/>
      <c r="L2851" s="184">
        <v>35991</v>
      </c>
      <c r="M2851" s="185">
        <v>43639</v>
      </c>
      <c r="N2851" s="186">
        <v>43639</v>
      </c>
      <c r="O2851" s="187">
        <f t="shared" si="406"/>
        <v>0</v>
      </c>
      <c r="P2851" s="59">
        <f t="shared" si="404"/>
        <v>100</v>
      </c>
    </row>
    <row r="2852" spans="1:16" s="2" customFormat="1" outlineLevel="2" x14ac:dyDescent="0.2">
      <c r="A2852" s="217">
        <f t="shared" si="403"/>
        <v>2849</v>
      </c>
      <c r="B2852" s="57" t="s">
        <v>3567</v>
      </c>
      <c r="C2852" s="58" t="s">
        <v>428</v>
      </c>
      <c r="D2852" s="58" t="s">
        <v>2284</v>
      </c>
      <c r="E2852" s="58" t="s">
        <v>2382</v>
      </c>
      <c r="F2852" s="58" t="s">
        <v>1505</v>
      </c>
      <c r="G2852" s="58" t="s">
        <v>998</v>
      </c>
      <c r="H2852" s="58" t="s">
        <v>445</v>
      </c>
      <c r="I2852" s="58" t="s">
        <v>25</v>
      </c>
      <c r="J2852" s="58" t="s">
        <v>25</v>
      </c>
      <c r="K2852" s="57"/>
      <c r="L2852" s="184">
        <v>8903</v>
      </c>
      <c r="M2852" s="185">
        <v>10365</v>
      </c>
      <c r="N2852" s="186">
        <v>10365</v>
      </c>
      <c r="O2852" s="187">
        <f t="shared" si="406"/>
        <v>0</v>
      </c>
      <c r="P2852" s="59">
        <f t="shared" si="404"/>
        <v>100</v>
      </c>
    </row>
    <row r="2853" spans="1:16" s="2" customFormat="1" outlineLevel="2" x14ac:dyDescent="0.2">
      <c r="A2853" s="217">
        <f t="shared" si="403"/>
        <v>2850</v>
      </c>
      <c r="B2853" s="57" t="s">
        <v>3568</v>
      </c>
      <c r="C2853" s="58" t="s">
        <v>428</v>
      </c>
      <c r="D2853" s="58" t="s">
        <v>2284</v>
      </c>
      <c r="E2853" s="58" t="s">
        <v>2136</v>
      </c>
      <c r="F2853" s="58" t="s">
        <v>1505</v>
      </c>
      <c r="G2853" s="58" t="s">
        <v>998</v>
      </c>
      <c r="H2853" s="58" t="s">
        <v>445</v>
      </c>
      <c r="I2853" s="58" t="s">
        <v>25</v>
      </c>
      <c r="J2853" s="58" t="s">
        <v>25</v>
      </c>
      <c r="K2853" s="57"/>
      <c r="L2853" s="184">
        <v>28033</v>
      </c>
      <c r="M2853" s="185">
        <v>26574</v>
      </c>
      <c r="N2853" s="186">
        <v>26574</v>
      </c>
      <c r="O2853" s="187">
        <f t="shared" si="406"/>
        <v>0</v>
      </c>
      <c r="P2853" s="59">
        <f t="shared" si="404"/>
        <v>100</v>
      </c>
    </row>
    <row r="2854" spans="1:16" s="2" customFormat="1" outlineLevel="2" x14ac:dyDescent="0.2">
      <c r="A2854" s="217">
        <f t="shared" si="403"/>
        <v>2851</v>
      </c>
      <c r="B2854" s="57" t="s">
        <v>3569</v>
      </c>
      <c r="C2854" s="58" t="s">
        <v>428</v>
      </c>
      <c r="D2854" s="58" t="s">
        <v>2284</v>
      </c>
      <c r="E2854" s="58" t="s">
        <v>249</v>
      </c>
      <c r="F2854" s="58" t="s">
        <v>1505</v>
      </c>
      <c r="G2854" s="58" t="s">
        <v>998</v>
      </c>
      <c r="H2854" s="58" t="s">
        <v>445</v>
      </c>
      <c r="I2854" s="58" t="s">
        <v>25</v>
      </c>
      <c r="J2854" s="58" t="s">
        <v>25</v>
      </c>
      <c r="K2854" s="57"/>
      <c r="L2854" s="184">
        <v>18115</v>
      </c>
      <c r="M2854" s="185">
        <v>24786</v>
      </c>
      <c r="N2854" s="186">
        <v>24786</v>
      </c>
      <c r="O2854" s="187">
        <f t="shared" si="406"/>
        <v>0</v>
      </c>
      <c r="P2854" s="59">
        <f t="shared" si="404"/>
        <v>100</v>
      </c>
    </row>
    <row r="2855" spans="1:16" s="2" customFormat="1" outlineLevel="2" x14ac:dyDescent="0.2">
      <c r="A2855" s="217">
        <f t="shared" si="403"/>
        <v>2852</v>
      </c>
      <c r="B2855" s="57" t="s">
        <v>3570</v>
      </c>
      <c r="C2855" s="58" t="s">
        <v>428</v>
      </c>
      <c r="D2855" s="58" t="s">
        <v>2284</v>
      </c>
      <c r="E2855" s="58" t="s">
        <v>2143</v>
      </c>
      <c r="F2855" s="58" t="s">
        <v>1505</v>
      </c>
      <c r="G2855" s="58" t="s">
        <v>998</v>
      </c>
      <c r="H2855" s="58" t="s">
        <v>445</v>
      </c>
      <c r="I2855" s="58" t="s">
        <v>25</v>
      </c>
      <c r="J2855" s="58" t="s">
        <v>25</v>
      </c>
      <c r="K2855" s="57"/>
      <c r="L2855" s="184">
        <v>54747</v>
      </c>
      <c r="M2855" s="185">
        <v>64825</v>
      </c>
      <c r="N2855" s="186">
        <v>64825</v>
      </c>
      <c r="O2855" s="187">
        <f t="shared" si="406"/>
        <v>0</v>
      </c>
      <c r="P2855" s="59">
        <f t="shared" si="404"/>
        <v>100</v>
      </c>
    </row>
    <row r="2856" spans="1:16" s="2" customFormat="1" outlineLevel="2" x14ac:dyDescent="0.2">
      <c r="A2856" s="217">
        <f t="shared" si="403"/>
        <v>2853</v>
      </c>
      <c r="B2856" s="57" t="s">
        <v>3571</v>
      </c>
      <c r="C2856" s="58" t="s">
        <v>428</v>
      </c>
      <c r="D2856" s="58" t="s">
        <v>2284</v>
      </c>
      <c r="E2856" s="58" t="s">
        <v>2388</v>
      </c>
      <c r="F2856" s="58" t="s">
        <v>2389</v>
      </c>
      <c r="G2856" s="58" t="s">
        <v>998</v>
      </c>
      <c r="H2856" s="58" t="s">
        <v>445</v>
      </c>
      <c r="I2856" s="58" t="s">
        <v>25</v>
      </c>
      <c r="J2856" s="58" t="s">
        <v>25</v>
      </c>
      <c r="K2856" s="57"/>
      <c r="L2856" s="184">
        <v>21792</v>
      </c>
      <c r="M2856" s="185">
        <v>27094</v>
      </c>
      <c r="N2856" s="186">
        <v>27094</v>
      </c>
      <c r="O2856" s="187">
        <f t="shared" si="406"/>
        <v>0</v>
      </c>
      <c r="P2856" s="59">
        <f t="shared" si="404"/>
        <v>100</v>
      </c>
    </row>
    <row r="2857" spans="1:16" s="2" customFormat="1" outlineLevel="2" x14ac:dyDescent="0.2">
      <c r="A2857" s="217">
        <f t="shared" si="403"/>
        <v>2854</v>
      </c>
      <c r="B2857" s="57" t="s">
        <v>3572</v>
      </c>
      <c r="C2857" s="58" t="s">
        <v>428</v>
      </c>
      <c r="D2857" s="58" t="s">
        <v>2284</v>
      </c>
      <c r="E2857" s="58" t="s">
        <v>2391</v>
      </c>
      <c r="F2857" s="58" t="s">
        <v>2389</v>
      </c>
      <c r="G2857" s="58" t="s">
        <v>998</v>
      </c>
      <c r="H2857" s="58" t="s">
        <v>445</v>
      </c>
      <c r="I2857" s="58" t="s">
        <v>25</v>
      </c>
      <c r="J2857" s="58" t="s">
        <v>25</v>
      </c>
      <c r="K2857" s="57"/>
      <c r="L2857" s="184">
        <v>23819</v>
      </c>
      <c r="M2857" s="185">
        <v>27185</v>
      </c>
      <c r="N2857" s="186">
        <v>27185</v>
      </c>
      <c r="O2857" s="187">
        <f t="shared" si="406"/>
        <v>0</v>
      </c>
      <c r="P2857" s="59">
        <f t="shared" si="404"/>
        <v>100</v>
      </c>
    </row>
    <row r="2858" spans="1:16" s="2" customFormat="1" outlineLevel="2" x14ac:dyDescent="0.2">
      <c r="A2858" s="217">
        <f t="shared" si="403"/>
        <v>2855</v>
      </c>
      <c r="B2858" s="57" t="s">
        <v>3573</v>
      </c>
      <c r="C2858" s="58" t="s">
        <v>428</v>
      </c>
      <c r="D2858" s="58" t="s">
        <v>2284</v>
      </c>
      <c r="E2858" s="58" t="s">
        <v>2393</v>
      </c>
      <c r="F2858" s="58" t="s">
        <v>2389</v>
      </c>
      <c r="G2858" s="58" t="s">
        <v>998</v>
      </c>
      <c r="H2858" s="58" t="s">
        <v>445</v>
      </c>
      <c r="I2858" s="58" t="s">
        <v>25</v>
      </c>
      <c r="J2858" s="58" t="s">
        <v>25</v>
      </c>
      <c r="K2858" s="57"/>
      <c r="L2858" s="184">
        <v>26500</v>
      </c>
      <c r="M2858" s="185">
        <v>30469</v>
      </c>
      <c r="N2858" s="186">
        <v>30469</v>
      </c>
      <c r="O2858" s="187">
        <f t="shared" si="406"/>
        <v>0</v>
      </c>
      <c r="P2858" s="59">
        <f t="shared" si="404"/>
        <v>100</v>
      </c>
    </row>
    <row r="2859" spans="1:16" s="2" customFormat="1" outlineLevel="2" x14ac:dyDescent="0.2">
      <c r="A2859" s="217">
        <f t="shared" si="403"/>
        <v>2856</v>
      </c>
      <c r="B2859" s="57" t="s">
        <v>3574</v>
      </c>
      <c r="C2859" s="58" t="s">
        <v>428</v>
      </c>
      <c r="D2859" s="58" t="s">
        <v>2284</v>
      </c>
      <c r="E2859" s="58" t="s">
        <v>2395</v>
      </c>
      <c r="F2859" s="58" t="s">
        <v>2389</v>
      </c>
      <c r="G2859" s="58" t="s">
        <v>998</v>
      </c>
      <c r="H2859" s="58" t="s">
        <v>445</v>
      </c>
      <c r="I2859" s="58" t="s">
        <v>25</v>
      </c>
      <c r="J2859" s="58" t="s">
        <v>25</v>
      </c>
      <c r="K2859" s="57"/>
      <c r="L2859" s="184">
        <v>16072</v>
      </c>
      <c r="M2859" s="185">
        <v>17383</v>
      </c>
      <c r="N2859" s="186">
        <v>17383</v>
      </c>
      <c r="O2859" s="187">
        <f t="shared" si="406"/>
        <v>0</v>
      </c>
      <c r="P2859" s="59">
        <f t="shared" si="404"/>
        <v>100</v>
      </c>
    </row>
    <row r="2860" spans="1:16" s="2" customFormat="1" outlineLevel="2" x14ac:dyDescent="0.2">
      <c r="A2860" s="217">
        <f t="shared" si="403"/>
        <v>2857</v>
      </c>
      <c r="B2860" s="57" t="s">
        <v>3575</v>
      </c>
      <c r="C2860" s="58" t="s">
        <v>428</v>
      </c>
      <c r="D2860" s="58" t="s">
        <v>2284</v>
      </c>
      <c r="E2860" s="58" t="s">
        <v>2397</v>
      </c>
      <c r="F2860" s="58" t="s">
        <v>2389</v>
      </c>
      <c r="G2860" s="58" t="s">
        <v>998</v>
      </c>
      <c r="H2860" s="58" t="s">
        <v>445</v>
      </c>
      <c r="I2860" s="58" t="s">
        <v>25</v>
      </c>
      <c r="J2860" s="58" t="s">
        <v>25</v>
      </c>
      <c r="K2860" s="57"/>
      <c r="L2860" s="184">
        <v>21886</v>
      </c>
      <c r="M2860" s="185">
        <v>24871</v>
      </c>
      <c r="N2860" s="186">
        <v>24871</v>
      </c>
      <c r="O2860" s="187">
        <f t="shared" si="406"/>
        <v>0</v>
      </c>
      <c r="P2860" s="59">
        <f t="shared" si="404"/>
        <v>100</v>
      </c>
    </row>
    <row r="2861" spans="1:16" s="2" customFormat="1" outlineLevel="2" x14ac:dyDescent="0.2">
      <c r="A2861" s="217">
        <f t="shared" si="403"/>
        <v>2858</v>
      </c>
      <c r="B2861" s="57" t="s">
        <v>3576</v>
      </c>
      <c r="C2861" s="58" t="s">
        <v>428</v>
      </c>
      <c r="D2861" s="58" t="s">
        <v>2284</v>
      </c>
      <c r="E2861" s="58" t="s">
        <v>2399</v>
      </c>
      <c r="F2861" s="58" t="s">
        <v>2389</v>
      </c>
      <c r="G2861" s="58" t="s">
        <v>998</v>
      </c>
      <c r="H2861" s="58" t="s">
        <v>445</v>
      </c>
      <c r="I2861" s="58" t="s">
        <v>25</v>
      </c>
      <c r="J2861" s="58" t="s">
        <v>25</v>
      </c>
      <c r="K2861" s="57"/>
      <c r="L2861" s="184">
        <v>15929</v>
      </c>
      <c r="M2861" s="185">
        <v>17844</v>
      </c>
      <c r="N2861" s="186">
        <v>17844</v>
      </c>
      <c r="O2861" s="187">
        <f t="shared" si="406"/>
        <v>0</v>
      </c>
      <c r="P2861" s="59">
        <f t="shared" si="404"/>
        <v>100</v>
      </c>
    </row>
    <row r="2862" spans="1:16" s="2" customFormat="1" outlineLevel="2" x14ac:dyDescent="0.2">
      <c r="A2862" s="217">
        <f t="shared" si="403"/>
        <v>2859</v>
      </c>
      <c r="B2862" s="57" t="s">
        <v>3577</v>
      </c>
      <c r="C2862" s="58" t="s">
        <v>428</v>
      </c>
      <c r="D2862" s="58" t="s">
        <v>2284</v>
      </c>
      <c r="E2862" s="58" t="s">
        <v>2401</v>
      </c>
      <c r="F2862" s="58" t="s">
        <v>2389</v>
      </c>
      <c r="G2862" s="58" t="s">
        <v>998</v>
      </c>
      <c r="H2862" s="58" t="s">
        <v>445</v>
      </c>
      <c r="I2862" s="58" t="s">
        <v>25</v>
      </c>
      <c r="J2862" s="58" t="s">
        <v>25</v>
      </c>
      <c r="K2862" s="57"/>
      <c r="L2862" s="184">
        <v>23305</v>
      </c>
      <c r="M2862" s="185">
        <v>26457</v>
      </c>
      <c r="N2862" s="186">
        <v>26457</v>
      </c>
      <c r="O2862" s="187">
        <f t="shared" si="406"/>
        <v>0</v>
      </c>
      <c r="P2862" s="59">
        <f t="shared" si="404"/>
        <v>100</v>
      </c>
    </row>
    <row r="2863" spans="1:16" s="2" customFormat="1" outlineLevel="2" x14ac:dyDescent="0.2">
      <c r="A2863" s="217">
        <f t="shared" si="403"/>
        <v>2860</v>
      </c>
      <c r="B2863" s="57" t="s">
        <v>3578</v>
      </c>
      <c r="C2863" s="58" t="s">
        <v>428</v>
      </c>
      <c r="D2863" s="58" t="s">
        <v>2284</v>
      </c>
      <c r="E2863" s="58" t="s">
        <v>2403</v>
      </c>
      <c r="F2863" s="58" t="s">
        <v>2389</v>
      </c>
      <c r="G2863" s="58" t="s">
        <v>998</v>
      </c>
      <c r="H2863" s="58" t="s">
        <v>445</v>
      </c>
      <c r="I2863" s="58" t="s">
        <v>25</v>
      </c>
      <c r="J2863" s="58" t="s">
        <v>25</v>
      </c>
      <c r="K2863" s="57"/>
      <c r="L2863" s="184">
        <v>17751</v>
      </c>
      <c r="M2863" s="185">
        <v>21441</v>
      </c>
      <c r="N2863" s="186">
        <v>21441</v>
      </c>
      <c r="O2863" s="187">
        <f t="shared" si="406"/>
        <v>0</v>
      </c>
      <c r="P2863" s="59">
        <f t="shared" si="404"/>
        <v>100</v>
      </c>
    </row>
    <row r="2864" spans="1:16" s="2" customFormat="1" outlineLevel="2" x14ac:dyDescent="0.2">
      <c r="A2864" s="217">
        <f t="shared" si="403"/>
        <v>2861</v>
      </c>
      <c r="B2864" s="57" t="s">
        <v>3579</v>
      </c>
      <c r="C2864" s="58" t="s">
        <v>428</v>
      </c>
      <c r="D2864" s="58" t="s">
        <v>2284</v>
      </c>
      <c r="E2864" s="58" t="s">
        <v>2405</v>
      </c>
      <c r="F2864" s="58" t="s">
        <v>2389</v>
      </c>
      <c r="G2864" s="58" t="s">
        <v>998</v>
      </c>
      <c r="H2864" s="58" t="s">
        <v>445</v>
      </c>
      <c r="I2864" s="58" t="s">
        <v>25</v>
      </c>
      <c r="J2864" s="58" t="s">
        <v>25</v>
      </c>
      <c r="K2864" s="57"/>
      <c r="L2864" s="184">
        <v>15786</v>
      </c>
      <c r="M2864" s="185">
        <v>18351</v>
      </c>
      <c r="N2864" s="186">
        <v>18351</v>
      </c>
      <c r="O2864" s="187">
        <f t="shared" si="406"/>
        <v>0</v>
      </c>
      <c r="P2864" s="59">
        <f t="shared" si="404"/>
        <v>100</v>
      </c>
    </row>
    <row r="2865" spans="1:16" s="2" customFormat="1" outlineLevel="2" x14ac:dyDescent="0.2">
      <c r="A2865" s="217">
        <f t="shared" si="403"/>
        <v>2862</v>
      </c>
      <c r="B2865" s="57" t="s">
        <v>3580</v>
      </c>
      <c r="C2865" s="58" t="s">
        <v>428</v>
      </c>
      <c r="D2865" s="58" t="s">
        <v>2284</v>
      </c>
      <c r="E2865" s="58" t="s">
        <v>2407</v>
      </c>
      <c r="F2865" s="58" t="s">
        <v>2389</v>
      </c>
      <c r="G2865" s="58" t="s">
        <v>998</v>
      </c>
      <c r="H2865" s="58" t="s">
        <v>445</v>
      </c>
      <c r="I2865" s="58" t="s">
        <v>25</v>
      </c>
      <c r="J2865" s="58" t="s">
        <v>25</v>
      </c>
      <c r="K2865" s="57"/>
      <c r="L2865" s="184">
        <v>44039</v>
      </c>
      <c r="M2865" s="185">
        <v>50883</v>
      </c>
      <c r="N2865" s="186">
        <v>50883</v>
      </c>
      <c r="O2865" s="187">
        <f t="shared" si="406"/>
        <v>0</v>
      </c>
      <c r="P2865" s="59">
        <f t="shared" si="404"/>
        <v>100</v>
      </c>
    </row>
    <row r="2866" spans="1:16" s="2" customFormat="1" outlineLevel="2" x14ac:dyDescent="0.2">
      <c r="A2866" s="217">
        <f t="shared" si="403"/>
        <v>2863</v>
      </c>
      <c r="B2866" s="57" t="s">
        <v>3581</v>
      </c>
      <c r="C2866" s="58" t="s">
        <v>428</v>
      </c>
      <c r="D2866" s="58" t="s">
        <v>2284</v>
      </c>
      <c r="E2866" s="58" t="s">
        <v>2409</v>
      </c>
      <c r="F2866" s="58" t="s">
        <v>2389</v>
      </c>
      <c r="G2866" s="58" t="s">
        <v>998</v>
      </c>
      <c r="H2866" s="58" t="s">
        <v>445</v>
      </c>
      <c r="I2866" s="58" t="s">
        <v>25</v>
      </c>
      <c r="J2866" s="58" t="s">
        <v>25</v>
      </c>
      <c r="K2866" s="57"/>
      <c r="L2866" s="184">
        <v>16528</v>
      </c>
      <c r="M2866" s="185">
        <v>20513</v>
      </c>
      <c r="N2866" s="186">
        <v>20513</v>
      </c>
      <c r="O2866" s="187">
        <f t="shared" si="406"/>
        <v>0</v>
      </c>
      <c r="P2866" s="59">
        <f t="shared" si="404"/>
        <v>100</v>
      </c>
    </row>
    <row r="2867" spans="1:16" s="2" customFormat="1" outlineLevel="2" x14ac:dyDescent="0.2">
      <c r="A2867" s="217">
        <f t="shared" si="403"/>
        <v>2864</v>
      </c>
      <c r="B2867" s="57" t="s">
        <v>3582</v>
      </c>
      <c r="C2867" s="58" t="s">
        <v>428</v>
      </c>
      <c r="D2867" s="58" t="s">
        <v>2284</v>
      </c>
      <c r="E2867" s="58" t="s">
        <v>2411</v>
      </c>
      <c r="F2867" s="58" t="s">
        <v>2389</v>
      </c>
      <c r="G2867" s="58" t="s">
        <v>998</v>
      </c>
      <c r="H2867" s="58" t="s">
        <v>445</v>
      </c>
      <c r="I2867" s="58" t="s">
        <v>25</v>
      </c>
      <c r="J2867" s="58" t="s">
        <v>25</v>
      </c>
      <c r="K2867" s="57"/>
      <c r="L2867" s="184">
        <v>40730</v>
      </c>
      <c r="M2867" s="185">
        <v>46745</v>
      </c>
      <c r="N2867" s="186">
        <v>46745</v>
      </c>
      <c r="O2867" s="187">
        <f t="shared" si="406"/>
        <v>0</v>
      </c>
      <c r="P2867" s="59">
        <f t="shared" si="404"/>
        <v>100</v>
      </c>
    </row>
    <row r="2868" spans="1:16" s="2" customFormat="1" outlineLevel="2" x14ac:dyDescent="0.2">
      <c r="A2868" s="217">
        <f t="shared" si="403"/>
        <v>2865</v>
      </c>
      <c r="B2868" s="57" t="s">
        <v>3583</v>
      </c>
      <c r="C2868" s="58" t="s">
        <v>428</v>
      </c>
      <c r="D2868" s="58" t="s">
        <v>2284</v>
      </c>
      <c r="E2868" s="58" t="s">
        <v>2413</v>
      </c>
      <c r="F2868" s="58" t="s">
        <v>2389</v>
      </c>
      <c r="G2868" s="58" t="s">
        <v>998</v>
      </c>
      <c r="H2868" s="58" t="s">
        <v>445</v>
      </c>
      <c r="I2868" s="58" t="s">
        <v>25</v>
      </c>
      <c r="J2868" s="58" t="s">
        <v>25</v>
      </c>
      <c r="K2868" s="57"/>
      <c r="L2868" s="184">
        <v>37585</v>
      </c>
      <c r="M2868" s="185">
        <v>43562</v>
      </c>
      <c r="N2868" s="186">
        <v>43562</v>
      </c>
      <c r="O2868" s="187">
        <f t="shared" si="406"/>
        <v>0</v>
      </c>
      <c r="P2868" s="59">
        <f t="shared" si="404"/>
        <v>100</v>
      </c>
    </row>
    <row r="2869" spans="1:16" s="2" customFormat="1" outlineLevel="2" x14ac:dyDescent="0.2">
      <c r="A2869" s="217">
        <f t="shared" si="403"/>
        <v>2866</v>
      </c>
      <c r="B2869" s="57" t="s">
        <v>3584</v>
      </c>
      <c r="C2869" s="58" t="s">
        <v>428</v>
      </c>
      <c r="D2869" s="58" t="s">
        <v>2284</v>
      </c>
      <c r="E2869" s="58" t="s">
        <v>611</v>
      </c>
      <c r="F2869" s="58" t="s">
        <v>151</v>
      </c>
      <c r="G2869" s="58" t="s">
        <v>998</v>
      </c>
      <c r="H2869" s="58" t="s">
        <v>445</v>
      </c>
      <c r="I2869" s="58" t="s">
        <v>25</v>
      </c>
      <c r="J2869" s="58" t="s">
        <v>25</v>
      </c>
      <c r="K2869" s="57"/>
      <c r="L2869" s="184">
        <v>13593</v>
      </c>
      <c r="M2869" s="185">
        <v>14330</v>
      </c>
      <c r="N2869" s="186">
        <v>14330</v>
      </c>
      <c r="O2869" s="187">
        <f t="shared" si="406"/>
        <v>0</v>
      </c>
      <c r="P2869" s="59">
        <f t="shared" si="404"/>
        <v>100</v>
      </c>
    </row>
    <row r="2870" spans="1:16" s="2" customFormat="1" outlineLevel="2" x14ac:dyDescent="0.2">
      <c r="A2870" s="217">
        <f t="shared" si="403"/>
        <v>2867</v>
      </c>
      <c r="B2870" s="57" t="s">
        <v>3585</v>
      </c>
      <c r="C2870" s="58" t="s">
        <v>428</v>
      </c>
      <c r="D2870" s="58" t="s">
        <v>2284</v>
      </c>
      <c r="E2870" s="58" t="s">
        <v>2417</v>
      </c>
      <c r="F2870" s="58" t="s">
        <v>151</v>
      </c>
      <c r="G2870" s="58" t="s">
        <v>998</v>
      </c>
      <c r="H2870" s="58" t="s">
        <v>445</v>
      </c>
      <c r="I2870" s="58" t="s">
        <v>25</v>
      </c>
      <c r="J2870" s="58" t="s">
        <v>25</v>
      </c>
      <c r="K2870" s="57"/>
      <c r="L2870" s="184">
        <v>17211</v>
      </c>
      <c r="M2870" s="185">
        <v>19093</v>
      </c>
      <c r="N2870" s="186">
        <v>19093</v>
      </c>
      <c r="O2870" s="187">
        <f t="shared" si="406"/>
        <v>0</v>
      </c>
      <c r="P2870" s="59">
        <f t="shared" si="404"/>
        <v>100</v>
      </c>
    </row>
    <row r="2871" spans="1:16" s="2" customFormat="1" ht="14.25" customHeight="1" outlineLevel="2" x14ac:dyDescent="0.2">
      <c r="A2871" s="217">
        <f t="shared" si="403"/>
        <v>2868</v>
      </c>
      <c r="B2871" s="57" t="s">
        <v>3586</v>
      </c>
      <c r="C2871" s="58" t="s">
        <v>428</v>
      </c>
      <c r="D2871" s="58" t="s">
        <v>2284</v>
      </c>
      <c r="E2871" s="58" t="s">
        <v>2419</v>
      </c>
      <c r="F2871" s="58" t="s">
        <v>151</v>
      </c>
      <c r="G2871" s="58" t="s">
        <v>998</v>
      </c>
      <c r="H2871" s="58" t="s">
        <v>445</v>
      </c>
      <c r="I2871" s="58" t="s">
        <v>25</v>
      </c>
      <c r="J2871" s="58" t="s">
        <v>25</v>
      </c>
      <c r="K2871" s="57"/>
      <c r="L2871" s="184">
        <v>89517</v>
      </c>
      <c r="M2871" s="185">
        <v>101404</v>
      </c>
      <c r="N2871" s="186">
        <v>101404</v>
      </c>
      <c r="O2871" s="187">
        <f t="shared" si="406"/>
        <v>0</v>
      </c>
      <c r="P2871" s="59">
        <f t="shared" si="404"/>
        <v>100</v>
      </c>
    </row>
    <row r="2872" spans="1:16" s="2" customFormat="1" outlineLevel="2" x14ac:dyDescent="0.2">
      <c r="A2872" s="217">
        <f t="shared" si="403"/>
        <v>2869</v>
      </c>
      <c r="B2872" s="57" t="s">
        <v>3587</v>
      </c>
      <c r="C2872" s="58" t="s">
        <v>428</v>
      </c>
      <c r="D2872" s="58" t="s">
        <v>2284</v>
      </c>
      <c r="E2872" s="58" t="s">
        <v>997</v>
      </c>
      <c r="F2872" s="58" t="s">
        <v>151</v>
      </c>
      <c r="G2872" s="58" t="s">
        <v>998</v>
      </c>
      <c r="H2872" s="58" t="s">
        <v>445</v>
      </c>
      <c r="I2872" s="58" t="s">
        <v>25</v>
      </c>
      <c r="J2872" s="58" t="s">
        <v>25</v>
      </c>
      <c r="K2872" s="57"/>
      <c r="L2872" s="184">
        <v>15596</v>
      </c>
      <c r="M2872" s="185">
        <v>18807</v>
      </c>
      <c r="N2872" s="186">
        <v>18807</v>
      </c>
      <c r="O2872" s="187">
        <f t="shared" si="406"/>
        <v>0</v>
      </c>
      <c r="P2872" s="59">
        <f t="shared" si="404"/>
        <v>100</v>
      </c>
    </row>
    <row r="2873" spans="1:16" s="2" customFormat="1" outlineLevel="2" x14ac:dyDescent="0.2">
      <c r="A2873" s="217">
        <f t="shared" si="403"/>
        <v>2870</v>
      </c>
      <c r="B2873" s="57" t="s">
        <v>3588</v>
      </c>
      <c r="C2873" s="58" t="s">
        <v>428</v>
      </c>
      <c r="D2873" s="58" t="s">
        <v>2284</v>
      </c>
      <c r="E2873" s="58" t="s">
        <v>138</v>
      </c>
      <c r="F2873" s="58" t="s">
        <v>151</v>
      </c>
      <c r="G2873" s="58" t="s">
        <v>998</v>
      </c>
      <c r="H2873" s="58" t="s">
        <v>445</v>
      </c>
      <c r="I2873" s="58" t="s">
        <v>25</v>
      </c>
      <c r="J2873" s="58" t="s">
        <v>25</v>
      </c>
      <c r="K2873" s="57"/>
      <c r="L2873" s="184">
        <v>25497</v>
      </c>
      <c r="M2873" s="185">
        <v>27662</v>
      </c>
      <c r="N2873" s="186">
        <v>27662</v>
      </c>
      <c r="O2873" s="187">
        <f t="shared" si="406"/>
        <v>0</v>
      </c>
      <c r="P2873" s="59">
        <f t="shared" si="404"/>
        <v>100</v>
      </c>
    </row>
    <row r="2874" spans="1:16" s="2" customFormat="1" outlineLevel="2" x14ac:dyDescent="0.2">
      <c r="A2874" s="217">
        <f t="shared" si="403"/>
        <v>2871</v>
      </c>
      <c r="B2874" s="57" t="s">
        <v>3589</v>
      </c>
      <c r="C2874" s="58" t="s">
        <v>428</v>
      </c>
      <c r="D2874" s="58" t="s">
        <v>2284</v>
      </c>
      <c r="E2874" s="58" t="s">
        <v>2423</v>
      </c>
      <c r="F2874" s="58" t="s">
        <v>151</v>
      </c>
      <c r="G2874" s="58" t="s">
        <v>998</v>
      </c>
      <c r="H2874" s="58" t="s">
        <v>445</v>
      </c>
      <c r="I2874" s="58" t="s">
        <v>25</v>
      </c>
      <c r="J2874" s="58" t="s">
        <v>25</v>
      </c>
      <c r="K2874" s="57"/>
      <c r="L2874" s="184">
        <v>36245</v>
      </c>
      <c r="M2874" s="185">
        <v>39708</v>
      </c>
      <c r="N2874" s="186">
        <v>39708</v>
      </c>
      <c r="O2874" s="187">
        <f t="shared" si="406"/>
        <v>0</v>
      </c>
      <c r="P2874" s="59">
        <f t="shared" si="404"/>
        <v>100</v>
      </c>
    </row>
    <row r="2875" spans="1:16" s="2" customFormat="1" outlineLevel="2" x14ac:dyDescent="0.2">
      <c r="A2875" s="217">
        <f t="shared" si="403"/>
        <v>2872</v>
      </c>
      <c r="B2875" s="57" t="s">
        <v>3590</v>
      </c>
      <c r="C2875" s="58" t="s">
        <v>428</v>
      </c>
      <c r="D2875" s="58" t="s">
        <v>2284</v>
      </c>
      <c r="E2875" s="58" t="s">
        <v>1500</v>
      </c>
      <c r="F2875" s="58" t="s">
        <v>151</v>
      </c>
      <c r="G2875" s="58" t="s">
        <v>998</v>
      </c>
      <c r="H2875" s="58" t="s">
        <v>445</v>
      </c>
      <c r="I2875" s="58" t="s">
        <v>25</v>
      </c>
      <c r="J2875" s="58" t="s">
        <v>25</v>
      </c>
      <c r="K2875" s="57"/>
      <c r="L2875" s="184">
        <v>79734</v>
      </c>
      <c r="M2875" s="185">
        <v>92373</v>
      </c>
      <c r="N2875" s="186">
        <v>92373</v>
      </c>
      <c r="O2875" s="187">
        <f t="shared" si="406"/>
        <v>0</v>
      </c>
      <c r="P2875" s="59">
        <f t="shared" si="404"/>
        <v>100</v>
      </c>
    </row>
    <row r="2876" spans="1:16" s="2" customFormat="1" outlineLevel="2" x14ac:dyDescent="0.2">
      <c r="A2876" s="217">
        <f t="shared" si="403"/>
        <v>2873</v>
      </c>
      <c r="B2876" s="57" t="s">
        <v>3591</v>
      </c>
      <c r="C2876" s="58" t="s">
        <v>428</v>
      </c>
      <c r="D2876" s="58" t="s">
        <v>2284</v>
      </c>
      <c r="E2876" s="58" t="s">
        <v>2426</v>
      </c>
      <c r="F2876" s="58" t="s">
        <v>151</v>
      </c>
      <c r="G2876" s="58" t="s">
        <v>998</v>
      </c>
      <c r="H2876" s="58" t="s">
        <v>445</v>
      </c>
      <c r="I2876" s="58" t="s">
        <v>25</v>
      </c>
      <c r="J2876" s="58" t="s">
        <v>25</v>
      </c>
      <c r="K2876" s="57"/>
      <c r="L2876" s="184">
        <v>31390</v>
      </c>
      <c r="M2876" s="185">
        <v>36285</v>
      </c>
      <c r="N2876" s="186">
        <v>36285</v>
      </c>
      <c r="O2876" s="187">
        <f t="shared" si="406"/>
        <v>0</v>
      </c>
      <c r="P2876" s="59">
        <f t="shared" si="404"/>
        <v>100</v>
      </c>
    </row>
    <row r="2877" spans="1:16" s="2" customFormat="1" outlineLevel="2" x14ac:dyDescent="0.2">
      <c r="A2877" s="217">
        <f t="shared" si="403"/>
        <v>2874</v>
      </c>
      <c r="B2877" s="57" t="s">
        <v>3592</v>
      </c>
      <c r="C2877" s="58" t="s">
        <v>428</v>
      </c>
      <c r="D2877" s="58" t="s">
        <v>2284</v>
      </c>
      <c r="E2877" s="58" t="s">
        <v>2428</v>
      </c>
      <c r="F2877" s="58" t="s">
        <v>151</v>
      </c>
      <c r="G2877" s="58" t="s">
        <v>998</v>
      </c>
      <c r="H2877" s="58" t="s">
        <v>445</v>
      </c>
      <c r="I2877" s="58" t="s">
        <v>25</v>
      </c>
      <c r="J2877" s="58" t="s">
        <v>25</v>
      </c>
      <c r="K2877" s="57"/>
      <c r="L2877" s="184">
        <v>13725</v>
      </c>
      <c r="M2877" s="185">
        <v>16128</v>
      </c>
      <c r="N2877" s="186">
        <v>16128</v>
      </c>
      <c r="O2877" s="187">
        <f t="shared" si="406"/>
        <v>0</v>
      </c>
      <c r="P2877" s="59">
        <f t="shared" si="404"/>
        <v>100</v>
      </c>
    </row>
    <row r="2878" spans="1:16" s="2" customFormat="1" outlineLevel="2" x14ac:dyDescent="0.2">
      <c r="A2878" s="217">
        <f t="shared" si="403"/>
        <v>2875</v>
      </c>
      <c r="B2878" s="57" t="s">
        <v>3593</v>
      </c>
      <c r="C2878" s="58" t="s">
        <v>428</v>
      </c>
      <c r="D2878" s="58" t="s">
        <v>2284</v>
      </c>
      <c r="E2878" s="58" t="s">
        <v>2430</v>
      </c>
      <c r="F2878" s="58" t="s">
        <v>151</v>
      </c>
      <c r="G2878" s="58" t="s">
        <v>998</v>
      </c>
      <c r="H2878" s="58" t="s">
        <v>445</v>
      </c>
      <c r="I2878" s="58" t="s">
        <v>25</v>
      </c>
      <c r="J2878" s="58" t="s">
        <v>25</v>
      </c>
      <c r="K2878" s="57"/>
      <c r="L2878" s="184">
        <v>55192</v>
      </c>
      <c r="M2878" s="185">
        <v>65198</v>
      </c>
      <c r="N2878" s="186">
        <v>65198</v>
      </c>
      <c r="O2878" s="187">
        <f t="shared" si="406"/>
        <v>0</v>
      </c>
      <c r="P2878" s="59">
        <f t="shared" si="404"/>
        <v>100</v>
      </c>
    </row>
    <row r="2879" spans="1:16" s="2" customFormat="1" outlineLevel="2" x14ac:dyDescent="0.2">
      <c r="A2879" s="217">
        <f t="shared" si="403"/>
        <v>2876</v>
      </c>
      <c r="B2879" s="57" t="s">
        <v>3594</v>
      </c>
      <c r="C2879" s="58" t="s">
        <v>428</v>
      </c>
      <c r="D2879" s="58" t="s">
        <v>2284</v>
      </c>
      <c r="E2879" s="58" t="s">
        <v>634</v>
      </c>
      <c r="F2879" s="58" t="s">
        <v>151</v>
      </c>
      <c r="G2879" s="58" t="s">
        <v>998</v>
      </c>
      <c r="H2879" s="58" t="s">
        <v>445</v>
      </c>
      <c r="I2879" s="58" t="s">
        <v>25</v>
      </c>
      <c r="J2879" s="58" t="s">
        <v>25</v>
      </c>
      <c r="K2879" s="57"/>
      <c r="L2879" s="184">
        <v>29923</v>
      </c>
      <c r="M2879" s="185">
        <v>34838</v>
      </c>
      <c r="N2879" s="186">
        <v>34838</v>
      </c>
      <c r="O2879" s="187">
        <f t="shared" si="406"/>
        <v>0</v>
      </c>
      <c r="P2879" s="59">
        <f t="shared" si="404"/>
        <v>100</v>
      </c>
    </row>
    <row r="2880" spans="1:16" s="2" customFormat="1" outlineLevel="2" x14ac:dyDescent="0.2">
      <c r="A2880" s="217">
        <f t="shared" si="403"/>
        <v>2877</v>
      </c>
      <c r="B2880" s="57" t="s">
        <v>3595</v>
      </c>
      <c r="C2880" s="58" t="s">
        <v>428</v>
      </c>
      <c r="D2880" s="58" t="s">
        <v>2284</v>
      </c>
      <c r="E2880" s="58" t="s">
        <v>2433</v>
      </c>
      <c r="F2880" s="58" t="s">
        <v>151</v>
      </c>
      <c r="G2880" s="58" t="s">
        <v>998</v>
      </c>
      <c r="H2880" s="58" t="s">
        <v>445</v>
      </c>
      <c r="I2880" s="58" t="s">
        <v>25</v>
      </c>
      <c r="J2880" s="58" t="s">
        <v>25</v>
      </c>
      <c r="K2880" s="57"/>
      <c r="L2880" s="184">
        <v>21151</v>
      </c>
      <c r="M2880" s="185">
        <v>23729</v>
      </c>
      <c r="N2880" s="186">
        <v>23729</v>
      </c>
      <c r="O2880" s="187">
        <f t="shared" si="406"/>
        <v>0</v>
      </c>
      <c r="P2880" s="59">
        <f t="shared" si="404"/>
        <v>100</v>
      </c>
    </row>
    <row r="2881" spans="1:16" s="2" customFormat="1" outlineLevel="2" x14ac:dyDescent="0.2">
      <c r="A2881" s="217">
        <f t="shared" si="403"/>
        <v>2878</v>
      </c>
      <c r="B2881" s="57" t="s">
        <v>3596</v>
      </c>
      <c r="C2881" s="58" t="s">
        <v>428</v>
      </c>
      <c r="D2881" s="58" t="s">
        <v>2284</v>
      </c>
      <c r="E2881" s="58" t="s">
        <v>2435</v>
      </c>
      <c r="F2881" s="58" t="s">
        <v>151</v>
      </c>
      <c r="G2881" s="58" t="s">
        <v>998</v>
      </c>
      <c r="H2881" s="58" t="s">
        <v>445</v>
      </c>
      <c r="I2881" s="58" t="s">
        <v>25</v>
      </c>
      <c r="J2881" s="58" t="s">
        <v>25</v>
      </c>
      <c r="K2881" s="57"/>
      <c r="L2881" s="184">
        <v>32208</v>
      </c>
      <c r="M2881" s="185">
        <v>34657</v>
      </c>
      <c r="N2881" s="186">
        <v>34657</v>
      </c>
      <c r="O2881" s="187">
        <f t="shared" si="406"/>
        <v>0</v>
      </c>
      <c r="P2881" s="59">
        <f t="shared" si="404"/>
        <v>100</v>
      </c>
    </row>
    <row r="2882" spans="1:16" s="2" customFormat="1" outlineLevel="2" x14ac:dyDescent="0.2">
      <c r="A2882" s="217">
        <f t="shared" si="403"/>
        <v>2879</v>
      </c>
      <c r="B2882" s="57" t="s">
        <v>3597</v>
      </c>
      <c r="C2882" s="58" t="s">
        <v>428</v>
      </c>
      <c r="D2882" s="58" t="s">
        <v>2284</v>
      </c>
      <c r="E2882" s="58" t="s">
        <v>2437</v>
      </c>
      <c r="F2882" s="58" t="s">
        <v>151</v>
      </c>
      <c r="G2882" s="58" t="s">
        <v>998</v>
      </c>
      <c r="H2882" s="58" t="s">
        <v>445</v>
      </c>
      <c r="I2882" s="58" t="s">
        <v>25</v>
      </c>
      <c r="J2882" s="58" t="s">
        <v>25</v>
      </c>
      <c r="K2882" s="57"/>
      <c r="L2882" s="184">
        <v>20566</v>
      </c>
      <c r="M2882" s="185">
        <v>21855</v>
      </c>
      <c r="N2882" s="186">
        <v>21855</v>
      </c>
      <c r="O2882" s="187">
        <f t="shared" si="406"/>
        <v>0</v>
      </c>
      <c r="P2882" s="59">
        <f t="shared" si="404"/>
        <v>100</v>
      </c>
    </row>
    <row r="2883" spans="1:16" s="2" customFormat="1" ht="28.5" outlineLevel="2" x14ac:dyDescent="0.2">
      <c r="A2883" s="217">
        <f t="shared" si="403"/>
        <v>2880</v>
      </c>
      <c r="B2883" s="57" t="s">
        <v>3598</v>
      </c>
      <c r="C2883" s="58" t="s">
        <v>428</v>
      </c>
      <c r="D2883" s="58" t="s">
        <v>2284</v>
      </c>
      <c r="E2883" s="58" t="s">
        <v>2439</v>
      </c>
      <c r="F2883" s="58" t="s">
        <v>151</v>
      </c>
      <c r="G2883" s="58" t="s">
        <v>998</v>
      </c>
      <c r="H2883" s="58" t="s">
        <v>445</v>
      </c>
      <c r="I2883" s="58" t="s">
        <v>25</v>
      </c>
      <c r="J2883" s="58" t="s">
        <v>25</v>
      </c>
      <c r="K2883" s="57"/>
      <c r="L2883" s="184">
        <v>83061</v>
      </c>
      <c r="M2883" s="185">
        <v>97143</v>
      </c>
      <c r="N2883" s="186">
        <v>97143</v>
      </c>
      <c r="O2883" s="187">
        <f t="shared" si="406"/>
        <v>0</v>
      </c>
      <c r="P2883" s="59">
        <f t="shared" si="404"/>
        <v>100</v>
      </c>
    </row>
    <row r="2884" spans="1:16" s="2" customFormat="1" outlineLevel="2" x14ac:dyDescent="0.2">
      <c r="A2884" s="217">
        <f t="shared" si="403"/>
        <v>2881</v>
      </c>
      <c r="B2884" s="57" t="s">
        <v>3599</v>
      </c>
      <c r="C2884" s="58" t="s">
        <v>428</v>
      </c>
      <c r="D2884" s="58" t="s">
        <v>2284</v>
      </c>
      <c r="E2884" s="58" t="s">
        <v>2441</v>
      </c>
      <c r="F2884" s="58" t="s">
        <v>151</v>
      </c>
      <c r="G2884" s="58" t="s">
        <v>998</v>
      </c>
      <c r="H2884" s="58" t="s">
        <v>445</v>
      </c>
      <c r="I2884" s="58" t="s">
        <v>25</v>
      </c>
      <c r="J2884" s="58" t="s">
        <v>25</v>
      </c>
      <c r="K2884" s="57"/>
      <c r="L2884" s="184">
        <v>57598</v>
      </c>
      <c r="M2884" s="185">
        <v>74037</v>
      </c>
      <c r="N2884" s="186">
        <v>74037</v>
      </c>
      <c r="O2884" s="187">
        <f t="shared" si="406"/>
        <v>0</v>
      </c>
      <c r="P2884" s="59">
        <f t="shared" si="404"/>
        <v>100</v>
      </c>
    </row>
    <row r="2885" spans="1:16" s="2" customFormat="1" outlineLevel="2" x14ac:dyDescent="0.2">
      <c r="A2885" s="217">
        <f t="shared" si="403"/>
        <v>2882</v>
      </c>
      <c r="B2885" s="57" t="s">
        <v>3600</v>
      </c>
      <c r="C2885" s="58" t="s">
        <v>428</v>
      </c>
      <c r="D2885" s="58" t="s">
        <v>2284</v>
      </c>
      <c r="E2885" s="58" t="s">
        <v>2443</v>
      </c>
      <c r="F2885" s="58" t="s">
        <v>151</v>
      </c>
      <c r="G2885" s="58" t="s">
        <v>998</v>
      </c>
      <c r="H2885" s="58" t="s">
        <v>445</v>
      </c>
      <c r="I2885" s="58" t="s">
        <v>25</v>
      </c>
      <c r="J2885" s="58" t="s">
        <v>25</v>
      </c>
      <c r="K2885" s="57"/>
      <c r="L2885" s="184">
        <v>65041</v>
      </c>
      <c r="M2885" s="185">
        <v>74943</v>
      </c>
      <c r="N2885" s="186">
        <v>74943</v>
      </c>
      <c r="O2885" s="187">
        <f t="shared" si="406"/>
        <v>0</v>
      </c>
      <c r="P2885" s="59">
        <f t="shared" si="404"/>
        <v>100</v>
      </c>
    </row>
    <row r="2886" spans="1:16" s="2" customFormat="1" outlineLevel="2" x14ac:dyDescent="0.2">
      <c r="A2886" s="217">
        <f t="shared" ref="A2886:A2949" si="407">A2885+1</f>
        <v>2883</v>
      </c>
      <c r="B2886" s="57" t="s">
        <v>3601</v>
      </c>
      <c r="C2886" s="58" t="s">
        <v>428</v>
      </c>
      <c r="D2886" s="58" t="s">
        <v>2284</v>
      </c>
      <c r="E2886" s="58" t="s">
        <v>2445</v>
      </c>
      <c r="F2886" s="58" t="s">
        <v>151</v>
      </c>
      <c r="G2886" s="58" t="s">
        <v>998</v>
      </c>
      <c r="H2886" s="58" t="s">
        <v>445</v>
      </c>
      <c r="I2886" s="58" t="s">
        <v>25</v>
      </c>
      <c r="J2886" s="58" t="s">
        <v>25</v>
      </c>
      <c r="K2886" s="57"/>
      <c r="L2886" s="184">
        <v>62528</v>
      </c>
      <c r="M2886" s="185">
        <v>73356</v>
      </c>
      <c r="N2886" s="186">
        <v>73356</v>
      </c>
      <c r="O2886" s="187">
        <f t="shared" si="406"/>
        <v>0</v>
      </c>
      <c r="P2886" s="59">
        <f t="shared" si="404"/>
        <v>100</v>
      </c>
    </row>
    <row r="2887" spans="1:16" s="2" customFormat="1" ht="14.25" customHeight="1" outlineLevel="2" x14ac:dyDescent="0.2">
      <c r="A2887" s="217">
        <f t="shared" si="407"/>
        <v>2884</v>
      </c>
      <c r="B2887" s="57" t="s">
        <v>3602</v>
      </c>
      <c r="C2887" s="58" t="s">
        <v>428</v>
      </c>
      <c r="D2887" s="58" t="s">
        <v>2284</v>
      </c>
      <c r="E2887" s="58" t="s">
        <v>1261</v>
      </c>
      <c r="F2887" s="58" t="s">
        <v>151</v>
      </c>
      <c r="G2887" s="58" t="s">
        <v>998</v>
      </c>
      <c r="H2887" s="58" t="s">
        <v>445</v>
      </c>
      <c r="I2887" s="58" t="s">
        <v>25</v>
      </c>
      <c r="J2887" s="58" t="s">
        <v>25</v>
      </c>
      <c r="K2887" s="57"/>
      <c r="L2887" s="184">
        <v>30380</v>
      </c>
      <c r="M2887" s="185">
        <v>39560</v>
      </c>
      <c r="N2887" s="186">
        <v>39560</v>
      </c>
      <c r="O2887" s="187">
        <f t="shared" si="406"/>
        <v>0</v>
      </c>
      <c r="P2887" s="59">
        <f t="shared" si="404"/>
        <v>100</v>
      </c>
    </row>
    <row r="2888" spans="1:16" s="2" customFormat="1" outlineLevel="2" x14ac:dyDescent="0.2">
      <c r="A2888" s="217">
        <f t="shared" si="407"/>
        <v>2885</v>
      </c>
      <c r="B2888" s="57" t="s">
        <v>3603</v>
      </c>
      <c r="C2888" s="58" t="s">
        <v>428</v>
      </c>
      <c r="D2888" s="58" t="s">
        <v>2284</v>
      </c>
      <c r="E2888" s="58" t="s">
        <v>2449</v>
      </c>
      <c r="F2888" s="58" t="s">
        <v>649</v>
      </c>
      <c r="G2888" s="58" t="s">
        <v>998</v>
      </c>
      <c r="H2888" s="58" t="s">
        <v>445</v>
      </c>
      <c r="I2888" s="58" t="s">
        <v>25</v>
      </c>
      <c r="J2888" s="58" t="s">
        <v>25</v>
      </c>
      <c r="K2888" s="57"/>
      <c r="L2888" s="184">
        <v>17065</v>
      </c>
      <c r="M2888" s="185">
        <v>22245</v>
      </c>
      <c r="N2888" s="186">
        <v>22245</v>
      </c>
      <c r="O2888" s="187">
        <f t="shared" si="406"/>
        <v>0</v>
      </c>
      <c r="P2888" s="59">
        <f t="shared" si="404"/>
        <v>100</v>
      </c>
    </row>
    <row r="2889" spans="1:16" s="2" customFormat="1" outlineLevel="2" x14ac:dyDescent="0.2">
      <c r="A2889" s="217">
        <f t="shared" si="407"/>
        <v>2886</v>
      </c>
      <c r="B2889" s="57" t="s">
        <v>3604</v>
      </c>
      <c r="C2889" s="58" t="s">
        <v>428</v>
      </c>
      <c r="D2889" s="58" t="s">
        <v>2284</v>
      </c>
      <c r="E2889" s="58" t="s">
        <v>2451</v>
      </c>
      <c r="F2889" s="58" t="s">
        <v>649</v>
      </c>
      <c r="G2889" s="58" t="s">
        <v>998</v>
      </c>
      <c r="H2889" s="58" t="s">
        <v>445</v>
      </c>
      <c r="I2889" s="58" t="s">
        <v>25</v>
      </c>
      <c r="J2889" s="58" t="s">
        <v>25</v>
      </c>
      <c r="K2889" s="57"/>
      <c r="L2889" s="184">
        <v>40044</v>
      </c>
      <c r="M2889" s="185">
        <v>47960</v>
      </c>
      <c r="N2889" s="186">
        <v>47960</v>
      </c>
      <c r="O2889" s="187">
        <f t="shared" si="406"/>
        <v>0</v>
      </c>
      <c r="P2889" s="59">
        <f t="shared" si="404"/>
        <v>100</v>
      </c>
    </row>
    <row r="2890" spans="1:16" s="2" customFormat="1" outlineLevel="2" x14ac:dyDescent="0.2">
      <c r="A2890" s="217">
        <f t="shared" si="407"/>
        <v>2887</v>
      </c>
      <c r="B2890" s="57" t="s">
        <v>3605</v>
      </c>
      <c r="C2890" s="58" t="s">
        <v>428</v>
      </c>
      <c r="D2890" s="58" t="s">
        <v>2284</v>
      </c>
      <c r="E2890" s="58" t="s">
        <v>2453</v>
      </c>
      <c r="F2890" s="58" t="s">
        <v>649</v>
      </c>
      <c r="G2890" s="58" t="s">
        <v>998</v>
      </c>
      <c r="H2890" s="58" t="s">
        <v>445</v>
      </c>
      <c r="I2890" s="58" t="s">
        <v>25</v>
      </c>
      <c r="J2890" s="58" t="s">
        <v>25</v>
      </c>
      <c r="K2890" s="57"/>
      <c r="L2890" s="184">
        <v>29108</v>
      </c>
      <c r="M2890" s="185">
        <v>33995</v>
      </c>
      <c r="N2890" s="186">
        <v>33995</v>
      </c>
      <c r="O2890" s="187">
        <f t="shared" si="406"/>
        <v>0</v>
      </c>
      <c r="P2890" s="59">
        <f t="shared" si="404"/>
        <v>100</v>
      </c>
    </row>
    <row r="2891" spans="1:16" s="2" customFormat="1" outlineLevel="2" x14ac:dyDescent="0.2">
      <c r="A2891" s="217">
        <f t="shared" si="407"/>
        <v>2888</v>
      </c>
      <c r="B2891" s="57" t="s">
        <v>3606</v>
      </c>
      <c r="C2891" s="58" t="s">
        <v>428</v>
      </c>
      <c r="D2891" s="58" t="s">
        <v>2284</v>
      </c>
      <c r="E2891" s="58" t="s">
        <v>1266</v>
      </c>
      <c r="F2891" s="58" t="s">
        <v>649</v>
      </c>
      <c r="G2891" s="58" t="s">
        <v>998</v>
      </c>
      <c r="H2891" s="58" t="s">
        <v>445</v>
      </c>
      <c r="I2891" s="58" t="s">
        <v>25</v>
      </c>
      <c r="J2891" s="58" t="s">
        <v>25</v>
      </c>
      <c r="K2891" s="57"/>
      <c r="L2891" s="184">
        <v>24810</v>
      </c>
      <c r="M2891" s="185">
        <v>29130</v>
      </c>
      <c r="N2891" s="186">
        <v>29130</v>
      </c>
      <c r="O2891" s="187">
        <f t="shared" si="406"/>
        <v>0</v>
      </c>
      <c r="P2891" s="59">
        <f t="shared" si="404"/>
        <v>100</v>
      </c>
    </row>
    <row r="2892" spans="1:16" s="2" customFormat="1" outlineLevel="2" x14ac:dyDescent="0.2">
      <c r="A2892" s="217">
        <f t="shared" si="407"/>
        <v>2889</v>
      </c>
      <c r="B2892" s="57" t="s">
        <v>3607</v>
      </c>
      <c r="C2892" s="58" t="s">
        <v>428</v>
      </c>
      <c r="D2892" s="58" t="s">
        <v>2284</v>
      </c>
      <c r="E2892" s="58" t="s">
        <v>2456</v>
      </c>
      <c r="F2892" s="58" t="s">
        <v>649</v>
      </c>
      <c r="G2892" s="58" t="s">
        <v>998</v>
      </c>
      <c r="H2892" s="58" t="s">
        <v>445</v>
      </c>
      <c r="I2892" s="58" t="s">
        <v>25</v>
      </c>
      <c r="J2892" s="58" t="s">
        <v>25</v>
      </c>
      <c r="K2892" s="57"/>
      <c r="L2892" s="184">
        <v>117757</v>
      </c>
      <c r="M2892" s="185">
        <v>132868</v>
      </c>
      <c r="N2892" s="186">
        <v>132868</v>
      </c>
      <c r="O2892" s="187">
        <f t="shared" si="406"/>
        <v>0</v>
      </c>
      <c r="P2892" s="59">
        <f t="shared" si="404"/>
        <v>100</v>
      </c>
    </row>
    <row r="2893" spans="1:16" s="2" customFormat="1" outlineLevel="2" x14ac:dyDescent="0.2">
      <c r="A2893" s="217">
        <f t="shared" si="407"/>
        <v>2890</v>
      </c>
      <c r="B2893" s="57" t="s">
        <v>3608</v>
      </c>
      <c r="C2893" s="58" t="s">
        <v>428</v>
      </c>
      <c r="D2893" s="58" t="s">
        <v>2284</v>
      </c>
      <c r="E2893" s="58" t="s">
        <v>2458</v>
      </c>
      <c r="F2893" s="58" t="s">
        <v>649</v>
      </c>
      <c r="G2893" s="58" t="s">
        <v>998</v>
      </c>
      <c r="H2893" s="58" t="s">
        <v>445</v>
      </c>
      <c r="I2893" s="58" t="s">
        <v>25</v>
      </c>
      <c r="J2893" s="58" t="s">
        <v>25</v>
      </c>
      <c r="K2893" s="57"/>
      <c r="L2893" s="184">
        <v>28078</v>
      </c>
      <c r="M2893" s="185">
        <v>32970</v>
      </c>
      <c r="N2893" s="186">
        <v>32970</v>
      </c>
      <c r="O2893" s="187">
        <f t="shared" si="406"/>
        <v>0</v>
      </c>
      <c r="P2893" s="59">
        <f t="shared" si="404"/>
        <v>100</v>
      </c>
    </row>
    <row r="2894" spans="1:16" s="2" customFormat="1" outlineLevel="2" x14ac:dyDescent="0.2">
      <c r="A2894" s="217">
        <f t="shared" si="407"/>
        <v>2891</v>
      </c>
      <c r="B2894" s="57" t="s">
        <v>3609</v>
      </c>
      <c r="C2894" s="58" t="s">
        <v>428</v>
      </c>
      <c r="D2894" s="58" t="s">
        <v>2284</v>
      </c>
      <c r="E2894" s="58" t="s">
        <v>2460</v>
      </c>
      <c r="F2894" s="58" t="s">
        <v>649</v>
      </c>
      <c r="G2894" s="58" t="s">
        <v>998</v>
      </c>
      <c r="H2894" s="58" t="s">
        <v>445</v>
      </c>
      <c r="I2894" s="58" t="s">
        <v>25</v>
      </c>
      <c r="J2894" s="58" t="s">
        <v>25</v>
      </c>
      <c r="K2894" s="57"/>
      <c r="L2894" s="184">
        <v>32330</v>
      </c>
      <c r="M2894" s="185">
        <v>35548</v>
      </c>
      <c r="N2894" s="186">
        <v>35548</v>
      </c>
      <c r="O2894" s="187">
        <f t="shared" si="406"/>
        <v>0</v>
      </c>
      <c r="P2894" s="59">
        <f t="shared" si="404"/>
        <v>100</v>
      </c>
    </row>
    <row r="2895" spans="1:16" s="2" customFormat="1" outlineLevel="2" x14ac:dyDescent="0.2">
      <c r="A2895" s="217">
        <f t="shared" si="407"/>
        <v>2892</v>
      </c>
      <c r="B2895" s="57" t="s">
        <v>3610</v>
      </c>
      <c r="C2895" s="58" t="s">
        <v>428</v>
      </c>
      <c r="D2895" s="58" t="s">
        <v>2284</v>
      </c>
      <c r="E2895" s="58" t="s">
        <v>648</v>
      </c>
      <c r="F2895" s="58" t="s">
        <v>649</v>
      </c>
      <c r="G2895" s="58" t="s">
        <v>998</v>
      </c>
      <c r="H2895" s="58" t="s">
        <v>445</v>
      </c>
      <c r="I2895" s="58" t="s">
        <v>25</v>
      </c>
      <c r="J2895" s="58" t="s">
        <v>25</v>
      </c>
      <c r="K2895" s="57"/>
      <c r="L2895" s="184">
        <v>68880</v>
      </c>
      <c r="M2895" s="185">
        <v>79946</v>
      </c>
      <c r="N2895" s="186">
        <v>79946</v>
      </c>
      <c r="O2895" s="187">
        <f t="shared" si="406"/>
        <v>0</v>
      </c>
      <c r="P2895" s="59">
        <f t="shared" si="404"/>
        <v>100</v>
      </c>
    </row>
    <row r="2896" spans="1:16" s="2" customFormat="1" outlineLevel="2" x14ac:dyDescent="0.2">
      <c r="A2896" s="217">
        <f t="shared" si="407"/>
        <v>2893</v>
      </c>
      <c r="B2896" s="57" t="s">
        <v>3611</v>
      </c>
      <c r="C2896" s="58" t="s">
        <v>428</v>
      </c>
      <c r="D2896" s="58" t="s">
        <v>2284</v>
      </c>
      <c r="E2896" s="58" t="s">
        <v>2463</v>
      </c>
      <c r="F2896" s="58" t="s">
        <v>649</v>
      </c>
      <c r="G2896" s="58" t="s">
        <v>998</v>
      </c>
      <c r="H2896" s="58" t="s">
        <v>445</v>
      </c>
      <c r="I2896" s="58" t="s">
        <v>25</v>
      </c>
      <c r="J2896" s="58" t="s">
        <v>25</v>
      </c>
      <c r="K2896" s="57"/>
      <c r="L2896" s="184">
        <v>34467</v>
      </c>
      <c r="M2896" s="185">
        <v>39204</v>
      </c>
      <c r="N2896" s="186">
        <v>39204</v>
      </c>
      <c r="O2896" s="187">
        <f t="shared" si="406"/>
        <v>0</v>
      </c>
      <c r="P2896" s="59">
        <f t="shared" si="404"/>
        <v>100</v>
      </c>
    </row>
    <row r="2897" spans="1:16" s="2" customFormat="1" outlineLevel="2" x14ac:dyDescent="0.2">
      <c r="A2897" s="217">
        <f t="shared" si="407"/>
        <v>2894</v>
      </c>
      <c r="B2897" s="57" t="s">
        <v>3612</v>
      </c>
      <c r="C2897" s="58" t="s">
        <v>428</v>
      </c>
      <c r="D2897" s="58" t="s">
        <v>2284</v>
      </c>
      <c r="E2897" s="58" t="s">
        <v>2465</v>
      </c>
      <c r="F2897" s="58" t="s">
        <v>649</v>
      </c>
      <c r="G2897" s="58" t="s">
        <v>998</v>
      </c>
      <c r="H2897" s="58" t="s">
        <v>445</v>
      </c>
      <c r="I2897" s="58" t="s">
        <v>25</v>
      </c>
      <c r="J2897" s="58" t="s">
        <v>25</v>
      </c>
      <c r="K2897" s="57"/>
      <c r="L2897" s="184">
        <v>27674</v>
      </c>
      <c r="M2897" s="185">
        <v>34010</v>
      </c>
      <c r="N2897" s="186">
        <v>34010</v>
      </c>
      <c r="O2897" s="187">
        <f t="shared" si="406"/>
        <v>0</v>
      </c>
      <c r="P2897" s="59">
        <f t="shared" si="404"/>
        <v>100</v>
      </c>
    </row>
    <row r="2898" spans="1:16" s="2" customFormat="1" outlineLevel="2" x14ac:dyDescent="0.2">
      <c r="A2898" s="217">
        <f t="shared" si="407"/>
        <v>2895</v>
      </c>
      <c r="B2898" s="57" t="s">
        <v>3613</v>
      </c>
      <c r="C2898" s="58" t="s">
        <v>428</v>
      </c>
      <c r="D2898" s="58" t="s">
        <v>2284</v>
      </c>
      <c r="E2898" s="58" t="s">
        <v>663</v>
      </c>
      <c r="F2898" s="58" t="s">
        <v>649</v>
      </c>
      <c r="G2898" s="58" t="s">
        <v>998</v>
      </c>
      <c r="H2898" s="58" t="s">
        <v>445</v>
      </c>
      <c r="I2898" s="58" t="s">
        <v>25</v>
      </c>
      <c r="J2898" s="58" t="s">
        <v>25</v>
      </c>
      <c r="K2898" s="57"/>
      <c r="L2898" s="184">
        <v>56636</v>
      </c>
      <c r="M2898" s="185">
        <v>61251</v>
      </c>
      <c r="N2898" s="186">
        <v>61251</v>
      </c>
      <c r="O2898" s="187">
        <f t="shared" si="406"/>
        <v>0</v>
      </c>
      <c r="P2898" s="59">
        <f t="shared" si="404"/>
        <v>100</v>
      </c>
    </row>
    <row r="2899" spans="1:16" s="2" customFormat="1" outlineLevel="2" x14ac:dyDescent="0.2">
      <c r="A2899" s="217">
        <f t="shared" si="407"/>
        <v>2896</v>
      </c>
      <c r="B2899" s="57" t="s">
        <v>3614</v>
      </c>
      <c r="C2899" s="58" t="s">
        <v>428</v>
      </c>
      <c r="D2899" s="58" t="s">
        <v>2284</v>
      </c>
      <c r="E2899" s="58" t="s">
        <v>2468</v>
      </c>
      <c r="F2899" s="58" t="s">
        <v>649</v>
      </c>
      <c r="G2899" s="58" t="s">
        <v>998</v>
      </c>
      <c r="H2899" s="58" t="s">
        <v>445</v>
      </c>
      <c r="I2899" s="58" t="s">
        <v>25</v>
      </c>
      <c r="J2899" s="58" t="s">
        <v>25</v>
      </c>
      <c r="K2899" s="57"/>
      <c r="L2899" s="184">
        <v>29127</v>
      </c>
      <c r="M2899" s="185">
        <v>28884</v>
      </c>
      <c r="N2899" s="186">
        <v>28884</v>
      </c>
      <c r="O2899" s="187">
        <f t="shared" si="406"/>
        <v>0</v>
      </c>
      <c r="P2899" s="59">
        <f t="shared" ref="P2899:P2962" si="408">N2899/M2899*100</f>
        <v>100</v>
      </c>
    </row>
    <row r="2900" spans="1:16" s="2" customFormat="1" outlineLevel="2" x14ac:dyDescent="0.2">
      <c r="A2900" s="217">
        <f t="shared" si="407"/>
        <v>2897</v>
      </c>
      <c r="B2900" s="57" t="s">
        <v>3615</v>
      </c>
      <c r="C2900" s="58" t="s">
        <v>428</v>
      </c>
      <c r="D2900" s="58" t="s">
        <v>2284</v>
      </c>
      <c r="E2900" s="58" t="s">
        <v>1496</v>
      </c>
      <c r="F2900" s="58" t="s">
        <v>649</v>
      </c>
      <c r="G2900" s="58" t="s">
        <v>998</v>
      </c>
      <c r="H2900" s="58" t="s">
        <v>445</v>
      </c>
      <c r="I2900" s="58" t="s">
        <v>25</v>
      </c>
      <c r="J2900" s="58" t="s">
        <v>25</v>
      </c>
      <c r="K2900" s="57"/>
      <c r="L2900" s="184">
        <v>63146</v>
      </c>
      <c r="M2900" s="185">
        <v>73437</v>
      </c>
      <c r="N2900" s="186">
        <v>73437</v>
      </c>
      <c r="O2900" s="187">
        <f t="shared" si="406"/>
        <v>0</v>
      </c>
      <c r="P2900" s="59">
        <f t="shared" si="408"/>
        <v>100</v>
      </c>
    </row>
    <row r="2901" spans="1:16" s="2" customFormat="1" outlineLevel="2" x14ac:dyDescent="0.2">
      <c r="A2901" s="217">
        <f t="shared" si="407"/>
        <v>2898</v>
      </c>
      <c r="B2901" s="57" t="s">
        <v>3616</v>
      </c>
      <c r="C2901" s="58" t="s">
        <v>428</v>
      </c>
      <c r="D2901" s="58" t="s">
        <v>2284</v>
      </c>
      <c r="E2901" s="58" t="s">
        <v>1248</v>
      </c>
      <c r="F2901" s="58" t="s">
        <v>649</v>
      </c>
      <c r="G2901" s="58" t="s">
        <v>998</v>
      </c>
      <c r="H2901" s="58" t="s">
        <v>445</v>
      </c>
      <c r="I2901" s="58" t="s">
        <v>25</v>
      </c>
      <c r="J2901" s="58" t="s">
        <v>25</v>
      </c>
      <c r="K2901" s="57"/>
      <c r="L2901" s="184">
        <v>47104</v>
      </c>
      <c r="M2901" s="185">
        <v>53240</v>
      </c>
      <c r="N2901" s="186">
        <v>53240</v>
      </c>
      <c r="O2901" s="187">
        <f t="shared" si="406"/>
        <v>0</v>
      </c>
      <c r="P2901" s="59">
        <f t="shared" si="408"/>
        <v>100</v>
      </c>
    </row>
    <row r="2902" spans="1:16" s="2" customFormat="1" outlineLevel="2" x14ac:dyDescent="0.2">
      <c r="A2902" s="217">
        <f t="shared" si="407"/>
        <v>2899</v>
      </c>
      <c r="B2902" s="57" t="s">
        <v>3617</v>
      </c>
      <c r="C2902" s="58" t="s">
        <v>428</v>
      </c>
      <c r="D2902" s="58" t="s">
        <v>2284</v>
      </c>
      <c r="E2902" s="58" t="s">
        <v>2477</v>
      </c>
      <c r="F2902" s="58" t="s">
        <v>2478</v>
      </c>
      <c r="G2902" s="58" t="s">
        <v>998</v>
      </c>
      <c r="H2902" s="58" t="s">
        <v>445</v>
      </c>
      <c r="I2902" s="58" t="s">
        <v>25</v>
      </c>
      <c r="J2902" s="58" t="s">
        <v>25</v>
      </c>
      <c r="K2902" s="57"/>
      <c r="L2902" s="184">
        <v>36582</v>
      </c>
      <c r="M2902" s="185">
        <v>44511</v>
      </c>
      <c r="N2902" s="186">
        <v>44511</v>
      </c>
      <c r="O2902" s="187">
        <f t="shared" ref="O2902:O2965" si="409">N2902-M2902</f>
        <v>0</v>
      </c>
      <c r="P2902" s="59">
        <f t="shared" si="408"/>
        <v>100</v>
      </c>
    </row>
    <row r="2903" spans="1:16" s="2" customFormat="1" outlineLevel="2" x14ac:dyDescent="0.2">
      <c r="A2903" s="217">
        <f t="shared" si="407"/>
        <v>2900</v>
      </c>
      <c r="B2903" s="57" t="s">
        <v>3618</v>
      </c>
      <c r="C2903" s="58" t="s">
        <v>428</v>
      </c>
      <c r="D2903" s="58" t="s">
        <v>2284</v>
      </c>
      <c r="E2903" s="58" t="s">
        <v>2481</v>
      </c>
      <c r="F2903" s="58" t="s">
        <v>2482</v>
      </c>
      <c r="G2903" s="58" t="s">
        <v>998</v>
      </c>
      <c r="H2903" s="58" t="s">
        <v>445</v>
      </c>
      <c r="I2903" s="58" t="s">
        <v>25</v>
      </c>
      <c r="J2903" s="58" t="s">
        <v>25</v>
      </c>
      <c r="K2903" s="57"/>
      <c r="L2903" s="184">
        <v>21141</v>
      </c>
      <c r="M2903" s="185">
        <v>24065</v>
      </c>
      <c r="N2903" s="186">
        <v>24065</v>
      </c>
      <c r="O2903" s="187">
        <f t="shared" si="409"/>
        <v>0</v>
      </c>
      <c r="P2903" s="59">
        <f t="shared" si="408"/>
        <v>100</v>
      </c>
    </row>
    <row r="2904" spans="1:16" s="2" customFormat="1" outlineLevel="2" x14ac:dyDescent="0.2">
      <c r="A2904" s="217">
        <f t="shared" si="407"/>
        <v>2901</v>
      </c>
      <c r="B2904" s="57" t="s">
        <v>3619</v>
      </c>
      <c r="C2904" s="58" t="s">
        <v>428</v>
      </c>
      <c r="D2904" s="58" t="s">
        <v>2284</v>
      </c>
      <c r="E2904" s="58" t="s">
        <v>2484</v>
      </c>
      <c r="F2904" s="58" t="s">
        <v>2482</v>
      </c>
      <c r="G2904" s="58" t="s">
        <v>998</v>
      </c>
      <c r="H2904" s="58" t="s">
        <v>445</v>
      </c>
      <c r="I2904" s="58" t="s">
        <v>25</v>
      </c>
      <c r="J2904" s="58" t="s">
        <v>25</v>
      </c>
      <c r="K2904" s="57"/>
      <c r="L2904" s="184">
        <v>44932</v>
      </c>
      <c r="M2904" s="185">
        <v>51166</v>
      </c>
      <c r="N2904" s="186">
        <v>51166</v>
      </c>
      <c r="O2904" s="187">
        <f t="shared" si="409"/>
        <v>0</v>
      </c>
      <c r="P2904" s="59">
        <f t="shared" si="408"/>
        <v>100</v>
      </c>
    </row>
    <row r="2905" spans="1:16" s="2" customFormat="1" outlineLevel="2" x14ac:dyDescent="0.2">
      <c r="A2905" s="217">
        <f t="shared" si="407"/>
        <v>2902</v>
      </c>
      <c r="B2905" s="57" t="s">
        <v>3620</v>
      </c>
      <c r="C2905" s="58" t="s">
        <v>428</v>
      </c>
      <c r="D2905" s="58" t="s">
        <v>2284</v>
      </c>
      <c r="E2905" s="58" t="s">
        <v>2486</v>
      </c>
      <c r="F2905" s="58" t="s">
        <v>2482</v>
      </c>
      <c r="G2905" s="58" t="s">
        <v>998</v>
      </c>
      <c r="H2905" s="58" t="s">
        <v>445</v>
      </c>
      <c r="I2905" s="58" t="s">
        <v>25</v>
      </c>
      <c r="J2905" s="58" t="s">
        <v>25</v>
      </c>
      <c r="K2905" s="57"/>
      <c r="L2905" s="184">
        <v>15285</v>
      </c>
      <c r="M2905" s="185">
        <v>20024</v>
      </c>
      <c r="N2905" s="186">
        <v>20024</v>
      </c>
      <c r="O2905" s="187">
        <f t="shared" si="409"/>
        <v>0</v>
      </c>
      <c r="P2905" s="59">
        <f t="shared" si="408"/>
        <v>100</v>
      </c>
    </row>
    <row r="2906" spans="1:16" s="2" customFormat="1" outlineLevel="2" x14ac:dyDescent="0.2">
      <c r="A2906" s="217">
        <f t="shared" si="407"/>
        <v>2903</v>
      </c>
      <c r="B2906" s="57" t="s">
        <v>3621</v>
      </c>
      <c r="C2906" s="58" t="s">
        <v>428</v>
      </c>
      <c r="D2906" s="58" t="s">
        <v>2284</v>
      </c>
      <c r="E2906" s="58" t="s">
        <v>2488</v>
      </c>
      <c r="F2906" s="58" t="s">
        <v>2482</v>
      </c>
      <c r="G2906" s="58" t="s">
        <v>998</v>
      </c>
      <c r="H2906" s="58" t="s">
        <v>445</v>
      </c>
      <c r="I2906" s="58" t="s">
        <v>25</v>
      </c>
      <c r="J2906" s="58" t="s">
        <v>25</v>
      </c>
      <c r="K2906" s="57"/>
      <c r="L2906" s="184">
        <v>51981</v>
      </c>
      <c r="M2906" s="185">
        <v>56479</v>
      </c>
      <c r="N2906" s="186">
        <v>56479</v>
      </c>
      <c r="O2906" s="187">
        <f t="shared" si="409"/>
        <v>0</v>
      </c>
      <c r="P2906" s="59">
        <f t="shared" si="408"/>
        <v>100</v>
      </c>
    </row>
    <row r="2907" spans="1:16" s="2" customFormat="1" outlineLevel="2" x14ac:dyDescent="0.2">
      <c r="A2907" s="217">
        <f t="shared" si="407"/>
        <v>2904</v>
      </c>
      <c r="B2907" s="57" t="s">
        <v>3622</v>
      </c>
      <c r="C2907" s="58" t="s">
        <v>428</v>
      </c>
      <c r="D2907" s="58" t="s">
        <v>2284</v>
      </c>
      <c r="E2907" s="58" t="s">
        <v>2491</v>
      </c>
      <c r="F2907" s="58" t="s">
        <v>2492</v>
      </c>
      <c r="G2907" s="58" t="s">
        <v>998</v>
      </c>
      <c r="H2907" s="58" t="s">
        <v>445</v>
      </c>
      <c r="I2907" s="58" t="s">
        <v>25</v>
      </c>
      <c r="J2907" s="58" t="s">
        <v>25</v>
      </c>
      <c r="K2907" s="57"/>
      <c r="L2907" s="184">
        <v>11854</v>
      </c>
      <c r="M2907" s="185">
        <v>14048</v>
      </c>
      <c r="N2907" s="186">
        <v>14048</v>
      </c>
      <c r="O2907" s="187">
        <f t="shared" si="409"/>
        <v>0</v>
      </c>
      <c r="P2907" s="59">
        <f t="shared" si="408"/>
        <v>100</v>
      </c>
    </row>
    <row r="2908" spans="1:16" s="2" customFormat="1" outlineLevel="2" x14ac:dyDescent="0.2">
      <c r="A2908" s="217">
        <f t="shared" si="407"/>
        <v>2905</v>
      </c>
      <c r="B2908" s="57" t="s">
        <v>3623</v>
      </c>
      <c r="C2908" s="58" t="s">
        <v>428</v>
      </c>
      <c r="D2908" s="58" t="s">
        <v>2284</v>
      </c>
      <c r="E2908" s="58" t="s">
        <v>2494</v>
      </c>
      <c r="F2908" s="58" t="s">
        <v>2492</v>
      </c>
      <c r="G2908" s="58" t="s">
        <v>998</v>
      </c>
      <c r="H2908" s="58" t="s">
        <v>445</v>
      </c>
      <c r="I2908" s="58" t="s">
        <v>25</v>
      </c>
      <c r="J2908" s="58" t="s">
        <v>25</v>
      </c>
      <c r="K2908" s="57"/>
      <c r="L2908" s="184">
        <v>7070</v>
      </c>
      <c r="M2908" s="185">
        <v>8539</v>
      </c>
      <c r="N2908" s="186">
        <v>8539</v>
      </c>
      <c r="O2908" s="187">
        <f t="shared" si="409"/>
        <v>0</v>
      </c>
      <c r="P2908" s="59">
        <f t="shared" si="408"/>
        <v>100</v>
      </c>
    </row>
    <row r="2909" spans="1:16" s="2" customFormat="1" outlineLevel="2" x14ac:dyDescent="0.2">
      <c r="A2909" s="217">
        <f t="shared" si="407"/>
        <v>2906</v>
      </c>
      <c r="B2909" s="57" t="s">
        <v>3624</v>
      </c>
      <c r="C2909" s="58" t="s">
        <v>428</v>
      </c>
      <c r="D2909" s="58" t="s">
        <v>2284</v>
      </c>
      <c r="E2909" s="58" t="s">
        <v>2496</v>
      </c>
      <c r="F2909" s="58" t="s">
        <v>2492</v>
      </c>
      <c r="G2909" s="58" t="s">
        <v>998</v>
      </c>
      <c r="H2909" s="58" t="s">
        <v>445</v>
      </c>
      <c r="I2909" s="58" t="s">
        <v>25</v>
      </c>
      <c r="J2909" s="58" t="s">
        <v>25</v>
      </c>
      <c r="K2909" s="57"/>
      <c r="L2909" s="184">
        <v>17065</v>
      </c>
      <c r="M2909" s="185">
        <v>20351</v>
      </c>
      <c r="N2909" s="186">
        <v>20351</v>
      </c>
      <c r="O2909" s="187">
        <f t="shared" si="409"/>
        <v>0</v>
      </c>
      <c r="P2909" s="59">
        <f t="shared" si="408"/>
        <v>100</v>
      </c>
    </row>
    <row r="2910" spans="1:16" s="2" customFormat="1" outlineLevel="2" x14ac:dyDescent="0.2">
      <c r="A2910" s="217">
        <f t="shared" si="407"/>
        <v>2907</v>
      </c>
      <c r="B2910" s="57" t="s">
        <v>3625</v>
      </c>
      <c r="C2910" s="58" t="s">
        <v>428</v>
      </c>
      <c r="D2910" s="58" t="s">
        <v>2284</v>
      </c>
      <c r="E2910" s="58" t="s">
        <v>2498</v>
      </c>
      <c r="F2910" s="58" t="s">
        <v>2492</v>
      </c>
      <c r="G2910" s="58" t="s">
        <v>998</v>
      </c>
      <c r="H2910" s="58" t="s">
        <v>445</v>
      </c>
      <c r="I2910" s="58" t="s">
        <v>25</v>
      </c>
      <c r="J2910" s="58" t="s">
        <v>25</v>
      </c>
      <c r="K2910" s="57"/>
      <c r="L2910" s="184">
        <v>9910</v>
      </c>
      <c r="M2910" s="185">
        <v>12694</v>
      </c>
      <c r="N2910" s="186">
        <v>12694</v>
      </c>
      <c r="O2910" s="187">
        <f t="shared" si="409"/>
        <v>0</v>
      </c>
      <c r="P2910" s="59">
        <f t="shared" si="408"/>
        <v>100</v>
      </c>
    </row>
    <row r="2911" spans="1:16" s="2" customFormat="1" outlineLevel="2" x14ac:dyDescent="0.2">
      <c r="A2911" s="217">
        <f t="shared" si="407"/>
        <v>2908</v>
      </c>
      <c r="B2911" s="57" t="s">
        <v>3626</v>
      </c>
      <c r="C2911" s="58" t="s">
        <v>428</v>
      </c>
      <c r="D2911" s="58" t="s">
        <v>2284</v>
      </c>
      <c r="E2911" s="58" t="s">
        <v>2500</v>
      </c>
      <c r="F2911" s="58" t="s">
        <v>2492</v>
      </c>
      <c r="G2911" s="58" t="s">
        <v>998</v>
      </c>
      <c r="H2911" s="58" t="s">
        <v>445</v>
      </c>
      <c r="I2911" s="58" t="s">
        <v>25</v>
      </c>
      <c r="J2911" s="58" t="s">
        <v>25</v>
      </c>
      <c r="K2911" s="57"/>
      <c r="L2911" s="184">
        <v>10076</v>
      </c>
      <c r="M2911" s="185">
        <v>12491</v>
      </c>
      <c r="N2911" s="186">
        <v>12491</v>
      </c>
      <c r="O2911" s="187">
        <f t="shared" si="409"/>
        <v>0</v>
      </c>
      <c r="P2911" s="59">
        <f t="shared" si="408"/>
        <v>100</v>
      </c>
    </row>
    <row r="2912" spans="1:16" s="2" customFormat="1" outlineLevel="2" x14ac:dyDescent="0.2">
      <c r="A2912" s="217">
        <f t="shared" si="407"/>
        <v>2909</v>
      </c>
      <c r="B2912" s="57" t="s">
        <v>3627</v>
      </c>
      <c r="C2912" s="58" t="s">
        <v>428</v>
      </c>
      <c r="D2912" s="58" t="s">
        <v>2284</v>
      </c>
      <c r="E2912" s="58" t="s">
        <v>2502</v>
      </c>
      <c r="F2912" s="58" t="s">
        <v>2492</v>
      </c>
      <c r="G2912" s="58" t="s">
        <v>998</v>
      </c>
      <c r="H2912" s="58" t="s">
        <v>445</v>
      </c>
      <c r="I2912" s="58" t="s">
        <v>25</v>
      </c>
      <c r="J2912" s="58" t="s">
        <v>25</v>
      </c>
      <c r="K2912" s="57"/>
      <c r="L2912" s="184">
        <v>19932</v>
      </c>
      <c r="M2912" s="185">
        <v>23598</v>
      </c>
      <c r="N2912" s="186">
        <v>23598</v>
      </c>
      <c r="O2912" s="187">
        <f t="shared" si="409"/>
        <v>0</v>
      </c>
      <c r="P2912" s="59">
        <f t="shared" si="408"/>
        <v>100</v>
      </c>
    </row>
    <row r="2913" spans="1:16" s="2" customFormat="1" outlineLevel="2" x14ac:dyDescent="0.2">
      <c r="A2913" s="217">
        <f t="shared" si="407"/>
        <v>2910</v>
      </c>
      <c r="B2913" s="57" t="s">
        <v>3628</v>
      </c>
      <c r="C2913" s="58" t="s">
        <v>428</v>
      </c>
      <c r="D2913" s="58" t="s">
        <v>2284</v>
      </c>
      <c r="E2913" s="58" t="s">
        <v>2504</v>
      </c>
      <c r="F2913" s="58" t="s">
        <v>2492</v>
      </c>
      <c r="G2913" s="58" t="s">
        <v>998</v>
      </c>
      <c r="H2913" s="58" t="s">
        <v>445</v>
      </c>
      <c r="I2913" s="58" t="s">
        <v>25</v>
      </c>
      <c r="J2913" s="58" t="s">
        <v>25</v>
      </c>
      <c r="K2913" s="57"/>
      <c r="L2913" s="184">
        <v>20373</v>
      </c>
      <c r="M2913" s="185">
        <v>24345</v>
      </c>
      <c r="N2913" s="186">
        <v>24345</v>
      </c>
      <c r="O2913" s="187">
        <f t="shared" si="409"/>
        <v>0</v>
      </c>
      <c r="P2913" s="59">
        <f t="shared" si="408"/>
        <v>100</v>
      </c>
    </row>
    <row r="2914" spans="1:16" s="2" customFormat="1" outlineLevel="2" x14ac:dyDescent="0.2">
      <c r="A2914" s="217">
        <f t="shared" si="407"/>
        <v>2911</v>
      </c>
      <c r="B2914" s="57" t="s">
        <v>3629</v>
      </c>
      <c r="C2914" s="58" t="s">
        <v>428</v>
      </c>
      <c r="D2914" s="58" t="s">
        <v>2284</v>
      </c>
      <c r="E2914" s="58" t="s">
        <v>2506</v>
      </c>
      <c r="F2914" s="58" t="s">
        <v>2492</v>
      </c>
      <c r="G2914" s="58" t="s">
        <v>998</v>
      </c>
      <c r="H2914" s="58" t="s">
        <v>445</v>
      </c>
      <c r="I2914" s="58" t="s">
        <v>25</v>
      </c>
      <c r="J2914" s="58" t="s">
        <v>25</v>
      </c>
      <c r="K2914" s="57"/>
      <c r="L2914" s="184">
        <v>8353</v>
      </c>
      <c r="M2914" s="185">
        <v>8891</v>
      </c>
      <c r="N2914" s="186">
        <v>8891</v>
      </c>
      <c r="O2914" s="187">
        <f t="shared" si="409"/>
        <v>0</v>
      </c>
      <c r="P2914" s="59">
        <f t="shared" si="408"/>
        <v>100</v>
      </c>
    </row>
    <row r="2915" spans="1:16" s="2" customFormat="1" outlineLevel="2" x14ac:dyDescent="0.2">
      <c r="A2915" s="217">
        <f t="shared" si="407"/>
        <v>2912</v>
      </c>
      <c r="B2915" s="57" t="s">
        <v>3630</v>
      </c>
      <c r="C2915" s="58" t="s">
        <v>428</v>
      </c>
      <c r="D2915" s="58" t="s">
        <v>2284</v>
      </c>
      <c r="E2915" s="58" t="s">
        <v>2508</v>
      </c>
      <c r="F2915" s="58" t="s">
        <v>2492</v>
      </c>
      <c r="G2915" s="58" t="s">
        <v>998</v>
      </c>
      <c r="H2915" s="58" t="s">
        <v>445</v>
      </c>
      <c r="I2915" s="58" t="s">
        <v>25</v>
      </c>
      <c r="J2915" s="58" t="s">
        <v>25</v>
      </c>
      <c r="K2915" s="57"/>
      <c r="L2915" s="184">
        <v>30757</v>
      </c>
      <c r="M2915" s="185">
        <v>36008</v>
      </c>
      <c r="N2915" s="186">
        <v>36008</v>
      </c>
      <c r="O2915" s="187">
        <f t="shared" si="409"/>
        <v>0</v>
      </c>
      <c r="P2915" s="59">
        <f t="shared" si="408"/>
        <v>100</v>
      </c>
    </row>
    <row r="2916" spans="1:16" s="2" customFormat="1" outlineLevel="2" x14ac:dyDescent="0.2">
      <c r="A2916" s="217">
        <f t="shared" si="407"/>
        <v>2913</v>
      </c>
      <c r="B2916" s="57" t="s">
        <v>3631</v>
      </c>
      <c r="C2916" s="58" t="s">
        <v>428</v>
      </c>
      <c r="D2916" s="58" t="s">
        <v>2284</v>
      </c>
      <c r="E2916" s="58" t="s">
        <v>2510</v>
      </c>
      <c r="F2916" s="58" t="s">
        <v>2492</v>
      </c>
      <c r="G2916" s="58" t="s">
        <v>998</v>
      </c>
      <c r="H2916" s="58" t="s">
        <v>445</v>
      </c>
      <c r="I2916" s="58" t="s">
        <v>25</v>
      </c>
      <c r="J2916" s="58" t="s">
        <v>25</v>
      </c>
      <c r="K2916" s="57"/>
      <c r="L2916" s="184">
        <v>9833</v>
      </c>
      <c r="M2916" s="185">
        <v>10916</v>
      </c>
      <c r="N2916" s="186">
        <v>10916</v>
      </c>
      <c r="O2916" s="187">
        <f t="shared" si="409"/>
        <v>0</v>
      </c>
      <c r="P2916" s="59">
        <f t="shared" si="408"/>
        <v>100</v>
      </c>
    </row>
    <row r="2917" spans="1:16" s="2" customFormat="1" outlineLevel="2" x14ac:dyDescent="0.2">
      <c r="A2917" s="217">
        <f t="shared" si="407"/>
        <v>2914</v>
      </c>
      <c r="B2917" s="57" t="s">
        <v>3632</v>
      </c>
      <c r="C2917" s="58" t="s">
        <v>428</v>
      </c>
      <c r="D2917" s="58" t="s">
        <v>2284</v>
      </c>
      <c r="E2917" s="58" t="s">
        <v>2512</v>
      </c>
      <c r="F2917" s="58" t="s">
        <v>2492</v>
      </c>
      <c r="G2917" s="58" t="s">
        <v>998</v>
      </c>
      <c r="H2917" s="58" t="s">
        <v>445</v>
      </c>
      <c r="I2917" s="58" t="s">
        <v>25</v>
      </c>
      <c r="J2917" s="58" t="s">
        <v>25</v>
      </c>
      <c r="K2917" s="57"/>
      <c r="L2917" s="184">
        <v>18039</v>
      </c>
      <c r="M2917" s="185">
        <v>17109</v>
      </c>
      <c r="N2917" s="186">
        <v>17109</v>
      </c>
      <c r="O2917" s="187">
        <f t="shared" si="409"/>
        <v>0</v>
      </c>
      <c r="P2917" s="59">
        <f t="shared" si="408"/>
        <v>100</v>
      </c>
    </row>
    <row r="2918" spans="1:16" s="2" customFormat="1" outlineLevel="2" x14ac:dyDescent="0.2">
      <c r="A2918" s="217">
        <f t="shared" si="407"/>
        <v>2915</v>
      </c>
      <c r="B2918" s="57" t="s">
        <v>3633</v>
      </c>
      <c r="C2918" s="58" t="s">
        <v>428</v>
      </c>
      <c r="D2918" s="58" t="s">
        <v>2284</v>
      </c>
      <c r="E2918" s="58" t="s">
        <v>2514</v>
      </c>
      <c r="F2918" s="58" t="s">
        <v>2492</v>
      </c>
      <c r="G2918" s="58" t="s">
        <v>998</v>
      </c>
      <c r="H2918" s="58" t="s">
        <v>445</v>
      </c>
      <c r="I2918" s="58" t="s">
        <v>25</v>
      </c>
      <c r="J2918" s="58" t="s">
        <v>25</v>
      </c>
      <c r="K2918" s="57"/>
      <c r="L2918" s="184">
        <v>22947</v>
      </c>
      <c r="M2918" s="185">
        <v>26624</v>
      </c>
      <c r="N2918" s="186">
        <v>26624</v>
      </c>
      <c r="O2918" s="187">
        <f t="shared" si="409"/>
        <v>0</v>
      </c>
      <c r="P2918" s="59">
        <f t="shared" si="408"/>
        <v>100</v>
      </c>
    </row>
    <row r="2919" spans="1:16" s="2" customFormat="1" outlineLevel="2" x14ac:dyDescent="0.2">
      <c r="A2919" s="217">
        <f t="shared" si="407"/>
        <v>2916</v>
      </c>
      <c r="B2919" s="57" t="s">
        <v>3634</v>
      </c>
      <c r="C2919" s="58" t="s">
        <v>428</v>
      </c>
      <c r="D2919" s="58" t="s">
        <v>2284</v>
      </c>
      <c r="E2919" s="58" t="s">
        <v>2516</v>
      </c>
      <c r="F2919" s="58" t="s">
        <v>2492</v>
      </c>
      <c r="G2919" s="58" t="s">
        <v>998</v>
      </c>
      <c r="H2919" s="58" t="s">
        <v>445</v>
      </c>
      <c r="I2919" s="58" t="s">
        <v>25</v>
      </c>
      <c r="J2919" s="58" t="s">
        <v>25</v>
      </c>
      <c r="K2919" s="57"/>
      <c r="L2919" s="184">
        <v>9250</v>
      </c>
      <c r="M2919" s="185">
        <v>10557</v>
      </c>
      <c r="N2919" s="186">
        <v>10557</v>
      </c>
      <c r="O2919" s="187">
        <f t="shared" si="409"/>
        <v>0</v>
      </c>
      <c r="P2919" s="59">
        <f t="shared" si="408"/>
        <v>100</v>
      </c>
    </row>
    <row r="2920" spans="1:16" s="2" customFormat="1" outlineLevel="2" x14ac:dyDescent="0.2">
      <c r="A2920" s="217">
        <f t="shared" si="407"/>
        <v>2917</v>
      </c>
      <c r="B2920" s="57" t="s">
        <v>3635</v>
      </c>
      <c r="C2920" s="58" t="s">
        <v>428</v>
      </c>
      <c r="D2920" s="58" t="s">
        <v>2284</v>
      </c>
      <c r="E2920" s="58" t="s">
        <v>2518</v>
      </c>
      <c r="F2920" s="58" t="s">
        <v>2492</v>
      </c>
      <c r="G2920" s="58" t="s">
        <v>998</v>
      </c>
      <c r="H2920" s="58" t="s">
        <v>445</v>
      </c>
      <c r="I2920" s="58" t="s">
        <v>25</v>
      </c>
      <c r="J2920" s="58" t="s">
        <v>25</v>
      </c>
      <c r="K2920" s="57"/>
      <c r="L2920" s="184">
        <v>18294</v>
      </c>
      <c r="M2920" s="185">
        <v>21668</v>
      </c>
      <c r="N2920" s="186">
        <v>21668</v>
      </c>
      <c r="O2920" s="187">
        <f t="shared" si="409"/>
        <v>0</v>
      </c>
      <c r="P2920" s="59">
        <f t="shared" si="408"/>
        <v>100</v>
      </c>
    </row>
    <row r="2921" spans="1:16" s="2" customFormat="1" outlineLevel="2" x14ac:dyDescent="0.2">
      <c r="A2921" s="217">
        <f t="shared" si="407"/>
        <v>2918</v>
      </c>
      <c r="B2921" s="57" t="s">
        <v>3636</v>
      </c>
      <c r="C2921" s="58" t="s">
        <v>428</v>
      </c>
      <c r="D2921" s="58" t="s">
        <v>2284</v>
      </c>
      <c r="E2921" s="58" t="s">
        <v>2520</v>
      </c>
      <c r="F2921" s="58" t="s">
        <v>2492</v>
      </c>
      <c r="G2921" s="58" t="s">
        <v>998</v>
      </c>
      <c r="H2921" s="58" t="s">
        <v>445</v>
      </c>
      <c r="I2921" s="58" t="s">
        <v>25</v>
      </c>
      <c r="J2921" s="58" t="s">
        <v>25</v>
      </c>
      <c r="K2921" s="57"/>
      <c r="L2921" s="184">
        <v>9498</v>
      </c>
      <c r="M2921" s="185">
        <v>10765</v>
      </c>
      <c r="N2921" s="186">
        <v>10765</v>
      </c>
      <c r="O2921" s="187">
        <f t="shared" si="409"/>
        <v>0</v>
      </c>
      <c r="P2921" s="59">
        <f t="shared" si="408"/>
        <v>100</v>
      </c>
    </row>
    <row r="2922" spans="1:16" s="2" customFormat="1" outlineLevel="2" x14ac:dyDescent="0.2">
      <c r="A2922" s="217">
        <f t="shared" si="407"/>
        <v>2919</v>
      </c>
      <c r="B2922" s="57" t="s">
        <v>3637</v>
      </c>
      <c r="C2922" s="58" t="s">
        <v>428</v>
      </c>
      <c r="D2922" s="58" t="s">
        <v>2284</v>
      </c>
      <c r="E2922" s="58" t="s">
        <v>2522</v>
      </c>
      <c r="F2922" s="58" t="s">
        <v>2492</v>
      </c>
      <c r="G2922" s="58" t="s">
        <v>998</v>
      </c>
      <c r="H2922" s="58" t="s">
        <v>445</v>
      </c>
      <c r="I2922" s="58" t="s">
        <v>25</v>
      </c>
      <c r="J2922" s="58" t="s">
        <v>25</v>
      </c>
      <c r="K2922" s="57"/>
      <c r="L2922" s="184">
        <v>13939</v>
      </c>
      <c r="M2922" s="185">
        <v>15724</v>
      </c>
      <c r="N2922" s="186">
        <v>15724</v>
      </c>
      <c r="O2922" s="187">
        <f t="shared" si="409"/>
        <v>0</v>
      </c>
      <c r="P2922" s="59">
        <f t="shared" si="408"/>
        <v>100</v>
      </c>
    </row>
    <row r="2923" spans="1:16" s="2" customFormat="1" outlineLevel="2" x14ac:dyDescent="0.2">
      <c r="A2923" s="217">
        <f t="shared" si="407"/>
        <v>2920</v>
      </c>
      <c r="B2923" s="57" t="s">
        <v>3638</v>
      </c>
      <c r="C2923" s="58" t="s">
        <v>428</v>
      </c>
      <c r="D2923" s="58" t="s">
        <v>2284</v>
      </c>
      <c r="E2923" s="58" t="s">
        <v>2524</v>
      </c>
      <c r="F2923" s="58" t="s">
        <v>2492</v>
      </c>
      <c r="G2923" s="58" t="s">
        <v>998</v>
      </c>
      <c r="H2923" s="58" t="s">
        <v>445</v>
      </c>
      <c r="I2923" s="58" t="s">
        <v>25</v>
      </c>
      <c r="J2923" s="58" t="s">
        <v>25</v>
      </c>
      <c r="K2923" s="57"/>
      <c r="L2923" s="184">
        <v>11944</v>
      </c>
      <c r="M2923" s="185">
        <v>12574</v>
      </c>
      <c r="N2923" s="186">
        <v>12574</v>
      </c>
      <c r="O2923" s="187">
        <f t="shared" si="409"/>
        <v>0</v>
      </c>
      <c r="P2923" s="59">
        <f t="shared" si="408"/>
        <v>100</v>
      </c>
    </row>
    <row r="2924" spans="1:16" s="2" customFormat="1" outlineLevel="2" x14ac:dyDescent="0.2">
      <c r="A2924" s="217">
        <f t="shared" si="407"/>
        <v>2921</v>
      </c>
      <c r="B2924" s="57" t="s">
        <v>3639</v>
      </c>
      <c r="C2924" s="58" t="s">
        <v>428</v>
      </c>
      <c r="D2924" s="58" t="s">
        <v>2284</v>
      </c>
      <c r="E2924" s="58" t="s">
        <v>2005</v>
      </c>
      <c r="F2924" s="58" t="s">
        <v>2527</v>
      </c>
      <c r="G2924" s="58" t="s">
        <v>998</v>
      </c>
      <c r="H2924" s="58" t="s">
        <v>445</v>
      </c>
      <c r="I2924" s="58" t="s">
        <v>25</v>
      </c>
      <c r="J2924" s="58" t="s">
        <v>25</v>
      </c>
      <c r="K2924" s="57"/>
      <c r="L2924" s="184">
        <v>60153</v>
      </c>
      <c r="M2924" s="185">
        <v>52930</v>
      </c>
      <c r="N2924" s="186">
        <v>52930</v>
      </c>
      <c r="O2924" s="187">
        <f t="shared" si="409"/>
        <v>0</v>
      </c>
      <c r="P2924" s="59">
        <f t="shared" si="408"/>
        <v>100</v>
      </c>
    </row>
    <row r="2925" spans="1:16" s="2" customFormat="1" outlineLevel="2" x14ac:dyDescent="0.2">
      <c r="A2925" s="217">
        <f t="shared" si="407"/>
        <v>2922</v>
      </c>
      <c r="B2925" s="57" t="s">
        <v>3640</v>
      </c>
      <c r="C2925" s="58" t="s">
        <v>428</v>
      </c>
      <c r="D2925" s="58" t="s">
        <v>2284</v>
      </c>
      <c r="E2925" s="58" t="s">
        <v>2530</v>
      </c>
      <c r="F2925" s="58" t="s">
        <v>2531</v>
      </c>
      <c r="G2925" s="58" t="s">
        <v>998</v>
      </c>
      <c r="H2925" s="58" t="s">
        <v>445</v>
      </c>
      <c r="I2925" s="58" t="s">
        <v>25</v>
      </c>
      <c r="J2925" s="58" t="s">
        <v>25</v>
      </c>
      <c r="K2925" s="57"/>
      <c r="L2925" s="184">
        <v>16715</v>
      </c>
      <c r="M2925" s="185">
        <v>20263</v>
      </c>
      <c r="N2925" s="186">
        <v>20263</v>
      </c>
      <c r="O2925" s="187">
        <f t="shared" si="409"/>
        <v>0</v>
      </c>
      <c r="P2925" s="59">
        <f t="shared" si="408"/>
        <v>100</v>
      </c>
    </row>
    <row r="2926" spans="1:16" s="2" customFormat="1" outlineLevel="2" x14ac:dyDescent="0.2">
      <c r="A2926" s="217">
        <f t="shared" si="407"/>
        <v>2923</v>
      </c>
      <c r="B2926" s="57" t="s">
        <v>3641</v>
      </c>
      <c r="C2926" s="58" t="s">
        <v>428</v>
      </c>
      <c r="D2926" s="58" t="s">
        <v>2284</v>
      </c>
      <c r="E2926" s="58" t="s">
        <v>2927</v>
      </c>
      <c r="F2926" s="58" t="s">
        <v>2531</v>
      </c>
      <c r="G2926" s="58" t="s">
        <v>998</v>
      </c>
      <c r="H2926" s="58" t="s">
        <v>445</v>
      </c>
      <c r="I2926" s="58" t="s">
        <v>25</v>
      </c>
      <c r="J2926" s="58" t="s">
        <v>25</v>
      </c>
      <c r="K2926" s="57"/>
      <c r="L2926" s="184">
        <v>7992</v>
      </c>
      <c r="M2926" s="185">
        <v>10190</v>
      </c>
      <c r="N2926" s="186">
        <v>10190</v>
      </c>
      <c r="O2926" s="187">
        <f t="shared" si="409"/>
        <v>0</v>
      </c>
      <c r="P2926" s="59">
        <f t="shared" si="408"/>
        <v>100</v>
      </c>
    </row>
    <row r="2927" spans="1:16" s="2" customFormat="1" outlineLevel="2" x14ac:dyDescent="0.2">
      <c r="A2927" s="217">
        <f t="shared" si="407"/>
        <v>2924</v>
      </c>
      <c r="B2927" s="57" t="s">
        <v>3642</v>
      </c>
      <c r="C2927" s="58" t="s">
        <v>428</v>
      </c>
      <c r="D2927" s="58" t="s">
        <v>2284</v>
      </c>
      <c r="E2927" s="58" t="s">
        <v>2533</v>
      </c>
      <c r="F2927" s="58" t="s">
        <v>2531</v>
      </c>
      <c r="G2927" s="58" t="s">
        <v>998</v>
      </c>
      <c r="H2927" s="58" t="s">
        <v>445</v>
      </c>
      <c r="I2927" s="58" t="s">
        <v>25</v>
      </c>
      <c r="J2927" s="58" t="s">
        <v>25</v>
      </c>
      <c r="K2927" s="57"/>
      <c r="L2927" s="184">
        <v>12873</v>
      </c>
      <c r="M2927" s="185">
        <v>14569</v>
      </c>
      <c r="N2927" s="186">
        <v>14569</v>
      </c>
      <c r="O2927" s="187">
        <f t="shared" si="409"/>
        <v>0</v>
      </c>
      <c r="P2927" s="59">
        <f t="shared" si="408"/>
        <v>100</v>
      </c>
    </row>
    <row r="2928" spans="1:16" s="2" customFormat="1" outlineLevel="2" x14ac:dyDescent="0.2">
      <c r="A2928" s="217">
        <f t="shared" si="407"/>
        <v>2925</v>
      </c>
      <c r="B2928" s="57" t="s">
        <v>3643</v>
      </c>
      <c r="C2928" s="58" t="s">
        <v>428</v>
      </c>
      <c r="D2928" s="58" t="s">
        <v>2284</v>
      </c>
      <c r="E2928" s="58" t="s">
        <v>2535</v>
      </c>
      <c r="F2928" s="58" t="s">
        <v>2531</v>
      </c>
      <c r="G2928" s="58" t="s">
        <v>998</v>
      </c>
      <c r="H2928" s="58" t="s">
        <v>445</v>
      </c>
      <c r="I2928" s="58" t="s">
        <v>25</v>
      </c>
      <c r="J2928" s="58" t="s">
        <v>25</v>
      </c>
      <c r="K2928" s="57"/>
      <c r="L2928" s="184">
        <v>17998</v>
      </c>
      <c r="M2928" s="185">
        <v>20165</v>
      </c>
      <c r="N2928" s="186">
        <v>20165</v>
      </c>
      <c r="O2928" s="187">
        <f t="shared" si="409"/>
        <v>0</v>
      </c>
      <c r="P2928" s="59">
        <f t="shared" si="408"/>
        <v>100</v>
      </c>
    </row>
    <row r="2929" spans="1:16" s="2" customFormat="1" outlineLevel="2" x14ac:dyDescent="0.2">
      <c r="A2929" s="217">
        <f t="shared" si="407"/>
        <v>2926</v>
      </c>
      <c r="B2929" s="57" t="s">
        <v>3644</v>
      </c>
      <c r="C2929" s="58" t="s">
        <v>428</v>
      </c>
      <c r="D2929" s="58" t="s">
        <v>2284</v>
      </c>
      <c r="E2929" s="58" t="s">
        <v>2935</v>
      </c>
      <c r="F2929" s="58" t="s">
        <v>2531</v>
      </c>
      <c r="G2929" s="58" t="s">
        <v>998</v>
      </c>
      <c r="H2929" s="58" t="s">
        <v>445</v>
      </c>
      <c r="I2929" s="58" t="s">
        <v>25</v>
      </c>
      <c r="J2929" s="58" t="s">
        <v>25</v>
      </c>
      <c r="K2929" s="57"/>
      <c r="L2929" s="184">
        <v>4260</v>
      </c>
      <c r="M2929" s="185">
        <v>4913</v>
      </c>
      <c r="N2929" s="186">
        <v>4913</v>
      </c>
      <c r="O2929" s="187">
        <f t="shared" si="409"/>
        <v>0</v>
      </c>
      <c r="P2929" s="59">
        <f t="shared" si="408"/>
        <v>100</v>
      </c>
    </row>
    <row r="2930" spans="1:16" s="2" customFormat="1" outlineLevel="2" x14ac:dyDescent="0.2">
      <c r="A2930" s="217">
        <f t="shared" si="407"/>
        <v>2927</v>
      </c>
      <c r="B2930" s="57" t="s">
        <v>3645</v>
      </c>
      <c r="C2930" s="58" t="s">
        <v>428</v>
      </c>
      <c r="D2930" s="58" t="s">
        <v>2284</v>
      </c>
      <c r="E2930" s="58" t="s">
        <v>133</v>
      </c>
      <c r="F2930" s="58" t="s">
        <v>2531</v>
      </c>
      <c r="G2930" s="58" t="s">
        <v>998</v>
      </c>
      <c r="H2930" s="58" t="s">
        <v>445</v>
      </c>
      <c r="I2930" s="58" t="s">
        <v>25</v>
      </c>
      <c r="J2930" s="58" t="s">
        <v>25</v>
      </c>
      <c r="K2930" s="57"/>
      <c r="L2930" s="184">
        <v>20836</v>
      </c>
      <c r="M2930" s="185">
        <v>24417</v>
      </c>
      <c r="N2930" s="186">
        <v>24417</v>
      </c>
      <c r="O2930" s="187">
        <f t="shared" si="409"/>
        <v>0</v>
      </c>
      <c r="P2930" s="59">
        <f t="shared" si="408"/>
        <v>100</v>
      </c>
    </row>
    <row r="2931" spans="1:16" s="2" customFormat="1" outlineLevel="2" x14ac:dyDescent="0.2">
      <c r="A2931" s="217">
        <f t="shared" si="407"/>
        <v>2928</v>
      </c>
      <c r="B2931" s="57" t="s">
        <v>3646</v>
      </c>
      <c r="C2931" s="58" t="s">
        <v>428</v>
      </c>
      <c r="D2931" s="58" t="s">
        <v>2284</v>
      </c>
      <c r="E2931" s="58" t="s">
        <v>3647</v>
      </c>
      <c r="F2931" s="58" t="s">
        <v>2531</v>
      </c>
      <c r="G2931" s="58" t="s">
        <v>998</v>
      </c>
      <c r="H2931" s="58" t="s">
        <v>445</v>
      </c>
      <c r="I2931" s="58" t="s">
        <v>25</v>
      </c>
      <c r="J2931" s="58" t="s">
        <v>25</v>
      </c>
      <c r="K2931" s="57"/>
      <c r="L2931" s="184">
        <v>8721</v>
      </c>
      <c r="M2931" s="185">
        <v>9882</v>
      </c>
      <c r="N2931" s="186">
        <v>9882</v>
      </c>
      <c r="O2931" s="187">
        <f t="shared" si="409"/>
        <v>0</v>
      </c>
      <c r="P2931" s="59">
        <f t="shared" si="408"/>
        <v>100</v>
      </c>
    </row>
    <row r="2932" spans="1:16" s="2" customFormat="1" outlineLevel="2" x14ac:dyDescent="0.2">
      <c r="A2932" s="217">
        <f t="shared" si="407"/>
        <v>2929</v>
      </c>
      <c r="B2932" s="57" t="s">
        <v>3648</v>
      </c>
      <c r="C2932" s="58" t="s">
        <v>428</v>
      </c>
      <c r="D2932" s="58" t="s">
        <v>2284</v>
      </c>
      <c r="E2932" s="58" t="s">
        <v>2539</v>
      </c>
      <c r="F2932" s="58" t="s">
        <v>39</v>
      </c>
      <c r="G2932" s="58" t="s">
        <v>998</v>
      </c>
      <c r="H2932" s="58" t="s">
        <v>445</v>
      </c>
      <c r="I2932" s="58" t="s">
        <v>25</v>
      </c>
      <c r="J2932" s="58" t="s">
        <v>25</v>
      </c>
      <c r="K2932" s="57"/>
      <c r="L2932" s="184">
        <v>3077</v>
      </c>
      <c r="M2932" s="185">
        <v>3568</v>
      </c>
      <c r="N2932" s="186">
        <v>3568</v>
      </c>
      <c r="O2932" s="187">
        <f t="shared" si="409"/>
        <v>0</v>
      </c>
      <c r="P2932" s="59">
        <f t="shared" si="408"/>
        <v>100</v>
      </c>
    </row>
    <row r="2933" spans="1:16" s="2" customFormat="1" outlineLevel="2" x14ac:dyDescent="0.2">
      <c r="A2933" s="217">
        <f t="shared" si="407"/>
        <v>2930</v>
      </c>
      <c r="B2933" s="57" t="s">
        <v>3649</v>
      </c>
      <c r="C2933" s="58" t="s">
        <v>428</v>
      </c>
      <c r="D2933" s="58" t="s">
        <v>2284</v>
      </c>
      <c r="E2933" s="58" t="s">
        <v>2541</v>
      </c>
      <c r="F2933" s="58" t="s">
        <v>39</v>
      </c>
      <c r="G2933" s="58" t="s">
        <v>998</v>
      </c>
      <c r="H2933" s="58" t="s">
        <v>445</v>
      </c>
      <c r="I2933" s="58" t="s">
        <v>25</v>
      </c>
      <c r="J2933" s="58" t="s">
        <v>25</v>
      </c>
      <c r="K2933" s="57"/>
      <c r="L2933" s="184">
        <v>5884</v>
      </c>
      <c r="M2933" s="185">
        <v>6312</v>
      </c>
      <c r="N2933" s="186">
        <v>6312</v>
      </c>
      <c r="O2933" s="187">
        <f t="shared" si="409"/>
        <v>0</v>
      </c>
      <c r="P2933" s="59">
        <f t="shared" si="408"/>
        <v>100</v>
      </c>
    </row>
    <row r="2934" spans="1:16" s="2" customFormat="1" outlineLevel="2" x14ac:dyDescent="0.2">
      <c r="A2934" s="217">
        <f t="shared" si="407"/>
        <v>2931</v>
      </c>
      <c r="B2934" s="57" t="s">
        <v>3650</v>
      </c>
      <c r="C2934" s="58" t="s">
        <v>428</v>
      </c>
      <c r="D2934" s="58" t="s">
        <v>2284</v>
      </c>
      <c r="E2934" s="58" t="s">
        <v>2543</v>
      </c>
      <c r="F2934" s="58" t="s">
        <v>39</v>
      </c>
      <c r="G2934" s="58" t="s">
        <v>998</v>
      </c>
      <c r="H2934" s="58" t="s">
        <v>445</v>
      </c>
      <c r="I2934" s="58" t="s">
        <v>25</v>
      </c>
      <c r="J2934" s="58" t="s">
        <v>25</v>
      </c>
      <c r="K2934" s="57"/>
      <c r="L2934" s="184">
        <v>5735</v>
      </c>
      <c r="M2934" s="185">
        <v>6740</v>
      </c>
      <c r="N2934" s="186">
        <v>6740</v>
      </c>
      <c r="O2934" s="187">
        <f t="shared" si="409"/>
        <v>0</v>
      </c>
      <c r="P2934" s="59">
        <f t="shared" si="408"/>
        <v>100</v>
      </c>
    </row>
    <row r="2935" spans="1:16" s="2" customFormat="1" outlineLevel="2" x14ac:dyDescent="0.2">
      <c r="A2935" s="217">
        <f t="shared" si="407"/>
        <v>2932</v>
      </c>
      <c r="B2935" s="57" t="s">
        <v>3651</v>
      </c>
      <c r="C2935" s="58" t="s">
        <v>428</v>
      </c>
      <c r="D2935" s="58" t="s">
        <v>2284</v>
      </c>
      <c r="E2935" s="58" t="s">
        <v>2545</v>
      </c>
      <c r="F2935" s="58" t="s">
        <v>39</v>
      </c>
      <c r="G2935" s="58" t="s">
        <v>998</v>
      </c>
      <c r="H2935" s="58" t="s">
        <v>445</v>
      </c>
      <c r="I2935" s="58" t="s">
        <v>25</v>
      </c>
      <c r="J2935" s="58" t="s">
        <v>25</v>
      </c>
      <c r="K2935" s="57"/>
      <c r="L2935" s="184">
        <v>6951</v>
      </c>
      <c r="M2935" s="185">
        <v>7812</v>
      </c>
      <c r="N2935" s="186">
        <v>7812</v>
      </c>
      <c r="O2935" s="187">
        <f t="shared" si="409"/>
        <v>0</v>
      </c>
      <c r="P2935" s="59">
        <f t="shared" si="408"/>
        <v>100</v>
      </c>
    </row>
    <row r="2936" spans="1:16" s="2" customFormat="1" outlineLevel="2" x14ac:dyDescent="0.2">
      <c r="A2936" s="217">
        <f t="shared" si="407"/>
        <v>2933</v>
      </c>
      <c r="B2936" s="57" t="s">
        <v>3652</v>
      </c>
      <c r="C2936" s="58" t="s">
        <v>428</v>
      </c>
      <c r="D2936" s="58" t="s">
        <v>2284</v>
      </c>
      <c r="E2936" s="58" t="s">
        <v>3653</v>
      </c>
      <c r="F2936" s="58" t="s">
        <v>2712</v>
      </c>
      <c r="G2936" s="58" t="s">
        <v>2315</v>
      </c>
      <c r="H2936" s="58" t="s">
        <v>445</v>
      </c>
      <c r="I2936" s="58" t="s">
        <v>25</v>
      </c>
      <c r="J2936" s="58" t="s">
        <v>25</v>
      </c>
      <c r="K2936" s="57"/>
      <c r="L2936" s="184">
        <v>1614</v>
      </c>
      <c r="M2936" s="185">
        <v>1910</v>
      </c>
      <c r="N2936" s="186">
        <v>1910</v>
      </c>
      <c r="O2936" s="187">
        <f t="shared" si="409"/>
        <v>0</v>
      </c>
      <c r="P2936" s="59">
        <f t="shared" si="408"/>
        <v>100</v>
      </c>
    </row>
    <row r="2937" spans="1:16" s="2" customFormat="1" outlineLevel="2" x14ac:dyDescent="0.2">
      <c r="A2937" s="217">
        <f t="shared" si="407"/>
        <v>2934</v>
      </c>
      <c r="B2937" s="57" t="s">
        <v>3231</v>
      </c>
      <c r="C2937" s="58" t="s">
        <v>428</v>
      </c>
      <c r="D2937" s="58" t="s">
        <v>2284</v>
      </c>
      <c r="E2937" s="58" t="s">
        <v>3232</v>
      </c>
      <c r="F2937" s="58" t="s">
        <v>2712</v>
      </c>
      <c r="G2937" s="58" t="s">
        <v>2315</v>
      </c>
      <c r="H2937" s="58" t="s">
        <v>445</v>
      </c>
      <c r="I2937" s="58" t="s">
        <v>25</v>
      </c>
      <c r="J2937" s="58" t="s">
        <v>25</v>
      </c>
      <c r="K2937" s="57"/>
      <c r="L2937" s="184">
        <v>4643</v>
      </c>
      <c r="M2937" s="185">
        <v>5793</v>
      </c>
      <c r="N2937" s="186">
        <v>5793</v>
      </c>
      <c r="O2937" s="187">
        <f t="shared" si="409"/>
        <v>0</v>
      </c>
      <c r="P2937" s="59">
        <f t="shared" si="408"/>
        <v>100</v>
      </c>
    </row>
    <row r="2938" spans="1:16" s="2" customFormat="1" outlineLevel="2" x14ac:dyDescent="0.2">
      <c r="A2938" s="217">
        <f t="shared" si="407"/>
        <v>2935</v>
      </c>
      <c r="B2938" s="57" t="s">
        <v>3654</v>
      </c>
      <c r="C2938" s="58" t="s">
        <v>428</v>
      </c>
      <c r="D2938" s="58" t="s">
        <v>2284</v>
      </c>
      <c r="E2938" s="58" t="s">
        <v>3655</v>
      </c>
      <c r="F2938" s="58" t="s">
        <v>2712</v>
      </c>
      <c r="G2938" s="58" t="s">
        <v>2315</v>
      </c>
      <c r="H2938" s="58" t="s">
        <v>445</v>
      </c>
      <c r="I2938" s="58" t="s">
        <v>25</v>
      </c>
      <c r="J2938" s="58" t="s">
        <v>25</v>
      </c>
      <c r="K2938" s="57"/>
      <c r="L2938" s="184">
        <v>3683</v>
      </c>
      <c r="M2938" s="185">
        <v>3983</v>
      </c>
      <c r="N2938" s="186">
        <v>3983</v>
      </c>
      <c r="O2938" s="187">
        <f t="shared" si="409"/>
        <v>0</v>
      </c>
      <c r="P2938" s="59">
        <f t="shared" si="408"/>
        <v>100</v>
      </c>
    </row>
    <row r="2939" spans="1:16" s="2" customFormat="1" outlineLevel="2" x14ac:dyDescent="0.2">
      <c r="A2939" s="217">
        <f t="shared" si="407"/>
        <v>2936</v>
      </c>
      <c r="B2939" s="57" t="s">
        <v>3656</v>
      </c>
      <c r="C2939" s="58" t="s">
        <v>428</v>
      </c>
      <c r="D2939" s="58" t="s">
        <v>2284</v>
      </c>
      <c r="E2939" s="58" t="s">
        <v>3657</v>
      </c>
      <c r="F2939" s="58" t="s">
        <v>2712</v>
      </c>
      <c r="G2939" s="58" t="s">
        <v>2315</v>
      </c>
      <c r="H2939" s="58" t="s">
        <v>445</v>
      </c>
      <c r="I2939" s="58" t="s">
        <v>25</v>
      </c>
      <c r="J2939" s="58" t="s">
        <v>25</v>
      </c>
      <c r="K2939" s="57"/>
      <c r="L2939" s="184">
        <v>11266</v>
      </c>
      <c r="M2939" s="185">
        <v>13155</v>
      </c>
      <c r="N2939" s="186">
        <v>13155</v>
      </c>
      <c r="O2939" s="187">
        <f t="shared" si="409"/>
        <v>0</v>
      </c>
      <c r="P2939" s="59">
        <f t="shared" si="408"/>
        <v>100</v>
      </c>
    </row>
    <row r="2940" spans="1:16" s="2" customFormat="1" outlineLevel="2" x14ac:dyDescent="0.2">
      <c r="A2940" s="217">
        <f t="shared" si="407"/>
        <v>2937</v>
      </c>
      <c r="B2940" s="57" t="s">
        <v>3658</v>
      </c>
      <c r="C2940" s="58" t="s">
        <v>428</v>
      </c>
      <c r="D2940" s="58" t="s">
        <v>2284</v>
      </c>
      <c r="E2940" s="58" t="s">
        <v>3659</v>
      </c>
      <c r="F2940" s="58" t="s">
        <v>2712</v>
      </c>
      <c r="G2940" s="58" t="s">
        <v>2315</v>
      </c>
      <c r="H2940" s="58" t="s">
        <v>445</v>
      </c>
      <c r="I2940" s="58" t="s">
        <v>25</v>
      </c>
      <c r="J2940" s="58" t="s">
        <v>25</v>
      </c>
      <c r="K2940" s="57"/>
      <c r="L2940" s="184">
        <v>16434</v>
      </c>
      <c r="M2940" s="185">
        <v>19317</v>
      </c>
      <c r="N2940" s="186">
        <v>19317</v>
      </c>
      <c r="O2940" s="187">
        <f t="shared" si="409"/>
        <v>0</v>
      </c>
      <c r="P2940" s="59">
        <f t="shared" si="408"/>
        <v>100</v>
      </c>
    </row>
    <row r="2941" spans="1:16" s="2" customFormat="1" outlineLevel="2" x14ac:dyDescent="0.2">
      <c r="A2941" s="217">
        <f t="shared" si="407"/>
        <v>2938</v>
      </c>
      <c r="B2941" s="57" t="s">
        <v>3660</v>
      </c>
      <c r="C2941" s="58" t="s">
        <v>428</v>
      </c>
      <c r="D2941" s="58" t="s">
        <v>2284</v>
      </c>
      <c r="E2941" s="58" t="s">
        <v>3661</v>
      </c>
      <c r="F2941" s="58" t="s">
        <v>2712</v>
      </c>
      <c r="G2941" s="58" t="s">
        <v>2315</v>
      </c>
      <c r="H2941" s="58" t="s">
        <v>445</v>
      </c>
      <c r="I2941" s="58" t="s">
        <v>25</v>
      </c>
      <c r="J2941" s="58" t="s">
        <v>25</v>
      </c>
      <c r="K2941" s="57"/>
      <c r="L2941" s="184">
        <v>15494</v>
      </c>
      <c r="M2941" s="185">
        <v>18346</v>
      </c>
      <c r="N2941" s="186">
        <v>18346</v>
      </c>
      <c r="O2941" s="187">
        <f t="shared" si="409"/>
        <v>0</v>
      </c>
      <c r="P2941" s="59">
        <f t="shared" si="408"/>
        <v>100</v>
      </c>
    </row>
    <row r="2942" spans="1:16" s="2" customFormat="1" outlineLevel="2" x14ac:dyDescent="0.2">
      <c r="A2942" s="217">
        <f t="shared" si="407"/>
        <v>2939</v>
      </c>
      <c r="B2942" s="57" t="s">
        <v>3662</v>
      </c>
      <c r="C2942" s="58" t="s">
        <v>428</v>
      </c>
      <c r="D2942" s="58" t="s">
        <v>2284</v>
      </c>
      <c r="E2942" s="58" t="s">
        <v>3663</v>
      </c>
      <c r="F2942" s="58" t="s">
        <v>2712</v>
      </c>
      <c r="G2942" s="58" t="s">
        <v>2315</v>
      </c>
      <c r="H2942" s="58" t="s">
        <v>445</v>
      </c>
      <c r="I2942" s="58" t="s">
        <v>25</v>
      </c>
      <c r="J2942" s="58" t="s">
        <v>25</v>
      </c>
      <c r="K2942" s="57"/>
      <c r="L2942" s="184">
        <v>14668</v>
      </c>
      <c r="M2942" s="185">
        <v>16861</v>
      </c>
      <c r="N2942" s="186">
        <v>16861</v>
      </c>
      <c r="O2942" s="187">
        <f t="shared" si="409"/>
        <v>0</v>
      </c>
      <c r="P2942" s="59">
        <f t="shared" si="408"/>
        <v>100</v>
      </c>
    </row>
    <row r="2943" spans="1:16" s="2" customFormat="1" outlineLevel="2" x14ac:dyDescent="0.2">
      <c r="A2943" s="217">
        <f t="shared" si="407"/>
        <v>2940</v>
      </c>
      <c r="B2943" s="57" t="s">
        <v>3664</v>
      </c>
      <c r="C2943" s="58" t="s">
        <v>428</v>
      </c>
      <c r="D2943" s="58" t="s">
        <v>2284</v>
      </c>
      <c r="E2943" s="58" t="s">
        <v>3665</v>
      </c>
      <c r="F2943" s="58" t="s">
        <v>2712</v>
      </c>
      <c r="G2943" s="58" t="s">
        <v>2315</v>
      </c>
      <c r="H2943" s="58" t="s">
        <v>445</v>
      </c>
      <c r="I2943" s="58" t="s">
        <v>25</v>
      </c>
      <c r="J2943" s="58" t="s">
        <v>25</v>
      </c>
      <c r="K2943" s="57"/>
      <c r="L2943" s="184">
        <v>1403</v>
      </c>
      <c r="M2943" s="185">
        <v>1851</v>
      </c>
      <c r="N2943" s="186">
        <v>1851</v>
      </c>
      <c r="O2943" s="187">
        <f t="shared" si="409"/>
        <v>0</v>
      </c>
      <c r="P2943" s="59">
        <f t="shared" si="408"/>
        <v>100</v>
      </c>
    </row>
    <row r="2944" spans="1:16" s="2" customFormat="1" outlineLevel="2" x14ac:dyDescent="0.2">
      <c r="A2944" s="217">
        <f t="shared" si="407"/>
        <v>2941</v>
      </c>
      <c r="B2944" s="57" t="s">
        <v>3233</v>
      </c>
      <c r="C2944" s="58" t="s">
        <v>428</v>
      </c>
      <c r="D2944" s="58" t="s">
        <v>2284</v>
      </c>
      <c r="E2944" s="58" t="s">
        <v>3234</v>
      </c>
      <c r="F2944" s="58" t="s">
        <v>2712</v>
      </c>
      <c r="G2944" s="58" t="s">
        <v>2315</v>
      </c>
      <c r="H2944" s="58" t="s">
        <v>445</v>
      </c>
      <c r="I2944" s="58" t="s">
        <v>25</v>
      </c>
      <c r="J2944" s="58" t="s">
        <v>25</v>
      </c>
      <c r="K2944" s="57"/>
      <c r="L2944" s="184">
        <v>1808</v>
      </c>
      <c r="M2944" s="185">
        <v>2120</v>
      </c>
      <c r="N2944" s="186">
        <v>2120</v>
      </c>
      <c r="O2944" s="187">
        <f t="shared" si="409"/>
        <v>0</v>
      </c>
      <c r="P2944" s="59">
        <f t="shared" si="408"/>
        <v>100</v>
      </c>
    </row>
    <row r="2945" spans="1:16" s="2" customFormat="1" outlineLevel="2" x14ac:dyDescent="0.2">
      <c r="A2945" s="217">
        <f t="shared" si="407"/>
        <v>2942</v>
      </c>
      <c r="B2945" s="57" t="s">
        <v>3666</v>
      </c>
      <c r="C2945" s="58" t="s">
        <v>428</v>
      </c>
      <c r="D2945" s="58" t="s">
        <v>2284</v>
      </c>
      <c r="E2945" s="58" t="s">
        <v>3667</v>
      </c>
      <c r="F2945" s="58" t="s">
        <v>2712</v>
      </c>
      <c r="G2945" s="58" t="s">
        <v>2315</v>
      </c>
      <c r="H2945" s="58" t="s">
        <v>445</v>
      </c>
      <c r="I2945" s="58" t="s">
        <v>25</v>
      </c>
      <c r="J2945" s="58" t="s">
        <v>25</v>
      </c>
      <c r="K2945" s="57"/>
      <c r="L2945" s="184">
        <v>2301</v>
      </c>
      <c r="M2945" s="185">
        <v>2889</v>
      </c>
      <c r="N2945" s="186">
        <v>2889</v>
      </c>
      <c r="O2945" s="187">
        <f t="shared" si="409"/>
        <v>0</v>
      </c>
      <c r="P2945" s="59">
        <f t="shared" si="408"/>
        <v>100</v>
      </c>
    </row>
    <row r="2946" spans="1:16" s="2" customFormat="1" outlineLevel="2" x14ac:dyDescent="0.2">
      <c r="A2946" s="217">
        <f t="shared" si="407"/>
        <v>2943</v>
      </c>
      <c r="B2946" s="57" t="s">
        <v>3668</v>
      </c>
      <c r="C2946" s="58" t="s">
        <v>428</v>
      </c>
      <c r="D2946" s="58" t="s">
        <v>2284</v>
      </c>
      <c r="E2946" s="58" t="s">
        <v>3669</v>
      </c>
      <c r="F2946" s="58" t="s">
        <v>2712</v>
      </c>
      <c r="G2946" s="58" t="s">
        <v>2315</v>
      </c>
      <c r="H2946" s="58" t="s">
        <v>445</v>
      </c>
      <c r="I2946" s="58" t="s">
        <v>25</v>
      </c>
      <c r="J2946" s="58" t="s">
        <v>25</v>
      </c>
      <c r="K2946" s="57"/>
      <c r="L2946" s="184">
        <v>13400</v>
      </c>
      <c r="M2946" s="185">
        <v>13590</v>
      </c>
      <c r="N2946" s="186">
        <v>13590</v>
      </c>
      <c r="O2946" s="187">
        <f t="shared" si="409"/>
        <v>0</v>
      </c>
      <c r="P2946" s="59">
        <f t="shared" si="408"/>
        <v>100</v>
      </c>
    </row>
    <row r="2947" spans="1:16" s="2" customFormat="1" outlineLevel="2" x14ac:dyDescent="0.2">
      <c r="A2947" s="217">
        <f t="shared" si="407"/>
        <v>2944</v>
      </c>
      <c r="B2947" s="57" t="s">
        <v>3670</v>
      </c>
      <c r="C2947" s="58" t="s">
        <v>428</v>
      </c>
      <c r="D2947" s="58" t="s">
        <v>2284</v>
      </c>
      <c r="E2947" s="58" t="s">
        <v>3671</v>
      </c>
      <c r="F2947" s="58" t="s">
        <v>2712</v>
      </c>
      <c r="G2947" s="58" t="s">
        <v>2315</v>
      </c>
      <c r="H2947" s="58" t="s">
        <v>445</v>
      </c>
      <c r="I2947" s="58" t="s">
        <v>25</v>
      </c>
      <c r="J2947" s="58" t="s">
        <v>25</v>
      </c>
      <c r="K2947" s="57"/>
      <c r="L2947" s="184">
        <v>1425</v>
      </c>
      <c r="M2947" s="185">
        <v>1559</v>
      </c>
      <c r="N2947" s="186">
        <v>1559</v>
      </c>
      <c r="O2947" s="187">
        <f t="shared" si="409"/>
        <v>0</v>
      </c>
      <c r="P2947" s="59">
        <f t="shared" si="408"/>
        <v>100</v>
      </c>
    </row>
    <row r="2948" spans="1:16" s="2" customFormat="1" outlineLevel="2" x14ac:dyDescent="0.2">
      <c r="A2948" s="217">
        <f t="shared" si="407"/>
        <v>2945</v>
      </c>
      <c r="B2948" s="57" t="s">
        <v>3235</v>
      </c>
      <c r="C2948" s="58" t="s">
        <v>428</v>
      </c>
      <c r="D2948" s="58" t="s">
        <v>2284</v>
      </c>
      <c r="E2948" s="58" t="s">
        <v>3236</v>
      </c>
      <c r="F2948" s="58" t="s">
        <v>2712</v>
      </c>
      <c r="G2948" s="58" t="s">
        <v>2315</v>
      </c>
      <c r="H2948" s="58" t="s">
        <v>445</v>
      </c>
      <c r="I2948" s="58" t="s">
        <v>25</v>
      </c>
      <c r="J2948" s="58" t="s">
        <v>25</v>
      </c>
      <c r="K2948" s="57"/>
      <c r="L2948" s="184">
        <v>1918</v>
      </c>
      <c r="M2948" s="185">
        <v>2381</v>
      </c>
      <c r="N2948" s="186">
        <v>2381</v>
      </c>
      <c r="O2948" s="187">
        <f t="shared" si="409"/>
        <v>0</v>
      </c>
      <c r="P2948" s="59">
        <f t="shared" si="408"/>
        <v>100</v>
      </c>
    </row>
    <row r="2949" spans="1:16" s="2" customFormat="1" outlineLevel="2" x14ac:dyDescent="0.2">
      <c r="A2949" s="217">
        <f t="shared" si="407"/>
        <v>2946</v>
      </c>
      <c r="B2949" s="57" t="s">
        <v>3672</v>
      </c>
      <c r="C2949" s="58" t="s">
        <v>428</v>
      </c>
      <c r="D2949" s="58" t="s">
        <v>2284</v>
      </c>
      <c r="E2949" s="58" t="s">
        <v>3673</v>
      </c>
      <c r="F2949" s="58" t="s">
        <v>2712</v>
      </c>
      <c r="G2949" s="58" t="s">
        <v>2315</v>
      </c>
      <c r="H2949" s="58" t="s">
        <v>445</v>
      </c>
      <c r="I2949" s="58" t="s">
        <v>25</v>
      </c>
      <c r="J2949" s="58" t="s">
        <v>25</v>
      </c>
      <c r="K2949" s="57"/>
      <c r="L2949" s="184">
        <v>1898</v>
      </c>
      <c r="M2949" s="185">
        <v>2120</v>
      </c>
      <c r="N2949" s="186">
        <v>2120</v>
      </c>
      <c r="O2949" s="187">
        <f t="shared" si="409"/>
        <v>0</v>
      </c>
      <c r="P2949" s="59">
        <f t="shared" si="408"/>
        <v>100</v>
      </c>
    </row>
    <row r="2950" spans="1:16" s="2" customFormat="1" outlineLevel="2" x14ac:dyDescent="0.2">
      <c r="A2950" s="217">
        <f t="shared" ref="A2950:A3013" si="410">A2949+1</f>
        <v>2947</v>
      </c>
      <c r="B2950" s="57" t="s">
        <v>3237</v>
      </c>
      <c r="C2950" s="58" t="s">
        <v>428</v>
      </c>
      <c r="D2950" s="58" t="s">
        <v>2284</v>
      </c>
      <c r="E2950" s="58" t="s">
        <v>3238</v>
      </c>
      <c r="F2950" s="58" t="s">
        <v>2712</v>
      </c>
      <c r="G2950" s="58" t="s">
        <v>2315</v>
      </c>
      <c r="H2950" s="58" t="s">
        <v>445</v>
      </c>
      <c r="I2950" s="58" t="s">
        <v>25</v>
      </c>
      <c r="J2950" s="58" t="s">
        <v>25</v>
      </c>
      <c r="K2950" s="57"/>
      <c r="L2950" s="184">
        <v>1239</v>
      </c>
      <c r="M2950" s="185">
        <v>1682</v>
      </c>
      <c r="N2950" s="186">
        <v>1682</v>
      </c>
      <c r="O2950" s="187">
        <f t="shared" si="409"/>
        <v>0</v>
      </c>
      <c r="P2950" s="59">
        <f t="shared" si="408"/>
        <v>100</v>
      </c>
    </row>
    <row r="2951" spans="1:16" s="2" customFormat="1" outlineLevel="2" x14ac:dyDescent="0.2">
      <c r="A2951" s="217">
        <f t="shared" si="410"/>
        <v>2948</v>
      </c>
      <c r="B2951" s="57" t="s">
        <v>3239</v>
      </c>
      <c r="C2951" s="58" t="s">
        <v>428</v>
      </c>
      <c r="D2951" s="58" t="s">
        <v>2284</v>
      </c>
      <c r="E2951" s="58" t="s">
        <v>3240</v>
      </c>
      <c r="F2951" s="58" t="s">
        <v>2712</v>
      </c>
      <c r="G2951" s="58" t="s">
        <v>2315</v>
      </c>
      <c r="H2951" s="58" t="s">
        <v>445</v>
      </c>
      <c r="I2951" s="58" t="s">
        <v>25</v>
      </c>
      <c r="J2951" s="58" t="s">
        <v>25</v>
      </c>
      <c r="K2951" s="57"/>
      <c r="L2951" s="184">
        <v>1481</v>
      </c>
      <c r="M2951" s="185">
        <v>1858</v>
      </c>
      <c r="N2951" s="186">
        <v>1858</v>
      </c>
      <c r="O2951" s="187">
        <f t="shared" si="409"/>
        <v>0</v>
      </c>
      <c r="P2951" s="59">
        <f t="shared" si="408"/>
        <v>100</v>
      </c>
    </row>
    <row r="2952" spans="1:16" s="2" customFormat="1" outlineLevel="2" x14ac:dyDescent="0.2">
      <c r="A2952" s="217">
        <f t="shared" si="410"/>
        <v>2949</v>
      </c>
      <c r="B2952" s="57" t="s">
        <v>3674</v>
      </c>
      <c r="C2952" s="58" t="s">
        <v>428</v>
      </c>
      <c r="D2952" s="58" t="s">
        <v>2284</v>
      </c>
      <c r="E2952" s="58" t="s">
        <v>3675</v>
      </c>
      <c r="F2952" s="58" t="s">
        <v>2712</v>
      </c>
      <c r="G2952" s="58" t="s">
        <v>2315</v>
      </c>
      <c r="H2952" s="58" t="s">
        <v>445</v>
      </c>
      <c r="I2952" s="58" t="s">
        <v>25</v>
      </c>
      <c r="J2952" s="58" t="s">
        <v>25</v>
      </c>
      <c r="K2952" s="57"/>
      <c r="L2952" s="184">
        <v>5835</v>
      </c>
      <c r="M2952" s="185">
        <v>7008</v>
      </c>
      <c r="N2952" s="186">
        <v>7008</v>
      </c>
      <c r="O2952" s="187">
        <f t="shared" si="409"/>
        <v>0</v>
      </c>
      <c r="P2952" s="59">
        <f t="shared" si="408"/>
        <v>100</v>
      </c>
    </row>
    <row r="2953" spans="1:16" s="2" customFormat="1" outlineLevel="2" x14ac:dyDescent="0.2">
      <c r="A2953" s="217">
        <f t="shared" si="410"/>
        <v>2950</v>
      </c>
      <c r="B2953" s="57" t="s">
        <v>3676</v>
      </c>
      <c r="C2953" s="58" t="s">
        <v>428</v>
      </c>
      <c r="D2953" s="58" t="s">
        <v>2284</v>
      </c>
      <c r="E2953" s="58" t="s">
        <v>3677</v>
      </c>
      <c r="F2953" s="58" t="s">
        <v>2712</v>
      </c>
      <c r="G2953" s="58" t="s">
        <v>2315</v>
      </c>
      <c r="H2953" s="58" t="s">
        <v>445</v>
      </c>
      <c r="I2953" s="58" t="s">
        <v>25</v>
      </c>
      <c r="J2953" s="58" t="s">
        <v>25</v>
      </c>
      <c r="K2953" s="57"/>
      <c r="L2953" s="184">
        <v>1914</v>
      </c>
      <c r="M2953" s="185">
        <v>2563</v>
      </c>
      <c r="N2953" s="186">
        <v>2563</v>
      </c>
      <c r="O2953" s="187">
        <f t="shared" si="409"/>
        <v>0</v>
      </c>
      <c r="P2953" s="59">
        <f t="shared" si="408"/>
        <v>100</v>
      </c>
    </row>
    <row r="2954" spans="1:16" s="2" customFormat="1" outlineLevel="2" x14ac:dyDescent="0.2">
      <c r="A2954" s="217">
        <f t="shared" si="410"/>
        <v>2951</v>
      </c>
      <c r="B2954" s="57" t="s">
        <v>3678</v>
      </c>
      <c r="C2954" s="58" t="s">
        <v>428</v>
      </c>
      <c r="D2954" s="58" t="s">
        <v>2284</v>
      </c>
      <c r="E2954" s="58" t="s">
        <v>3679</v>
      </c>
      <c r="F2954" s="58" t="s">
        <v>2712</v>
      </c>
      <c r="G2954" s="58" t="s">
        <v>2315</v>
      </c>
      <c r="H2954" s="58" t="s">
        <v>445</v>
      </c>
      <c r="I2954" s="58" t="s">
        <v>25</v>
      </c>
      <c r="J2954" s="58" t="s">
        <v>25</v>
      </c>
      <c r="K2954" s="57"/>
      <c r="L2954" s="184">
        <v>4758</v>
      </c>
      <c r="M2954" s="185">
        <v>5450</v>
      </c>
      <c r="N2954" s="186">
        <v>5450</v>
      </c>
      <c r="O2954" s="187">
        <f t="shared" si="409"/>
        <v>0</v>
      </c>
      <c r="P2954" s="59">
        <f t="shared" si="408"/>
        <v>100</v>
      </c>
    </row>
    <row r="2955" spans="1:16" s="2" customFormat="1" outlineLevel="2" x14ac:dyDescent="0.2">
      <c r="A2955" s="217">
        <f t="shared" si="410"/>
        <v>2952</v>
      </c>
      <c r="B2955" s="57" t="s">
        <v>3680</v>
      </c>
      <c r="C2955" s="58" t="s">
        <v>428</v>
      </c>
      <c r="D2955" s="58" t="s">
        <v>2284</v>
      </c>
      <c r="E2955" s="58" t="s">
        <v>3681</v>
      </c>
      <c r="F2955" s="58" t="s">
        <v>2712</v>
      </c>
      <c r="G2955" s="58" t="s">
        <v>2315</v>
      </c>
      <c r="H2955" s="58" t="s">
        <v>445</v>
      </c>
      <c r="I2955" s="58" t="s">
        <v>25</v>
      </c>
      <c r="J2955" s="58" t="s">
        <v>25</v>
      </c>
      <c r="K2955" s="57"/>
      <c r="L2955" s="184">
        <v>6317</v>
      </c>
      <c r="M2955" s="185">
        <v>7263</v>
      </c>
      <c r="N2955" s="186">
        <v>7263</v>
      </c>
      <c r="O2955" s="187">
        <f t="shared" si="409"/>
        <v>0</v>
      </c>
      <c r="P2955" s="59">
        <f t="shared" si="408"/>
        <v>100</v>
      </c>
    </row>
    <row r="2956" spans="1:16" s="2" customFormat="1" outlineLevel="2" x14ac:dyDescent="0.2">
      <c r="A2956" s="217">
        <f t="shared" si="410"/>
        <v>2953</v>
      </c>
      <c r="B2956" s="57" t="s">
        <v>3682</v>
      </c>
      <c r="C2956" s="58" t="s">
        <v>428</v>
      </c>
      <c r="D2956" s="58" t="s">
        <v>2284</v>
      </c>
      <c r="E2956" s="58" t="s">
        <v>3683</v>
      </c>
      <c r="F2956" s="58" t="s">
        <v>2712</v>
      </c>
      <c r="G2956" s="58" t="s">
        <v>2315</v>
      </c>
      <c r="H2956" s="58" t="s">
        <v>445</v>
      </c>
      <c r="I2956" s="58" t="s">
        <v>25</v>
      </c>
      <c r="J2956" s="58" t="s">
        <v>25</v>
      </c>
      <c r="K2956" s="57"/>
      <c r="L2956" s="184">
        <v>4548</v>
      </c>
      <c r="M2956" s="185">
        <v>5304</v>
      </c>
      <c r="N2956" s="186">
        <v>5304</v>
      </c>
      <c r="O2956" s="187">
        <f t="shared" si="409"/>
        <v>0</v>
      </c>
      <c r="P2956" s="59">
        <f t="shared" si="408"/>
        <v>100</v>
      </c>
    </row>
    <row r="2957" spans="1:16" s="2" customFormat="1" outlineLevel="2" x14ac:dyDescent="0.2">
      <c r="A2957" s="217">
        <f t="shared" si="410"/>
        <v>2954</v>
      </c>
      <c r="B2957" s="57" t="s">
        <v>3684</v>
      </c>
      <c r="C2957" s="58" t="s">
        <v>428</v>
      </c>
      <c r="D2957" s="58" t="s">
        <v>2284</v>
      </c>
      <c r="E2957" s="58" t="s">
        <v>3685</v>
      </c>
      <c r="F2957" s="58" t="s">
        <v>2712</v>
      </c>
      <c r="G2957" s="58" t="s">
        <v>2315</v>
      </c>
      <c r="H2957" s="58" t="s">
        <v>445</v>
      </c>
      <c r="I2957" s="58" t="s">
        <v>25</v>
      </c>
      <c r="J2957" s="58" t="s">
        <v>25</v>
      </c>
      <c r="K2957" s="57"/>
      <c r="L2957" s="184">
        <v>4109</v>
      </c>
      <c r="M2957" s="185">
        <v>4920</v>
      </c>
      <c r="N2957" s="186">
        <v>4920</v>
      </c>
      <c r="O2957" s="187">
        <f t="shared" si="409"/>
        <v>0</v>
      </c>
      <c r="P2957" s="59">
        <f t="shared" si="408"/>
        <v>100</v>
      </c>
    </row>
    <row r="2958" spans="1:16" s="2" customFormat="1" outlineLevel="2" x14ac:dyDescent="0.2">
      <c r="A2958" s="217">
        <f t="shared" si="410"/>
        <v>2955</v>
      </c>
      <c r="B2958" s="57" t="s">
        <v>3336</v>
      </c>
      <c r="C2958" s="58" t="s">
        <v>428</v>
      </c>
      <c r="D2958" s="58" t="s">
        <v>2284</v>
      </c>
      <c r="E2958" s="58" t="s">
        <v>3337</v>
      </c>
      <c r="F2958" s="58" t="s">
        <v>2712</v>
      </c>
      <c r="G2958" s="58" t="s">
        <v>2315</v>
      </c>
      <c r="H2958" s="58" t="s">
        <v>445</v>
      </c>
      <c r="I2958" s="58" t="s">
        <v>25</v>
      </c>
      <c r="J2958" s="58" t="s">
        <v>25</v>
      </c>
      <c r="K2958" s="57"/>
      <c r="L2958" s="184">
        <v>5551</v>
      </c>
      <c r="M2958" s="185">
        <v>6623</v>
      </c>
      <c r="N2958" s="186">
        <v>6623</v>
      </c>
      <c r="O2958" s="187">
        <f t="shared" si="409"/>
        <v>0</v>
      </c>
      <c r="P2958" s="59">
        <f t="shared" si="408"/>
        <v>100</v>
      </c>
    </row>
    <row r="2959" spans="1:16" s="2" customFormat="1" outlineLevel="2" x14ac:dyDescent="0.2">
      <c r="A2959" s="217">
        <f t="shared" si="410"/>
        <v>2956</v>
      </c>
      <c r="B2959" s="57" t="s">
        <v>3686</v>
      </c>
      <c r="C2959" s="58" t="s">
        <v>428</v>
      </c>
      <c r="D2959" s="58" t="s">
        <v>2284</v>
      </c>
      <c r="E2959" s="58" t="s">
        <v>3687</v>
      </c>
      <c r="F2959" s="58" t="s">
        <v>2712</v>
      </c>
      <c r="G2959" s="58" t="s">
        <v>2315</v>
      </c>
      <c r="H2959" s="58" t="s">
        <v>445</v>
      </c>
      <c r="I2959" s="58" t="s">
        <v>25</v>
      </c>
      <c r="J2959" s="58" t="s">
        <v>25</v>
      </c>
      <c r="K2959" s="57"/>
      <c r="L2959" s="184">
        <v>3099</v>
      </c>
      <c r="M2959" s="185">
        <v>3490</v>
      </c>
      <c r="N2959" s="186">
        <v>3490</v>
      </c>
      <c r="O2959" s="187">
        <f t="shared" si="409"/>
        <v>0</v>
      </c>
      <c r="P2959" s="59">
        <f t="shared" si="408"/>
        <v>100</v>
      </c>
    </row>
    <row r="2960" spans="1:16" s="2" customFormat="1" outlineLevel="2" x14ac:dyDescent="0.2">
      <c r="A2960" s="217">
        <f t="shared" si="410"/>
        <v>2957</v>
      </c>
      <c r="B2960" s="57" t="s">
        <v>3688</v>
      </c>
      <c r="C2960" s="58" t="s">
        <v>428</v>
      </c>
      <c r="D2960" s="58" t="s">
        <v>2284</v>
      </c>
      <c r="E2960" s="58" t="s">
        <v>3689</v>
      </c>
      <c r="F2960" s="58" t="s">
        <v>2712</v>
      </c>
      <c r="G2960" s="58" t="s">
        <v>2315</v>
      </c>
      <c r="H2960" s="58" t="s">
        <v>445</v>
      </c>
      <c r="I2960" s="58" t="s">
        <v>25</v>
      </c>
      <c r="J2960" s="58" t="s">
        <v>25</v>
      </c>
      <c r="K2960" s="57"/>
      <c r="L2960" s="184">
        <v>11976</v>
      </c>
      <c r="M2960" s="185">
        <v>13796</v>
      </c>
      <c r="N2960" s="186">
        <v>13796</v>
      </c>
      <c r="O2960" s="187">
        <f t="shared" si="409"/>
        <v>0</v>
      </c>
      <c r="P2960" s="59">
        <f t="shared" si="408"/>
        <v>100</v>
      </c>
    </row>
    <row r="2961" spans="1:16" s="2" customFormat="1" outlineLevel="2" x14ac:dyDescent="0.2">
      <c r="A2961" s="217">
        <f t="shared" si="410"/>
        <v>2958</v>
      </c>
      <c r="B2961" s="57" t="s">
        <v>3690</v>
      </c>
      <c r="C2961" s="58" t="s">
        <v>428</v>
      </c>
      <c r="D2961" s="58" t="s">
        <v>2284</v>
      </c>
      <c r="E2961" s="58" t="s">
        <v>3691</v>
      </c>
      <c r="F2961" s="58" t="s">
        <v>2712</v>
      </c>
      <c r="G2961" s="58" t="s">
        <v>2315</v>
      </c>
      <c r="H2961" s="58" t="s">
        <v>445</v>
      </c>
      <c r="I2961" s="58" t="s">
        <v>25</v>
      </c>
      <c r="J2961" s="58" t="s">
        <v>25</v>
      </c>
      <c r="K2961" s="57"/>
      <c r="L2961" s="184">
        <v>3604</v>
      </c>
      <c r="M2961" s="185">
        <v>4466</v>
      </c>
      <c r="N2961" s="186">
        <v>4466</v>
      </c>
      <c r="O2961" s="187">
        <f t="shared" si="409"/>
        <v>0</v>
      </c>
      <c r="P2961" s="59">
        <f t="shared" si="408"/>
        <v>100</v>
      </c>
    </row>
    <row r="2962" spans="1:16" s="2" customFormat="1" outlineLevel="2" x14ac:dyDescent="0.2">
      <c r="A2962" s="217">
        <f t="shared" si="410"/>
        <v>2959</v>
      </c>
      <c r="B2962" s="57" t="s">
        <v>3692</v>
      </c>
      <c r="C2962" s="58" t="s">
        <v>428</v>
      </c>
      <c r="D2962" s="58" t="s">
        <v>2284</v>
      </c>
      <c r="E2962" s="58" t="s">
        <v>3693</v>
      </c>
      <c r="F2962" s="58" t="s">
        <v>2712</v>
      </c>
      <c r="G2962" s="58" t="s">
        <v>2315</v>
      </c>
      <c r="H2962" s="58" t="s">
        <v>445</v>
      </c>
      <c r="I2962" s="58" t="s">
        <v>25</v>
      </c>
      <c r="J2962" s="58" t="s">
        <v>25</v>
      </c>
      <c r="K2962" s="57"/>
      <c r="L2962" s="184">
        <v>1924</v>
      </c>
      <c r="M2962" s="185">
        <v>2103</v>
      </c>
      <c r="N2962" s="186">
        <v>2103</v>
      </c>
      <c r="O2962" s="187">
        <f t="shared" si="409"/>
        <v>0</v>
      </c>
      <c r="P2962" s="59">
        <f t="shared" si="408"/>
        <v>100</v>
      </c>
    </row>
    <row r="2963" spans="1:16" s="2" customFormat="1" outlineLevel="2" x14ac:dyDescent="0.2">
      <c r="A2963" s="217">
        <f t="shared" si="410"/>
        <v>2960</v>
      </c>
      <c r="B2963" s="57" t="s">
        <v>3694</v>
      </c>
      <c r="C2963" s="58" t="s">
        <v>428</v>
      </c>
      <c r="D2963" s="58" t="s">
        <v>2284</v>
      </c>
      <c r="E2963" s="58" t="s">
        <v>3695</v>
      </c>
      <c r="F2963" s="58" t="s">
        <v>2712</v>
      </c>
      <c r="G2963" s="58" t="s">
        <v>2315</v>
      </c>
      <c r="H2963" s="58" t="s">
        <v>445</v>
      </c>
      <c r="I2963" s="58" t="s">
        <v>25</v>
      </c>
      <c r="J2963" s="58" t="s">
        <v>25</v>
      </c>
      <c r="K2963" s="57"/>
      <c r="L2963" s="184">
        <v>1845</v>
      </c>
      <c r="M2963" s="185">
        <v>2500</v>
      </c>
      <c r="N2963" s="186">
        <v>2500</v>
      </c>
      <c r="O2963" s="187">
        <f t="shared" si="409"/>
        <v>0</v>
      </c>
      <c r="P2963" s="59">
        <f t="shared" ref="P2963:P3026" si="411">N2963/M2963*100</f>
        <v>100</v>
      </c>
    </row>
    <row r="2964" spans="1:16" s="2" customFormat="1" outlineLevel="2" x14ac:dyDescent="0.2">
      <c r="A2964" s="217">
        <f t="shared" si="410"/>
        <v>2961</v>
      </c>
      <c r="B2964" s="57" t="s">
        <v>3696</v>
      </c>
      <c r="C2964" s="58" t="s">
        <v>428</v>
      </c>
      <c r="D2964" s="58" t="s">
        <v>2284</v>
      </c>
      <c r="E2964" s="58" t="s">
        <v>3697</v>
      </c>
      <c r="F2964" s="58" t="s">
        <v>2712</v>
      </c>
      <c r="G2964" s="58" t="s">
        <v>2315</v>
      </c>
      <c r="H2964" s="58" t="s">
        <v>445</v>
      </c>
      <c r="I2964" s="58" t="s">
        <v>25</v>
      </c>
      <c r="J2964" s="58" t="s">
        <v>25</v>
      </c>
      <c r="K2964" s="57"/>
      <c r="L2964" s="184">
        <v>1927</v>
      </c>
      <c r="M2964" s="185">
        <v>1943</v>
      </c>
      <c r="N2964" s="186">
        <v>1943</v>
      </c>
      <c r="O2964" s="187">
        <f t="shared" si="409"/>
        <v>0</v>
      </c>
      <c r="P2964" s="59">
        <f t="shared" si="411"/>
        <v>100</v>
      </c>
    </row>
    <row r="2965" spans="1:16" s="2" customFormat="1" outlineLevel="2" x14ac:dyDescent="0.2">
      <c r="A2965" s="217">
        <f t="shared" si="410"/>
        <v>2962</v>
      </c>
      <c r="B2965" s="57" t="s">
        <v>3338</v>
      </c>
      <c r="C2965" s="58" t="s">
        <v>428</v>
      </c>
      <c r="D2965" s="58" t="s">
        <v>2284</v>
      </c>
      <c r="E2965" s="58" t="s">
        <v>3339</v>
      </c>
      <c r="F2965" s="58" t="s">
        <v>2712</v>
      </c>
      <c r="G2965" s="58" t="s">
        <v>2315</v>
      </c>
      <c r="H2965" s="58" t="s">
        <v>445</v>
      </c>
      <c r="I2965" s="58" t="s">
        <v>25</v>
      </c>
      <c r="J2965" s="58" t="s">
        <v>25</v>
      </c>
      <c r="K2965" s="57"/>
      <c r="L2965" s="184">
        <v>8357</v>
      </c>
      <c r="M2965" s="185">
        <v>10324</v>
      </c>
      <c r="N2965" s="186">
        <v>10324</v>
      </c>
      <c r="O2965" s="187">
        <f t="shared" si="409"/>
        <v>0</v>
      </c>
      <c r="P2965" s="59">
        <f t="shared" si="411"/>
        <v>100</v>
      </c>
    </row>
    <row r="2966" spans="1:16" s="2" customFormat="1" outlineLevel="2" x14ac:dyDescent="0.2">
      <c r="A2966" s="217">
        <f t="shared" si="410"/>
        <v>2963</v>
      </c>
      <c r="B2966" s="57" t="s">
        <v>3698</v>
      </c>
      <c r="C2966" s="58" t="s">
        <v>428</v>
      </c>
      <c r="D2966" s="58" t="s">
        <v>2284</v>
      </c>
      <c r="E2966" s="58" t="s">
        <v>3699</v>
      </c>
      <c r="F2966" s="58" t="s">
        <v>2712</v>
      </c>
      <c r="G2966" s="58" t="s">
        <v>2315</v>
      </c>
      <c r="H2966" s="58" t="s">
        <v>445</v>
      </c>
      <c r="I2966" s="58" t="s">
        <v>25</v>
      </c>
      <c r="J2966" s="58" t="s">
        <v>25</v>
      </c>
      <c r="K2966" s="57"/>
      <c r="L2966" s="184">
        <v>3338</v>
      </c>
      <c r="M2966" s="185">
        <v>3616</v>
      </c>
      <c r="N2966" s="186">
        <v>3616</v>
      </c>
      <c r="O2966" s="187">
        <f t="shared" ref="O2966:O3029" si="412">N2966-M2966</f>
        <v>0</v>
      </c>
      <c r="P2966" s="59">
        <f t="shared" si="411"/>
        <v>100</v>
      </c>
    </row>
    <row r="2967" spans="1:16" s="2" customFormat="1" outlineLevel="2" x14ac:dyDescent="0.2">
      <c r="A2967" s="217">
        <f t="shared" si="410"/>
        <v>2964</v>
      </c>
      <c r="B2967" s="57" t="s">
        <v>3700</v>
      </c>
      <c r="C2967" s="58" t="s">
        <v>428</v>
      </c>
      <c r="D2967" s="58" t="s">
        <v>2284</v>
      </c>
      <c r="E2967" s="58" t="s">
        <v>3701</v>
      </c>
      <c r="F2967" s="58" t="s">
        <v>2712</v>
      </c>
      <c r="G2967" s="58" t="s">
        <v>2315</v>
      </c>
      <c r="H2967" s="58" t="s">
        <v>445</v>
      </c>
      <c r="I2967" s="58" t="s">
        <v>25</v>
      </c>
      <c r="J2967" s="58" t="s">
        <v>25</v>
      </c>
      <c r="K2967" s="57"/>
      <c r="L2967" s="184">
        <v>6048</v>
      </c>
      <c r="M2967" s="185">
        <v>6753</v>
      </c>
      <c r="N2967" s="186">
        <v>6753</v>
      </c>
      <c r="O2967" s="187">
        <f t="shared" si="412"/>
        <v>0</v>
      </c>
      <c r="P2967" s="59">
        <f t="shared" si="411"/>
        <v>100</v>
      </c>
    </row>
    <row r="2968" spans="1:16" s="2" customFormat="1" outlineLevel="2" x14ac:dyDescent="0.2">
      <c r="A2968" s="217">
        <f t="shared" si="410"/>
        <v>2965</v>
      </c>
      <c r="B2968" s="57" t="s">
        <v>3340</v>
      </c>
      <c r="C2968" s="58" t="s">
        <v>428</v>
      </c>
      <c r="D2968" s="58" t="s">
        <v>2284</v>
      </c>
      <c r="E2968" s="58" t="s">
        <v>3341</v>
      </c>
      <c r="F2968" s="58" t="s">
        <v>2712</v>
      </c>
      <c r="G2968" s="58" t="s">
        <v>2315</v>
      </c>
      <c r="H2968" s="58" t="s">
        <v>445</v>
      </c>
      <c r="I2968" s="58" t="s">
        <v>25</v>
      </c>
      <c r="J2968" s="58" t="s">
        <v>25</v>
      </c>
      <c r="K2968" s="57"/>
      <c r="L2968" s="184">
        <v>4758</v>
      </c>
      <c r="M2968" s="185">
        <v>5805</v>
      </c>
      <c r="N2968" s="186">
        <v>5805</v>
      </c>
      <c r="O2968" s="187">
        <f t="shared" si="412"/>
        <v>0</v>
      </c>
      <c r="P2968" s="59">
        <f t="shared" si="411"/>
        <v>100</v>
      </c>
    </row>
    <row r="2969" spans="1:16" s="2" customFormat="1" outlineLevel="2" x14ac:dyDescent="0.2">
      <c r="A2969" s="217">
        <f t="shared" si="410"/>
        <v>2966</v>
      </c>
      <c r="B2969" s="57" t="s">
        <v>3702</v>
      </c>
      <c r="C2969" s="58" t="s">
        <v>428</v>
      </c>
      <c r="D2969" s="58" t="s">
        <v>2284</v>
      </c>
      <c r="E2969" s="58" t="s">
        <v>3703</v>
      </c>
      <c r="F2969" s="58" t="s">
        <v>2712</v>
      </c>
      <c r="G2969" s="58" t="s">
        <v>2315</v>
      </c>
      <c r="H2969" s="58" t="s">
        <v>445</v>
      </c>
      <c r="I2969" s="58" t="s">
        <v>25</v>
      </c>
      <c r="J2969" s="58" t="s">
        <v>25</v>
      </c>
      <c r="K2969" s="57"/>
      <c r="L2969" s="184">
        <v>3203</v>
      </c>
      <c r="M2969" s="185">
        <v>3598</v>
      </c>
      <c r="N2969" s="186">
        <v>3598</v>
      </c>
      <c r="O2969" s="187">
        <f t="shared" si="412"/>
        <v>0</v>
      </c>
      <c r="P2969" s="59">
        <f t="shared" si="411"/>
        <v>100</v>
      </c>
    </row>
    <row r="2970" spans="1:16" s="2" customFormat="1" outlineLevel="2" x14ac:dyDescent="0.2">
      <c r="A2970" s="217">
        <f t="shared" si="410"/>
        <v>2967</v>
      </c>
      <c r="B2970" s="57" t="s">
        <v>3704</v>
      </c>
      <c r="C2970" s="58" t="s">
        <v>428</v>
      </c>
      <c r="D2970" s="58" t="s">
        <v>2284</v>
      </c>
      <c r="E2970" s="58" t="s">
        <v>3705</v>
      </c>
      <c r="F2970" s="58" t="s">
        <v>2712</v>
      </c>
      <c r="G2970" s="58" t="s">
        <v>2315</v>
      </c>
      <c r="H2970" s="58" t="s">
        <v>445</v>
      </c>
      <c r="I2970" s="58" t="s">
        <v>25</v>
      </c>
      <c r="J2970" s="58" t="s">
        <v>25</v>
      </c>
      <c r="K2970" s="57"/>
      <c r="L2970" s="184">
        <v>3061</v>
      </c>
      <c r="M2970" s="185">
        <v>3411</v>
      </c>
      <c r="N2970" s="186">
        <v>3411</v>
      </c>
      <c r="O2970" s="187">
        <f t="shared" si="412"/>
        <v>0</v>
      </c>
      <c r="P2970" s="59">
        <f t="shared" si="411"/>
        <v>100</v>
      </c>
    </row>
    <row r="2971" spans="1:16" s="2" customFormat="1" outlineLevel="2" x14ac:dyDescent="0.2">
      <c r="A2971" s="217">
        <f t="shared" si="410"/>
        <v>2968</v>
      </c>
      <c r="B2971" s="57" t="s">
        <v>3241</v>
      </c>
      <c r="C2971" s="58" t="s">
        <v>428</v>
      </c>
      <c r="D2971" s="58" t="s">
        <v>2284</v>
      </c>
      <c r="E2971" s="58" t="s">
        <v>3242</v>
      </c>
      <c r="F2971" s="58" t="s">
        <v>2712</v>
      </c>
      <c r="G2971" s="58" t="s">
        <v>2315</v>
      </c>
      <c r="H2971" s="58" t="s">
        <v>445</v>
      </c>
      <c r="I2971" s="58" t="s">
        <v>25</v>
      </c>
      <c r="J2971" s="58" t="s">
        <v>25</v>
      </c>
      <c r="K2971" s="57"/>
      <c r="L2971" s="184">
        <v>2977</v>
      </c>
      <c r="M2971" s="185">
        <v>3511</v>
      </c>
      <c r="N2971" s="186">
        <v>3511</v>
      </c>
      <c r="O2971" s="187">
        <f t="shared" si="412"/>
        <v>0</v>
      </c>
      <c r="P2971" s="59">
        <f t="shared" si="411"/>
        <v>100</v>
      </c>
    </row>
    <row r="2972" spans="1:16" s="2" customFormat="1" outlineLevel="2" x14ac:dyDescent="0.2">
      <c r="A2972" s="217">
        <f t="shared" si="410"/>
        <v>2969</v>
      </c>
      <c r="B2972" s="57" t="s">
        <v>3706</v>
      </c>
      <c r="C2972" s="58" t="s">
        <v>428</v>
      </c>
      <c r="D2972" s="58" t="s">
        <v>2284</v>
      </c>
      <c r="E2972" s="58" t="s">
        <v>3707</v>
      </c>
      <c r="F2972" s="58" t="s">
        <v>2712</v>
      </c>
      <c r="G2972" s="58" t="s">
        <v>2315</v>
      </c>
      <c r="H2972" s="58" t="s">
        <v>445</v>
      </c>
      <c r="I2972" s="58" t="s">
        <v>25</v>
      </c>
      <c r="J2972" s="58" t="s">
        <v>25</v>
      </c>
      <c r="K2972" s="57"/>
      <c r="L2972" s="184">
        <v>1036</v>
      </c>
      <c r="M2972" s="185">
        <v>1557</v>
      </c>
      <c r="N2972" s="186">
        <v>1557</v>
      </c>
      <c r="O2972" s="187">
        <f t="shared" si="412"/>
        <v>0</v>
      </c>
      <c r="P2972" s="59">
        <f t="shared" si="411"/>
        <v>100</v>
      </c>
    </row>
    <row r="2973" spans="1:16" s="2" customFormat="1" outlineLevel="2" x14ac:dyDescent="0.2">
      <c r="A2973" s="217">
        <f t="shared" si="410"/>
        <v>2970</v>
      </c>
      <c r="B2973" s="57" t="s">
        <v>3243</v>
      </c>
      <c r="C2973" s="58" t="s">
        <v>428</v>
      </c>
      <c r="D2973" s="58" t="s">
        <v>2284</v>
      </c>
      <c r="E2973" s="58" t="s">
        <v>3244</v>
      </c>
      <c r="F2973" s="58" t="s">
        <v>2712</v>
      </c>
      <c r="G2973" s="58" t="s">
        <v>2315</v>
      </c>
      <c r="H2973" s="58" t="s">
        <v>445</v>
      </c>
      <c r="I2973" s="58" t="s">
        <v>25</v>
      </c>
      <c r="J2973" s="58" t="s">
        <v>25</v>
      </c>
      <c r="K2973" s="57"/>
      <c r="L2973" s="184">
        <v>1510</v>
      </c>
      <c r="M2973" s="185">
        <v>1855</v>
      </c>
      <c r="N2973" s="186">
        <v>1855</v>
      </c>
      <c r="O2973" s="187">
        <f t="shared" si="412"/>
        <v>0</v>
      </c>
      <c r="P2973" s="59">
        <f t="shared" si="411"/>
        <v>100</v>
      </c>
    </row>
    <row r="2974" spans="1:16" s="2" customFormat="1" outlineLevel="2" x14ac:dyDescent="0.2">
      <c r="A2974" s="217">
        <f t="shared" si="410"/>
        <v>2971</v>
      </c>
      <c r="B2974" s="57" t="s">
        <v>3708</v>
      </c>
      <c r="C2974" s="58" t="s">
        <v>428</v>
      </c>
      <c r="D2974" s="58" t="s">
        <v>2284</v>
      </c>
      <c r="E2974" s="58" t="s">
        <v>3709</v>
      </c>
      <c r="F2974" s="58" t="s">
        <v>2712</v>
      </c>
      <c r="G2974" s="58" t="s">
        <v>2315</v>
      </c>
      <c r="H2974" s="58" t="s">
        <v>445</v>
      </c>
      <c r="I2974" s="58" t="s">
        <v>25</v>
      </c>
      <c r="J2974" s="58" t="s">
        <v>25</v>
      </c>
      <c r="K2974" s="57"/>
      <c r="L2974" s="184">
        <v>2653</v>
      </c>
      <c r="M2974" s="185">
        <v>3122</v>
      </c>
      <c r="N2974" s="186">
        <v>3122</v>
      </c>
      <c r="O2974" s="187">
        <f t="shared" si="412"/>
        <v>0</v>
      </c>
      <c r="P2974" s="59">
        <f t="shared" si="411"/>
        <v>100</v>
      </c>
    </row>
    <row r="2975" spans="1:16" s="2" customFormat="1" outlineLevel="2" x14ac:dyDescent="0.2">
      <c r="A2975" s="217">
        <f t="shared" si="410"/>
        <v>2972</v>
      </c>
      <c r="B2975" s="57" t="s">
        <v>3710</v>
      </c>
      <c r="C2975" s="58" t="s">
        <v>428</v>
      </c>
      <c r="D2975" s="58" t="s">
        <v>2284</v>
      </c>
      <c r="E2975" s="58" t="s">
        <v>3711</v>
      </c>
      <c r="F2975" s="58" t="s">
        <v>2712</v>
      </c>
      <c r="G2975" s="58" t="s">
        <v>2315</v>
      </c>
      <c r="H2975" s="58" t="s">
        <v>445</v>
      </c>
      <c r="I2975" s="58" t="s">
        <v>25</v>
      </c>
      <c r="J2975" s="58" t="s">
        <v>25</v>
      </c>
      <c r="K2975" s="57"/>
      <c r="L2975" s="184">
        <v>1722</v>
      </c>
      <c r="M2975" s="185">
        <v>1791</v>
      </c>
      <c r="N2975" s="186">
        <v>1791</v>
      </c>
      <c r="O2975" s="187">
        <f t="shared" si="412"/>
        <v>0</v>
      </c>
      <c r="P2975" s="59">
        <f t="shared" si="411"/>
        <v>100</v>
      </c>
    </row>
    <row r="2976" spans="1:16" s="2" customFormat="1" outlineLevel="2" x14ac:dyDescent="0.2">
      <c r="A2976" s="217">
        <f t="shared" si="410"/>
        <v>2973</v>
      </c>
      <c r="B2976" s="57" t="s">
        <v>3712</v>
      </c>
      <c r="C2976" s="58" t="s">
        <v>428</v>
      </c>
      <c r="D2976" s="58" t="s">
        <v>2284</v>
      </c>
      <c r="E2976" s="58" t="s">
        <v>3713</v>
      </c>
      <c r="F2976" s="58" t="s">
        <v>2712</v>
      </c>
      <c r="G2976" s="58" t="s">
        <v>2315</v>
      </c>
      <c r="H2976" s="58" t="s">
        <v>445</v>
      </c>
      <c r="I2976" s="58" t="s">
        <v>25</v>
      </c>
      <c r="J2976" s="58" t="s">
        <v>25</v>
      </c>
      <c r="K2976" s="57"/>
      <c r="L2976" s="184">
        <v>1876</v>
      </c>
      <c r="M2976" s="185">
        <v>2173</v>
      </c>
      <c r="N2976" s="186">
        <v>2173</v>
      </c>
      <c r="O2976" s="187">
        <f t="shared" si="412"/>
        <v>0</v>
      </c>
      <c r="P2976" s="59">
        <f t="shared" si="411"/>
        <v>100</v>
      </c>
    </row>
    <row r="2977" spans="1:16" s="2" customFormat="1" outlineLevel="2" x14ac:dyDescent="0.2">
      <c r="A2977" s="217">
        <f t="shared" si="410"/>
        <v>2974</v>
      </c>
      <c r="B2977" s="57" t="s">
        <v>3714</v>
      </c>
      <c r="C2977" s="58" t="s">
        <v>428</v>
      </c>
      <c r="D2977" s="58" t="s">
        <v>2284</v>
      </c>
      <c r="E2977" s="58" t="s">
        <v>3715</v>
      </c>
      <c r="F2977" s="58" t="s">
        <v>2712</v>
      </c>
      <c r="G2977" s="58" t="s">
        <v>2315</v>
      </c>
      <c r="H2977" s="58" t="s">
        <v>445</v>
      </c>
      <c r="I2977" s="58" t="s">
        <v>25</v>
      </c>
      <c r="J2977" s="58" t="s">
        <v>25</v>
      </c>
      <c r="K2977" s="57"/>
      <c r="L2977" s="184">
        <v>76526</v>
      </c>
      <c r="M2977" s="185">
        <v>87843</v>
      </c>
      <c r="N2977" s="186">
        <v>87843</v>
      </c>
      <c r="O2977" s="187">
        <f t="shared" si="412"/>
        <v>0</v>
      </c>
      <c r="P2977" s="59">
        <f t="shared" si="411"/>
        <v>100</v>
      </c>
    </row>
    <row r="2978" spans="1:16" s="2" customFormat="1" outlineLevel="2" x14ac:dyDescent="0.2">
      <c r="A2978" s="217">
        <f t="shared" si="410"/>
        <v>2975</v>
      </c>
      <c r="B2978" s="57" t="s">
        <v>3716</v>
      </c>
      <c r="C2978" s="58" t="s">
        <v>428</v>
      </c>
      <c r="D2978" s="58" t="s">
        <v>2284</v>
      </c>
      <c r="E2978" s="58" t="s">
        <v>3717</v>
      </c>
      <c r="F2978" s="58" t="s">
        <v>2712</v>
      </c>
      <c r="G2978" s="58" t="s">
        <v>2315</v>
      </c>
      <c r="H2978" s="58" t="s">
        <v>445</v>
      </c>
      <c r="I2978" s="58" t="s">
        <v>25</v>
      </c>
      <c r="J2978" s="58" t="s">
        <v>25</v>
      </c>
      <c r="K2978" s="57"/>
      <c r="L2978" s="184">
        <v>40655</v>
      </c>
      <c r="M2978" s="185">
        <v>49132</v>
      </c>
      <c r="N2978" s="186">
        <v>49132</v>
      </c>
      <c r="O2978" s="187">
        <f t="shared" si="412"/>
        <v>0</v>
      </c>
      <c r="P2978" s="59">
        <f t="shared" si="411"/>
        <v>100</v>
      </c>
    </row>
    <row r="2979" spans="1:16" s="2" customFormat="1" outlineLevel="2" x14ac:dyDescent="0.2">
      <c r="A2979" s="217">
        <f t="shared" si="410"/>
        <v>2976</v>
      </c>
      <c r="B2979" s="57" t="s">
        <v>3245</v>
      </c>
      <c r="C2979" s="58" t="s">
        <v>428</v>
      </c>
      <c r="D2979" s="58" t="s">
        <v>2284</v>
      </c>
      <c r="E2979" s="58" t="s">
        <v>3246</v>
      </c>
      <c r="F2979" s="58" t="s">
        <v>2712</v>
      </c>
      <c r="G2979" s="58" t="s">
        <v>2315</v>
      </c>
      <c r="H2979" s="58" t="s">
        <v>445</v>
      </c>
      <c r="I2979" s="58" t="s">
        <v>25</v>
      </c>
      <c r="J2979" s="58" t="s">
        <v>25</v>
      </c>
      <c r="K2979" s="57"/>
      <c r="L2979" s="184">
        <v>3160</v>
      </c>
      <c r="M2979" s="185">
        <v>3909</v>
      </c>
      <c r="N2979" s="186">
        <v>3909</v>
      </c>
      <c r="O2979" s="187">
        <f t="shared" si="412"/>
        <v>0</v>
      </c>
      <c r="P2979" s="59">
        <f t="shared" si="411"/>
        <v>100</v>
      </c>
    </row>
    <row r="2980" spans="1:16" s="2" customFormat="1" outlineLevel="2" x14ac:dyDescent="0.2">
      <c r="A2980" s="217">
        <f t="shared" si="410"/>
        <v>2977</v>
      </c>
      <c r="B2980" s="57" t="s">
        <v>3718</v>
      </c>
      <c r="C2980" s="58" t="s">
        <v>428</v>
      </c>
      <c r="D2980" s="58" t="s">
        <v>2284</v>
      </c>
      <c r="E2980" s="58" t="s">
        <v>3719</v>
      </c>
      <c r="F2980" s="58" t="s">
        <v>2712</v>
      </c>
      <c r="G2980" s="58" t="s">
        <v>2315</v>
      </c>
      <c r="H2980" s="58" t="s">
        <v>445</v>
      </c>
      <c r="I2980" s="58" t="s">
        <v>25</v>
      </c>
      <c r="J2980" s="58" t="s">
        <v>25</v>
      </c>
      <c r="K2980" s="57"/>
      <c r="L2980" s="184">
        <v>1502</v>
      </c>
      <c r="M2980" s="185">
        <v>2124</v>
      </c>
      <c r="N2980" s="186">
        <v>2124</v>
      </c>
      <c r="O2980" s="187">
        <f t="shared" si="412"/>
        <v>0</v>
      </c>
      <c r="P2980" s="59">
        <f t="shared" si="411"/>
        <v>100</v>
      </c>
    </row>
    <row r="2981" spans="1:16" s="2" customFormat="1" outlineLevel="2" x14ac:dyDescent="0.2">
      <c r="A2981" s="217">
        <f t="shared" si="410"/>
        <v>2978</v>
      </c>
      <c r="B2981" s="57" t="s">
        <v>3247</v>
      </c>
      <c r="C2981" s="58" t="s">
        <v>428</v>
      </c>
      <c r="D2981" s="58" t="s">
        <v>2284</v>
      </c>
      <c r="E2981" s="58" t="s">
        <v>3248</v>
      </c>
      <c r="F2981" s="58" t="s">
        <v>2712</v>
      </c>
      <c r="G2981" s="58" t="s">
        <v>2315</v>
      </c>
      <c r="H2981" s="58" t="s">
        <v>445</v>
      </c>
      <c r="I2981" s="58" t="s">
        <v>25</v>
      </c>
      <c r="J2981" s="58" t="s">
        <v>25</v>
      </c>
      <c r="K2981" s="57"/>
      <c r="L2981" s="184">
        <v>3191</v>
      </c>
      <c r="M2981" s="185">
        <v>3595</v>
      </c>
      <c r="N2981" s="186">
        <v>3595</v>
      </c>
      <c r="O2981" s="187">
        <f t="shared" si="412"/>
        <v>0</v>
      </c>
      <c r="P2981" s="59">
        <f t="shared" si="411"/>
        <v>100</v>
      </c>
    </row>
    <row r="2982" spans="1:16" s="2" customFormat="1" outlineLevel="2" x14ac:dyDescent="0.2">
      <c r="A2982" s="217">
        <f t="shared" si="410"/>
        <v>2979</v>
      </c>
      <c r="B2982" s="57" t="s">
        <v>3249</v>
      </c>
      <c r="C2982" s="58" t="s">
        <v>428</v>
      </c>
      <c r="D2982" s="58" t="s">
        <v>2284</v>
      </c>
      <c r="E2982" s="58" t="s">
        <v>3250</v>
      </c>
      <c r="F2982" s="58" t="s">
        <v>2712</v>
      </c>
      <c r="G2982" s="58" t="s">
        <v>2315</v>
      </c>
      <c r="H2982" s="58" t="s">
        <v>445</v>
      </c>
      <c r="I2982" s="58" t="s">
        <v>25</v>
      </c>
      <c r="J2982" s="58" t="s">
        <v>25</v>
      </c>
      <c r="K2982" s="57"/>
      <c r="L2982" s="184">
        <v>5927</v>
      </c>
      <c r="M2982" s="185">
        <v>6810</v>
      </c>
      <c r="N2982" s="186">
        <v>6810</v>
      </c>
      <c r="O2982" s="187">
        <f t="shared" si="412"/>
        <v>0</v>
      </c>
      <c r="P2982" s="59">
        <f t="shared" si="411"/>
        <v>100</v>
      </c>
    </row>
    <row r="2983" spans="1:16" s="2" customFormat="1" outlineLevel="2" x14ac:dyDescent="0.2">
      <c r="A2983" s="217">
        <f t="shared" si="410"/>
        <v>2980</v>
      </c>
      <c r="B2983" s="57" t="s">
        <v>3720</v>
      </c>
      <c r="C2983" s="58" t="s">
        <v>428</v>
      </c>
      <c r="D2983" s="58" t="s">
        <v>2284</v>
      </c>
      <c r="E2983" s="58" t="s">
        <v>3721</v>
      </c>
      <c r="F2983" s="58" t="s">
        <v>2712</v>
      </c>
      <c r="G2983" s="58" t="s">
        <v>2315</v>
      </c>
      <c r="H2983" s="58" t="s">
        <v>445</v>
      </c>
      <c r="I2983" s="58" t="s">
        <v>25</v>
      </c>
      <c r="J2983" s="58" t="s">
        <v>25</v>
      </c>
      <c r="K2983" s="57"/>
      <c r="L2983" s="184">
        <v>4922</v>
      </c>
      <c r="M2983" s="185">
        <v>5695</v>
      </c>
      <c r="N2983" s="186">
        <v>5695</v>
      </c>
      <c r="O2983" s="187">
        <f t="shared" si="412"/>
        <v>0</v>
      </c>
      <c r="P2983" s="59">
        <f t="shared" si="411"/>
        <v>100</v>
      </c>
    </row>
    <row r="2984" spans="1:16" s="2" customFormat="1" outlineLevel="2" x14ac:dyDescent="0.2">
      <c r="A2984" s="217">
        <f t="shared" si="410"/>
        <v>2981</v>
      </c>
      <c r="B2984" s="57" t="s">
        <v>3251</v>
      </c>
      <c r="C2984" s="58" t="s">
        <v>428</v>
      </c>
      <c r="D2984" s="58" t="s">
        <v>2284</v>
      </c>
      <c r="E2984" s="58" t="s">
        <v>3252</v>
      </c>
      <c r="F2984" s="58" t="s">
        <v>2712</v>
      </c>
      <c r="G2984" s="58" t="s">
        <v>2315</v>
      </c>
      <c r="H2984" s="58" t="s">
        <v>445</v>
      </c>
      <c r="I2984" s="58" t="s">
        <v>25</v>
      </c>
      <c r="J2984" s="58" t="s">
        <v>25</v>
      </c>
      <c r="K2984" s="57"/>
      <c r="L2984" s="184">
        <v>4982</v>
      </c>
      <c r="M2984" s="185">
        <v>5849</v>
      </c>
      <c r="N2984" s="186">
        <v>5849</v>
      </c>
      <c r="O2984" s="187">
        <f t="shared" si="412"/>
        <v>0</v>
      </c>
      <c r="P2984" s="59">
        <f t="shared" si="411"/>
        <v>100</v>
      </c>
    </row>
    <row r="2985" spans="1:16" s="2" customFormat="1" outlineLevel="2" x14ac:dyDescent="0.2">
      <c r="A2985" s="217">
        <f t="shared" si="410"/>
        <v>2982</v>
      </c>
      <c r="B2985" s="57" t="s">
        <v>3722</v>
      </c>
      <c r="C2985" s="58" t="s">
        <v>428</v>
      </c>
      <c r="D2985" s="58" t="s">
        <v>2284</v>
      </c>
      <c r="E2985" s="58" t="s">
        <v>3723</v>
      </c>
      <c r="F2985" s="58" t="s">
        <v>2712</v>
      </c>
      <c r="G2985" s="58" t="s">
        <v>2315</v>
      </c>
      <c r="H2985" s="58" t="s">
        <v>445</v>
      </c>
      <c r="I2985" s="58" t="s">
        <v>25</v>
      </c>
      <c r="J2985" s="58" t="s">
        <v>25</v>
      </c>
      <c r="K2985" s="57"/>
      <c r="L2985" s="184">
        <v>6595</v>
      </c>
      <c r="M2985" s="185">
        <v>7914</v>
      </c>
      <c r="N2985" s="186">
        <v>7914</v>
      </c>
      <c r="O2985" s="187">
        <f t="shared" si="412"/>
        <v>0</v>
      </c>
      <c r="P2985" s="59">
        <f t="shared" si="411"/>
        <v>100</v>
      </c>
    </row>
    <row r="2986" spans="1:16" s="2" customFormat="1" outlineLevel="2" x14ac:dyDescent="0.2">
      <c r="A2986" s="217">
        <f t="shared" si="410"/>
        <v>2983</v>
      </c>
      <c r="B2986" s="57" t="s">
        <v>3253</v>
      </c>
      <c r="C2986" s="58" t="s">
        <v>428</v>
      </c>
      <c r="D2986" s="58" t="s">
        <v>2284</v>
      </c>
      <c r="E2986" s="58" t="s">
        <v>3254</v>
      </c>
      <c r="F2986" s="58" t="s">
        <v>2712</v>
      </c>
      <c r="G2986" s="58" t="s">
        <v>2315</v>
      </c>
      <c r="H2986" s="58" t="s">
        <v>445</v>
      </c>
      <c r="I2986" s="58" t="s">
        <v>25</v>
      </c>
      <c r="J2986" s="58" t="s">
        <v>25</v>
      </c>
      <c r="K2986" s="57"/>
      <c r="L2986" s="184">
        <v>5687</v>
      </c>
      <c r="M2986" s="185">
        <v>6509</v>
      </c>
      <c r="N2986" s="186">
        <v>6509</v>
      </c>
      <c r="O2986" s="187">
        <f t="shared" si="412"/>
        <v>0</v>
      </c>
      <c r="P2986" s="59">
        <f t="shared" si="411"/>
        <v>100</v>
      </c>
    </row>
    <row r="2987" spans="1:16" s="2" customFormat="1" outlineLevel="2" x14ac:dyDescent="0.2">
      <c r="A2987" s="217">
        <f t="shared" si="410"/>
        <v>2984</v>
      </c>
      <c r="B2987" s="57" t="s">
        <v>3724</v>
      </c>
      <c r="C2987" s="58" t="s">
        <v>428</v>
      </c>
      <c r="D2987" s="58" t="s">
        <v>2284</v>
      </c>
      <c r="E2987" s="58" t="s">
        <v>3725</v>
      </c>
      <c r="F2987" s="58" t="s">
        <v>2712</v>
      </c>
      <c r="G2987" s="58" t="s">
        <v>2315</v>
      </c>
      <c r="H2987" s="58" t="s">
        <v>445</v>
      </c>
      <c r="I2987" s="58" t="s">
        <v>25</v>
      </c>
      <c r="J2987" s="58" t="s">
        <v>25</v>
      </c>
      <c r="K2987" s="57"/>
      <c r="L2987" s="184">
        <v>9081</v>
      </c>
      <c r="M2987" s="185">
        <v>10266</v>
      </c>
      <c r="N2987" s="186">
        <v>10266</v>
      </c>
      <c r="O2987" s="187">
        <f t="shared" si="412"/>
        <v>0</v>
      </c>
      <c r="P2987" s="59">
        <f t="shared" si="411"/>
        <v>100</v>
      </c>
    </row>
    <row r="2988" spans="1:16" s="2" customFormat="1" outlineLevel="2" x14ac:dyDescent="0.2">
      <c r="A2988" s="217">
        <f t="shared" si="410"/>
        <v>2985</v>
      </c>
      <c r="B2988" s="57" t="s">
        <v>3726</v>
      </c>
      <c r="C2988" s="58" t="s">
        <v>428</v>
      </c>
      <c r="D2988" s="58" t="s">
        <v>2284</v>
      </c>
      <c r="E2988" s="58" t="s">
        <v>3727</v>
      </c>
      <c r="F2988" s="58" t="s">
        <v>2712</v>
      </c>
      <c r="G2988" s="58" t="s">
        <v>2315</v>
      </c>
      <c r="H2988" s="58" t="s">
        <v>445</v>
      </c>
      <c r="I2988" s="58" t="s">
        <v>25</v>
      </c>
      <c r="J2988" s="58" t="s">
        <v>25</v>
      </c>
      <c r="K2988" s="57"/>
      <c r="L2988" s="184">
        <v>28377</v>
      </c>
      <c r="M2988" s="185">
        <v>32487</v>
      </c>
      <c r="N2988" s="186">
        <v>32487</v>
      </c>
      <c r="O2988" s="187">
        <f t="shared" si="412"/>
        <v>0</v>
      </c>
      <c r="P2988" s="59">
        <f t="shared" si="411"/>
        <v>100</v>
      </c>
    </row>
    <row r="2989" spans="1:16" s="2" customFormat="1" outlineLevel="2" x14ac:dyDescent="0.2">
      <c r="A2989" s="217">
        <f t="shared" si="410"/>
        <v>2986</v>
      </c>
      <c r="B2989" s="57" t="s">
        <v>3728</v>
      </c>
      <c r="C2989" s="58" t="s">
        <v>428</v>
      </c>
      <c r="D2989" s="58" t="s">
        <v>2284</v>
      </c>
      <c r="E2989" s="58" t="s">
        <v>3729</v>
      </c>
      <c r="F2989" s="58" t="s">
        <v>2712</v>
      </c>
      <c r="G2989" s="58" t="s">
        <v>2315</v>
      </c>
      <c r="H2989" s="58" t="s">
        <v>445</v>
      </c>
      <c r="I2989" s="58" t="s">
        <v>25</v>
      </c>
      <c r="J2989" s="58" t="s">
        <v>25</v>
      </c>
      <c r="K2989" s="57"/>
      <c r="L2989" s="184">
        <v>1677</v>
      </c>
      <c r="M2989" s="185">
        <v>1938</v>
      </c>
      <c r="N2989" s="186">
        <v>1938</v>
      </c>
      <c r="O2989" s="187">
        <f t="shared" si="412"/>
        <v>0</v>
      </c>
      <c r="P2989" s="59">
        <f t="shared" si="411"/>
        <v>100</v>
      </c>
    </row>
    <row r="2990" spans="1:16" s="2" customFormat="1" outlineLevel="2" x14ac:dyDescent="0.2">
      <c r="A2990" s="217">
        <f t="shared" si="410"/>
        <v>2987</v>
      </c>
      <c r="B2990" s="57" t="s">
        <v>3255</v>
      </c>
      <c r="C2990" s="58" t="s">
        <v>428</v>
      </c>
      <c r="D2990" s="58" t="s">
        <v>2284</v>
      </c>
      <c r="E2990" s="58" t="s">
        <v>3256</v>
      </c>
      <c r="F2990" s="58" t="s">
        <v>2712</v>
      </c>
      <c r="G2990" s="58" t="s">
        <v>2315</v>
      </c>
      <c r="H2990" s="58" t="s">
        <v>445</v>
      </c>
      <c r="I2990" s="58" t="s">
        <v>25</v>
      </c>
      <c r="J2990" s="58" t="s">
        <v>25</v>
      </c>
      <c r="K2990" s="57"/>
      <c r="L2990" s="184">
        <v>1575</v>
      </c>
      <c r="M2990" s="185">
        <v>2114</v>
      </c>
      <c r="N2990" s="186">
        <v>2114</v>
      </c>
      <c r="O2990" s="187">
        <f t="shared" si="412"/>
        <v>0</v>
      </c>
      <c r="P2990" s="59">
        <f t="shared" si="411"/>
        <v>100</v>
      </c>
    </row>
    <row r="2991" spans="1:16" s="2" customFormat="1" outlineLevel="2" x14ac:dyDescent="0.2">
      <c r="A2991" s="217">
        <f t="shared" si="410"/>
        <v>2988</v>
      </c>
      <c r="B2991" s="57" t="s">
        <v>3730</v>
      </c>
      <c r="C2991" s="58" t="s">
        <v>428</v>
      </c>
      <c r="D2991" s="58" t="s">
        <v>2284</v>
      </c>
      <c r="E2991" s="58" t="s">
        <v>3731</v>
      </c>
      <c r="F2991" s="58" t="s">
        <v>2712</v>
      </c>
      <c r="G2991" s="58" t="s">
        <v>2315</v>
      </c>
      <c r="H2991" s="58" t="s">
        <v>445</v>
      </c>
      <c r="I2991" s="58" t="s">
        <v>25</v>
      </c>
      <c r="J2991" s="58" t="s">
        <v>25</v>
      </c>
      <c r="K2991" s="57"/>
      <c r="L2991" s="184">
        <v>1732</v>
      </c>
      <c r="M2991" s="185">
        <v>2118</v>
      </c>
      <c r="N2991" s="186">
        <v>2118</v>
      </c>
      <c r="O2991" s="187">
        <f t="shared" si="412"/>
        <v>0</v>
      </c>
      <c r="P2991" s="59">
        <f t="shared" si="411"/>
        <v>100</v>
      </c>
    </row>
    <row r="2992" spans="1:16" s="2" customFormat="1" outlineLevel="2" x14ac:dyDescent="0.2">
      <c r="A2992" s="217">
        <f t="shared" si="410"/>
        <v>2989</v>
      </c>
      <c r="B2992" s="57" t="s">
        <v>3732</v>
      </c>
      <c r="C2992" s="58" t="s">
        <v>428</v>
      </c>
      <c r="D2992" s="58" t="s">
        <v>2284</v>
      </c>
      <c r="E2992" s="58" t="s">
        <v>3258</v>
      </c>
      <c r="F2992" s="58" t="s">
        <v>2712</v>
      </c>
      <c r="G2992" s="58" t="s">
        <v>2315</v>
      </c>
      <c r="H2992" s="58" t="s">
        <v>445</v>
      </c>
      <c r="I2992" s="58" t="s">
        <v>25</v>
      </c>
      <c r="J2992" s="58" t="s">
        <v>25</v>
      </c>
      <c r="K2992" s="57"/>
      <c r="L2992" s="184">
        <v>54144</v>
      </c>
      <c r="M2992" s="185">
        <v>63435</v>
      </c>
      <c r="N2992" s="186">
        <v>63435</v>
      </c>
      <c r="O2992" s="187">
        <f t="shared" si="412"/>
        <v>0</v>
      </c>
      <c r="P2992" s="59">
        <f t="shared" si="411"/>
        <v>100</v>
      </c>
    </row>
    <row r="2993" spans="1:16" s="2" customFormat="1" outlineLevel="2" x14ac:dyDescent="0.2">
      <c r="A2993" s="217">
        <f t="shared" si="410"/>
        <v>2990</v>
      </c>
      <c r="B2993" s="57" t="s">
        <v>3733</v>
      </c>
      <c r="C2993" s="58" t="s">
        <v>428</v>
      </c>
      <c r="D2993" s="58" t="s">
        <v>2284</v>
      </c>
      <c r="E2993" s="58" t="s">
        <v>3734</v>
      </c>
      <c r="F2993" s="58" t="s">
        <v>2712</v>
      </c>
      <c r="G2993" s="58" t="s">
        <v>2315</v>
      </c>
      <c r="H2993" s="58" t="s">
        <v>445</v>
      </c>
      <c r="I2993" s="58" t="s">
        <v>25</v>
      </c>
      <c r="J2993" s="58" t="s">
        <v>25</v>
      </c>
      <c r="K2993" s="57"/>
      <c r="L2993" s="184">
        <v>1869</v>
      </c>
      <c r="M2993" s="185">
        <v>2388</v>
      </c>
      <c r="N2993" s="186">
        <v>2388</v>
      </c>
      <c r="O2993" s="187">
        <f t="shared" si="412"/>
        <v>0</v>
      </c>
      <c r="P2993" s="59">
        <f t="shared" si="411"/>
        <v>100</v>
      </c>
    </row>
    <row r="2994" spans="1:16" s="2" customFormat="1" outlineLevel="2" x14ac:dyDescent="0.2">
      <c r="A2994" s="217">
        <f t="shared" si="410"/>
        <v>2991</v>
      </c>
      <c r="B2994" s="57" t="s">
        <v>3259</v>
      </c>
      <c r="C2994" s="58" t="s">
        <v>428</v>
      </c>
      <c r="D2994" s="58" t="s">
        <v>2284</v>
      </c>
      <c r="E2994" s="58" t="s">
        <v>3260</v>
      </c>
      <c r="F2994" s="58" t="s">
        <v>2712</v>
      </c>
      <c r="G2994" s="58" t="s">
        <v>2315</v>
      </c>
      <c r="H2994" s="58" t="s">
        <v>445</v>
      </c>
      <c r="I2994" s="58" t="s">
        <v>25</v>
      </c>
      <c r="J2994" s="58" t="s">
        <v>25</v>
      </c>
      <c r="K2994" s="57"/>
      <c r="L2994" s="184">
        <v>1625</v>
      </c>
      <c r="M2994" s="185">
        <v>1979</v>
      </c>
      <c r="N2994" s="186">
        <v>1979</v>
      </c>
      <c r="O2994" s="187">
        <f t="shared" si="412"/>
        <v>0</v>
      </c>
      <c r="P2994" s="59">
        <f t="shared" si="411"/>
        <v>100</v>
      </c>
    </row>
    <row r="2995" spans="1:16" s="2" customFormat="1" outlineLevel="2" x14ac:dyDescent="0.2">
      <c r="A2995" s="217">
        <f t="shared" si="410"/>
        <v>2992</v>
      </c>
      <c r="B2995" s="57" t="s">
        <v>3735</v>
      </c>
      <c r="C2995" s="58" t="s">
        <v>428</v>
      </c>
      <c r="D2995" s="58" t="s">
        <v>2284</v>
      </c>
      <c r="E2995" s="58" t="s">
        <v>3736</v>
      </c>
      <c r="F2995" s="58" t="s">
        <v>2712</v>
      </c>
      <c r="G2995" s="58" t="s">
        <v>2315</v>
      </c>
      <c r="H2995" s="58" t="s">
        <v>445</v>
      </c>
      <c r="I2995" s="58" t="s">
        <v>25</v>
      </c>
      <c r="J2995" s="58" t="s">
        <v>25</v>
      </c>
      <c r="K2995" s="57"/>
      <c r="L2995" s="184">
        <v>21152</v>
      </c>
      <c r="M2995" s="185">
        <v>24245</v>
      </c>
      <c r="N2995" s="186">
        <v>24245</v>
      </c>
      <c r="O2995" s="187">
        <f t="shared" si="412"/>
        <v>0</v>
      </c>
      <c r="P2995" s="59">
        <f t="shared" si="411"/>
        <v>100</v>
      </c>
    </row>
    <row r="2996" spans="1:16" s="2" customFormat="1" outlineLevel="2" x14ac:dyDescent="0.2">
      <c r="A2996" s="217">
        <f t="shared" si="410"/>
        <v>2993</v>
      </c>
      <c r="B2996" s="57" t="s">
        <v>3261</v>
      </c>
      <c r="C2996" s="58" t="s">
        <v>428</v>
      </c>
      <c r="D2996" s="58" t="s">
        <v>2284</v>
      </c>
      <c r="E2996" s="58" t="s">
        <v>3262</v>
      </c>
      <c r="F2996" s="58" t="s">
        <v>2712</v>
      </c>
      <c r="G2996" s="58" t="s">
        <v>2315</v>
      </c>
      <c r="H2996" s="58" t="s">
        <v>445</v>
      </c>
      <c r="I2996" s="58" t="s">
        <v>25</v>
      </c>
      <c r="J2996" s="58" t="s">
        <v>25</v>
      </c>
      <c r="K2996" s="57"/>
      <c r="L2996" s="184">
        <v>6137</v>
      </c>
      <c r="M2996" s="185">
        <v>7554</v>
      </c>
      <c r="N2996" s="186">
        <v>7554</v>
      </c>
      <c r="O2996" s="187">
        <f t="shared" si="412"/>
        <v>0</v>
      </c>
      <c r="P2996" s="59">
        <f t="shared" si="411"/>
        <v>100</v>
      </c>
    </row>
    <row r="2997" spans="1:16" s="2" customFormat="1" outlineLevel="2" x14ac:dyDescent="0.2">
      <c r="A2997" s="217">
        <f t="shared" si="410"/>
        <v>2994</v>
      </c>
      <c r="B2997" s="57" t="s">
        <v>3737</v>
      </c>
      <c r="C2997" s="58" t="s">
        <v>428</v>
      </c>
      <c r="D2997" s="58" t="s">
        <v>2284</v>
      </c>
      <c r="E2997" s="58" t="s">
        <v>3738</v>
      </c>
      <c r="F2997" s="58" t="s">
        <v>2712</v>
      </c>
      <c r="G2997" s="58" t="s">
        <v>2315</v>
      </c>
      <c r="H2997" s="58" t="s">
        <v>445</v>
      </c>
      <c r="I2997" s="58" t="s">
        <v>25</v>
      </c>
      <c r="J2997" s="58" t="s">
        <v>25</v>
      </c>
      <c r="K2997" s="57"/>
      <c r="L2997" s="184">
        <v>1474</v>
      </c>
      <c r="M2997" s="185">
        <v>1745</v>
      </c>
      <c r="N2997" s="186">
        <v>1745</v>
      </c>
      <c r="O2997" s="187">
        <f t="shared" si="412"/>
        <v>0</v>
      </c>
      <c r="P2997" s="59">
        <f t="shared" si="411"/>
        <v>100</v>
      </c>
    </row>
    <row r="2998" spans="1:16" s="2" customFormat="1" outlineLevel="2" x14ac:dyDescent="0.2">
      <c r="A2998" s="217">
        <f t="shared" si="410"/>
        <v>2995</v>
      </c>
      <c r="B2998" s="57" t="s">
        <v>3263</v>
      </c>
      <c r="C2998" s="58" t="s">
        <v>428</v>
      </c>
      <c r="D2998" s="58" t="s">
        <v>2284</v>
      </c>
      <c r="E2998" s="58" t="s">
        <v>3264</v>
      </c>
      <c r="F2998" s="58" t="s">
        <v>2712</v>
      </c>
      <c r="G2998" s="58" t="s">
        <v>2315</v>
      </c>
      <c r="H2998" s="58" t="s">
        <v>445</v>
      </c>
      <c r="I2998" s="58" t="s">
        <v>25</v>
      </c>
      <c r="J2998" s="58" t="s">
        <v>25</v>
      </c>
      <c r="K2998" s="57"/>
      <c r="L2998" s="184">
        <v>5233</v>
      </c>
      <c r="M2998" s="185">
        <v>6002</v>
      </c>
      <c r="N2998" s="186">
        <v>6002</v>
      </c>
      <c r="O2998" s="187">
        <f t="shared" si="412"/>
        <v>0</v>
      </c>
      <c r="P2998" s="59">
        <f t="shared" si="411"/>
        <v>100</v>
      </c>
    </row>
    <row r="2999" spans="1:16" s="2" customFormat="1" outlineLevel="2" x14ac:dyDescent="0.2">
      <c r="A2999" s="217">
        <f t="shared" si="410"/>
        <v>2996</v>
      </c>
      <c r="B2999" s="57" t="s">
        <v>3739</v>
      </c>
      <c r="C2999" s="58" t="s">
        <v>428</v>
      </c>
      <c r="D2999" s="58" t="s">
        <v>2284</v>
      </c>
      <c r="E2999" s="58" t="s">
        <v>3740</v>
      </c>
      <c r="F2999" s="58" t="s">
        <v>2712</v>
      </c>
      <c r="G2999" s="58" t="s">
        <v>2315</v>
      </c>
      <c r="H2999" s="58" t="s">
        <v>445</v>
      </c>
      <c r="I2999" s="58" t="s">
        <v>25</v>
      </c>
      <c r="J2999" s="58" t="s">
        <v>25</v>
      </c>
      <c r="K2999" s="57"/>
      <c r="L2999" s="184">
        <v>1985</v>
      </c>
      <c r="M2999" s="185">
        <v>2454</v>
      </c>
      <c r="N2999" s="186">
        <v>2454</v>
      </c>
      <c r="O2999" s="187">
        <f t="shared" si="412"/>
        <v>0</v>
      </c>
      <c r="P2999" s="59">
        <f t="shared" si="411"/>
        <v>100</v>
      </c>
    </row>
    <row r="3000" spans="1:16" s="2" customFormat="1" outlineLevel="2" x14ac:dyDescent="0.2">
      <c r="A3000" s="217">
        <f t="shared" si="410"/>
        <v>2997</v>
      </c>
      <c r="B3000" s="57" t="s">
        <v>3265</v>
      </c>
      <c r="C3000" s="58" t="s">
        <v>428</v>
      </c>
      <c r="D3000" s="58" t="s">
        <v>2284</v>
      </c>
      <c r="E3000" s="58" t="s">
        <v>3266</v>
      </c>
      <c r="F3000" s="58" t="s">
        <v>2712</v>
      </c>
      <c r="G3000" s="58" t="s">
        <v>2315</v>
      </c>
      <c r="H3000" s="58" t="s">
        <v>445</v>
      </c>
      <c r="I3000" s="58" t="s">
        <v>25</v>
      </c>
      <c r="J3000" s="58" t="s">
        <v>25</v>
      </c>
      <c r="K3000" s="57"/>
      <c r="L3000" s="184">
        <v>1416</v>
      </c>
      <c r="M3000" s="185">
        <v>1726</v>
      </c>
      <c r="N3000" s="186">
        <v>1726</v>
      </c>
      <c r="O3000" s="187">
        <f t="shared" si="412"/>
        <v>0</v>
      </c>
      <c r="P3000" s="59">
        <f t="shared" si="411"/>
        <v>100</v>
      </c>
    </row>
    <row r="3001" spans="1:16" s="2" customFormat="1" outlineLevel="2" x14ac:dyDescent="0.2">
      <c r="A3001" s="217">
        <f t="shared" si="410"/>
        <v>2998</v>
      </c>
      <c r="B3001" s="57" t="s">
        <v>3267</v>
      </c>
      <c r="C3001" s="58" t="s">
        <v>428</v>
      </c>
      <c r="D3001" s="58" t="s">
        <v>2284</v>
      </c>
      <c r="E3001" s="58" t="s">
        <v>3268</v>
      </c>
      <c r="F3001" s="58" t="s">
        <v>2712</v>
      </c>
      <c r="G3001" s="58" t="s">
        <v>2315</v>
      </c>
      <c r="H3001" s="58" t="s">
        <v>445</v>
      </c>
      <c r="I3001" s="58" t="s">
        <v>25</v>
      </c>
      <c r="J3001" s="58" t="s">
        <v>25</v>
      </c>
      <c r="K3001" s="57"/>
      <c r="L3001" s="184">
        <v>4122</v>
      </c>
      <c r="M3001" s="185">
        <v>4507</v>
      </c>
      <c r="N3001" s="186">
        <v>4507</v>
      </c>
      <c r="O3001" s="187">
        <f t="shared" si="412"/>
        <v>0</v>
      </c>
      <c r="P3001" s="59">
        <f t="shared" si="411"/>
        <v>100</v>
      </c>
    </row>
    <row r="3002" spans="1:16" s="2" customFormat="1" outlineLevel="2" x14ac:dyDescent="0.2">
      <c r="A3002" s="217">
        <f t="shared" si="410"/>
        <v>2999</v>
      </c>
      <c r="B3002" s="57" t="s">
        <v>3741</v>
      </c>
      <c r="C3002" s="58" t="s">
        <v>428</v>
      </c>
      <c r="D3002" s="58" t="s">
        <v>2284</v>
      </c>
      <c r="E3002" s="58" t="s">
        <v>3742</v>
      </c>
      <c r="F3002" s="58" t="s">
        <v>2712</v>
      </c>
      <c r="G3002" s="58" t="s">
        <v>2315</v>
      </c>
      <c r="H3002" s="58" t="s">
        <v>445</v>
      </c>
      <c r="I3002" s="58" t="s">
        <v>25</v>
      </c>
      <c r="J3002" s="58" t="s">
        <v>25</v>
      </c>
      <c r="K3002" s="57"/>
      <c r="L3002" s="184">
        <v>7662</v>
      </c>
      <c r="M3002" s="185">
        <v>8627</v>
      </c>
      <c r="N3002" s="186">
        <v>8627</v>
      </c>
      <c r="O3002" s="187">
        <f t="shared" si="412"/>
        <v>0</v>
      </c>
      <c r="P3002" s="59">
        <f t="shared" si="411"/>
        <v>100</v>
      </c>
    </row>
    <row r="3003" spans="1:16" s="2" customFormat="1" outlineLevel="2" x14ac:dyDescent="0.2">
      <c r="A3003" s="217">
        <f t="shared" si="410"/>
        <v>3000</v>
      </c>
      <c r="B3003" s="57" t="s">
        <v>3743</v>
      </c>
      <c r="C3003" s="58" t="s">
        <v>428</v>
      </c>
      <c r="D3003" s="58" t="s">
        <v>2284</v>
      </c>
      <c r="E3003" s="58" t="s">
        <v>3744</v>
      </c>
      <c r="F3003" s="58" t="s">
        <v>2712</v>
      </c>
      <c r="G3003" s="58" t="s">
        <v>2315</v>
      </c>
      <c r="H3003" s="58" t="s">
        <v>445</v>
      </c>
      <c r="I3003" s="58" t="s">
        <v>25</v>
      </c>
      <c r="J3003" s="58" t="s">
        <v>25</v>
      </c>
      <c r="K3003" s="57"/>
      <c r="L3003" s="184">
        <v>6489</v>
      </c>
      <c r="M3003" s="185">
        <v>7154</v>
      </c>
      <c r="N3003" s="186">
        <v>7154</v>
      </c>
      <c r="O3003" s="187">
        <f t="shared" si="412"/>
        <v>0</v>
      </c>
      <c r="P3003" s="59">
        <f t="shared" si="411"/>
        <v>100</v>
      </c>
    </row>
    <row r="3004" spans="1:16" s="2" customFormat="1" outlineLevel="2" x14ac:dyDescent="0.2">
      <c r="A3004" s="217">
        <f t="shared" si="410"/>
        <v>3001</v>
      </c>
      <c r="B3004" s="57" t="s">
        <v>3269</v>
      </c>
      <c r="C3004" s="58" t="s">
        <v>428</v>
      </c>
      <c r="D3004" s="58" t="s">
        <v>2284</v>
      </c>
      <c r="E3004" s="58" t="s">
        <v>3270</v>
      </c>
      <c r="F3004" s="58" t="s">
        <v>2712</v>
      </c>
      <c r="G3004" s="58" t="s">
        <v>2315</v>
      </c>
      <c r="H3004" s="58" t="s">
        <v>445</v>
      </c>
      <c r="I3004" s="58" t="s">
        <v>25</v>
      </c>
      <c r="J3004" s="58" t="s">
        <v>25</v>
      </c>
      <c r="K3004" s="57"/>
      <c r="L3004" s="184">
        <v>7623</v>
      </c>
      <c r="M3004" s="185">
        <v>8674</v>
      </c>
      <c r="N3004" s="186">
        <v>8674</v>
      </c>
      <c r="O3004" s="187">
        <f t="shared" si="412"/>
        <v>0</v>
      </c>
      <c r="P3004" s="59">
        <f t="shared" si="411"/>
        <v>100</v>
      </c>
    </row>
    <row r="3005" spans="1:16" s="2" customFormat="1" outlineLevel="2" x14ac:dyDescent="0.2">
      <c r="A3005" s="217">
        <f t="shared" si="410"/>
        <v>3002</v>
      </c>
      <c r="B3005" s="57" t="s">
        <v>3745</v>
      </c>
      <c r="C3005" s="58" t="s">
        <v>428</v>
      </c>
      <c r="D3005" s="58" t="s">
        <v>2284</v>
      </c>
      <c r="E3005" s="58" t="s">
        <v>3746</v>
      </c>
      <c r="F3005" s="58" t="s">
        <v>2712</v>
      </c>
      <c r="G3005" s="58" t="s">
        <v>2315</v>
      </c>
      <c r="H3005" s="58" t="s">
        <v>445</v>
      </c>
      <c r="I3005" s="58" t="s">
        <v>25</v>
      </c>
      <c r="J3005" s="58" t="s">
        <v>25</v>
      </c>
      <c r="K3005" s="57"/>
      <c r="L3005" s="184">
        <v>5934</v>
      </c>
      <c r="M3005" s="185">
        <v>6879</v>
      </c>
      <c r="N3005" s="186">
        <v>6879</v>
      </c>
      <c r="O3005" s="187">
        <f t="shared" si="412"/>
        <v>0</v>
      </c>
      <c r="P3005" s="59">
        <f t="shared" si="411"/>
        <v>100</v>
      </c>
    </row>
    <row r="3006" spans="1:16" s="2" customFormat="1" outlineLevel="2" x14ac:dyDescent="0.2">
      <c r="A3006" s="217">
        <f t="shared" si="410"/>
        <v>3003</v>
      </c>
      <c r="B3006" s="57" t="s">
        <v>3747</v>
      </c>
      <c r="C3006" s="58" t="s">
        <v>428</v>
      </c>
      <c r="D3006" s="58" t="s">
        <v>2284</v>
      </c>
      <c r="E3006" s="58" t="s">
        <v>3748</v>
      </c>
      <c r="F3006" s="58" t="s">
        <v>2712</v>
      </c>
      <c r="G3006" s="58" t="s">
        <v>2315</v>
      </c>
      <c r="H3006" s="58" t="s">
        <v>445</v>
      </c>
      <c r="I3006" s="58" t="s">
        <v>25</v>
      </c>
      <c r="J3006" s="58" t="s">
        <v>25</v>
      </c>
      <c r="K3006" s="57"/>
      <c r="L3006" s="184">
        <v>1956</v>
      </c>
      <c r="M3006" s="185">
        <v>2390</v>
      </c>
      <c r="N3006" s="186">
        <v>2390</v>
      </c>
      <c r="O3006" s="187">
        <f t="shared" si="412"/>
        <v>0</v>
      </c>
      <c r="P3006" s="59">
        <f t="shared" si="411"/>
        <v>100</v>
      </c>
    </row>
    <row r="3007" spans="1:16" s="2" customFormat="1" outlineLevel="2" x14ac:dyDescent="0.2">
      <c r="A3007" s="217">
        <f t="shared" si="410"/>
        <v>3004</v>
      </c>
      <c r="B3007" s="57" t="s">
        <v>3749</v>
      </c>
      <c r="C3007" s="58" t="s">
        <v>428</v>
      </c>
      <c r="D3007" s="58" t="s">
        <v>2284</v>
      </c>
      <c r="E3007" s="58" t="s">
        <v>3750</v>
      </c>
      <c r="F3007" s="58" t="s">
        <v>2712</v>
      </c>
      <c r="G3007" s="58" t="s">
        <v>2315</v>
      </c>
      <c r="H3007" s="58" t="s">
        <v>445</v>
      </c>
      <c r="I3007" s="58" t="s">
        <v>25</v>
      </c>
      <c r="J3007" s="58" t="s">
        <v>25</v>
      </c>
      <c r="K3007" s="57"/>
      <c r="L3007" s="184">
        <v>1943</v>
      </c>
      <c r="M3007" s="185">
        <v>2130</v>
      </c>
      <c r="N3007" s="186">
        <v>2130</v>
      </c>
      <c r="O3007" s="187">
        <f t="shared" si="412"/>
        <v>0</v>
      </c>
      <c r="P3007" s="59">
        <f t="shared" si="411"/>
        <v>100</v>
      </c>
    </row>
    <row r="3008" spans="1:16" s="2" customFormat="1" outlineLevel="2" x14ac:dyDescent="0.2">
      <c r="A3008" s="217">
        <f t="shared" si="410"/>
        <v>3005</v>
      </c>
      <c r="B3008" s="57" t="s">
        <v>3751</v>
      </c>
      <c r="C3008" s="58" t="s">
        <v>428</v>
      </c>
      <c r="D3008" s="58" t="s">
        <v>2284</v>
      </c>
      <c r="E3008" s="58" t="s">
        <v>3752</v>
      </c>
      <c r="F3008" s="58" t="s">
        <v>2712</v>
      </c>
      <c r="G3008" s="58" t="s">
        <v>2315</v>
      </c>
      <c r="H3008" s="58" t="s">
        <v>445</v>
      </c>
      <c r="I3008" s="58" t="s">
        <v>25</v>
      </c>
      <c r="J3008" s="58" t="s">
        <v>25</v>
      </c>
      <c r="K3008" s="57"/>
      <c r="L3008" s="184">
        <v>1285</v>
      </c>
      <c r="M3008" s="185">
        <v>1457</v>
      </c>
      <c r="N3008" s="186">
        <v>1457</v>
      </c>
      <c r="O3008" s="187">
        <f t="shared" si="412"/>
        <v>0</v>
      </c>
      <c r="P3008" s="59">
        <f t="shared" si="411"/>
        <v>100</v>
      </c>
    </row>
    <row r="3009" spans="1:16" s="2" customFormat="1" outlineLevel="2" x14ac:dyDescent="0.2">
      <c r="A3009" s="217">
        <f t="shared" si="410"/>
        <v>3006</v>
      </c>
      <c r="B3009" s="57" t="s">
        <v>3753</v>
      </c>
      <c r="C3009" s="58" t="s">
        <v>428</v>
      </c>
      <c r="D3009" s="58" t="s">
        <v>2284</v>
      </c>
      <c r="E3009" s="58" t="s">
        <v>3754</v>
      </c>
      <c r="F3009" s="58" t="s">
        <v>2712</v>
      </c>
      <c r="G3009" s="58" t="s">
        <v>2315</v>
      </c>
      <c r="H3009" s="58" t="s">
        <v>445</v>
      </c>
      <c r="I3009" s="58" t="s">
        <v>25</v>
      </c>
      <c r="J3009" s="58" t="s">
        <v>25</v>
      </c>
      <c r="K3009" s="57"/>
      <c r="L3009" s="184">
        <v>1318</v>
      </c>
      <c r="M3009" s="185">
        <v>1534</v>
      </c>
      <c r="N3009" s="186">
        <v>1534</v>
      </c>
      <c r="O3009" s="187">
        <f t="shared" si="412"/>
        <v>0</v>
      </c>
      <c r="P3009" s="59">
        <f t="shared" si="411"/>
        <v>100</v>
      </c>
    </row>
    <row r="3010" spans="1:16" s="2" customFormat="1" outlineLevel="2" x14ac:dyDescent="0.2">
      <c r="A3010" s="217">
        <f t="shared" si="410"/>
        <v>3007</v>
      </c>
      <c r="B3010" s="57" t="s">
        <v>3755</v>
      </c>
      <c r="C3010" s="58" t="s">
        <v>428</v>
      </c>
      <c r="D3010" s="58" t="s">
        <v>2284</v>
      </c>
      <c r="E3010" s="58" t="s">
        <v>3756</v>
      </c>
      <c r="F3010" s="58" t="s">
        <v>2712</v>
      </c>
      <c r="G3010" s="58" t="s">
        <v>2315</v>
      </c>
      <c r="H3010" s="58" t="s">
        <v>445</v>
      </c>
      <c r="I3010" s="58" t="s">
        <v>25</v>
      </c>
      <c r="J3010" s="58" t="s">
        <v>25</v>
      </c>
      <c r="K3010" s="57"/>
      <c r="L3010" s="184">
        <v>1422</v>
      </c>
      <c r="M3010" s="185">
        <v>1847</v>
      </c>
      <c r="N3010" s="186">
        <v>1847</v>
      </c>
      <c r="O3010" s="187">
        <f t="shared" si="412"/>
        <v>0</v>
      </c>
      <c r="P3010" s="59">
        <f t="shared" si="411"/>
        <v>100</v>
      </c>
    </row>
    <row r="3011" spans="1:16" s="2" customFormat="1" outlineLevel="2" x14ac:dyDescent="0.2">
      <c r="A3011" s="217">
        <f t="shared" si="410"/>
        <v>3008</v>
      </c>
      <c r="B3011" s="57" t="s">
        <v>3757</v>
      </c>
      <c r="C3011" s="58" t="s">
        <v>428</v>
      </c>
      <c r="D3011" s="58" t="s">
        <v>2284</v>
      </c>
      <c r="E3011" s="58" t="s">
        <v>3758</v>
      </c>
      <c r="F3011" s="58" t="s">
        <v>2712</v>
      </c>
      <c r="G3011" s="58" t="s">
        <v>2315</v>
      </c>
      <c r="H3011" s="58" t="s">
        <v>445</v>
      </c>
      <c r="I3011" s="58" t="s">
        <v>25</v>
      </c>
      <c r="J3011" s="58" t="s">
        <v>25</v>
      </c>
      <c r="K3011" s="57"/>
      <c r="L3011" s="184">
        <v>1471</v>
      </c>
      <c r="M3011" s="185">
        <v>1821</v>
      </c>
      <c r="N3011" s="186">
        <v>1821</v>
      </c>
      <c r="O3011" s="187">
        <f t="shared" si="412"/>
        <v>0</v>
      </c>
      <c r="P3011" s="59">
        <f t="shared" si="411"/>
        <v>100</v>
      </c>
    </row>
    <row r="3012" spans="1:16" s="2" customFormat="1" outlineLevel="2" x14ac:dyDescent="0.2">
      <c r="A3012" s="217">
        <f t="shared" si="410"/>
        <v>3009</v>
      </c>
      <c r="B3012" s="57" t="s">
        <v>3759</v>
      </c>
      <c r="C3012" s="58" t="s">
        <v>428</v>
      </c>
      <c r="D3012" s="58" t="s">
        <v>2284</v>
      </c>
      <c r="E3012" s="58" t="s">
        <v>3760</v>
      </c>
      <c r="F3012" s="58" t="s">
        <v>2712</v>
      </c>
      <c r="G3012" s="58" t="s">
        <v>2315</v>
      </c>
      <c r="H3012" s="58" t="s">
        <v>445</v>
      </c>
      <c r="I3012" s="58" t="s">
        <v>25</v>
      </c>
      <c r="J3012" s="58" t="s">
        <v>25</v>
      </c>
      <c r="K3012" s="57"/>
      <c r="L3012" s="184">
        <v>2333</v>
      </c>
      <c r="M3012" s="185">
        <v>2521</v>
      </c>
      <c r="N3012" s="186">
        <v>2521</v>
      </c>
      <c r="O3012" s="187">
        <f t="shared" si="412"/>
        <v>0</v>
      </c>
      <c r="P3012" s="59">
        <f t="shared" si="411"/>
        <v>100</v>
      </c>
    </row>
    <row r="3013" spans="1:16" s="2" customFormat="1" outlineLevel="2" x14ac:dyDescent="0.2">
      <c r="A3013" s="217">
        <f t="shared" si="410"/>
        <v>3010</v>
      </c>
      <c r="B3013" s="57" t="s">
        <v>3761</v>
      </c>
      <c r="C3013" s="58" t="s">
        <v>428</v>
      </c>
      <c r="D3013" s="58" t="s">
        <v>2284</v>
      </c>
      <c r="E3013" s="58" t="s">
        <v>3762</v>
      </c>
      <c r="F3013" s="58" t="s">
        <v>2712</v>
      </c>
      <c r="G3013" s="58" t="s">
        <v>2315</v>
      </c>
      <c r="H3013" s="58" t="s">
        <v>445</v>
      </c>
      <c r="I3013" s="58" t="s">
        <v>25</v>
      </c>
      <c r="J3013" s="58" t="s">
        <v>25</v>
      </c>
      <c r="K3013" s="57"/>
      <c r="L3013" s="184">
        <v>4867</v>
      </c>
      <c r="M3013" s="185">
        <v>5473</v>
      </c>
      <c r="N3013" s="186">
        <v>5473</v>
      </c>
      <c r="O3013" s="187">
        <f t="shared" si="412"/>
        <v>0</v>
      </c>
      <c r="P3013" s="59">
        <f t="shared" si="411"/>
        <v>100</v>
      </c>
    </row>
    <row r="3014" spans="1:16" s="2" customFormat="1" outlineLevel="2" x14ac:dyDescent="0.2">
      <c r="A3014" s="217">
        <f t="shared" ref="A3014:A3077" si="413">A3013+1</f>
        <v>3011</v>
      </c>
      <c r="B3014" s="57" t="s">
        <v>3763</v>
      </c>
      <c r="C3014" s="58" t="s">
        <v>428</v>
      </c>
      <c r="D3014" s="58" t="s">
        <v>2284</v>
      </c>
      <c r="E3014" s="58" t="s">
        <v>3764</v>
      </c>
      <c r="F3014" s="58" t="s">
        <v>2712</v>
      </c>
      <c r="G3014" s="58" t="s">
        <v>2315</v>
      </c>
      <c r="H3014" s="58" t="s">
        <v>445</v>
      </c>
      <c r="I3014" s="58" t="s">
        <v>25</v>
      </c>
      <c r="J3014" s="58" t="s">
        <v>25</v>
      </c>
      <c r="K3014" s="57"/>
      <c r="L3014" s="184">
        <v>1554</v>
      </c>
      <c r="M3014" s="185">
        <v>1796</v>
      </c>
      <c r="N3014" s="186">
        <v>1796</v>
      </c>
      <c r="O3014" s="187">
        <f t="shared" si="412"/>
        <v>0</v>
      </c>
      <c r="P3014" s="59">
        <f t="shared" si="411"/>
        <v>100</v>
      </c>
    </row>
    <row r="3015" spans="1:16" s="2" customFormat="1" outlineLevel="2" x14ac:dyDescent="0.2">
      <c r="A3015" s="217">
        <f t="shared" si="413"/>
        <v>3012</v>
      </c>
      <c r="B3015" s="57" t="s">
        <v>3271</v>
      </c>
      <c r="C3015" s="58" t="s">
        <v>428</v>
      </c>
      <c r="D3015" s="58" t="s">
        <v>2284</v>
      </c>
      <c r="E3015" s="58" t="s">
        <v>3272</v>
      </c>
      <c r="F3015" s="58" t="s">
        <v>2712</v>
      </c>
      <c r="G3015" s="58" t="s">
        <v>2315</v>
      </c>
      <c r="H3015" s="58" t="s">
        <v>445</v>
      </c>
      <c r="I3015" s="58" t="s">
        <v>25</v>
      </c>
      <c r="J3015" s="58" t="s">
        <v>25</v>
      </c>
      <c r="K3015" s="57"/>
      <c r="L3015" s="184">
        <v>3938</v>
      </c>
      <c r="M3015" s="185">
        <v>4527</v>
      </c>
      <c r="N3015" s="186">
        <v>4527</v>
      </c>
      <c r="O3015" s="187">
        <f t="shared" si="412"/>
        <v>0</v>
      </c>
      <c r="P3015" s="59">
        <f t="shared" si="411"/>
        <v>100</v>
      </c>
    </row>
    <row r="3016" spans="1:16" s="2" customFormat="1" outlineLevel="2" x14ac:dyDescent="0.2">
      <c r="A3016" s="217">
        <f t="shared" si="413"/>
        <v>3013</v>
      </c>
      <c r="B3016" s="57" t="s">
        <v>3765</v>
      </c>
      <c r="C3016" s="58" t="s">
        <v>428</v>
      </c>
      <c r="D3016" s="58" t="s">
        <v>2284</v>
      </c>
      <c r="E3016" s="58" t="s">
        <v>3766</v>
      </c>
      <c r="F3016" s="58" t="s">
        <v>2712</v>
      </c>
      <c r="G3016" s="58" t="s">
        <v>2315</v>
      </c>
      <c r="H3016" s="58" t="s">
        <v>445</v>
      </c>
      <c r="I3016" s="58" t="s">
        <v>25</v>
      </c>
      <c r="J3016" s="58" t="s">
        <v>25</v>
      </c>
      <c r="K3016" s="57"/>
      <c r="L3016" s="184">
        <v>2975</v>
      </c>
      <c r="M3016" s="185">
        <v>3339</v>
      </c>
      <c r="N3016" s="186">
        <v>3339</v>
      </c>
      <c r="O3016" s="187">
        <f t="shared" si="412"/>
        <v>0</v>
      </c>
      <c r="P3016" s="59">
        <f t="shared" si="411"/>
        <v>100</v>
      </c>
    </row>
    <row r="3017" spans="1:16" s="2" customFormat="1" outlineLevel="2" x14ac:dyDescent="0.2">
      <c r="A3017" s="217">
        <f t="shared" si="413"/>
        <v>3014</v>
      </c>
      <c r="B3017" s="57" t="s">
        <v>3767</v>
      </c>
      <c r="C3017" s="58" t="s">
        <v>428</v>
      </c>
      <c r="D3017" s="58" t="s">
        <v>2284</v>
      </c>
      <c r="E3017" s="58" t="s">
        <v>3768</v>
      </c>
      <c r="F3017" s="58" t="s">
        <v>2712</v>
      </c>
      <c r="G3017" s="58" t="s">
        <v>2315</v>
      </c>
      <c r="H3017" s="58" t="s">
        <v>445</v>
      </c>
      <c r="I3017" s="58" t="s">
        <v>25</v>
      </c>
      <c r="J3017" s="58" t="s">
        <v>25</v>
      </c>
      <c r="K3017" s="57"/>
      <c r="L3017" s="184">
        <v>7589</v>
      </c>
      <c r="M3017" s="185">
        <v>8782</v>
      </c>
      <c r="N3017" s="186">
        <v>8782</v>
      </c>
      <c r="O3017" s="187">
        <f t="shared" si="412"/>
        <v>0</v>
      </c>
      <c r="P3017" s="59">
        <f t="shared" si="411"/>
        <v>100</v>
      </c>
    </row>
    <row r="3018" spans="1:16" s="2" customFormat="1" outlineLevel="2" x14ac:dyDescent="0.2">
      <c r="A3018" s="217">
        <f t="shared" si="413"/>
        <v>3015</v>
      </c>
      <c r="B3018" s="57" t="s">
        <v>3769</v>
      </c>
      <c r="C3018" s="58" t="s">
        <v>428</v>
      </c>
      <c r="D3018" s="58" t="s">
        <v>2284</v>
      </c>
      <c r="E3018" s="58" t="s">
        <v>3770</v>
      </c>
      <c r="F3018" s="58" t="s">
        <v>2712</v>
      </c>
      <c r="G3018" s="58" t="s">
        <v>2315</v>
      </c>
      <c r="H3018" s="58" t="s">
        <v>445</v>
      </c>
      <c r="I3018" s="58" t="s">
        <v>25</v>
      </c>
      <c r="J3018" s="58" t="s">
        <v>25</v>
      </c>
      <c r="K3018" s="57"/>
      <c r="L3018" s="184">
        <v>5081</v>
      </c>
      <c r="M3018" s="185">
        <v>6442</v>
      </c>
      <c r="N3018" s="186">
        <v>6442</v>
      </c>
      <c r="O3018" s="187">
        <f t="shared" si="412"/>
        <v>0</v>
      </c>
      <c r="P3018" s="59">
        <f t="shared" si="411"/>
        <v>100</v>
      </c>
    </row>
    <row r="3019" spans="1:16" s="2" customFormat="1" outlineLevel="2" x14ac:dyDescent="0.2">
      <c r="A3019" s="217">
        <f t="shared" si="413"/>
        <v>3016</v>
      </c>
      <c r="B3019" s="57" t="s">
        <v>3771</v>
      </c>
      <c r="C3019" s="58" t="s">
        <v>428</v>
      </c>
      <c r="D3019" s="58" t="s">
        <v>2284</v>
      </c>
      <c r="E3019" s="58" t="s">
        <v>3772</v>
      </c>
      <c r="F3019" s="58" t="s">
        <v>2712</v>
      </c>
      <c r="G3019" s="58" t="s">
        <v>2315</v>
      </c>
      <c r="H3019" s="58" t="s">
        <v>445</v>
      </c>
      <c r="I3019" s="58" t="s">
        <v>25</v>
      </c>
      <c r="J3019" s="58" t="s">
        <v>25</v>
      </c>
      <c r="K3019" s="57"/>
      <c r="L3019" s="184">
        <v>11381</v>
      </c>
      <c r="M3019" s="185">
        <v>12497</v>
      </c>
      <c r="N3019" s="186">
        <v>12497</v>
      </c>
      <c r="O3019" s="187">
        <f t="shared" si="412"/>
        <v>0</v>
      </c>
      <c r="P3019" s="59">
        <f t="shared" si="411"/>
        <v>100</v>
      </c>
    </row>
    <row r="3020" spans="1:16" s="2" customFormat="1" outlineLevel="2" x14ac:dyDescent="0.2">
      <c r="A3020" s="217">
        <f t="shared" si="413"/>
        <v>3017</v>
      </c>
      <c r="B3020" s="57" t="s">
        <v>3773</v>
      </c>
      <c r="C3020" s="58" t="s">
        <v>428</v>
      </c>
      <c r="D3020" s="58" t="s">
        <v>2284</v>
      </c>
      <c r="E3020" s="58" t="s">
        <v>3774</v>
      </c>
      <c r="F3020" s="58" t="s">
        <v>2712</v>
      </c>
      <c r="G3020" s="58" t="s">
        <v>2315</v>
      </c>
      <c r="H3020" s="58" t="s">
        <v>445</v>
      </c>
      <c r="I3020" s="58" t="s">
        <v>25</v>
      </c>
      <c r="J3020" s="58" t="s">
        <v>25</v>
      </c>
      <c r="K3020" s="57"/>
      <c r="L3020" s="184">
        <v>5968</v>
      </c>
      <c r="M3020" s="185">
        <v>7305</v>
      </c>
      <c r="N3020" s="186">
        <v>7305</v>
      </c>
      <c r="O3020" s="187">
        <f t="shared" si="412"/>
        <v>0</v>
      </c>
      <c r="P3020" s="59">
        <f t="shared" si="411"/>
        <v>100</v>
      </c>
    </row>
    <row r="3021" spans="1:16" s="2" customFormat="1" outlineLevel="2" x14ac:dyDescent="0.2">
      <c r="A3021" s="217">
        <f t="shared" si="413"/>
        <v>3018</v>
      </c>
      <c r="B3021" s="57" t="s">
        <v>3775</v>
      </c>
      <c r="C3021" s="58" t="s">
        <v>428</v>
      </c>
      <c r="D3021" s="58" t="s">
        <v>2284</v>
      </c>
      <c r="E3021" s="58" t="s">
        <v>155</v>
      </c>
      <c r="F3021" s="58" t="s">
        <v>2712</v>
      </c>
      <c r="G3021" s="58" t="s">
        <v>2315</v>
      </c>
      <c r="H3021" s="58" t="s">
        <v>445</v>
      </c>
      <c r="I3021" s="58" t="s">
        <v>25</v>
      </c>
      <c r="J3021" s="58" t="s">
        <v>25</v>
      </c>
      <c r="K3021" s="57"/>
      <c r="L3021" s="184">
        <v>2257</v>
      </c>
      <c r="M3021" s="185">
        <v>2792</v>
      </c>
      <c r="N3021" s="186">
        <v>2792</v>
      </c>
      <c r="O3021" s="187">
        <f t="shared" si="412"/>
        <v>0</v>
      </c>
      <c r="P3021" s="59">
        <f t="shared" si="411"/>
        <v>100</v>
      </c>
    </row>
    <row r="3022" spans="1:16" s="2" customFormat="1" outlineLevel="2" x14ac:dyDescent="0.2">
      <c r="A3022" s="217">
        <f t="shared" si="413"/>
        <v>3019</v>
      </c>
      <c r="B3022" s="57" t="s">
        <v>3273</v>
      </c>
      <c r="C3022" s="58" t="s">
        <v>428</v>
      </c>
      <c r="D3022" s="58" t="s">
        <v>2284</v>
      </c>
      <c r="E3022" s="58" t="s">
        <v>3274</v>
      </c>
      <c r="F3022" s="58" t="s">
        <v>2712</v>
      </c>
      <c r="G3022" s="58" t="s">
        <v>2315</v>
      </c>
      <c r="H3022" s="58" t="s">
        <v>445</v>
      </c>
      <c r="I3022" s="58" t="s">
        <v>25</v>
      </c>
      <c r="J3022" s="58" t="s">
        <v>25</v>
      </c>
      <c r="K3022" s="57"/>
      <c r="L3022" s="184">
        <v>1774</v>
      </c>
      <c r="M3022" s="185">
        <v>2020</v>
      </c>
      <c r="N3022" s="186">
        <v>2020</v>
      </c>
      <c r="O3022" s="187">
        <f t="shared" si="412"/>
        <v>0</v>
      </c>
      <c r="P3022" s="59">
        <f t="shared" si="411"/>
        <v>100</v>
      </c>
    </row>
    <row r="3023" spans="1:16" s="2" customFormat="1" outlineLevel="2" x14ac:dyDescent="0.2">
      <c r="A3023" s="217">
        <f t="shared" si="413"/>
        <v>3020</v>
      </c>
      <c r="B3023" s="57" t="s">
        <v>3776</v>
      </c>
      <c r="C3023" s="58" t="s">
        <v>428</v>
      </c>
      <c r="D3023" s="58" t="s">
        <v>2284</v>
      </c>
      <c r="E3023" s="58" t="s">
        <v>3777</v>
      </c>
      <c r="F3023" s="58" t="s">
        <v>2712</v>
      </c>
      <c r="G3023" s="58" t="s">
        <v>2315</v>
      </c>
      <c r="H3023" s="58" t="s">
        <v>445</v>
      </c>
      <c r="I3023" s="58" t="s">
        <v>25</v>
      </c>
      <c r="J3023" s="58" t="s">
        <v>25</v>
      </c>
      <c r="K3023" s="57"/>
      <c r="L3023" s="184">
        <v>1746</v>
      </c>
      <c r="M3023" s="185">
        <v>2036</v>
      </c>
      <c r="N3023" s="186">
        <v>2036</v>
      </c>
      <c r="O3023" s="187">
        <f t="shared" si="412"/>
        <v>0</v>
      </c>
      <c r="P3023" s="59">
        <f t="shared" si="411"/>
        <v>100</v>
      </c>
    </row>
    <row r="3024" spans="1:16" s="2" customFormat="1" outlineLevel="2" x14ac:dyDescent="0.2">
      <c r="A3024" s="217">
        <f t="shared" si="413"/>
        <v>3021</v>
      </c>
      <c r="B3024" s="57" t="s">
        <v>3275</v>
      </c>
      <c r="C3024" s="58" t="s">
        <v>428</v>
      </c>
      <c r="D3024" s="58" t="s">
        <v>2284</v>
      </c>
      <c r="E3024" s="58" t="s">
        <v>3276</v>
      </c>
      <c r="F3024" s="58" t="s">
        <v>2712</v>
      </c>
      <c r="G3024" s="58" t="s">
        <v>2315</v>
      </c>
      <c r="H3024" s="58" t="s">
        <v>445</v>
      </c>
      <c r="I3024" s="58" t="s">
        <v>25</v>
      </c>
      <c r="J3024" s="58" t="s">
        <v>25</v>
      </c>
      <c r="K3024" s="57"/>
      <c r="L3024" s="184">
        <v>1547</v>
      </c>
      <c r="M3024" s="185">
        <v>2054</v>
      </c>
      <c r="N3024" s="186">
        <v>2054</v>
      </c>
      <c r="O3024" s="187">
        <f t="shared" si="412"/>
        <v>0</v>
      </c>
      <c r="P3024" s="59">
        <f t="shared" si="411"/>
        <v>100</v>
      </c>
    </row>
    <row r="3025" spans="1:16" s="2" customFormat="1" outlineLevel="2" x14ac:dyDescent="0.2">
      <c r="A3025" s="217">
        <f t="shared" si="413"/>
        <v>3022</v>
      </c>
      <c r="B3025" s="57" t="s">
        <v>3277</v>
      </c>
      <c r="C3025" s="58" t="s">
        <v>428</v>
      </c>
      <c r="D3025" s="58" t="s">
        <v>2284</v>
      </c>
      <c r="E3025" s="58" t="s">
        <v>3278</v>
      </c>
      <c r="F3025" s="58" t="s">
        <v>2712</v>
      </c>
      <c r="G3025" s="58" t="s">
        <v>2315</v>
      </c>
      <c r="H3025" s="58" t="s">
        <v>445</v>
      </c>
      <c r="I3025" s="58" t="s">
        <v>25</v>
      </c>
      <c r="J3025" s="58" t="s">
        <v>25</v>
      </c>
      <c r="K3025" s="57"/>
      <c r="L3025" s="184">
        <v>2215</v>
      </c>
      <c r="M3025" s="185">
        <v>2359</v>
      </c>
      <c r="N3025" s="186">
        <v>2359</v>
      </c>
      <c r="O3025" s="187">
        <f t="shared" si="412"/>
        <v>0</v>
      </c>
      <c r="P3025" s="59">
        <f t="shared" si="411"/>
        <v>100</v>
      </c>
    </row>
    <row r="3026" spans="1:16" s="2" customFormat="1" outlineLevel="2" x14ac:dyDescent="0.2">
      <c r="A3026" s="217">
        <f t="shared" si="413"/>
        <v>3023</v>
      </c>
      <c r="B3026" s="57" t="s">
        <v>3778</v>
      </c>
      <c r="C3026" s="58" t="s">
        <v>428</v>
      </c>
      <c r="D3026" s="58" t="s">
        <v>2284</v>
      </c>
      <c r="E3026" s="58" t="s">
        <v>3779</v>
      </c>
      <c r="F3026" s="58" t="s">
        <v>2712</v>
      </c>
      <c r="G3026" s="58" t="s">
        <v>2315</v>
      </c>
      <c r="H3026" s="58" t="s">
        <v>445</v>
      </c>
      <c r="I3026" s="58" t="s">
        <v>25</v>
      </c>
      <c r="J3026" s="58" t="s">
        <v>25</v>
      </c>
      <c r="K3026" s="57"/>
      <c r="L3026" s="184">
        <v>1930</v>
      </c>
      <c r="M3026" s="185">
        <v>2359</v>
      </c>
      <c r="N3026" s="186">
        <v>2359</v>
      </c>
      <c r="O3026" s="187">
        <f t="shared" si="412"/>
        <v>0</v>
      </c>
      <c r="P3026" s="59">
        <f t="shared" si="411"/>
        <v>100</v>
      </c>
    </row>
    <row r="3027" spans="1:16" s="2" customFormat="1" outlineLevel="2" x14ac:dyDescent="0.2">
      <c r="A3027" s="217">
        <f t="shared" si="413"/>
        <v>3024</v>
      </c>
      <c r="B3027" s="57" t="s">
        <v>3780</v>
      </c>
      <c r="C3027" s="58" t="s">
        <v>428</v>
      </c>
      <c r="D3027" s="58" t="s">
        <v>2284</v>
      </c>
      <c r="E3027" s="58" t="s">
        <v>3781</v>
      </c>
      <c r="F3027" s="58" t="s">
        <v>2712</v>
      </c>
      <c r="G3027" s="58" t="s">
        <v>2315</v>
      </c>
      <c r="H3027" s="58" t="s">
        <v>445</v>
      </c>
      <c r="I3027" s="58" t="s">
        <v>25</v>
      </c>
      <c r="J3027" s="58" t="s">
        <v>25</v>
      </c>
      <c r="K3027" s="57"/>
      <c r="L3027" s="184">
        <v>1622</v>
      </c>
      <c r="M3027" s="185">
        <v>1897</v>
      </c>
      <c r="N3027" s="186">
        <v>1897</v>
      </c>
      <c r="O3027" s="187">
        <f t="shared" si="412"/>
        <v>0</v>
      </c>
      <c r="P3027" s="59">
        <f t="shared" ref="P3027:P3090" si="414">N3027/M3027*100</f>
        <v>100</v>
      </c>
    </row>
    <row r="3028" spans="1:16" s="2" customFormat="1" outlineLevel="2" x14ac:dyDescent="0.2">
      <c r="A3028" s="217">
        <f t="shared" si="413"/>
        <v>3025</v>
      </c>
      <c r="B3028" s="57" t="s">
        <v>3782</v>
      </c>
      <c r="C3028" s="58" t="s">
        <v>428</v>
      </c>
      <c r="D3028" s="58" t="s">
        <v>2284</v>
      </c>
      <c r="E3028" s="58" t="s">
        <v>3783</v>
      </c>
      <c r="F3028" s="58" t="s">
        <v>2712</v>
      </c>
      <c r="G3028" s="58" t="s">
        <v>2315</v>
      </c>
      <c r="H3028" s="58" t="s">
        <v>445</v>
      </c>
      <c r="I3028" s="58" t="s">
        <v>25</v>
      </c>
      <c r="J3028" s="58" t="s">
        <v>25</v>
      </c>
      <c r="K3028" s="57"/>
      <c r="L3028" s="184">
        <v>1999</v>
      </c>
      <c r="M3028" s="185">
        <v>2407</v>
      </c>
      <c r="N3028" s="186">
        <v>2407</v>
      </c>
      <c r="O3028" s="187">
        <f t="shared" si="412"/>
        <v>0</v>
      </c>
      <c r="P3028" s="59">
        <f t="shared" si="414"/>
        <v>100</v>
      </c>
    </row>
    <row r="3029" spans="1:16" s="2" customFormat="1" outlineLevel="2" x14ac:dyDescent="0.2">
      <c r="A3029" s="217">
        <f t="shared" si="413"/>
        <v>3026</v>
      </c>
      <c r="B3029" s="57" t="s">
        <v>3784</v>
      </c>
      <c r="C3029" s="58" t="s">
        <v>428</v>
      </c>
      <c r="D3029" s="58" t="s">
        <v>2284</v>
      </c>
      <c r="E3029" s="58" t="s">
        <v>3785</v>
      </c>
      <c r="F3029" s="58" t="s">
        <v>2712</v>
      </c>
      <c r="G3029" s="58" t="s">
        <v>2315</v>
      </c>
      <c r="H3029" s="58" t="s">
        <v>445</v>
      </c>
      <c r="I3029" s="58" t="s">
        <v>25</v>
      </c>
      <c r="J3029" s="58" t="s">
        <v>25</v>
      </c>
      <c r="K3029" s="57"/>
      <c r="L3029" s="184">
        <v>1840</v>
      </c>
      <c r="M3029" s="185">
        <v>2138</v>
      </c>
      <c r="N3029" s="186">
        <v>2138</v>
      </c>
      <c r="O3029" s="187">
        <f t="shared" si="412"/>
        <v>0</v>
      </c>
      <c r="P3029" s="59">
        <f t="shared" si="414"/>
        <v>100</v>
      </c>
    </row>
    <row r="3030" spans="1:16" s="2" customFormat="1" outlineLevel="2" x14ac:dyDescent="0.2">
      <c r="A3030" s="217">
        <f t="shared" si="413"/>
        <v>3027</v>
      </c>
      <c r="B3030" s="57" t="s">
        <v>3786</v>
      </c>
      <c r="C3030" s="58" t="s">
        <v>428</v>
      </c>
      <c r="D3030" s="58" t="s">
        <v>2284</v>
      </c>
      <c r="E3030" s="58" t="s">
        <v>3787</v>
      </c>
      <c r="F3030" s="58" t="s">
        <v>2712</v>
      </c>
      <c r="G3030" s="58" t="s">
        <v>2315</v>
      </c>
      <c r="H3030" s="58" t="s">
        <v>445</v>
      </c>
      <c r="I3030" s="58" t="s">
        <v>25</v>
      </c>
      <c r="J3030" s="58" t="s">
        <v>25</v>
      </c>
      <c r="K3030" s="57"/>
      <c r="L3030" s="184">
        <v>1499</v>
      </c>
      <c r="M3030" s="185">
        <v>1791</v>
      </c>
      <c r="N3030" s="186">
        <v>1791</v>
      </c>
      <c r="O3030" s="187">
        <f t="shared" ref="O3030:O3093" si="415">N3030-M3030</f>
        <v>0</v>
      </c>
      <c r="P3030" s="59">
        <f t="shared" si="414"/>
        <v>100</v>
      </c>
    </row>
    <row r="3031" spans="1:16" s="2" customFormat="1" outlineLevel="2" x14ac:dyDescent="0.2">
      <c r="A3031" s="217">
        <f t="shared" si="413"/>
        <v>3028</v>
      </c>
      <c r="B3031" s="57" t="s">
        <v>3788</v>
      </c>
      <c r="C3031" s="58" t="s">
        <v>428</v>
      </c>
      <c r="D3031" s="58" t="s">
        <v>2284</v>
      </c>
      <c r="E3031" s="58" t="s">
        <v>134</v>
      </c>
      <c r="F3031" s="58" t="s">
        <v>2712</v>
      </c>
      <c r="G3031" s="58" t="s">
        <v>2315</v>
      </c>
      <c r="H3031" s="58" t="s">
        <v>445</v>
      </c>
      <c r="I3031" s="58" t="s">
        <v>25</v>
      </c>
      <c r="J3031" s="58" t="s">
        <v>25</v>
      </c>
      <c r="K3031" s="57"/>
      <c r="L3031" s="184">
        <v>1897</v>
      </c>
      <c r="M3031" s="185">
        <v>2215</v>
      </c>
      <c r="N3031" s="186">
        <v>2215</v>
      </c>
      <c r="O3031" s="187">
        <f t="shared" si="415"/>
        <v>0</v>
      </c>
      <c r="P3031" s="59">
        <f t="shared" si="414"/>
        <v>100</v>
      </c>
    </row>
    <row r="3032" spans="1:16" s="2" customFormat="1" outlineLevel="2" x14ac:dyDescent="0.2">
      <c r="A3032" s="217">
        <f t="shared" si="413"/>
        <v>3029</v>
      </c>
      <c r="B3032" s="57" t="s">
        <v>3789</v>
      </c>
      <c r="C3032" s="58" t="s">
        <v>428</v>
      </c>
      <c r="D3032" s="58" t="s">
        <v>2284</v>
      </c>
      <c r="E3032" s="58" t="s">
        <v>3790</v>
      </c>
      <c r="F3032" s="58" t="s">
        <v>2712</v>
      </c>
      <c r="G3032" s="58" t="s">
        <v>2315</v>
      </c>
      <c r="H3032" s="58" t="s">
        <v>445</v>
      </c>
      <c r="I3032" s="58" t="s">
        <v>25</v>
      </c>
      <c r="J3032" s="58" t="s">
        <v>25</v>
      </c>
      <c r="K3032" s="57"/>
      <c r="L3032" s="184">
        <v>1815</v>
      </c>
      <c r="M3032" s="185">
        <v>1947</v>
      </c>
      <c r="N3032" s="186">
        <v>1947</v>
      </c>
      <c r="O3032" s="187">
        <f t="shared" si="415"/>
        <v>0</v>
      </c>
      <c r="P3032" s="59">
        <f t="shared" si="414"/>
        <v>100</v>
      </c>
    </row>
    <row r="3033" spans="1:16" s="2" customFormat="1" outlineLevel="2" x14ac:dyDescent="0.2">
      <c r="A3033" s="217">
        <f t="shared" si="413"/>
        <v>3030</v>
      </c>
      <c r="B3033" s="57" t="s">
        <v>3279</v>
      </c>
      <c r="C3033" s="58" t="s">
        <v>428</v>
      </c>
      <c r="D3033" s="58" t="s">
        <v>2284</v>
      </c>
      <c r="E3033" s="58" t="s">
        <v>669</v>
      </c>
      <c r="F3033" s="58" t="s">
        <v>2712</v>
      </c>
      <c r="G3033" s="58" t="s">
        <v>2315</v>
      </c>
      <c r="H3033" s="58" t="s">
        <v>445</v>
      </c>
      <c r="I3033" s="58" t="s">
        <v>25</v>
      </c>
      <c r="J3033" s="58" t="s">
        <v>25</v>
      </c>
      <c r="K3033" s="57"/>
      <c r="L3033" s="184">
        <v>1237</v>
      </c>
      <c r="M3033" s="185">
        <v>1352</v>
      </c>
      <c r="N3033" s="186">
        <v>1352</v>
      </c>
      <c r="O3033" s="187">
        <f t="shared" si="415"/>
        <v>0</v>
      </c>
      <c r="P3033" s="59">
        <f t="shared" si="414"/>
        <v>100</v>
      </c>
    </row>
    <row r="3034" spans="1:16" s="2" customFormat="1" outlineLevel="2" x14ac:dyDescent="0.2">
      <c r="A3034" s="217">
        <f t="shared" si="413"/>
        <v>3031</v>
      </c>
      <c r="B3034" s="57" t="s">
        <v>3791</v>
      </c>
      <c r="C3034" s="58" t="s">
        <v>428</v>
      </c>
      <c r="D3034" s="58" t="s">
        <v>2284</v>
      </c>
      <c r="E3034" s="58" t="s">
        <v>158</v>
      </c>
      <c r="F3034" s="58" t="s">
        <v>2712</v>
      </c>
      <c r="G3034" s="58" t="s">
        <v>2315</v>
      </c>
      <c r="H3034" s="58" t="s">
        <v>445</v>
      </c>
      <c r="I3034" s="58" t="s">
        <v>25</v>
      </c>
      <c r="J3034" s="58" t="s">
        <v>25</v>
      </c>
      <c r="K3034" s="57"/>
      <c r="L3034" s="184">
        <v>1185</v>
      </c>
      <c r="M3034" s="185">
        <v>1561</v>
      </c>
      <c r="N3034" s="186">
        <v>1561</v>
      </c>
      <c r="O3034" s="187">
        <f t="shared" si="415"/>
        <v>0</v>
      </c>
      <c r="P3034" s="59">
        <f t="shared" si="414"/>
        <v>100</v>
      </c>
    </row>
    <row r="3035" spans="1:16" s="2" customFormat="1" outlineLevel="2" x14ac:dyDescent="0.2">
      <c r="A3035" s="217">
        <f t="shared" si="413"/>
        <v>3032</v>
      </c>
      <c r="B3035" s="57" t="s">
        <v>3792</v>
      </c>
      <c r="C3035" s="58" t="s">
        <v>428</v>
      </c>
      <c r="D3035" s="58" t="s">
        <v>2284</v>
      </c>
      <c r="E3035" s="58" t="s">
        <v>3793</v>
      </c>
      <c r="F3035" s="58" t="s">
        <v>2712</v>
      </c>
      <c r="G3035" s="58" t="s">
        <v>2315</v>
      </c>
      <c r="H3035" s="58" t="s">
        <v>445</v>
      </c>
      <c r="I3035" s="58" t="s">
        <v>25</v>
      </c>
      <c r="J3035" s="58" t="s">
        <v>25</v>
      </c>
      <c r="K3035" s="57"/>
      <c r="L3035" s="184">
        <v>2049</v>
      </c>
      <c r="M3035" s="185">
        <v>2890</v>
      </c>
      <c r="N3035" s="186">
        <v>2890</v>
      </c>
      <c r="O3035" s="187">
        <f t="shared" si="415"/>
        <v>0</v>
      </c>
      <c r="P3035" s="59">
        <f t="shared" si="414"/>
        <v>100</v>
      </c>
    </row>
    <row r="3036" spans="1:16" s="2" customFormat="1" outlineLevel="2" x14ac:dyDescent="0.2">
      <c r="A3036" s="217">
        <f t="shared" si="413"/>
        <v>3033</v>
      </c>
      <c r="B3036" s="57" t="s">
        <v>3794</v>
      </c>
      <c r="C3036" s="58" t="s">
        <v>428</v>
      </c>
      <c r="D3036" s="58" t="s">
        <v>2284</v>
      </c>
      <c r="E3036" s="58" t="s">
        <v>3795</v>
      </c>
      <c r="F3036" s="58" t="s">
        <v>2712</v>
      </c>
      <c r="G3036" s="58" t="s">
        <v>2315</v>
      </c>
      <c r="H3036" s="58" t="s">
        <v>445</v>
      </c>
      <c r="I3036" s="58" t="s">
        <v>25</v>
      </c>
      <c r="J3036" s="58" t="s">
        <v>25</v>
      </c>
      <c r="K3036" s="57"/>
      <c r="L3036" s="184">
        <v>0</v>
      </c>
      <c r="M3036" s="185">
        <v>722</v>
      </c>
      <c r="N3036" s="186">
        <v>722</v>
      </c>
      <c r="O3036" s="187">
        <f t="shared" si="415"/>
        <v>0</v>
      </c>
      <c r="P3036" s="59">
        <f t="shared" si="414"/>
        <v>100</v>
      </c>
    </row>
    <row r="3037" spans="1:16" s="2" customFormat="1" outlineLevel="2" x14ac:dyDescent="0.2">
      <c r="A3037" s="217">
        <f t="shared" si="413"/>
        <v>3034</v>
      </c>
      <c r="B3037" s="57" t="s">
        <v>3796</v>
      </c>
      <c r="C3037" s="58" t="s">
        <v>428</v>
      </c>
      <c r="D3037" s="58" t="s">
        <v>2284</v>
      </c>
      <c r="E3037" s="58" t="s">
        <v>3797</v>
      </c>
      <c r="F3037" s="58" t="s">
        <v>2712</v>
      </c>
      <c r="G3037" s="58" t="s">
        <v>2315</v>
      </c>
      <c r="H3037" s="58" t="s">
        <v>445</v>
      </c>
      <c r="I3037" s="58" t="s">
        <v>25</v>
      </c>
      <c r="J3037" s="58" t="s">
        <v>25</v>
      </c>
      <c r="K3037" s="57"/>
      <c r="L3037" s="184">
        <v>3294</v>
      </c>
      <c r="M3037" s="185">
        <v>3863</v>
      </c>
      <c r="N3037" s="186">
        <v>3863</v>
      </c>
      <c r="O3037" s="187">
        <f t="shared" si="415"/>
        <v>0</v>
      </c>
      <c r="P3037" s="59">
        <f t="shared" si="414"/>
        <v>100</v>
      </c>
    </row>
    <row r="3038" spans="1:16" s="2" customFormat="1" outlineLevel="2" x14ac:dyDescent="0.2">
      <c r="A3038" s="217">
        <f t="shared" si="413"/>
        <v>3035</v>
      </c>
      <c r="B3038" s="57" t="s">
        <v>3280</v>
      </c>
      <c r="C3038" s="58" t="s">
        <v>428</v>
      </c>
      <c r="D3038" s="58" t="s">
        <v>2284</v>
      </c>
      <c r="E3038" s="58" t="s">
        <v>3281</v>
      </c>
      <c r="F3038" s="58" t="s">
        <v>2712</v>
      </c>
      <c r="G3038" s="58" t="s">
        <v>2315</v>
      </c>
      <c r="H3038" s="58" t="s">
        <v>445</v>
      </c>
      <c r="I3038" s="58" t="s">
        <v>25</v>
      </c>
      <c r="J3038" s="58" t="s">
        <v>25</v>
      </c>
      <c r="K3038" s="57"/>
      <c r="L3038" s="184">
        <v>1502</v>
      </c>
      <c r="M3038" s="185">
        <v>2211</v>
      </c>
      <c r="N3038" s="186">
        <v>2211</v>
      </c>
      <c r="O3038" s="187">
        <f t="shared" si="415"/>
        <v>0</v>
      </c>
      <c r="P3038" s="59">
        <f t="shared" si="414"/>
        <v>100</v>
      </c>
    </row>
    <row r="3039" spans="1:16" s="2" customFormat="1" outlineLevel="2" x14ac:dyDescent="0.2">
      <c r="A3039" s="217">
        <f t="shared" si="413"/>
        <v>3036</v>
      </c>
      <c r="B3039" s="57" t="s">
        <v>3798</v>
      </c>
      <c r="C3039" s="58" t="s">
        <v>428</v>
      </c>
      <c r="D3039" s="58" t="s">
        <v>2284</v>
      </c>
      <c r="E3039" s="58" t="s">
        <v>3799</v>
      </c>
      <c r="F3039" s="58" t="s">
        <v>2712</v>
      </c>
      <c r="G3039" s="58" t="s">
        <v>2315</v>
      </c>
      <c r="H3039" s="58" t="s">
        <v>445</v>
      </c>
      <c r="I3039" s="58" t="s">
        <v>25</v>
      </c>
      <c r="J3039" s="58" t="s">
        <v>25</v>
      </c>
      <c r="K3039" s="57"/>
      <c r="L3039" s="184">
        <v>1834</v>
      </c>
      <c r="M3039" s="185">
        <v>1934</v>
      </c>
      <c r="N3039" s="186">
        <v>1934</v>
      </c>
      <c r="O3039" s="187">
        <f t="shared" si="415"/>
        <v>0</v>
      </c>
      <c r="P3039" s="59">
        <f t="shared" si="414"/>
        <v>100</v>
      </c>
    </row>
    <row r="3040" spans="1:16" s="2" customFormat="1" outlineLevel="2" x14ac:dyDescent="0.2">
      <c r="A3040" s="217">
        <f t="shared" si="413"/>
        <v>3037</v>
      </c>
      <c r="B3040" s="57" t="s">
        <v>3800</v>
      </c>
      <c r="C3040" s="58" t="s">
        <v>428</v>
      </c>
      <c r="D3040" s="58" t="s">
        <v>2284</v>
      </c>
      <c r="E3040" s="58" t="s">
        <v>3801</v>
      </c>
      <c r="F3040" s="58" t="s">
        <v>2712</v>
      </c>
      <c r="G3040" s="58" t="s">
        <v>2315</v>
      </c>
      <c r="H3040" s="58" t="s">
        <v>445</v>
      </c>
      <c r="I3040" s="58" t="s">
        <v>25</v>
      </c>
      <c r="J3040" s="58" t="s">
        <v>25</v>
      </c>
      <c r="K3040" s="57"/>
      <c r="L3040" s="184">
        <v>3205</v>
      </c>
      <c r="M3040" s="185">
        <v>3697</v>
      </c>
      <c r="N3040" s="186">
        <v>3697</v>
      </c>
      <c r="O3040" s="187">
        <f t="shared" si="415"/>
        <v>0</v>
      </c>
      <c r="P3040" s="59">
        <f t="shared" si="414"/>
        <v>100</v>
      </c>
    </row>
    <row r="3041" spans="1:16" s="2" customFormat="1" outlineLevel="2" x14ac:dyDescent="0.2">
      <c r="A3041" s="217">
        <f t="shared" si="413"/>
        <v>3038</v>
      </c>
      <c r="B3041" s="57" t="s">
        <v>3802</v>
      </c>
      <c r="C3041" s="58" t="s">
        <v>428</v>
      </c>
      <c r="D3041" s="58" t="s">
        <v>2284</v>
      </c>
      <c r="E3041" s="58" t="s">
        <v>3803</v>
      </c>
      <c r="F3041" s="58" t="s">
        <v>2712</v>
      </c>
      <c r="G3041" s="58" t="s">
        <v>2315</v>
      </c>
      <c r="H3041" s="58" t="s">
        <v>445</v>
      </c>
      <c r="I3041" s="58" t="s">
        <v>25</v>
      </c>
      <c r="J3041" s="58" t="s">
        <v>25</v>
      </c>
      <c r="K3041" s="57"/>
      <c r="L3041" s="184">
        <v>1756</v>
      </c>
      <c r="M3041" s="185">
        <v>2087</v>
      </c>
      <c r="N3041" s="186">
        <v>2087</v>
      </c>
      <c r="O3041" s="187">
        <f t="shared" si="415"/>
        <v>0</v>
      </c>
      <c r="P3041" s="59">
        <f t="shared" si="414"/>
        <v>100</v>
      </c>
    </row>
    <row r="3042" spans="1:16" s="2" customFormat="1" outlineLevel="2" x14ac:dyDescent="0.2">
      <c r="A3042" s="217">
        <f t="shared" si="413"/>
        <v>3039</v>
      </c>
      <c r="B3042" s="57" t="s">
        <v>3804</v>
      </c>
      <c r="C3042" s="58" t="s">
        <v>428</v>
      </c>
      <c r="D3042" s="58" t="s">
        <v>2284</v>
      </c>
      <c r="E3042" s="58" t="s">
        <v>3805</v>
      </c>
      <c r="F3042" s="58" t="s">
        <v>2712</v>
      </c>
      <c r="G3042" s="58" t="s">
        <v>2315</v>
      </c>
      <c r="H3042" s="58" t="s">
        <v>445</v>
      </c>
      <c r="I3042" s="58" t="s">
        <v>25</v>
      </c>
      <c r="J3042" s="58" t="s">
        <v>25</v>
      </c>
      <c r="K3042" s="57"/>
      <c r="L3042" s="184">
        <v>3886</v>
      </c>
      <c r="M3042" s="185">
        <v>4567</v>
      </c>
      <c r="N3042" s="186">
        <v>4567</v>
      </c>
      <c r="O3042" s="187">
        <f t="shared" si="415"/>
        <v>0</v>
      </c>
      <c r="P3042" s="59">
        <f t="shared" si="414"/>
        <v>100</v>
      </c>
    </row>
    <row r="3043" spans="1:16" s="2" customFormat="1" outlineLevel="2" x14ac:dyDescent="0.2">
      <c r="A3043" s="217">
        <f t="shared" si="413"/>
        <v>3040</v>
      </c>
      <c r="B3043" s="57" t="s">
        <v>3806</v>
      </c>
      <c r="C3043" s="58" t="s">
        <v>428</v>
      </c>
      <c r="D3043" s="58" t="s">
        <v>2284</v>
      </c>
      <c r="E3043" s="58" t="s">
        <v>3807</v>
      </c>
      <c r="F3043" s="58" t="s">
        <v>2712</v>
      </c>
      <c r="G3043" s="58" t="s">
        <v>2315</v>
      </c>
      <c r="H3043" s="58" t="s">
        <v>445</v>
      </c>
      <c r="I3043" s="58" t="s">
        <v>25</v>
      </c>
      <c r="J3043" s="58" t="s">
        <v>25</v>
      </c>
      <c r="K3043" s="57"/>
      <c r="L3043" s="184">
        <v>3565</v>
      </c>
      <c r="M3043" s="185">
        <v>4112</v>
      </c>
      <c r="N3043" s="186">
        <v>4112</v>
      </c>
      <c r="O3043" s="187">
        <f t="shared" si="415"/>
        <v>0</v>
      </c>
      <c r="P3043" s="59">
        <f t="shared" si="414"/>
        <v>100</v>
      </c>
    </row>
    <row r="3044" spans="1:16" s="2" customFormat="1" outlineLevel="2" x14ac:dyDescent="0.2">
      <c r="A3044" s="217">
        <f t="shared" si="413"/>
        <v>3041</v>
      </c>
      <c r="B3044" s="57" t="s">
        <v>3282</v>
      </c>
      <c r="C3044" s="58" t="s">
        <v>428</v>
      </c>
      <c r="D3044" s="58" t="s">
        <v>2284</v>
      </c>
      <c r="E3044" s="58" t="s">
        <v>3283</v>
      </c>
      <c r="F3044" s="58" t="s">
        <v>2712</v>
      </c>
      <c r="G3044" s="58" t="s">
        <v>2315</v>
      </c>
      <c r="H3044" s="58" t="s">
        <v>445</v>
      </c>
      <c r="I3044" s="58" t="s">
        <v>25</v>
      </c>
      <c r="J3044" s="58" t="s">
        <v>25</v>
      </c>
      <c r="K3044" s="57"/>
      <c r="L3044" s="184">
        <v>4216</v>
      </c>
      <c r="M3044" s="185">
        <v>5110</v>
      </c>
      <c r="N3044" s="186">
        <v>5110</v>
      </c>
      <c r="O3044" s="187">
        <f t="shared" si="415"/>
        <v>0</v>
      </c>
      <c r="P3044" s="59">
        <f t="shared" si="414"/>
        <v>100</v>
      </c>
    </row>
    <row r="3045" spans="1:16" s="2" customFormat="1" outlineLevel="2" x14ac:dyDescent="0.2">
      <c r="A3045" s="217">
        <f t="shared" si="413"/>
        <v>3042</v>
      </c>
      <c r="B3045" s="57" t="s">
        <v>3808</v>
      </c>
      <c r="C3045" s="58" t="s">
        <v>428</v>
      </c>
      <c r="D3045" s="58" t="s">
        <v>2284</v>
      </c>
      <c r="E3045" s="58" t="s">
        <v>3809</v>
      </c>
      <c r="F3045" s="58" t="s">
        <v>2712</v>
      </c>
      <c r="G3045" s="58" t="s">
        <v>2315</v>
      </c>
      <c r="H3045" s="58" t="s">
        <v>445</v>
      </c>
      <c r="I3045" s="58" t="s">
        <v>25</v>
      </c>
      <c r="J3045" s="58" t="s">
        <v>25</v>
      </c>
      <c r="K3045" s="57"/>
      <c r="L3045" s="184">
        <v>4432</v>
      </c>
      <c r="M3045" s="185">
        <v>5078</v>
      </c>
      <c r="N3045" s="186">
        <v>5078</v>
      </c>
      <c r="O3045" s="187">
        <f t="shared" si="415"/>
        <v>0</v>
      </c>
      <c r="P3045" s="59">
        <f t="shared" si="414"/>
        <v>100</v>
      </c>
    </row>
    <row r="3046" spans="1:16" s="2" customFormat="1" outlineLevel="2" x14ac:dyDescent="0.2">
      <c r="A3046" s="217">
        <f t="shared" si="413"/>
        <v>3043</v>
      </c>
      <c r="B3046" s="57" t="s">
        <v>3284</v>
      </c>
      <c r="C3046" s="58" t="s">
        <v>428</v>
      </c>
      <c r="D3046" s="58" t="s">
        <v>2284</v>
      </c>
      <c r="E3046" s="58" t="s">
        <v>3285</v>
      </c>
      <c r="F3046" s="58" t="s">
        <v>2712</v>
      </c>
      <c r="G3046" s="58" t="s">
        <v>2315</v>
      </c>
      <c r="H3046" s="58" t="s">
        <v>445</v>
      </c>
      <c r="I3046" s="58" t="s">
        <v>25</v>
      </c>
      <c r="J3046" s="58" t="s">
        <v>25</v>
      </c>
      <c r="K3046" s="57"/>
      <c r="L3046" s="184">
        <v>6150</v>
      </c>
      <c r="M3046" s="185">
        <v>6967</v>
      </c>
      <c r="N3046" s="186">
        <v>6967</v>
      </c>
      <c r="O3046" s="187">
        <f t="shared" si="415"/>
        <v>0</v>
      </c>
      <c r="P3046" s="59">
        <f t="shared" si="414"/>
        <v>100</v>
      </c>
    </row>
    <row r="3047" spans="1:16" s="2" customFormat="1" outlineLevel="2" x14ac:dyDescent="0.2">
      <c r="A3047" s="217">
        <f t="shared" si="413"/>
        <v>3044</v>
      </c>
      <c r="B3047" s="57" t="s">
        <v>3810</v>
      </c>
      <c r="C3047" s="58" t="s">
        <v>428</v>
      </c>
      <c r="D3047" s="58" t="s">
        <v>2284</v>
      </c>
      <c r="E3047" s="58" t="s">
        <v>3811</v>
      </c>
      <c r="F3047" s="58" t="s">
        <v>2712</v>
      </c>
      <c r="G3047" s="58" t="s">
        <v>2315</v>
      </c>
      <c r="H3047" s="58" t="s">
        <v>445</v>
      </c>
      <c r="I3047" s="58" t="s">
        <v>25</v>
      </c>
      <c r="J3047" s="58" t="s">
        <v>25</v>
      </c>
      <c r="K3047" s="57"/>
      <c r="L3047" s="184">
        <v>5900</v>
      </c>
      <c r="M3047" s="185">
        <v>7066</v>
      </c>
      <c r="N3047" s="186">
        <v>7066</v>
      </c>
      <c r="O3047" s="187">
        <f t="shared" si="415"/>
        <v>0</v>
      </c>
      <c r="P3047" s="59">
        <f t="shared" si="414"/>
        <v>100</v>
      </c>
    </row>
    <row r="3048" spans="1:16" s="2" customFormat="1" outlineLevel="2" x14ac:dyDescent="0.2">
      <c r="A3048" s="217">
        <f t="shared" si="413"/>
        <v>3045</v>
      </c>
      <c r="B3048" s="57" t="s">
        <v>3812</v>
      </c>
      <c r="C3048" s="58" t="s">
        <v>428</v>
      </c>
      <c r="D3048" s="58" t="s">
        <v>2284</v>
      </c>
      <c r="E3048" s="58" t="s">
        <v>3813</v>
      </c>
      <c r="F3048" s="58" t="s">
        <v>2712</v>
      </c>
      <c r="G3048" s="58" t="s">
        <v>2315</v>
      </c>
      <c r="H3048" s="58" t="s">
        <v>445</v>
      </c>
      <c r="I3048" s="58" t="s">
        <v>25</v>
      </c>
      <c r="J3048" s="58" t="s">
        <v>25</v>
      </c>
      <c r="K3048" s="57"/>
      <c r="L3048" s="184">
        <v>4644</v>
      </c>
      <c r="M3048" s="185">
        <v>5560</v>
      </c>
      <c r="N3048" s="186">
        <v>5560</v>
      </c>
      <c r="O3048" s="187">
        <f t="shared" si="415"/>
        <v>0</v>
      </c>
      <c r="P3048" s="59">
        <f t="shared" si="414"/>
        <v>100</v>
      </c>
    </row>
    <row r="3049" spans="1:16" s="2" customFormat="1" outlineLevel="2" x14ac:dyDescent="0.2">
      <c r="A3049" s="217">
        <f t="shared" si="413"/>
        <v>3046</v>
      </c>
      <c r="B3049" s="57" t="s">
        <v>3814</v>
      </c>
      <c r="C3049" s="58" t="s">
        <v>428</v>
      </c>
      <c r="D3049" s="58" t="s">
        <v>2284</v>
      </c>
      <c r="E3049" s="58" t="s">
        <v>3815</v>
      </c>
      <c r="F3049" s="58" t="s">
        <v>2712</v>
      </c>
      <c r="G3049" s="58" t="s">
        <v>2315</v>
      </c>
      <c r="H3049" s="58" t="s">
        <v>445</v>
      </c>
      <c r="I3049" s="58" t="s">
        <v>25</v>
      </c>
      <c r="J3049" s="58" t="s">
        <v>25</v>
      </c>
      <c r="K3049" s="57"/>
      <c r="L3049" s="184">
        <v>3265</v>
      </c>
      <c r="M3049" s="185">
        <v>3546</v>
      </c>
      <c r="N3049" s="186">
        <v>3546</v>
      </c>
      <c r="O3049" s="187">
        <f t="shared" si="415"/>
        <v>0</v>
      </c>
      <c r="P3049" s="59">
        <f t="shared" si="414"/>
        <v>100</v>
      </c>
    </row>
    <row r="3050" spans="1:16" s="2" customFormat="1" outlineLevel="2" x14ac:dyDescent="0.2">
      <c r="A3050" s="217">
        <f t="shared" si="413"/>
        <v>3047</v>
      </c>
      <c r="B3050" s="57" t="s">
        <v>3286</v>
      </c>
      <c r="C3050" s="58" t="s">
        <v>428</v>
      </c>
      <c r="D3050" s="58" t="s">
        <v>2284</v>
      </c>
      <c r="E3050" s="58" t="s">
        <v>3287</v>
      </c>
      <c r="F3050" s="58" t="s">
        <v>2712</v>
      </c>
      <c r="G3050" s="58" t="s">
        <v>2315</v>
      </c>
      <c r="H3050" s="58" t="s">
        <v>445</v>
      </c>
      <c r="I3050" s="58" t="s">
        <v>25</v>
      </c>
      <c r="J3050" s="58" t="s">
        <v>25</v>
      </c>
      <c r="K3050" s="57"/>
      <c r="L3050" s="184">
        <v>3831</v>
      </c>
      <c r="M3050" s="185">
        <v>4618</v>
      </c>
      <c r="N3050" s="186">
        <v>4618</v>
      </c>
      <c r="O3050" s="187">
        <f t="shared" si="415"/>
        <v>0</v>
      </c>
      <c r="P3050" s="59">
        <f t="shared" si="414"/>
        <v>100</v>
      </c>
    </row>
    <row r="3051" spans="1:16" s="2" customFormat="1" outlineLevel="2" x14ac:dyDescent="0.2">
      <c r="A3051" s="217">
        <f t="shared" si="413"/>
        <v>3048</v>
      </c>
      <c r="B3051" s="57" t="s">
        <v>3816</v>
      </c>
      <c r="C3051" s="58" t="s">
        <v>428</v>
      </c>
      <c r="D3051" s="58" t="s">
        <v>2284</v>
      </c>
      <c r="E3051" s="58" t="s">
        <v>3817</v>
      </c>
      <c r="F3051" s="58" t="s">
        <v>2712</v>
      </c>
      <c r="G3051" s="58" t="s">
        <v>2315</v>
      </c>
      <c r="H3051" s="58" t="s">
        <v>445</v>
      </c>
      <c r="I3051" s="58" t="s">
        <v>25</v>
      </c>
      <c r="J3051" s="58" t="s">
        <v>25</v>
      </c>
      <c r="K3051" s="57"/>
      <c r="L3051" s="184">
        <v>5848</v>
      </c>
      <c r="M3051" s="185">
        <v>6498</v>
      </c>
      <c r="N3051" s="186">
        <v>6498</v>
      </c>
      <c r="O3051" s="187">
        <f t="shared" si="415"/>
        <v>0</v>
      </c>
      <c r="P3051" s="59">
        <f t="shared" si="414"/>
        <v>100</v>
      </c>
    </row>
    <row r="3052" spans="1:16" s="2" customFormat="1" outlineLevel="2" x14ac:dyDescent="0.2">
      <c r="A3052" s="217">
        <f t="shared" si="413"/>
        <v>3049</v>
      </c>
      <c r="B3052" s="57" t="s">
        <v>3818</v>
      </c>
      <c r="C3052" s="58" t="s">
        <v>428</v>
      </c>
      <c r="D3052" s="58" t="s">
        <v>2284</v>
      </c>
      <c r="E3052" s="58" t="s">
        <v>3819</v>
      </c>
      <c r="F3052" s="58" t="s">
        <v>2712</v>
      </c>
      <c r="G3052" s="58" t="s">
        <v>2315</v>
      </c>
      <c r="H3052" s="58" t="s">
        <v>445</v>
      </c>
      <c r="I3052" s="58" t="s">
        <v>25</v>
      </c>
      <c r="J3052" s="58" t="s">
        <v>25</v>
      </c>
      <c r="K3052" s="57"/>
      <c r="L3052" s="184">
        <v>2066</v>
      </c>
      <c r="M3052" s="185">
        <v>2361</v>
      </c>
      <c r="N3052" s="186">
        <v>2361</v>
      </c>
      <c r="O3052" s="187">
        <f t="shared" si="415"/>
        <v>0</v>
      </c>
      <c r="P3052" s="59">
        <f t="shared" si="414"/>
        <v>100</v>
      </c>
    </row>
    <row r="3053" spans="1:16" s="2" customFormat="1" outlineLevel="2" x14ac:dyDescent="0.2">
      <c r="A3053" s="217">
        <f t="shared" si="413"/>
        <v>3050</v>
      </c>
      <c r="B3053" s="57" t="s">
        <v>3288</v>
      </c>
      <c r="C3053" s="58" t="s">
        <v>428</v>
      </c>
      <c r="D3053" s="58" t="s">
        <v>2284</v>
      </c>
      <c r="E3053" s="58" t="s">
        <v>3289</v>
      </c>
      <c r="F3053" s="58" t="s">
        <v>2712</v>
      </c>
      <c r="G3053" s="58" t="s">
        <v>2315</v>
      </c>
      <c r="H3053" s="58" t="s">
        <v>445</v>
      </c>
      <c r="I3053" s="58" t="s">
        <v>25</v>
      </c>
      <c r="J3053" s="58" t="s">
        <v>25</v>
      </c>
      <c r="K3053" s="57"/>
      <c r="L3053" s="184">
        <v>1789</v>
      </c>
      <c r="M3053" s="185">
        <v>2140</v>
      </c>
      <c r="N3053" s="186">
        <v>2140</v>
      </c>
      <c r="O3053" s="187">
        <f t="shared" si="415"/>
        <v>0</v>
      </c>
      <c r="P3053" s="59">
        <f t="shared" si="414"/>
        <v>100</v>
      </c>
    </row>
    <row r="3054" spans="1:16" s="2" customFormat="1" outlineLevel="2" x14ac:dyDescent="0.2">
      <c r="A3054" s="217">
        <f t="shared" si="413"/>
        <v>3051</v>
      </c>
      <c r="B3054" s="57" t="s">
        <v>3820</v>
      </c>
      <c r="C3054" s="58" t="s">
        <v>428</v>
      </c>
      <c r="D3054" s="58" t="s">
        <v>2284</v>
      </c>
      <c r="E3054" s="58" t="s">
        <v>3821</v>
      </c>
      <c r="F3054" s="58" t="s">
        <v>2712</v>
      </c>
      <c r="G3054" s="58" t="s">
        <v>2315</v>
      </c>
      <c r="H3054" s="58" t="s">
        <v>445</v>
      </c>
      <c r="I3054" s="58" t="s">
        <v>25</v>
      </c>
      <c r="J3054" s="58" t="s">
        <v>25</v>
      </c>
      <c r="K3054" s="57"/>
      <c r="L3054" s="184">
        <v>2139</v>
      </c>
      <c r="M3054" s="185">
        <v>2354</v>
      </c>
      <c r="N3054" s="186">
        <v>2354</v>
      </c>
      <c r="O3054" s="187">
        <f t="shared" si="415"/>
        <v>0</v>
      </c>
      <c r="P3054" s="59">
        <f t="shared" si="414"/>
        <v>100</v>
      </c>
    </row>
    <row r="3055" spans="1:16" s="2" customFormat="1" outlineLevel="2" x14ac:dyDescent="0.2">
      <c r="A3055" s="217">
        <f t="shared" si="413"/>
        <v>3052</v>
      </c>
      <c r="B3055" s="57" t="s">
        <v>3822</v>
      </c>
      <c r="C3055" s="58" t="s">
        <v>428</v>
      </c>
      <c r="D3055" s="58" t="s">
        <v>2284</v>
      </c>
      <c r="E3055" s="58" t="s">
        <v>3823</v>
      </c>
      <c r="F3055" s="58" t="s">
        <v>2712</v>
      </c>
      <c r="G3055" s="58" t="s">
        <v>2315</v>
      </c>
      <c r="H3055" s="58" t="s">
        <v>445</v>
      </c>
      <c r="I3055" s="58" t="s">
        <v>25</v>
      </c>
      <c r="J3055" s="58" t="s">
        <v>25</v>
      </c>
      <c r="K3055" s="57"/>
      <c r="L3055" s="184">
        <v>1748</v>
      </c>
      <c r="M3055" s="185">
        <v>2078</v>
      </c>
      <c r="N3055" s="186">
        <v>2078</v>
      </c>
      <c r="O3055" s="187">
        <f t="shared" si="415"/>
        <v>0</v>
      </c>
      <c r="P3055" s="59">
        <f t="shared" si="414"/>
        <v>100</v>
      </c>
    </row>
    <row r="3056" spans="1:16" s="2" customFormat="1" outlineLevel="2" x14ac:dyDescent="0.2">
      <c r="A3056" s="217">
        <f t="shared" si="413"/>
        <v>3053</v>
      </c>
      <c r="B3056" s="57" t="s">
        <v>3824</v>
      </c>
      <c r="C3056" s="58" t="s">
        <v>428</v>
      </c>
      <c r="D3056" s="58" t="s">
        <v>2284</v>
      </c>
      <c r="E3056" s="58" t="s">
        <v>3825</v>
      </c>
      <c r="F3056" s="58" t="s">
        <v>2712</v>
      </c>
      <c r="G3056" s="58" t="s">
        <v>2315</v>
      </c>
      <c r="H3056" s="58" t="s">
        <v>445</v>
      </c>
      <c r="I3056" s="58" t="s">
        <v>25</v>
      </c>
      <c r="J3056" s="58" t="s">
        <v>25</v>
      </c>
      <c r="K3056" s="57"/>
      <c r="L3056" s="184">
        <v>2443</v>
      </c>
      <c r="M3056" s="185">
        <v>2832</v>
      </c>
      <c r="N3056" s="186">
        <v>2832</v>
      </c>
      <c r="O3056" s="187">
        <f t="shared" si="415"/>
        <v>0</v>
      </c>
      <c r="P3056" s="59">
        <f t="shared" si="414"/>
        <v>100</v>
      </c>
    </row>
    <row r="3057" spans="1:16" s="2" customFormat="1" outlineLevel="2" x14ac:dyDescent="0.2">
      <c r="A3057" s="217">
        <f t="shared" si="413"/>
        <v>3054</v>
      </c>
      <c r="B3057" s="57" t="s">
        <v>3826</v>
      </c>
      <c r="C3057" s="58" t="s">
        <v>428</v>
      </c>
      <c r="D3057" s="58" t="s">
        <v>2284</v>
      </c>
      <c r="E3057" s="58" t="s">
        <v>3827</v>
      </c>
      <c r="F3057" s="58" t="s">
        <v>2712</v>
      </c>
      <c r="G3057" s="58" t="s">
        <v>2315</v>
      </c>
      <c r="H3057" s="58" t="s">
        <v>445</v>
      </c>
      <c r="I3057" s="58" t="s">
        <v>25</v>
      </c>
      <c r="J3057" s="58" t="s">
        <v>25</v>
      </c>
      <c r="K3057" s="57"/>
      <c r="L3057" s="184">
        <v>3801</v>
      </c>
      <c r="M3057" s="185">
        <v>4510</v>
      </c>
      <c r="N3057" s="186">
        <v>4510</v>
      </c>
      <c r="O3057" s="187">
        <f t="shared" si="415"/>
        <v>0</v>
      </c>
      <c r="P3057" s="59">
        <f t="shared" si="414"/>
        <v>100</v>
      </c>
    </row>
    <row r="3058" spans="1:16" s="2" customFormat="1" outlineLevel="2" x14ac:dyDescent="0.2">
      <c r="A3058" s="217">
        <f t="shared" si="413"/>
        <v>3055</v>
      </c>
      <c r="B3058" s="57" t="s">
        <v>3290</v>
      </c>
      <c r="C3058" s="58" t="s">
        <v>428</v>
      </c>
      <c r="D3058" s="58" t="s">
        <v>2284</v>
      </c>
      <c r="E3058" s="58" t="s">
        <v>3291</v>
      </c>
      <c r="F3058" s="58" t="s">
        <v>2712</v>
      </c>
      <c r="G3058" s="58" t="s">
        <v>2315</v>
      </c>
      <c r="H3058" s="58" t="s">
        <v>445</v>
      </c>
      <c r="I3058" s="58" t="s">
        <v>25</v>
      </c>
      <c r="J3058" s="58" t="s">
        <v>25</v>
      </c>
      <c r="K3058" s="57"/>
      <c r="L3058" s="184">
        <v>2940</v>
      </c>
      <c r="M3058" s="185">
        <v>3469</v>
      </c>
      <c r="N3058" s="186">
        <v>3469</v>
      </c>
      <c r="O3058" s="187">
        <f t="shared" si="415"/>
        <v>0</v>
      </c>
      <c r="P3058" s="59">
        <f t="shared" si="414"/>
        <v>100</v>
      </c>
    </row>
    <row r="3059" spans="1:16" s="2" customFormat="1" outlineLevel="2" x14ac:dyDescent="0.2">
      <c r="A3059" s="217">
        <f t="shared" si="413"/>
        <v>3056</v>
      </c>
      <c r="B3059" s="57" t="s">
        <v>3828</v>
      </c>
      <c r="C3059" s="58" t="s">
        <v>428</v>
      </c>
      <c r="D3059" s="58" t="s">
        <v>2284</v>
      </c>
      <c r="E3059" s="58" t="s">
        <v>3829</v>
      </c>
      <c r="F3059" s="58" t="s">
        <v>2712</v>
      </c>
      <c r="G3059" s="58" t="s">
        <v>2315</v>
      </c>
      <c r="H3059" s="58" t="s">
        <v>445</v>
      </c>
      <c r="I3059" s="58" t="s">
        <v>25</v>
      </c>
      <c r="J3059" s="58" t="s">
        <v>25</v>
      </c>
      <c r="K3059" s="57"/>
      <c r="L3059" s="184">
        <v>6622</v>
      </c>
      <c r="M3059" s="185">
        <v>8131</v>
      </c>
      <c r="N3059" s="186">
        <v>8131</v>
      </c>
      <c r="O3059" s="187">
        <f t="shared" si="415"/>
        <v>0</v>
      </c>
      <c r="P3059" s="59">
        <f t="shared" si="414"/>
        <v>100</v>
      </c>
    </row>
    <row r="3060" spans="1:16" s="2" customFormat="1" outlineLevel="2" x14ac:dyDescent="0.2">
      <c r="A3060" s="217">
        <f t="shared" si="413"/>
        <v>3057</v>
      </c>
      <c r="B3060" s="57" t="s">
        <v>3830</v>
      </c>
      <c r="C3060" s="58" t="s">
        <v>428</v>
      </c>
      <c r="D3060" s="58" t="s">
        <v>2284</v>
      </c>
      <c r="E3060" s="58" t="s">
        <v>3831</v>
      </c>
      <c r="F3060" s="58" t="s">
        <v>2712</v>
      </c>
      <c r="G3060" s="58" t="s">
        <v>2315</v>
      </c>
      <c r="H3060" s="58" t="s">
        <v>445</v>
      </c>
      <c r="I3060" s="58" t="s">
        <v>25</v>
      </c>
      <c r="J3060" s="58" t="s">
        <v>25</v>
      </c>
      <c r="K3060" s="57"/>
      <c r="L3060" s="184">
        <v>6132</v>
      </c>
      <c r="M3060" s="185">
        <v>7146</v>
      </c>
      <c r="N3060" s="186">
        <v>7146</v>
      </c>
      <c r="O3060" s="187">
        <f t="shared" si="415"/>
        <v>0</v>
      </c>
      <c r="P3060" s="59">
        <f t="shared" si="414"/>
        <v>100</v>
      </c>
    </row>
    <row r="3061" spans="1:16" s="2" customFormat="1" outlineLevel="2" x14ac:dyDescent="0.2">
      <c r="A3061" s="217">
        <f t="shared" si="413"/>
        <v>3058</v>
      </c>
      <c r="B3061" s="57" t="s">
        <v>3832</v>
      </c>
      <c r="C3061" s="58" t="s">
        <v>428</v>
      </c>
      <c r="D3061" s="58" t="s">
        <v>2284</v>
      </c>
      <c r="E3061" s="58" t="s">
        <v>3833</v>
      </c>
      <c r="F3061" s="58" t="s">
        <v>2712</v>
      </c>
      <c r="G3061" s="58" t="s">
        <v>2315</v>
      </c>
      <c r="H3061" s="58" t="s">
        <v>445</v>
      </c>
      <c r="I3061" s="58" t="s">
        <v>25</v>
      </c>
      <c r="J3061" s="58" t="s">
        <v>25</v>
      </c>
      <c r="K3061" s="57"/>
      <c r="L3061" s="184">
        <v>2903</v>
      </c>
      <c r="M3061" s="185">
        <v>3271</v>
      </c>
      <c r="N3061" s="186">
        <v>3271</v>
      </c>
      <c r="O3061" s="187">
        <f t="shared" si="415"/>
        <v>0</v>
      </c>
      <c r="P3061" s="59">
        <f t="shared" si="414"/>
        <v>100</v>
      </c>
    </row>
    <row r="3062" spans="1:16" s="2" customFormat="1" outlineLevel="2" x14ac:dyDescent="0.2">
      <c r="A3062" s="217">
        <f t="shared" si="413"/>
        <v>3059</v>
      </c>
      <c r="B3062" s="57" t="s">
        <v>3834</v>
      </c>
      <c r="C3062" s="58" t="s">
        <v>428</v>
      </c>
      <c r="D3062" s="58" t="s">
        <v>2284</v>
      </c>
      <c r="E3062" s="58" t="s">
        <v>3835</v>
      </c>
      <c r="F3062" s="58" t="s">
        <v>2712</v>
      </c>
      <c r="G3062" s="58" t="s">
        <v>2315</v>
      </c>
      <c r="H3062" s="58" t="s">
        <v>445</v>
      </c>
      <c r="I3062" s="58" t="s">
        <v>25</v>
      </c>
      <c r="J3062" s="58" t="s">
        <v>25</v>
      </c>
      <c r="K3062" s="57"/>
      <c r="L3062" s="184">
        <v>9053</v>
      </c>
      <c r="M3062" s="185">
        <v>10272</v>
      </c>
      <c r="N3062" s="186">
        <v>10272</v>
      </c>
      <c r="O3062" s="187">
        <f t="shared" si="415"/>
        <v>0</v>
      </c>
      <c r="P3062" s="59">
        <f t="shared" si="414"/>
        <v>100</v>
      </c>
    </row>
    <row r="3063" spans="1:16" s="2" customFormat="1" outlineLevel="2" x14ac:dyDescent="0.2">
      <c r="A3063" s="217">
        <f t="shared" si="413"/>
        <v>3060</v>
      </c>
      <c r="B3063" s="57" t="s">
        <v>3836</v>
      </c>
      <c r="C3063" s="58" t="s">
        <v>428</v>
      </c>
      <c r="D3063" s="58" t="s">
        <v>2284</v>
      </c>
      <c r="E3063" s="58" t="s">
        <v>3837</v>
      </c>
      <c r="F3063" s="58" t="s">
        <v>2712</v>
      </c>
      <c r="G3063" s="58" t="s">
        <v>2315</v>
      </c>
      <c r="H3063" s="58" t="s">
        <v>445</v>
      </c>
      <c r="I3063" s="58" t="s">
        <v>25</v>
      </c>
      <c r="J3063" s="58" t="s">
        <v>25</v>
      </c>
      <c r="K3063" s="57"/>
      <c r="L3063" s="184">
        <v>6168</v>
      </c>
      <c r="M3063" s="185">
        <v>7517</v>
      </c>
      <c r="N3063" s="186">
        <v>7517</v>
      </c>
      <c r="O3063" s="187">
        <f t="shared" si="415"/>
        <v>0</v>
      </c>
      <c r="P3063" s="59">
        <f t="shared" si="414"/>
        <v>100</v>
      </c>
    </row>
    <row r="3064" spans="1:16" s="2" customFormat="1" outlineLevel="2" x14ac:dyDescent="0.2">
      <c r="A3064" s="217">
        <f t="shared" si="413"/>
        <v>3061</v>
      </c>
      <c r="B3064" s="57" t="s">
        <v>3838</v>
      </c>
      <c r="C3064" s="58" t="s">
        <v>428</v>
      </c>
      <c r="D3064" s="58" t="s">
        <v>2284</v>
      </c>
      <c r="E3064" s="58" t="s">
        <v>3839</v>
      </c>
      <c r="F3064" s="58" t="s">
        <v>2712</v>
      </c>
      <c r="G3064" s="58" t="s">
        <v>2315</v>
      </c>
      <c r="H3064" s="58" t="s">
        <v>445</v>
      </c>
      <c r="I3064" s="58" t="s">
        <v>25</v>
      </c>
      <c r="J3064" s="58" t="s">
        <v>25</v>
      </c>
      <c r="K3064" s="57"/>
      <c r="L3064" s="184">
        <v>5495</v>
      </c>
      <c r="M3064" s="185">
        <v>6457</v>
      </c>
      <c r="N3064" s="186">
        <v>6457</v>
      </c>
      <c r="O3064" s="187">
        <f t="shared" si="415"/>
        <v>0</v>
      </c>
      <c r="P3064" s="59">
        <f t="shared" si="414"/>
        <v>100</v>
      </c>
    </row>
    <row r="3065" spans="1:16" s="2" customFormat="1" outlineLevel="2" x14ac:dyDescent="0.2">
      <c r="A3065" s="217">
        <f t="shared" si="413"/>
        <v>3062</v>
      </c>
      <c r="B3065" s="57" t="s">
        <v>3840</v>
      </c>
      <c r="C3065" s="58" t="s">
        <v>428</v>
      </c>
      <c r="D3065" s="58" t="s">
        <v>2284</v>
      </c>
      <c r="E3065" s="58" t="s">
        <v>3841</v>
      </c>
      <c r="F3065" s="58" t="s">
        <v>2712</v>
      </c>
      <c r="G3065" s="58" t="s">
        <v>2315</v>
      </c>
      <c r="H3065" s="58" t="s">
        <v>445</v>
      </c>
      <c r="I3065" s="58" t="s">
        <v>25</v>
      </c>
      <c r="J3065" s="58" t="s">
        <v>25</v>
      </c>
      <c r="K3065" s="57"/>
      <c r="L3065" s="184">
        <v>2825</v>
      </c>
      <c r="M3065" s="185">
        <v>3112</v>
      </c>
      <c r="N3065" s="186">
        <v>3112</v>
      </c>
      <c r="O3065" s="187">
        <f t="shared" si="415"/>
        <v>0</v>
      </c>
      <c r="P3065" s="59">
        <f t="shared" si="414"/>
        <v>100</v>
      </c>
    </row>
    <row r="3066" spans="1:16" s="2" customFormat="1" outlineLevel="2" x14ac:dyDescent="0.2">
      <c r="A3066" s="217">
        <f t="shared" si="413"/>
        <v>3063</v>
      </c>
      <c r="B3066" s="57" t="s">
        <v>3842</v>
      </c>
      <c r="C3066" s="58" t="s">
        <v>428</v>
      </c>
      <c r="D3066" s="58" t="s">
        <v>2284</v>
      </c>
      <c r="E3066" s="58" t="s">
        <v>3843</v>
      </c>
      <c r="F3066" s="58" t="s">
        <v>2712</v>
      </c>
      <c r="G3066" s="58" t="s">
        <v>2315</v>
      </c>
      <c r="H3066" s="58" t="s">
        <v>445</v>
      </c>
      <c r="I3066" s="58" t="s">
        <v>25</v>
      </c>
      <c r="J3066" s="58" t="s">
        <v>25</v>
      </c>
      <c r="K3066" s="57"/>
      <c r="L3066" s="184">
        <v>10262</v>
      </c>
      <c r="M3066" s="185">
        <v>11532</v>
      </c>
      <c r="N3066" s="186">
        <v>11532</v>
      </c>
      <c r="O3066" s="187">
        <f t="shared" si="415"/>
        <v>0</v>
      </c>
      <c r="P3066" s="59">
        <f t="shared" si="414"/>
        <v>100</v>
      </c>
    </row>
    <row r="3067" spans="1:16" s="2" customFormat="1" outlineLevel="2" x14ac:dyDescent="0.2">
      <c r="A3067" s="217">
        <f t="shared" si="413"/>
        <v>3064</v>
      </c>
      <c r="B3067" s="57" t="s">
        <v>3844</v>
      </c>
      <c r="C3067" s="58" t="s">
        <v>428</v>
      </c>
      <c r="D3067" s="58" t="s">
        <v>2284</v>
      </c>
      <c r="E3067" s="58" t="s">
        <v>3845</v>
      </c>
      <c r="F3067" s="58" t="s">
        <v>2712</v>
      </c>
      <c r="G3067" s="58" t="s">
        <v>2315</v>
      </c>
      <c r="H3067" s="58" t="s">
        <v>445</v>
      </c>
      <c r="I3067" s="58" t="s">
        <v>25</v>
      </c>
      <c r="J3067" s="58" t="s">
        <v>25</v>
      </c>
      <c r="K3067" s="57"/>
      <c r="L3067" s="184">
        <v>1639</v>
      </c>
      <c r="M3067" s="185">
        <v>2338</v>
      </c>
      <c r="N3067" s="186">
        <v>2338</v>
      </c>
      <c r="O3067" s="187">
        <f t="shared" si="415"/>
        <v>0</v>
      </c>
      <c r="P3067" s="59">
        <f t="shared" si="414"/>
        <v>100</v>
      </c>
    </row>
    <row r="3068" spans="1:16" s="2" customFormat="1" outlineLevel="2" x14ac:dyDescent="0.2">
      <c r="A3068" s="217">
        <f t="shared" si="413"/>
        <v>3065</v>
      </c>
      <c r="B3068" s="57" t="s">
        <v>3292</v>
      </c>
      <c r="C3068" s="58" t="s">
        <v>428</v>
      </c>
      <c r="D3068" s="58" t="s">
        <v>2284</v>
      </c>
      <c r="E3068" s="58" t="s">
        <v>3293</v>
      </c>
      <c r="F3068" s="58" t="s">
        <v>2712</v>
      </c>
      <c r="G3068" s="58" t="s">
        <v>2315</v>
      </c>
      <c r="H3068" s="58" t="s">
        <v>445</v>
      </c>
      <c r="I3068" s="58" t="s">
        <v>25</v>
      </c>
      <c r="J3068" s="58" t="s">
        <v>25</v>
      </c>
      <c r="K3068" s="57"/>
      <c r="L3068" s="184">
        <v>1769</v>
      </c>
      <c r="M3068" s="185">
        <v>2224</v>
      </c>
      <c r="N3068" s="186">
        <v>2224</v>
      </c>
      <c r="O3068" s="187">
        <f t="shared" si="415"/>
        <v>0</v>
      </c>
      <c r="P3068" s="59">
        <f t="shared" si="414"/>
        <v>100</v>
      </c>
    </row>
    <row r="3069" spans="1:16" s="2" customFormat="1" outlineLevel="2" x14ac:dyDescent="0.2">
      <c r="A3069" s="217">
        <f t="shared" si="413"/>
        <v>3066</v>
      </c>
      <c r="B3069" s="57" t="s">
        <v>3846</v>
      </c>
      <c r="C3069" s="58" t="s">
        <v>428</v>
      </c>
      <c r="D3069" s="58" t="s">
        <v>2284</v>
      </c>
      <c r="E3069" s="58" t="s">
        <v>3847</v>
      </c>
      <c r="F3069" s="58" t="s">
        <v>2712</v>
      </c>
      <c r="G3069" s="58" t="s">
        <v>2315</v>
      </c>
      <c r="H3069" s="58" t="s">
        <v>445</v>
      </c>
      <c r="I3069" s="58" t="s">
        <v>25</v>
      </c>
      <c r="J3069" s="58" t="s">
        <v>25</v>
      </c>
      <c r="K3069" s="57"/>
      <c r="L3069" s="184">
        <v>9019</v>
      </c>
      <c r="M3069" s="185">
        <v>9841</v>
      </c>
      <c r="N3069" s="186">
        <v>9841</v>
      </c>
      <c r="O3069" s="187">
        <f t="shared" si="415"/>
        <v>0</v>
      </c>
      <c r="P3069" s="59">
        <f t="shared" si="414"/>
        <v>100</v>
      </c>
    </row>
    <row r="3070" spans="1:16" s="2" customFormat="1" outlineLevel="2" x14ac:dyDescent="0.2">
      <c r="A3070" s="217">
        <f t="shared" si="413"/>
        <v>3067</v>
      </c>
      <c r="B3070" s="57" t="s">
        <v>3848</v>
      </c>
      <c r="C3070" s="58" t="s">
        <v>428</v>
      </c>
      <c r="D3070" s="58" t="s">
        <v>2284</v>
      </c>
      <c r="E3070" s="58" t="s">
        <v>3849</v>
      </c>
      <c r="F3070" s="58" t="s">
        <v>2712</v>
      </c>
      <c r="G3070" s="58" t="s">
        <v>2315</v>
      </c>
      <c r="H3070" s="58" t="s">
        <v>445</v>
      </c>
      <c r="I3070" s="58" t="s">
        <v>25</v>
      </c>
      <c r="J3070" s="58" t="s">
        <v>25</v>
      </c>
      <c r="K3070" s="57"/>
      <c r="L3070" s="184">
        <v>8992</v>
      </c>
      <c r="M3070" s="185">
        <v>11236</v>
      </c>
      <c r="N3070" s="186">
        <v>11236</v>
      </c>
      <c r="O3070" s="187">
        <f t="shared" si="415"/>
        <v>0</v>
      </c>
      <c r="P3070" s="59">
        <f t="shared" si="414"/>
        <v>100</v>
      </c>
    </row>
    <row r="3071" spans="1:16" s="2" customFormat="1" outlineLevel="2" x14ac:dyDescent="0.2">
      <c r="A3071" s="217">
        <f t="shared" si="413"/>
        <v>3068</v>
      </c>
      <c r="B3071" s="57" t="s">
        <v>3294</v>
      </c>
      <c r="C3071" s="58" t="s">
        <v>428</v>
      </c>
      <c r="D3071" s="58" t="s">
        <v>2284</v>
      </c>
      <c r="E3071" s="58" t="s">
        <v>3295</v>
      </c>
      <c r="F3071" s="58" t="s">
        <v>2712</v>
      </c>
      <c r="G3071" s="58" t="s">
        <v>2315</v>
      </c>
      <c r="H3071" s="58" t="s">
        <v>445</v>
      </c>
      <c r="I3071" s="58" t="s">
        <v>25</v>
      </c>
      <c r="J3071" s="58" t="s">
        <v>25</v>
      </c>
      <c r="K3071" s="57"/>
      <c r="L3071" s="184">
        <v>9075</v>
      </c>
      <c r="M3071" s="185">
        <v>10453</v>
      </c>
      <c r="N3071" s="186">
        <v>10453</v>
      </c>
      <c r="O3071" s="187">
        <f t="shared" si="415"/>
        <v>0</v>
      </c>
      <c r="P3071" s="59">
        <f t="shared" si="414"/>
        <v>100</v>
      </c>
    </row>
    <row r="3072" spans="1:16" s="2" customFormat="1" outlineLevel="2" x14ac:dyDescent="0.2">
      <c r="A3072" s="217">
        <f t="shared" si="413"/>
        <v>3069</v>
      </c>
      <c r="B3072" s="57" t="s">
        <v>3850</v>
      </c>
      <c r="C3072" s="58" t="s">
        <v>428</v>
      </c>
      <c r="D3072" s="58" t="s">
        <v>2284</v>
      </c>
      <c r="E3072" s="58" t="s">
        <v>3851</v>
      </c>
      <c r="F3072" s="58" t="s">
        <v>2712</v>
      </c>
      <c r="G3072" s="58" t="s">
        <v>2315</v>
      </c>
      <c r="H3072" s="58" t="s">
        <v>445</v>
      </c>
      <c r="I3072" s="58" t="s">
        <v>25</v>
      </c>
      <c r="J3072" s="58" t="s">
        <v>25</v>
      </c>
      <c r="K3072" s="57"/>
      <c r="L3072" s="184">
        <v>79804</v>
      </c>
      <c r="M3072" s="185">
        <v>97837</v>
      </c>
      <c r="N3072" s="186">
        <v>97837</v>
      </c>
      <c r="O3072" s="187">
        <f t="shared" si="415"/>
        <v>0</v>
      </c>
      <c r="P3072" s="59">
        <f t="shared" si="414"/>
        <v>100</v>
      </c>
    </row>
    <row r="3073" spans="1:16" s="2" customFormat="1" outlineLevel="2" x14ac:dyDescent="0.2">
      <c r="A3073" s="217">
        <f t="shared" si="413"/>
        <v>3070</v>
      </c>
      <c r="B3073" s="57" t="s">
        <v>3852</v>
      </c>
      <c r="C3073" s="58" t="s">
        <v>428</v>
      </c>
      <c r="D3073" s="58" t="s">
        <v>2284</v>
      </c>
      <c r="E3073" s="58" t="s">
        <v>3853</v>
      </c>
      <c r="F3073" s="58" t="s">
        <v>2712</v>
      </c>
      <c r="G3073" s="58" t="s">
        <v>2315</v>
      </c>
      <c r="H3073" s="58" t="s">
        <v>445</v>
      </c>
      <c r="I3073" s="58" t="s">
        <v>25</v>
      </c>
      <c r="J3073" s="58" t="s">
        <v>25</v>
      </c>
      <c r="K3073" s="57"/>
      <c r="L3073" s="184">
        <v>5149</v>
      </c>
      <c r="M3073" s="185">
        <v>5783</v>
      </c>
      <c r="N3073" s="186">
        <v>5783</v>
      </c>
      <c r="O3073" s="187">
        <f t="shared" si="415"/>
        <v>0</v>
      </c>
      <c r="P3073" s="59">
        <f t="shared" si="414"/>
        <v>100</v>
      </c>
    </row>
    <row r="3074" spans="1:16" s="2" customFormat="1" outlineLevel="2" x14ac:dyDescent="0.2">
      <c r="A3074" s="217">
        <f t="shared" si="413"/>
        <v>3071</v>
      </c>
      <c r="B3074" s="57" t="s">
        <v>3854</v>
      </c>
      <c r="C3074" s="58" t="s">
        <v>428</v>
      </c>
      <c r="D3074" s="58" t="s">
        <v>2284</v>
      </c>
      <c r="E3074" s="58" t="s">
        <v>3855</v>
      </c>
      <c r="F3074" s="58" t="s">
        <v>2712</v>
      </c>
      <c r="G3074" s="58" t="s">
        <v>2315</v>
      </c>
      <c r="H3074" s="58" t="s">
        <v>445</v>
      </c>
      <c r="I3074" s="58" t="s">
        <v>25</v>
      </c>
      <c r="J3074" s="58" t="s">
        <v>25</v>
      </c>
      <c r="K3074" s="57"/>
      <c r="L3074" s="184">
        <v>1875</v>
      </c>
      <c r="M3074" s="185">
        <v>2112</v>
      </c>
      <c r="N3074" s="186">
        <v>2112</v>
      </c>
      <c r="O3074" s="187">
        <f t="shared" si="415"/>
        <v>0</v>
      </c>
      <c r="P3074" s="59">
        <f t="shared" si="414"/>
        <v>100</v>
      </c>
    </row>
    <row r="3075" spans="1:16" s="2" customFormat="1" outlineLevel="2" x14ac:dyDescent="0.2">
      <c r="A3075" s="217">
        <f t="shared" si="413"/>
        <v>3072</v>
      </c>
      <c r="B3075" s="57" t="s">
        <v>3296</v>
      </c>
      <c r="C3075" s="58" t="s">
        <v>428</v>
      </c>
      <c r="D3075" s="58" t="s">
        <v>2284</v>
      </c>
      <c r="E3075" s="58" t="s">
        <v>3297</v>
      </c>
      <c r="F3075" s="58" t="s">
        <v>2712</v>
      </c>
      <c r="G3075" s="58" t="s">
        <v>2315</v>
      </c>
      <c r="H3075" s="58" t="s">
        <v>445</v>
      </c>
      <c r="I3075" s="58" t="s">
        <v>25</v>
      </c>
      <c r="J3075" s="58" t="s">
        <v>25</v>
      </c>
      <c r="K3075" s="57"/>
      <c r="L3075" s="184">
        <v>8690</v>
      </c>
      <c r="M3075" s="185">
        <v>10165</v>
      </c>
      <c r="N3075" s="186">
        <v>10165</v>
      </c>
      <c r="O3075" s="187">
        <f t="shared" si="415"/>
        <v>0</v>
      </c>
      <c r="P3075" s="59">
        <f t="shared" si="414"/>
        <v>100</v>
      </c>
    </row>
    <row r="3076" spans="1:16" s="2" customFormat="1" outlineLevel="2" x14ac:dyDescent="0.2">
      <c r="A3076" s="217">
        <f t="shared" si="413"/>
        <v>3073</v>
      </c>
      <c r="B3076" s="57" t="s">
        <v>3856</v>
      </c>
      <c r="C3076" s="58" t="s">
        <v>428</v>
      </c>
      <c r="D3076" s="58" t="s">
        <v>2284</v>
      </c>
      <c r="E3076" s="58" t="s">
        <v>3857</v>
      </c>
      <c r="F3076" s="58" t="s">
        <v>2712</v>
      </c>
      <c r="G3076" s="58" t="s">
        <v>2315</v>
      </c>
      <c r="H3076" s="58" t="s">
        <v>445</v>
      </c>
      <c r="I3076" s="58" t="s">
        <v>25</v>
      </c>
      <c r="J3076" s="58" t="s">
        <v>25</v>
      </c>
      <c r="K3076" s="57"/>
      <c r="L3076" s="184">
        <v>3004</v>
      </c>
      <c r="M3076" s="185">
        <v>3260</v>
      </c>
      <c r="N3076" s="186">
        <v>3260</v>
      </c>
      <c r="O3076" s="187">
        <f t="shared" si="415"/>
        <v>0</v>
      </c>
      <c r="P3076" s="59">
        <f t="shared" si="414"/>
        <v>100</v>
      </c>
    </row>
    <row r="3077" spans="1:16" s="2" customFormat="1" outlineLevel="2" x14ac:dyDescent="0.2">
      <c r="A3077" s="217">
        <f t="shared" si="413"/>
        <v>3074</v>
      </c>
      <c r="B3077" s="57" t="s">
        <v>3342</v>
      </c>
      <c r="C3077" s="58" t="s">
        <v>428</v>
      </c>
      <c r="D3077" s="58" t="s">
        <v>2284</v>
      </c>
      <c r="E3077" s="58" t="s">
        <v>3343</v>
      </c>
      <c r="F3077" s="58" t="s">
        <v>2712</v>
      </c>
      <c r="G3077" s="58" t="s">
        <v>2315</v>
      </c>
      <c r="H3077" s="58" t="s">
        <v>445</v>
      </c>
      <c r="I3077" s="58" t="s">
        <v>25</v>
      </c>
      <c r="J3077" s="58" t="s">
        <v>25</v>
      </c>
      <c r="K3077" s="57"/>
      <c r="L3077" s="184">
        <v>6315</v>
      </c>
      <c r="M3077" s="185">
        <v>7328</v>
      </c>
      <c r="N3077" s="186">
        <v>7328</v>
      </c>
      <c r="O3077" s="187">
        <f t="shared" si="415"/>
        <v>0</v>
      </c>
      <c r="P3077" s="59">
        <f t="shared" si="414"/>
        <v>100</v>
      </c>
    </row>
    <row r="3078" spans="1:16" s="2" customFormat="1" outlineLevel="2" x14ac:dyDescent="0.2">
      <c r="A3078" s="217">
        <f t="shared" ref="A3078:A3141" si="416">A3077+1</f>
        <v>3075</v>
      </c>
      <c r="B3078" s="57" t="s">
        <v>3858</v>
      </c>
      <c r="C3078" s="58" t="s">
        <v>428</v>
      </c>
      <c r="D3078" s="58" t="s">
        <v>2284</v>
      </c>
      <c r="E3078" s="58" t="s">
        <v>3859</v>
      </c>
      <c r="F3078" s="58" t="s">
        <v>2712</v>
      </c>
      <c r="G3078" s="58" t="s">
        <v>2315</v>
      </c>
      <c r="H3078" s="58" t="s">
        <v>445</v>
      </c>
      <c r="I3078" s="58" t="s">
        <v>25</v>
      </c>
      <c r="J3078" s="58" t="s">
        <v>25</v>
      </c>
      <c r="K3078" s="57"/>
      <c r="L3078" s="184">
        <v>4724</v>
      </c>
      <c r="M3078" s="185">
        <v>5290</v>
      </c>
      <c r="N3078" s="186">
        <v>5290</v>
      </c>
      <c r="O3078" s="187">
        <f t="shared" si="415"/>
        <v>0</v>
      </c>
      <c r="P3078" s="59">
        <f t="shared" si="414"/>
        <v>100</v>
      </c>
    </row>
    <row r="3079" spans="1:16" s="2" customFormat="1" outlineLevel="2" x14ac:dyDescent="0.2">
      <c r="A3079" s="217">
        <f t="shared" si="416"/>
        <v>3076</v>
      </c>
      <c r="B3079" s="57" t="s">
        <v>3298</v>
      </c>
      <c r="C3079" s="58" t="s">
        <v>428</v>
      </c>
      <c r="D3079" s="58" t="s">
        <v>2284</v>
      </c>
      <c r="E3079" s="58" t="s">
        <v>3299</v>
      </c>
      <c r="F3079" s="58" t="s">
        <v>2712</v>
      </c>
      <c r="G3079" s="58" t="s">
        <v>2315</v>
      </c>
      <c r="H3079" s="58" t="s">
        <v>445</v>
      </c>
      <c r="I3079" s="58" t="s">
        <v>25</v>
      </c>
      <c r="J3079" s="58" t="s">
        <v>25</v>
      </c>
      <c r="K3079" s="57"/>
      <c r="L3079" s="184">
        <v>6692</v>
      </c>
      <c r="M3079" s="185">
        <v>7267</v>
      </c>
      <c r="N3079" s="186">
        <v>7267</v>
      </c>
      <c r="O3079" s="187">
        <f t="shared" si="415"/>
        <v>0</v>
      </c>
      <c r="P3079" s="59">
        <f t="shared" si="414"/>
        <v>100</v>
      </c>
    </row>
    <row r="3080" spans="1:16" s="2" customFormat="1" outlineLevel="2" x14ac:dyDescent="0.2">
      <c r="A3080" s="217">
        <f t="shared" si="416"/>
        <v>3077</v>
      </c>
      <c r="B3080" s="57" t="s">
        <v>3860</v>
      </c>
      <c r="C3080" s="58" t="s">
        <v>428</v>
      </c>
      <c r="D3080" s="58" t="s">
        <v>2284</v>
      </c>
      <c r="E3080" s="58" t="s">
        <v>3861</v>
      </c>
      <c r="F3080" s="58" t="s">
        <v>2712</v>
      </c>
      <c r="G3080" s="58" t="s">
        <v>2315</v>
      </c>
      <c r="H3080" s="58" t="s">
        <v>445</v>
      </c>
      <c r="I3080" s="58" t="s">
        <v>25</v>
      </c>
      <c r="J3080" s="58" t="s">
        <v>25</v>
      </c>
      <c r="K3080" s="57"/>
      <c r="L3080" s="184">
        <v>3126</v>
      </c>
      <c r="M3080" s="185">
        <v>3491</v>
      </c>
      <c r="N3080" s="186">
        <v>3491</v>
      </c>
      <c r="O3080" s="187">
        <f t="shared" si="415"/>
        <v>0</v>
      </c>
      <c r="P3080" s="59">
        <f t="shared" si="414"/>
        <v>100</v>
      </c>
    </row>
    <row r="3081" spans="1:16" s="2" customFormat="1" outlineLevel="2" x14ac:dyDescent="0.2">
      <c r="A3081" s="217">
        <f t="shared" si="416"/>
        <v>3078</v>
      </c>
      <c r="B3081" s="57" t="s">
        <v>3862</v>
      </c>
      <c r="C3081" s="58" t="s">
        <v>428</v>
      </c>
      <c r="D3081" s="58" t="s">
        <v>2284</v>
      </c>
      <c r="E3081" s="58" t="s">
        <v>3863</v>
      </c>
      <c r="F3081" s="58" t="s">
        <v>2712</v>
      </c>
      <c r="G3081" s="58" t="s">
        <v>2315</v>
      </c>
      <c r="H3081" s="58" t="s">
        <v>445</v>
      </c>
      <c r="I3081" s="58" t="s">
        <v>25</v>
      </c>
      <c r="J3081" s="58" t="s">
        <v>25</v>
      </c>
      <c r="K3081" s="57"/>
      <c r="L3081" s="184">
        <v>4788</v>
      </c>
      <c r="M3081" s="185">
        <v>4984</v>
      </c>
      <c r="N3081" s="186">
        <v>4984</v>
      </c>
      <c r="O3081" s="187">
        <f t="shared" si="415"/>
        <v>0</v>
      </c>
      <c r="P3081" s="59">
        <f t="shared" si="414"/>
        <v>100</v>
      </c>
    </row>
    <row r="3082" spans="1:16" s="2" customFormat="1" outlineLevel="2" x14ac:dyDescent="0.2">
      <c r="A3082" s="217">
        <f t="shared" si="416"/>
        <v>3079</v>
      </c>
      <c r="B3082" s="57" t="s">
        <v>3300</v>
      </c>
      <c r="C3082" s="58" t="s">
        <v>428</v>
      </c>
      <c r="D3082" s="58" t="s">
        <v>2284</v>
      </c>
      <c r="E3082" s="58" t="s">
        <v>3301</v>
      </c>
      <c r="F3082" s="58" t="s">
        <v>2712</v>
      </c>
      <c r="G3082" s="58" t="s">
        <v>2315</v>
      </c>
      <c r="H3082" s="58" t="s">
        <v>445</v>
      </c>
      <c r="I3082" s="58" t="s">
        <v>25</v>
      </c>
      <c r="J3082" s="58" t="s">
        <v>25</v>
      </c>
      <c r="K3082" s="57"/>
      <c r="L3082" s="184">
        <v>3685</v>
      </c>
      <c r="M3082" s="185">
        <v>4447</v>
      </c>
      <c r="N3082" s="186">
        <v>4447</v>
      </c>
      <c r="O3082" s="187">
        <f t="shared" si="415"/>
        <v>0</v>
      </c>
      <c r="P3082" s="59">
        <f t="shared" si="414"/>
        <v>100</v>
      </c>
    </row>
    <row r="3083" spans="1:16" s="2" customFormat="1" outlineLevel="2" x14ac:dyDescent="0.2">
      <c r="A3083" s="217">
        <f t="shared" si="416"/>
        <v>3080</v>
      </c>
      <c r="B3083" s="57" t="s">
        <v>3864</v>
      </c>
      <c r="C3083" s="58" t="s">
        <v>428</v>
      </c>
      <c r="D3083" s="58" t="s">
        <v>2284</v>
      </c>
      <c r="E3083" s="58" t="s">
        <v>3865</v>
      </c>
      <c r="F3083" s="58" t="s">
        <v>2712</v>
      </c>
      <c r="G3083" s="58" t="s">
        <v>2315</v>
      </c>
      <c r="H3083" s="58" t="s">
        <v>445</v>
      </c>
      <c r="I3083" s="58" t="s">
        <v>25</v>
      </c>
      <c r="J3083" s="58" t="s">
        <v>25</v>
      </c>
      <c r="K3083" s="57"/>
      <c r="L3083" s="184">
        <v>7220</v>
      </c>
      <c r="M3083" s="185">
        <v>8079</v>
      </c>
      <c r="N3083" s="186">
        <v>8079</v>
      </c>
      <c r="O3083" s="187">
        <f t="shared" si="415"/>
        <v>0</v>
      </c>
      <c r="P3083" s="59">
        <f t="shared" si="414"/>
        <v>100</v>
      </c>
    </row>
    <row r="3084" spans="1:16" s="2" customFormat="1" outlineLevel="2" x14ac:dyDescent="0.2">
      <c r="A3084" s="217">
        <f t="shared" si="416"/>
        <v>3081</v>
      </c>
      <c r="B3084" s="57" t="s">
        <v>3302</v>
      </c>
      <c r="C3084" s="58" t="s">
        <v>428</v>
      </c>
      <c r="D3084" s="58" t="s">
        <v>2284</v>
      </c>
      <c r="E3084" s="58" t="s">
        <v>3303</v>
      </c>
      <c r="F3084" s="58" t="s">
        <v>2712</v>
      </c>
      <c r="G3084" s="58" t="s">
        <v>2315</v>
      </c>
      <c r="H3084" s="58" t="s">
        <v>445</v>
      </c>
      <c r="I3084" s="58" t="s">
        <v>25</v>
      </c>
      <c r="J3084" s="58" t="s">
        <v>25</v>
      </c>
      <c r="K3084" s="57"/>
      <c r="L3084" s="184">
        <v>9798</v>
      </c>
      <c r="M3084" s="185">
        <v>11492</v>
      </c>
      <c r="N3084" s="186">
        <v>11492</v>
      </c>
      <c r="O3084" s="187">
        <f t="shared" si="415"/>
        <v>0</v>
      </c>
      <c r="P3084" s="59">
        <f t="shared" si="414"/>
        <v>100</v>
      </c>
    </row>
    <row r="3085" spans="1:16" s="2" customFormat="1" outlineLevel="2" x14ac:dyDescent="0.2">
      <c r="A3085" s="217">
        <f t="shared" si="416"/>
        <v>3082</v>
      </c>
      <c r="B3085" s="57" t="s">
        <v>3866</v>
      </c>
      <c r="C3085" s="58" t="s">
        <v>428</v>
      </c>
      <c r="D3085" s="58" t="s">
        <v>2284</v>
      </c>
      <c r="E3085" s="58" t="s">
        <v>3867</v>
      </c>
      <c r="F3085" s="58" t="s">
        <v>2712</v>
      </c>
      <c r="G3085" s="58" t="s">
        <v>2315</v>
      </c>
      <c r="H3085" s="58" t="s">
        <v>445</v>
      </c>
      <c r="I3085" s="58" t="s">
        <v>25</v>
      </c>
      <c r="J3085" s="58" t="s">
        <v>25</v>
      </c>
      <c r="K3085" s="57"/>
      <c r="L3085" s="184">
        <v>6127</v>
      </c>
      <c r="M3085" s="185">
        <v>6760</v>
      </c>
      <c r="N3085" s="186">
        <v>6760</v>
      </c>
      <c r="O3085" s="187">
        <f t="shared" si="415"/>
        <v>0</v>
      </c>
      <c r="P3085" s="59">
        <f t="shared" si="414"/>
        <v>100</v>
      </c>
    </row>
    <row r="3086" spans="1:16" s="2" customFormat="1" outlineLevel="2" x14ac:dyDescent="0.2">
      <c r="A3086" s="217">
        <f t="shared" si="416"/>
        <v>3083</v>
      </c>
      <c r="B3086" s="57" t="s">
        <v>3868</v>
      </c>
      <c r="C3086" s="58" t="s">
        <v>428</v>
      </c>
      <c r="D3086" s="58" t="s">
        <v>2284</v>
      </c>
      <c r="E3086" s="58" t="s">
        <v>3869</v>
      </c>
      <c r="F3086" s="58" t="s">
        <v>2712</v>
      </c>
      <c r="G3086" s="58" t="s">
        <v>2315</v>
      </c>
      <c r="H3086" s="58" t="s">
        <v>445</v>
      </c>
      <c r="I3086" s="58" t="s">
        <v>25</v>
      </c>
      <c r="J3086" s="58" t="s">
        <v>25</v>
      </c>
      <c r="K3086" s="57"/>
      <c r="L3086" s="184">
        <v>6111</v>
      </c>
      <c r="M3086" s="185">
        <v>6751</v>
      </c>
      <c r="N3086" s="186">
        <v>6751</v>
      </c>
      <c r="O3086" s="187">
        <f t="shared" si="415"/>
        <v>0</v>
      </c>
      <c r="P3086" s="59">
        <f t="shared" si="414"/>
        <v>100</v>
      </c>
    </row>
    <row r="3087" spans="1:16" s="2" customFormat="1" outlineLevel="2" x14ac:dyDescent="0.2">
      <c r="A3087" s="217">
        <f t="shared" si="416"/>
        <v>3084</v>
      </c>
      <c r="B3087" s="57" t="s">
        <v>3870</v>
      </c>
      <c r="C3087" s="58" t="s">
        <v>428</v>
      </c>
      <c r="D3087" s="58" t="s">
        <v>2284</v>
      </c>
      <c r="E3087" s="58" t="s">
        <v>3871</v>
      </c>
      <c r="F3087" s="58" t="s">
        <v>2712</v>
      </c>
      <c r="G3087" s="58" t="s">
        <v>2315</v>
      </c>
      <c r="H3087" s="58" t="s">
        <v>445</v>
      </c>
      <c r="I3087" s="58" t="s">
        <v>25</v>
      </c>
      <c r="J3087" s="58" t="s">
        <v>25</v>
      </c>
      <c r="K3087" s="57"/>
      <c r="L3087" s="184">
        <v>4629</v>
      </c>
      <c r="M3087" s="185">
        <v>5468</v>
      </c>
      <c r="N3087" s="186">
        <v>5468</v>
      </c>
      <c r="O3087" s="187">
        <f t="shared" si="415"/>
        <v>0</v>
      </c>
      <c r="P3087" s="59">
        <f t="shared" si="414"/>
        <v>100</v>
      </c>
    </row>
    <row r="3088" spans="1:16" s="2" customFormat="1" outlineLevel="2" x14ac:dyDescent="0.2">
      <c r="A3088" s="217">
        <f t="shared" si="416"/>
        <v>3085</v>
      </c>
      <c r="B3088" s="57" t="s">
        <v>3872</v>
      </c>
      <c r="C3088" s="58" t="s">
        <v>428</v>
      </c>
      <c r="D3088" s="58" t="s">
        <v>2284</v>
      </c>
      <c r="E3088" s="58" t="s">
        <v>3873</v>
      </c>
      <c r="F3088" s="58" t="s">
        <v>2712</v>
      </c>
      <c r="G3088" s="58" t="s">
        <v>2315</v>
      </c>
      <c r="H3088" s="58" t="s">
        <v>445</v>
      </c>
      <c r="I3088" s="58" t="s">
        <v>25</v>
      </c>
      <c r="J3088" s="58" t="s">
        <v>25</v>
      </c>
      <c r="K3088" s="57"/>
      <c r="L3088" s="184">
        <v>5798</v>
      </c>
      <c r="M3088" s="185">
        <v>6035</v>
      </c>
      <c r="N3088" s="186">
        <v>6035</v>
      </c>
      <c r="O3088" s="187">
        <f t="shared" si="415"/>
        <v>0</v>
      </c>
      <c r="P3088" s="59">
        <f t="shared" si="414"/>
        <v>100</v>
      </c>
    </row>
    <row r="3089" spans="1:16" s="2" customFormat="1" outlineLevel="2" x14ac:dyDescent="0.2">
      <c r="A3089" s="217">
        <f t="shared" si="416"/>
        <v>3086</v>
      </c>
      <c r="B3089" s="57" t="s">
        <v>3874</v>
      </c>
      <c r="C3089" s="58" t="s">
        <v>428</v>
      </c>
      <c r="D3089" s="58" t="s">
        <v>2284</v>
      </c>
      <c r="E3089" s="58" t="s">
        <v>3875</v>
      </c>
      <c r="F3089" s="58" t="s">
        <v>2712</v>
      </c>
      <c r="G3089" s="58" t="s">
        <v>2315</v>
      </c>
      <c r="H3089" s="58" t="s">
        <v>445</v>
      </c>
      <c r="I3089" s="58" t="s">
        <v>25</v>
      </c>
      <c r="J3089" s="58" t="s">
        <v>25</v>
      </c>
      <c r="K3089" s="57"/>
      <c r="L3089" s="184">
        <v>2780</v>
      </c>
      <c r="M3089" s="185">
        <v>3057</v>
      </c>
      <c r="N3089" s="186">
        <v>3057</v>
      </c>
      <c r="O3089" s="187">
        <f t="shared" si="415"/>
        <v>0</v>
      </c>
      <c r="P3089" s="59">
        <f t="shared" si="414"/>
        <v>100</v>
      </c>
    </row>
    <row r="3090" spans="1:16" s="2" customFormat="1" outlineLevel="2" x14ac:dyDescent="0.2">
      <c r="A3090" s="217">
        <f t="shared" si="416"/>
        <v>3087</v>
      </c>
      <c r="B3090" s="57" t="s">
        <v>3876</v>
      </c>
      <c r="C3090" s="58" t="s">
        <v>428</v>
      </c>
      <c r="D3090" s="58" t="s">
        <v>2284</v>
      </c>
      <c r="E3090" s="58" t="s">
        <v>3877</v>
      </c>
      <c r="F3090" s="58" t="s">
        <v>2712</v>
      </c>
      <c r="G3090" s="58" t="s">
        <v>2315</v>
      </c>
      <c r="H3090" s="58" t="s">
        <v>445</v>
      </c>
      <c r="I3090" s="58" t="s">
        <v>25</v>
      </c>
      <c r="J3090" s="58" t="s">
        <v>25</v>
      </c>
      <c r="K3090" s="57"/>
      <c r="L3090" s="184">
        <v>5701</v>
      </c>
      <c r="M3090" s="185">
        <v>6226</v>
      </c>
      <c r="N3090" s="186">
        <v>6226</v>
      </c>
      <c r="O3090" s="187">
        <f t="shared" si="415"/>
        <v>0</v>
      </c>
      <c r="P3090" s="59">
        <f t="shared" si="414"/>
        <v>100</v>
      </c>
    </row>
    <row r="3091" spans="1:16" s="2" customFormat="1" outlineLevel="2" x14ac:dyDescent="0.2">
      <c r="A3091" s="217">
        <f t="shared" si="416"/>
        <v>3088</v>
      </c>
      <c r="B3091" s="57" t="s">
        <v>3304</v>
      </c>
      <c r="C3091" s="58" t="s">
        <v>428</v>
      </c>
      <c r="D3091" s="58" t="s">
        <v>2284</v>
      </c>
      <c r="E3091" s="58" t="s">
        <v>3305</v>
      </c>
      <c r="F3091" s="58" t="s">
        <v>2712</v>
      </c>
      <c r="G3091" s="58" t="s">
        <v>2315</v>
      </c>
      <c r="H3091" s="58" t="s">
        <v>445</v>
      </c>
      <c r="I3091" s="58" t="s">
        <v>25</v>
      </c>
      <c r="J3091" s="58" t="s">
        <v>25</v>
      </c>
      <c r="K3091" s="57"/>
      <c r="L3091" s="184">
        <v>1508</v>
      </c>
      <c r="M3091" s="185">
        <v>1960</v>
      </c>
      <c r="N3091" s="186">
        <v>1960</v>
      </c>
      <c r="O3091" s="187">
        <f t="shared" si="415"/>
        <v>0</v>
      </c>
      <c r="P3091" s="59">
        <f t="shared" ref="P3091:P3154" si="417">N3091/M3091*100</f>
        <v>100</v>
      </c>
    </row>
    <row r="3092" spans="1:16" s="2" customFormat="1" outlineLevel="2" x14ac:dyDescent="0.2">
      <c r="A3092" s="217">
        <f t="shared" si="416"/>
        <v>3089</v>
      </c>
      <c r="B3092" s="57" t="s">
        <v>3878</v>
      </c>
      <c r="C3092" s="58" t="s">
        <v>428</v>
      </c>
      <c r="D3092" s="58" t="s">
        <v>2284</v>
      </c>
      <c r="E3092" s="58" t="s">
        <v>3879</v>
      </c>
      <c r="F3092" s="58" t="s">
        <v>2712</v>
      </c>
      <c r="G3092" s="58" t="s">
        <v>2315</v>
      </c>
      <c r="H3092" s="58" t="s">
        <v>445</v>
      </c>
      <c r="I3092" s="58" t="s">
        <v>25</v>
      </c>
      <c r="J3092" s="58" t="s">
        <v>25</v>
      </c>
      <c r="K3092" s="57"/>
      <c r="L3092" s="184">
        <v>3228</v>
      </c>
      <c r="M3092" s="185">
        <v>3733</v>
      </c>
      <c r="N3092" s="186">
        <v>3733</v>
      </c>
      <c r="O3092" s="187">
        <f t="shared" si="415"/>
        <v>0</v>
      </c>
      <c r="P3092" s="59">
        <f t="shared" si="417"/>
        <v>100</v>
      </c>
    </row>
    <row r="3093" spans="1:16" s="2" customFormat="1" outlineLevel="2" x14ac:dyDescent="0.2">
      <c r="A3093" s="217">
        <f t="shared" si="416"/>
        <v>3090</v>
      </c>
      <c r="B3093" s="57" t="s">
        <v>3880</v>
      </c>
      <c r="C3093" s="58" t="s">
        <v>428</v>
      </c>
      <c r="D3093" s="58" t="s">
        <v>2284</v>
      </c>
      <c r="E3093" s="58" t="s">
        <v>3881</v>
      </c>
      <c r="F3093" s="58" t="s">
        <v>2712</v>
      </c>
      <c r="G3093" s="58" t="s">
        <v>2315</v>
      </c>
      <c r="H3093" s="58" t="s">
        <v>445</v>
      </c>
      <c r="I3093" s="58" t="s">
        <v>25</v>
      </c>
      <c r="J3093" s="58" t="s">
        <v>25</v>
      </c>
      <c r="K3093" s="57"/>
      <c r="L3093" s="184">
        <v>3761</v>
      </c>
      <c r="M3093" s="185">
        <v>4507</v>
      </c>
      <c r="N3093" s="186">
        <v>4507</v>
      </c>
      <c r="O3093" s="187">
        <f t="shared" si="415"/>
        <v>0</v>
      </c>
      <c r="P3093" s="59">
        <f t="shared" si="417"/>
        <v>100</v>
      </c>
    </row>
    <row r="3094" spans="1:16" s="2" customFormat="1" outlineLevel="2" x14ac:dyDescent="0.2">
      <c r="A3094" s="217">
        <f t="shared" si="416"/>
        <v>3091</v>
      </c>
      <c r="B3094" s="57" t="s">
        <v>3882</v>
      </c>
      <c r="C3094" s="58" t="s">
        <v>428</v>
      </c>
      <c r="D3094" s="58" t="s">
        <v>2284</v>
      </c>
      <c r="E3094" s="58" t="s">
        <v>3883</v>
      </c>
      <c r="F3094" s="58" t="s">
        <v>2712</v>
      </c>
      <c r="G3094" s="58" t="s">
        <v>2315</v>
      </c>
      <c r="H3094" s="58" t="s">
        <v>445</v>
      </c>
      <c r="I3094" s="58" t="s">
        <v>25</v>
      </c>
      <c r="J3094" s="58" t="s">
        <v>25</v>
      </c>
      <c r="K3094" s="57"/>
      <c r="L3094" s="184">
        <v>5510</v>
      </c>
      <c r="M3094" s="185">
        <v>6698</v>
      </c>
      <c r="N3094" s="186">
        <v>6698</v>
      </c>
      <c r="O3094" s="187">
        <f t="shared" ref="O3094:O3157" si="418">N3094-M3094</f>
        <v>0</v>
      </c>
      <c r="P3094" s="59">
        <f t="shared" si="417"/>
        <v>100</v>
      </c>
    </row>
    <row r="3095" spans="1:16" s="2" customFormat="1" outlineLevel="2" x14ac:dyDescent="0.2">
      <c r="A3095" s="217">
        <f t="shared" si="416"/>
        <v>3092</v>
      </c>
      <c r="B3095" s="57" t="s">
        <v>3884</v>
      </c>
      <c r="C3095" s="58" t="s">
        <v>428</v>
      </c>
      <c r="D3095" s="58" t="s">
        <v>2284</v>
      </c>
      <c r="E3095" s="58" t="s">
        <v>3885</v>
      </c>
      <c r="F3095" s="58" t="s">
        <v>2712</v>
      </c>
      <c r="G3095" s="58" t="s">
        <v>2315</v>
      </c>
      <c r="H3095" s="58" t="s">
        <v>445</v>
      </c>
      <c r="I3095" s="58" t="s">
        <v>25</v>
      </c>
      <c r="J3095" s="58" t="s">
        <v>25</v>
      </c>
      <c r="K3095" s="57"/>
      <c r="L3095" s="184">
        <v>1730</v>
      </c>
      <c r="M3095" s="185">
        <v>1935</v>
      </c>
      <c r="N3095" s="186">
        <v>1935</v>
      </c>
      <c r="O3095" s="187">
        <f t="shared" si="418"/>
        <v>0</v>
      </c>
      <c r="P3095" s="59">
        <f t="shared" si="417"/>
        <v>100</v>
      </c>
    </row>
    <row r="3096" spans="1:16" s="2" customFormat="1" outlineLevel="2" x14ac:dyDescent="0.2">
      <c r="A3096" s="217">
        <f t="shared" si="416"/>
        <v>3093</v>
      </c>
      <c r="B3096" s="57" t="s">
        <v>3886</v>
      </c>
      <c r="C3096" s="58" t="s">
        <v>428</v>
      </c>
      <c r="D3096" s="58" t="s">
        <v>2284</v>
      </c>
      <c r="E3096" s="58" t="s">
        <v>3887</v>
      </c>
      <c r="F3096" s="58" t="s">
        <v>2712</v>
      </c>
      <c r="G3096" s="58" t="s">
        <v>2315</v>
      </c>
      <c r="H3096" s="58" t="s">
        <v>445</v>
      </c>
      <c r="I3096" s="58" t="s">
        <v>25</v>
      </c>
      <c r="J3096" s="58" t="s">
        <v>25</v>
      </c>
      <c r="K3096" s="57"/>
      <c r="L3096" s="184">
        <v>3058</v>
      </c>
      <c r="M3096" s="185">
        <v>3450</v>
      </c>
      <c r="N3096" s="186">
        <v>3450</v>
      </c>
      <c r="O3096" s="187">
        <f t="shared" si="418"/>
        <v>0</v>
      </c>
      <c r="P3096" s="59">
        <f t="shared" si="417"/>
        <v>100</v>
      </c>
    </row>
    <row r="3097" spans="1:16" s="2" customFormat="1" outlineLevel="2" x14ac:dyDescent="0.2">
      <c r="A3097" s="217">
        <f t="shared" si="416"/>
        <v>3094</v>
      </c>
      <c r="B3097" s="57" t="s">
        <v>3888</v>
      </c>
      <c r="C3097" s="58" t="s">
        <v>428</v>
      </c>
      <c r="D3097" s="58" t="s">
        <v>2284</v>
      </c>
      <c r="E3097" s="58" t="s">
        <v>3889</v>
      </c>
      <c r="F3097" s="58" t="s">
        <v>2712</v>
      </c>
      <c r="G3097" s="58" t="s">
        <v>2315</v>
      </c>
      <c r="H3097" s="58" t="s">
        <v>445</v>
      </c>
      <c r="I3097" s="58" t="s">
        <v>25</v>
      </c>
      <c r="J3097" s="58" t="s">
        <v>25</v>
      </c>
      <c r="K3097" s="57"/>
      <c r="L3097" s="184">
        <v>3582</v>
      </c>
      <c r="M3097" s="185">
        <v>4377</v>
      </c>
      <c r="N3097" s="186">
        <v>4377</v>
      </c>
      <c r="O3097" s="187">
        <f t="shared" si="418"/>
        <v>0</v>
      </c>
      <c r="P3097" s="59">
        <f t="shared" si="417"/>
        <v>100</v>
      </c>
    </row>
    <row r="3098" spans="1:16" s="2" customFormat="1" outlineLevel="2" x14ac:dyDescent="0.2">
      <c r="A3098" s="217">
        <f t="shared" si="416"/>
        <v>3095</v>
      </c>
      <c r="B3098" s="57" t="s">
        <v>3890</v>
      </c>
      <c r="C3098" s="58" t="s">
        <v>428</v>
      </c>
      <c r="D3098" s="58" t="s">
        <v>2284</v>
      </c>
      <c r="E3098" s="58" t="s">
        <v>3891</v>
      </c>
      <c r="F3098" s="58" t="s">
        <v>2712</v>
      </c>
      <c r="G3098" s="58" t="s">
        <v>2315</v>
      </c>
      <c r="H3098" s="58" t="s">
        <v>445</v>
      </c>
      <c r="I3098" s="58" t="s">
        <v>25</v>
      </c>
      <c r="J3098" s="58" t="s">
        <v>25</v>
      </c>
      <c r="K3098" s="57"/>
      <c r="L3098" s="184">
        <v>3324</v>
      </c>
      <c r="M3098" s="185">
        <v>3842</v>
      </c>
      <c r="N3098" s="186">
        <v>3842</v>
      </c>
      <c r="O3098" s="187">
        <f t="shared" si="418"/>
        <v>0</v>
      </c>
      <c r="P3098" s="59">
        <f t="shared" si="417"/>
        <v>100</v>
      </c>
    </row>
    <row r="3099" spans="1:16" s="2" customFormat="1" outlineLevel="2" x14ac:dyDescent="0.2">
      <c r="A3099" s="217">
        <f t="shared" si="416"/>
        <v>3096</v>
      </c>
      <c r="B3099" s="57" t="s">
        <v>3892</v>
      </c>
      <c r="C3099" s="58" t="s">
        <v>428</v>
      </c>
      <c r="D3099" s="58" t="s">
        <v>2284</v>
      </c>
      <c r="E3099" s="58" t="s">
        <v>3893</v>
      </c>
      <c r="F3099" s="58" t="s">
        <v>2712</v>
      </c>
      <c r="G3099" s="58" t="s">
        <v>2315</v>
      </c>
      <c r="H3099" s="58" t="s">
        <v>445</v>
      </c>
      <c r="I3099" s="58" t="s">
        <v>25</v>
      </c>
      <c r="J3099" s="58" t="s">
        <v>25</v>
      </c>
      <c r="K3099" s="57"/>
      <c r="L3099" s="184">
        <v>5986</v>
      </c>
      <c r="M3099" s="185">
        <v>6828</v>
      </c>
      <c r="N3099" s="186">
        <v>6828</v>
      </c>
      <c r="O3099" s="187">
        <f t="shared" si="418"/>
        <v>0</v>
      </c>
      <c r="P3099" s="59">
        <f t="shared" si="417"/>
        <v>100</v>
      </c>
    </row>
    <row r="3100" spans="1:16" s="2" customFormat="1" outlineLevel="2" x14ac:dyDescent="0.2">
      <c r="A3100" s="217">
        <f t="shared" si="416"/>
        <v>3097</v>
      </c>
      <c r="B3100" s="57" t="s">
        <v>3894</v>
      </c>
      <c r="C3100" s="58" t="s">
        <v>428</v>
      </c>
      <c r="D3100" s="58" t="s">
        <v>2284</v>
      </c>
      <c r="E3100" s="58" t="s">
        <v>3895</v>
      </c>
      <c r="F3100" s="58" t="s">
        <v>2712</v>
      </c>
      <c r="G3100" s="58" t="s">
        <v>2315</v>
      </c>
      <c r="H3100" s="58" t="s">
        <v>445</v>
      </c>
      <c r="I3100" s="58" t="s">
        <v>25</v>
      </c>
      <c r="J3100" s="58" t="s">
        <v>25</v>
      </c>
      <c r="K3100" s="57"/>
      <c r="L3100" s="184">
        <v>2991</v>
      </c>
      <c r="M3100" s="185">
        <v>3401</v>
      </c>
      <c r="N3100" s="186">
        <v>3401</v>
      </c>
      <c r="O3100" s="187">
        <f t="shared" si="418"/>
        <v>0</v>
      </c>
      <c r="P3100" s="59">
        <f t="shared" si="417"/>
        <v>100</v>
      </c>
    </row>
    <row r="3101" spans="1:16" s="2" customFormat="1" outlineLevel="2" x14ac:dyDescent="0.2">
      <c r="A3101" s="217">
        <f t="shared" si="416"/>
        <v>3098</v>
      </c>
      <c r="B3101" s="57" t="s">
        <v>3896</v>
      </c>
      <c r="C3101" s="58" t="s">
        <v>428</v>
      </c>
      <c r="D3101" s="58" t="s">
        <v>2284</v>
      </c>
      <c r="E3101" s="58" t="s">
        <v>3897</v>
      </c>
      <c r="F3101" s="58" t="s">
        <v>2712</v>
      </c>
      <c r="G3101" s="58" t="s">
        <v>2315</v>
      </c>
      <c r="H3101" s="58" t="s">
        <v>445</v>
      </c>
      <c r="I3101" s="58" t="s">
        <v>25</v>
      </c>
      <c r="J3101" s="58" t="s">
        <v>25</v>
      </c>
      <c r="K3101" s="57"/>
      <c r="L3101" s="184">
        <v>4175</v>
      </c>
      <c r="M3101" s="185">
        <v>5149</v>
      </c>
      <c r="N3101" s="186">
        <v>5149</v>
      </c>
      <c r="O3101" s="187">
        <f t="shared" si="418"/>
        <v>0</v>
      </c>
      <c r="P3101" s="59">
        <f t="shared" si="417"/>
        <v>100</v>
      </c>
    </row>
    <row r="3102" spans="1:16" s="2" customFormat="1" outlineLevel="2" x14ac:dyDescent="0.2">
      <c r="A3102" s="217">
        <f t="shared" si="416"/>
        <v>3099</v>
      </c>
      <c r="B3102" s="57" t="s">
        <v>3898</v>
      </c>
      <c r="C3102" s="58" t="s">
        <v>428</v>
      </c>
      <c r="D3102" s="58" t="s">
        <v>2284</v>
      </c>
      <c r="E3102" s="58" t="s">
        <v>3899</v>
      </c>
      <c r="F3102" s="58" t="s">
        <v>2712</v>
      </c>
      <c r="G3102" s="58" t="s">
        <v>2315</v>
      </c>
      <c r="H3102" s="58" t="s">
        <v>445</v>
      </c>
      <c r="I3102" s="58" t="s">
        <v>25</v>
      </c>
      <c r="J3102" s="58" t="s">
        <v>25</v>
      </c>
      <c r="K3102" s="57"/>
      <c r="L3102" s="184">
        <v>1812</v>
      </c>
      <c r="M3102" s="185">
        <v>1935</v>
      </c>
      <c r="N3102" s="186">
        <v>1935</v>
      </c>
      <c r="O3102" s="187">
        <f t="shared" si="418"/>
        <v>0</v>
      </c>
      <c r="P3102" s="59">
        <f t="shared" si="417"/>
        <v>100</v>
      </c>
    </row>
    <row r="3103" spans="1:16" s="2" customFormat="1" outlineLevel="2" x14ac:dyDescent="0.2">
      <c r="A3103" s="217">
        <f t="shared" si="416"/>
        <v>3100</v>
      </c>
      <c r="B3103" s="57" t="s">
        <v>3900</v>
      </c>
      <c r="C3103" s="58" t="s">
        <v>428</v>
      </c>
      <c r="D3103" s="58" t="s">
        <v>2284</v>
      </c>
      <c r="E3103" s="58" t="s">
        <v>3901</v>
      </c>
      <c r="F3103" s="58" t="s">
        <v>2712</v>
      </c>
      <c r="G3103" s="58" t="s">
        <v>2315</v>
      </c>
      <c r="H3103" s="58" t="s">
        <v>445</v>
      </c>
      <c r="I3103" s="58" t="s">
        <v>25</v>
      </c>
      <c r="J3103" s="58" t="s">
        <v>25</v>
      </c>
      <c r="K3103" s="57"/>
      <c r="L3103" s="184">
        <v>3229</v>
      </c>
      <c r="M3103" s="185">
        <v>3642</v>
      </c>
      <c r="N3103" s="186">
        <v>3642</v>
      </c>
      <c r="O3103" s="187">
        <f t="shared" si="418"/>
        <v>0</v>
      </c>
      <c r="P3103" s="59">
        <f t="shared" si="417"/>
        <v>100</v>
      </c>
    </row>
    <row r="3104" spans="1:16" s="2" customFormat="1" outlineLevel="2" x14ac:dyDescent="0.2">
      <c r="A3104" s="217">
        <f t="shared" si="416"/>
        <v>3101</v>
      </c>
      <c r="B3104" s="57" t="s">
        <v>3902</v>
      </c>
      <c r="C3104" s="58" t="s">
        <v>428</v>
      </c>
      <c r="D3104" s="58" t="s">
        <v>2284</v>
      </c>
      <c r="E3104" s="58" t="s">
        <v>3903</v>
      </c>
      <c r="F3104" s="58" t="s">
        <v>2712</v>
      </c>
      <c r="G3104" s="58" t="s">
        <v>2315</v>
      </c>
      <c r="H3104" s="58" t="s">
        <v>445</v>
      </c>
      <c r="I3104" s="58" t="s">
        <v>25</v>
      </c>
      <c r="J3104" s="58" t="s">
        <v>25</v>
      </c>
      <c r="K3104" s="57"/>
      <c r="L3104" s="184">
        <v>3098</v>
      </c>
      <c r="M3104" s="185">
        <v>3564</v>
      </c>
      <c r="N3104" s="186">
        <v>3564</v>
      </c>
      <c r="O3104" s="187">
        <f t="shared" si="418"/>
        <v>0</v>
      </c>
      <c r="P3104" s="59">
        <f t="shared" si="417"/>
        <v>100</v>
      </c>
    </row>
    <row r="3105" spans="1:16" s="2" customFormat="1" outlineLevel="2" x14ac:dyDescent="0.2">
      <c r="A3105" s="217">
        <f t="shared" si="416"/>
        <v>3102</v>
      </c>
      <c r="B3105" s="57" t="s">
        <v>3306</v>
      </c>
      <c r="C3105" s="58" t="s">
        <v>428</v>
      </c>
      <c r="D3105" s="58" t="s">
        <v>2284</v>
      </c>
      <c r="E3105" s="58" t="s">
        <v>3307</v>
      </c>
      <c r="F3105" s="58" t="s">
        <v>2712</v>
      </c>
      <c r="G3105" s="58" t="s">
        <v>2315</v>
      </c>
      <c r="H3105" s="58" t="s">
        <v>445</v>
      </c>
      <c r="I3105" s="58" t="s">
        <v>25</v>
      </c>
      <c r="J3105" s="58" t="s">
        <v>25</v>
      </c>
      <c r="K3105" s="57"/>
      <c r="L3105" s="184">
        <v>5089</v>
      </c>
      <c r="M3105" s="185">
        <v>6223</v>
      </c>
      <c r="N3105" s="186">
        <v>6223</v>
      </c>
      <c r="O3105" s="187">
        <f t="shared" si="418"/>
        <v>0</v>
      </c>
      <c r="P3105" s="59">
        <f t="shared" si="417"/>
        <v>100</v>
      </c>
    </row>
    <row r="3106" spans="1:16" s="2" customFormat="1" outlineLevel="2" x14ac:dyDescent="0.2">
      <c r="A3106" s="217">
        <f t="shared" si="416"/>
        <v>3103</v>
      </c>
      <c r="B3106" s="57" t="s">
        <v>3904</v>
      </c>
      <c r="C3106" s="58" t="s">
        <v>428</v>
      </c>
      <c r="D3106" s="58" t="s">
        <v>2284</v>
      </c>
      <c r="E3106" s="58" t="s">
        <v>3905</v>
      </c>
      <c r="F3106" s="58" t="s">
        <v>2712</v>
      </c>
      <c r="G3106" s="58" t="s">
        <v>2315</v>
      </c>
      <c r="H3106" s="58" t="s">
        <v>445</v>
      </c>
      <c r="I3106" s="58" t="s">
        <v>25</v>
      </c>
      <c r="J3106" s="58" t="s">
        <v>25</v>
      </c>
      <c r="K3106" s="57"/>
      <c r="L3106" s="184">
        <v>9056</v>
      </c>
      <c r="M3106" s="185">
        <v>10901</v>
      </c>
      <c r="N3106" s="186">
        <v>10901</v>
      </c>
      <c r="O3106" s="187">
        <f t="shared" si="418"/>
        <v>0</v>
      </c>
      <c r="P3106" s="59">
        <f t="shared" si="417"/>
        <v>100</v>
      </c>
    </row>
    <row r="3107" spans="1:16" s="2" customFormat="1" outlineLevel="2" x14ac:dyDescent="0.2">
      <c r="A3107" s="217">
        <f t="shared" si="416"/>
        <v>3104</v>
      </c>
      <c r="B3107" s="57" t="s">
        <v>3906</v>
      </c>
      <c r="C3107" s="58" t="s">
        <v>428</v>
      </c>
      <c r="D3107" s="58" t="s">
        <v>2284</v>
      </c>
      <c r="E3107" s="58" t="s">
        <v>3907</v>
      </c>
      <c r="F3107" s="58" t="s">
        <v>2712</v>
      </c>
      <c r="G3107" s="58" t="s">
        <v>2315</v>
      </c>
      <c r="H3107" s="58" t="s">
        <v>445</v>
      </c>
      <c r="I3107" s="58" t="s">
        <v>25</v>
      </c>
      <c r="J3107" s="58" t="s">
        <v>25</v>
      </c>
      <c r="K3107" s="57"/>
      <c r="L3107" s="184">
        <v>4753</v>
      </c>
      <c r="M3107" s="185">
        <v>5519</v>
      </c>
      <c r="N3107" s="186">
        <v>5519</v>
      </c>
      <c r="O3107" s="187">
        <f t="shared" si="418"/>
        <v>0</v>
      </c>
      <c r="P3107" s="59">
        <f t="shared" si="417"/>
        <v>100</v>
      </c>
    </row>
    <row r="3108" spans="1:16" s="2" customFormat="1" outlineLevel="2" x14ac:dyDescent="0.2">
      <c r="A3108" s="217">
        <f t="shared" si="416"/>
        <v>3105</v>
      </c>
      <c r="B3108" s="57" t="s">
        <v>3308</v>
      </c>
      <c r="C3108" s="58" t="s">
        <v>428</v>
      </c>
      <c r="D3108" s="58" t="s">
        <v>2284</v>
      </c>
      <c r="E3108" s="58" t="s">
        <v>3309</v>
      </c>
      <c r="F3108" s="58" t="s">
        <v>2712</v>
      </c>
      <c r="G3108" s="58" t="s">
        <v>2315</v>
      </c>
      <c r="H3108" s="58" t="s">
        <v>445</v>
      </c>
      <c r="I3108" s="58" t="s">
        <v>25</v>
      </c>
      <c r="J3108" s="58" t="s">
        <v>25</v>
      </c>
      <c r="K3108" s="57"/>
      <c r="L3108" s="184">
        <v>1871</v>
      </c>
      <c r="M3108" s="185">
        <v>2019</v>
      </c>
      <c r="N3108" s="186">
        <v>2019</v>
      </c>
      <c r="O3108" s="187">
        <f t="shared" si="418"/>
        <v>0</v>
      </c>
      <c r="P3108" s="59">
        <f t="shared" si="417"/>
        <v>100</v>
      </c>
    </row>
    <row r="3109" spans="1:16" s="2" customFormat="1" outlineLevel="2" x14ac:dyDescent="0.2">
      <c r="A3109" s="217">
        <f t="shared" si="416"/>
        <v>3106</v>
      </c>
      <c r="B3109" s="57" t="s">
        <v>3908</v>
      </c>
      <c r="C3109" s="58" t="s">
        <v>428</v>
      </c>
      <c r="D3109" s="58" t="s">
        <v>2284</v>
      </c>
      <c r="E3109" s="58" t="s">
        <v>3909</v>
      </c>
      <c r="F3109" s="58" t="s">
        <v>2712</v>
      </c>
      <c r="G3109" s="58" t="s">
        <v>2315</v>
      </c>
      <c r="H3109" s="58" t="s">
        <v>445</v>
      </c>
      <c r="I3109" s="58" t="s">
        <v>25</v>
      </c>
      <c r="J3109" s="58" t="s">
        <v>25</v>
      </c>
      <c r="K3109" s="57"/>
      <c r="L3109" s="184">
        <v>2864</v>
      </c>
      <c r="M3109" s="185">
        <v>3297</v>
      </c>
      <c r="N3109" s="186">
        <v>3297</v>
      </c>
      <c r="O3109" s="187">
        <f t="shared" si="418"/>
        <v>0</v>
      </c>
      <c r="P3109" s="59">
        <f t="shared" si="417"/>
        <v>100</v>
      </c>
    </row>
    <row r="3110" spans="1:16" s="2" customFormat="1" outlineLevel="2" x14ac:dyDescent="0.2">
      <c r="A3110" s="217">
        <f t="shared" si="416"/>
        <v>3107</v>
      </c>
      <c r="B3110" s="57" t="s">
        <v>3910</v>
      </c>
      <c r="C3110" s="58" t="s">
        <v>428</v>
      </c>
      <c r="D3110" s="58" t="s">
        <v>2284</v>
      </c>
      <c r="E3110" s="58" t="s">
        <v>3911</v>
      </c>
      <c r="F3110" s="58" t="s">
        <v>2712</v>
      </c>
      <c r="G3110" s="58" t="s">
        <v>2315</v>
      </c>
      <c r="H3110" s="58" t="s">
        <v>445</v>
      </c>
      <c r="I3110" s="58" t="s">
        <v>25</v>
      </c>
      <c r="J3110" s="58" t="s">
        <v>25</v>
      </c>
      <c r="K3110" s="57"/>
      <c r="L3110" s="184">
        <v>3875</v>
      </c>
      <c r="M3110" s="185">
        <v>4465</v>
      </c>
      <c r="N3110" s="186">
        <v>4465</v>
      </c>
      <c r="O3110" s="187">
        <f t="shared" si="418"/>
        <v>0</v>
      </c>
      <c r="P3110" s="59">
        <f t="shared" si="417"/>
        <v>100</v>
      </c>
    </row>
    <row r="3111" spans="1:16" s="2" customFormat="1" outlineLevel="2" x14ac:dyDescent="0.2">
      <c r="A3111" s="217">
        <f t="shared" si="416"/>
        <v>3108</v>
      </c>
      <c r="B3111" s="57" t="s">
        <v>3912</v>
      </c>
      <c r="C3111" s="58" t="s">
        <v>428</v>
      </c>
      <c r="D3111" s="58" t="s">
        <v>2284</v>
      </c>
      <c r="E3111" s="58" t="s">
        <v>3913</v>
      </c>
      <c r="F3111" s="58" t="s">
        <v>2712</v>
      </c>
      <c r="G3111" s="58" t="s">
        <v>2315</v>
      </c>
      <c r="H3111" s="58" t="s">
        <v>445</v>
      </c>
      <c r="I3111" s="58" t="s">
        <v>25</v>
      </c>
      <c r="J3111" s="58" t="s">
        <v>25</v>
      </c>
      <c r="K3111" s="57"/>
      <c r="L3111" s="184">
        <v>3356</v>
      </c>
      <c r="M3111" s="185">
        <v>3745</v>
      </c>
      <c r="N3111" s="186">
        <v>3745</v>
      </c>
      <c r="O3111" s="187">
        <f t="shared" si="418"/>
        <v>0</v>
      </c>
      <c r="P3111" s="59">
        <f t="shared" si="417"/>
        <v>100</v>
      </c>
    </row>
    <row r="3112" spans="1:16" s="2" customFormat="1" outlineLevel="2" x14ac:dyDescent="0.2">
      <c r="A3112" s="217">
        <f t="shared" si="416"/>
        <v>3109</v>
      </c>
      <c r="B3112" s="57" t="s">
        <v>3914</v>
      </c>
      <c r="C3112" s="58" t="s">
        <v>428</v>
      </c>
      <c r="D3112" s="58" t="s">
        <v>2284</v>
      </c>
      <c r="E3112" s="58" t="s">
        <v>3915</v>
      </c>
      <c r="F3112" s="58" t="s">
        <v>2712</v>
      </c>
      <c r="G3112" s="58" t="s">
        <v>2315</v>
      </c>
      <c r="H3112" s="58" t="s">
        <v>445</v>
      </c>
      <c r="I3112" s="58" t="s">
        <v>25</v>
      </c>
      <c r="J3112" s="58" t="s">
        <v>25</v>
      </c>
      <c r="K3112" s="57"/>
      <c r="L3112" s="184">
        <v>6498</v>
      </c>
      <c r="M3112" s="185">
        <v>6795</v>
      </c>
      <c r="N3112" s="186">
        <v>6795</v>
      </c>
      <c r="O3112" s="187">
        <f t="shared" si="418"/>
        <v>0</v>
      </c>
      <c r="P3112" s="59">
        <f t="shared" si="417"/>
        <v>100</v>
      </c>
    </row>
    <row r="3113" spans="1:16" s="2" customFormat="1" outlineLevel="2" x14ac:dyDescent="0.2">
      <c r="A3113" s="217">
        <f t="shared" si="416"/>
        <v>3110</v>
      </c>
      <c r="B3113" s="57" t="s">
        <v>3916</v>
      </c>
      <c r="C3113" s="58" t="s">
        <v>428</v>
      </c>
      <c r="D3113" s="58" t="s">
        <v>2284</v>
      </c>
      <c r="E3113" s="58" t="s">
        <v>3917</v>
      </c>
      <c r="F3113" s="58" t="s">
        <v>2712</v>
      </c>
      <c r="G3113" s="58" t="s">
        <v>2315</v>
      </c>
      <c r="H3113" s="58" t="s">
        <v>445</v>
      </c>
      <c r="I3113" s="58" t="s">
        <v>25</v>
      </c>
      <c r="J3113" s="58" t="s">
        <v>25</v>
      </c>
      <c r="K3113" s="57"/>
      <c r="L3113" s="184">
        <v>5942</v>
      </c>
      <c r="M3113" s="185">
        <v>6778</v>
      </c>
      <c r="N3113" s="186">
        <v>6778</v>
      </c>
      <c r="O3113" s="187">
        <f t="shared" si="418"/>
        <v>0</v>
      </c>
      <c r="P3113" s="59">
        <f t="shared" si="417"/>
        <v>100</v>
      </c>
    </row>
    <row r="3114" spans="1:16" s="2" customFormat="1" outlineLevel="2" x14ac:dyDescent="0.2">
      <c r="A3114" s="217">
        <f t="shared" si="416"/>
        <v>3111</v>
      </c>
      <c r="B3114" s="57" t="s">
        <v>3310</v>
      </c>
      <c r="C3114" s="58" t="s">
        <v>428</v>
      </c>
      <c r="D3114" s="58" t="s">
        <v>2284</v>
      </c>
      <c r="E3114" s="58" t="s">
        <v>3311</v>
      </c>
      <c r="F3114" s="58" t="s">
        <v>2712</v>
      </c>
      <c r="G3114" s="58" t="s">
        <v>2315</v>
      </c>
      <c r="H3114" s="58" t="s">
        <v>445</v>
      </c>
      <c r="I3114" s="58" t="s">
        <v>25</v>
      </c>
      <c r="J3114" s="58" t="s">
        <v>25</v>
      </c>
      <c r="K3114" s="57"/>
      <c r="L3114" s="184">
        <v>1753</v>
      </c>
      <c r="M3114" s="185">
        <v>1979</v>
      </c>
      <c r="N3114" s="186">
        <v>1979</v>
      </c>
      <c r="O3114" s="187">
        <f t="shared" si="418"/>
        <v>0</v>
      </c>
      <c r="P3114" s="59">
        <f t="shared" si="417"/>
        <v>100</v>
      </c>
    </row>
    <row r="3115" spans="1:16" s="2" customFormat="1" outlineLevel="2" x14ac:dyDescent="0.2">
      <c r="A3115" s="217">
        <f t="shared" si="416"/>
        <v>3112</v>
      </c>
      <c r="B3115" s="57" t="s">
        <v>3918</v>
      </c>
      <c r="C3115" s="58" t="s">
        <v>428</v>
      </c>
      <c r="D3115" s="58" t="s">
        <v>2284</v>
      </c>
      <c r="E3115" s="58" t="s">
        <v>3919</v>
      </c>
      <c r="F3115" s="58" t="s">
        <v>2712</v>
      </c>
      <c r="G3115" s="58" t="s">
        <v>2315</v>
      </c>
      <c r="H3115" s="58" t="s">
        <v>445</v>
      </c>
      <c r="I3115" s="58" t="s">
        <v>25</v>
      </c>
      <c r="J3115" s="58" t="s">
        <v>25</v>
      </c>
      <c r="K3115" s="57"/>
      <c r="L3115" s="184">
        <v>1812</v>
      </c>
      <c r="M3115" s="185">
        <v>1958</v>
      </c>
      <c r="N3115" s="186">
        <v>1958</v>
      </c>
      <c r="O3115" s="187">
        <f t="shared" si="418"/>
        <v>0</v>
      </c>
      <c r="P3115" s="59">
        <f t="shared" si="417"/>
        <v>100</v>
      </c>
    </row>
    <row r="3116" spans="1:16" s="2" customFormat="1" outlineLevel="2" x14ac:dyDescent="0.2">
      <c r="A3116" s="217">
        <f t="shared" si="416"/>
        <v>3113</v>
      </c>
      <c r="B3116" s="57" t="s">
        <v>3920</v>
      </c>
      <c r="C3116" s="58" t="s">
        <v>428</v>
      </c>
      <c r="D3116" s="58" t="s">
        <v>2284</v>
      </c>
      <c r="E3116" s="58" t="s">
        <v>3921</v>
      </c>
      <c r="F3116" s="58" t="s">
        <v>2712</v>
      </c>
      <c r="G3116" s="58" t="s">
        <v>2315</v>
      </c>
      <c r="H3116" s="58" t="s">
        <v>445</v>
      </c>
      <c r="I3116" s="58" t="s">
        <v>25</v>
      </c>
      <c r="J3116" s="58" t="s">
        <v>25</v>
      </c>
      <c r="K3116" s="57"/>
      <c r="L3116" s="184">
        <v>8987</v>
      </c>
      <c r="M3116" s="185">
        <v>10012</v>
      </c>
      <c r="N3116" s="186">
        <v>10012</v>
      </c>
      <c r="O3116" s="187">
        <f t="shared" si="418"/>
        <v>0</v>
      </c>
      <c r="P3116" s="59">
        <f t="shared" si="417"/>
        <v>100</v>
      </c>
    </row>
    <row r="3117" spans="1:16" s="2" customFormat="1" outlineLevel="2" x14ac:dyDescent="0.2">
      <c r="A3117" s="217">
        <f t="shared" si="416"/>
        <v>3114</v>
      </c>
      <c r="B3117" s="57" t="s">
        <v>3312</v>
      </c>
      <c r="C3117" s="58" t="s">
        <v>428</v>
      </c>
      <c r="D3117" s="58" t="s">
        <v>2284</v>
      </c>
      <c r="E3117" s="58" t="s">
        <v>3313</v>
      </c>
      <c r="F3117" s="58" t="s">
        <v>2712</v>
      </c>
      <c r="G3117" s="58" t="s">
        <v>2315</v>
      </c>
      <c r="H3117" s="58" t="s">
        <v>445</v>
      </c>
      <c r="I3117" s="58" t="s">
        <v>25</v>
      </c>
      <c r="J3117" s="58" t="s">
        <v>25</v>
      </c>
      <c r="K3117" s="57"/>
      <c r="L3117" s="184">
        <v>10069</v>
      </c>
      <c r="M3117" s="185">
        <v>12270</v>
      </c>
      <c r="N3117" s="186">
        <v>12270</v>
      </c>
      <c r="O3117" s="187">
        <f t="shared" si="418"/>
        <v>0</v>
      </c>
      <c r="P3117" s="59">
        <f t="shared" si="417"/>
        <v>100</v>
      </c>
    </row>
    <row r="3118" spans="1:16" s="2" customFormat="1" outlineLevel="2" x14ac:dyDescent="0.2">
      <c r="A3118" s="217">
        <f t="shared" si="416"/>
        <v>3115</v>
      </c>
      <c r="B3118" s="57" t="s">
        <v>3922</v>
      </c>
      <c r="C3118" s="58" t="s">
        <v>428</v>
      </c>
      <c r="D3118" s="58" t="s">
        <v>2284</v>
      </c>
      <c r="E3118" s="58" t="s">
        <v>3923</v>
      </c>
      <c r="F3118" s="58" t="s">
        <v>2712</v>
      </c>
      <c r="G3118" s="58" t="s">
        <v>2315</v>
      </c>
      <c r="H3118" s="58" t="s">
        <v>445</v>
      </c>
      <c r="I3118" s="58" t="s">
        <v>25</v>
      </c>
      <c r="J3118" s="58" t="s">
        <v>25</v>
      </c>
      <c r="K3118" s="57"/>
      <c r="L3118" s="184">
        <v>7256</v>
      </c>
      <c r="M3118" s="185">
        <v>8794</v>
      </c>
      <c r="N3118" s="186">
        <v>8794</v>
      </c>
      <c r="O3118" s="187">
        <f t="shared" si="418"/>
        <v>0</v>
      </c>
      <c r="P3118" s="59">
        <f t="shared" si="417"/>
        <v>100</v>
      </c>
    </row>
    <row r="3119" spans="1:16" s="2" customFormat="1" outlineLevel="2" x14ac:dyDescent="0.2">
      <c r="A3119" s="217">
        <f t="shared" si="416"/>
        <v>3116</v>
      </c>
      <c r="B3119" s="57" t="s">
        <v>3924</v>
      </c>
      <c r="C3119" s="58" t="s">
        <v>428</v>
      </c>
      <c r="D3119" s="58" t="s">
        <v>2284</v>
      </c>
      <c r="E3119" s="58" t="s">
        <v>3925</v>
      </c>
      <c r="F3119" s="58" t="s">
        <v>2712</v>
      </c>
      <c r="G3119" s="58" t="s">
        <v>2315</v>
      </c>
      <c r="H3119" s="58" t="s">
        <v>445</v>
      </c>
      <c r="I3119" s="58" t="s">
        <v>25</v>
      </c>
      <c r="J3119" s="58" t="s">
        <v>25</v>
      </c>
      <c r="K3119" s="57"/>
      <c r="L3119" s="184">
        <v>4208</v>
      </c>
      <c r="M3119" s="185">
        <v>4867</v>
      </c>
      <c r="N3119" s="186">
        <v>4867</v>
      </c>
      <c r="O3119" s="187">
        <f t="shared" si="418"/>
        <v>0</v>
      </c>
      <c r="P3119" s="59">
        <f t="shared" si="417"/>
        <v>100</v>
      </c>
    </row>
    <row r="3120" spans="1:16" s="2" customFormat="1" outlineLevel="2" x14ac:dyDescent="0.2">
      <c r="A3120" s="217">
        <f t="shared" si="416"/>
        <v>3117</v>
      </c>
      <c r="B3120" s="57" t="s">
        <v>3926</v>
      </c>
      <c r="C3120" s="58" t="s">
        <v>428</v>
      </c>
      <c r="D3120" s="58" t="s">
        <v>2284</v>
      </c>
      <c r="E3120" s="58" t="s">
        <v>3927</v>
      </c>
      <c r="F3120" s="58" t="s">
        <v>2712</v>
      </c>
      <c r="G3120" s="58" t="s">
        <v>2315</v>
      </c>
      <c r="H3120" s="58" t="s">
        <v>445</v>
      </c>
      <c r="I3120" s="58" t="s">
        <v>25</v>
      </c>
      <c r="J3120" s="58" t="s">
        <v>25</v>
      </c>
      <c r="K3120" s="57"/>
      <c r="L3120" s="184">
        <v>3685</v>
      </c>
      <c r="M3120" s="185">
        <v>4135</v>
      </c>
      <c r="N3120" s="186">
        <v>4135</v>
      </c>
      <c r="O3120" s="187">
        <f t="shared" si="418"/>
        <v>0</v>
      </c>
      <c r="P3120" s="59">
        <f t="shared" si="417"/>
        <v>100</v>
      </c>
    </row>
    <row r="3121" spans="1:16" s="2" customFormat="1" outlineLevel="2" x14ac:dyDescent="0.2">
      <c r="A3121" s="217">
        <f t="shared" si="416"/>
        <v>3118</v>
      </c>
      <c r="B3121" s="57" t="s">
        <v>3928</v>
      </c>
      <c r="C3121" s="58" t="s">
        <v>428</v>
      </c>
      <c r="D3121" s="58" t="s">
        <v>2284</v>
      </c>
      <c r="E3121" s="58" t="s">
        <v>3929</v>
      </c>
      <c r="F3121" s="58" t="s">
        <v>2712</v>
      </c>
      <c r="G3121" s="58" t="s">
        <v>2315</v>
      </c>
      <c r="H3121" s="58" t="s">
        <v>445</v>
      </c>
      <c r="I3121" s="58" t="s">
        <v>25</v>
      </c>
      <c r="J3121" s="58" t="s">
        <v>25</v>
      </c>
      <c r="K3121" s="57"/>
      <c r="L3121" s="184">
        <v>1472</v>
      </c>
      <c r="M3121" s="185">
        <v>1950</v>
      </c>
      <c r="N3121" s="186">
        <v>1950</v>
      </c>
      <c r="O3121" s="187">
        <f t="shared" si="418"/>
        <v>0</v>
      </c>
      <c r="P3121" s="59">
        <f t="shared" si="417"/>
        <v>100</v>
      </c>
    </row>
    <row r="3122" spans="1:16" s="2" customFormat="1" outlineLevel="2" x14ac:dyDescent="0.2">
      <c r="A3122" s="217">
        <f t="shared" si="416"/>
        <v>3119</v>
      </c>
      <c r="B3122" s="57" t="s">
        <v>3314</v>
      </c>
      <c r="C3122" s="58" t="s">
        <v>428</v>
      </c>
      <c r="D3122" s="58" t="s">
        <v>2284</v>
      </c>
      <c r="E3122" s="58" t="s">
        <v>3315</v>
      </c>
      <c r="F3122" s="58" t="s">
        <v>2712</v>
      </c>
      <c r="G3122" s="58" t="s">
        <v>2315</v>
      </c>
      <c r="H3122" s="58" t="s">
        <v>445</v>
      </c>
      <c r="I3122" s="58" t="s">
        <v>25</v>
      </c>
      <c r="J3122" s="58" t="s">
        <v>25</v>
      </c>
      <c r="K3122" s="57"/>
      <c r="L3122" s="184">
        <v>1872</v>
      </c>
      <c r="M3122" s="185">
        <v>2122</v>
      </c>
      <c r="N3122" s="186">
        <v>2122</v>
      </c>
      <c r="O3122" s="187">
        <f t="shared" si="418"/>
        <v>0</v>
      </c>
      <c r="P3122" s="59">
        <f t="shared" si="417"/>
        <v>100</v>
      </c>
    </row>
    <row r="3123" spans="1:16" s="2" customFormat="1" outlineLevel="2" x14ac:dyDescent="0.2">
      <c r="A3123" s="217">
        <f t="shared" si="416"/>
        <v>3120</v>
      </c>
      <c r="B3123" s="57" t="s">
        <v>3930</v>
      </c>
      <c r="C3123" s="58" t="s">
        <v>428</v>
      </c>
      <c r="D3123" s="58" t="s">
        <v>2284</v>
      </c>
      <c r="E3123" s="58" t="s">
        <v>3931</v>
      </c>
      <c r="F3123" s="58" t="s">
        <v>2712</v>
      </c>
      <c r="G3123" s="58" t="s">
        <v>2315</v>
      </c>
      <c r="H3123" s="58" t="s">
        <v>445</v>
      </c>
      <c r="I3123" s="58" t="s">
        <v>25</v>
      </c>
      <c r="J3123" s="58" t="s">
        <v>25</v>
      </c>
      <c r="K3123" s="57"/>
      <c r="L3123" s="184">
        <v>1364</v>
      </c>
      <c r="M3123" s="185">
        <v>1480</v>
      </c>
      <c r="N3123" s="186">
        <v>1480</v>
      </c>
      <c r="O3123" s="187">
        <f t="shared" si="418"/>
        <v>0</v>
      </c>
      <c r="P3123" s="59">
        <f t="shared" si="417"/>
        <v>100</v>
      </c>
    </row>
    <row r="3124" spans="1:16" s="2" customFormat="1" outlineLevel="2" x14ac:dyDescent="0.2">
      <c r="A3124" s="217">
        <f t="shared" si="416"/>
        <v>3121</v>
      </c>
      <c r="B3124" s="57" t="s">
        <v>3316</v>
      </c>
      <c r="C3124" s="58" t="s">
        <v>428</v>
      </c>
      <c r="D3124" s="58" t="s">
        <v>2284</v>
      </c>
      <c r="E3124" s="58" t="s">
        <v>3317</v>
      </c>
      <c r="F3124" s="58" t="s">
        <v>2712</v>
      </c>
      <c r="G3124" s="58" t="s">
        <v>2315</v>
      </c>
      <c r="H3124" s="58" t="s">
        <v>445</v>
      </c>
      <c r="I3124" s="58" t="s">
        <v>25</v>
      </c>
      <c r="J3124" s="58" t="s">
        <v>25</v>
      </c>
      <c r="K3124" s="57"/>
      <c r="L3124" s="184">
        <v>4303</v>
      </c>
      <c r="M3124" s="185">
        <v>4975</v>
      </c>
      <c r="N3124" s="186">
        <v>4975</v>
      </c>
      <c r="O3124" s="187">
        <f t="shared" si="418"/>
        <v>0</v>
      </c>
      <c r="P3124" s="59">
        <f t="shared" si="417"/>
        <v>100</v>
      </c>
    </row>
    <row r="3125" spans="1:16" s="2" customFormat="1" outlineLevel="2" x14ac:dyDescent="0.2">
      <c r="A3125" s="217">
        <f t="shared" si="416"/>
        <v>3122</v>
      </c>
      <c r="B3125" s="57" t="s">
        <v>3318</v>
      </c>
      <c r="C3125" s="58" t="s">
        <v>428</v>
      </c>
      <c r="D3125" s="58" t="s">
        <v>2284</v>
      </c>
      <c r="E3125" s="58" t="s">
        <v>3319</v>
      </c>
      <c r="F3125" s="58" t="s">
        <v>2712</v>
      </c>
      <c r="G3125" s="58" t="s">
        <v>2315</v>
      </c>
      <c r="H3125" s="58" t="s">
        <v>445</v>
      </c>
      <c r="I3125" s="58" t="s">
        <v>25</v>
      </c>
      <c r="J3125" s="58" t="s">
        <v>25</v>
      </c>
      <c r="K3125" s="57"/>
      <c r="L3125" s="184">
        <v>6479</v>
      </c>
      <c r="M3125" s="185">
        <v>7863</v>
      </c>
      <c r="N3125" s="186">
        <v>7863</v>
      </c>
      <c r="O3125" s="187">
        <f t="shared" si="418"/>
        <v>0</v>
      </c>
      <c r="P3125" s="59">
        <f t="shared" si="417"/>
        <v>100</v>
      </c>
    </row>
    <row r="3126" spans="1:16" s="2" customFormat="1" outlineLevel="2" x14ac:dyDescent="0.2">
      <c r="A3126" s="217">
        <f t="shared" si="416"/>
        <v>3123</v>
      </c>
      <c r="B3126" s="57" t="s">
        <v>3932</v>
      </c>
      <c r="C3126" s="58" t="s">
        <v>428</v>
      </c>
      <c r="D3126" s="58" t="s">
        <v>2284</v>
      </c>
      <c r="E3126" s="58" t="s">
        <v>3933</v>
      </c>
      <c r="F3126" s="58" t="s">
        <v>2712</v>
      </c>
      <c r="G3126" s="58" t="s">
        <v>2315</v>
      </c>
      <c r="H3126" s="58" t="s">
        <v>445</v>
      </c>
      <c r="I3126" s="58" t="s">
        <v>25</v>
      </c>
      <c r="J3126" s="58" t="s">
        <v>25</v>
      </c>
      <c r="K3126" s="57"/>
      <c r="L3126" s="184">
        <v>2090</v>
      </c>
      <c r="M3126" s="185">
        <v>2717</v>
      </c>
      <c r="N3126" s="186">
        <v>2717</v>
      </c>
      <c r="O3126" s="187">
        <f t="shared" si="418"/>
        <v>0</v>
      </c>
      <c r="P3126" s="59">
        <f t="shared" si="417"/>
        <v>100</v>
      </c>
    </row>
    <row r="3127" spans="1:16" s="2" customFormat="1" outlineLevel="2" x14ac:dyDescent="0.2">
      <c r="A3127" s="217">
        <f t="shared" si="416"/>
        <v>3124</v>
      </c>
      <c r="B3127" s="57" t="s">
        <v>3934</v>
      </c>
      <c r="C3127" s="58" t="s">
        <v>428</v>
      </c>
      <c r="D3127" s="58" t="s">
        <v>2284</v>
      </c>
      <c r="E3127" s="58" t="s">
        <v>3935</v>
      </c>
      <c r="F3127" s="58" t="s">
        <v>2712</v>
      </c>
      <c r="G3127" s="58" t="s">
        <v>2315</v>
      </c>
      <c r="H3127" s="58" t="s">
        <v>445</v>
      </c>
      <c r="I3127" s="58" t="s">
        <v>25</v>
      </c>
      <c r="J3127" s="58" t="s">
        <v>25</v>
      </c>
      <c r="K3127" s="57"/>
      <c r="L3127" s="184">
        <v>1835</v>
      </c>
      <c r="M3127" s="185">
        <v>2126</v>
      </c>
      <c r="N3127" s="186">
        <v>2126</v>
      </c>
      <c r="O3127" s="187">
        <f t="shared" si="418"/>
        <v>0</v>
      </c>
      <c r="P3127" s="59">
        <f t="shared" si="417"/>
        <v>100</v>
      </c>
    </row>
    <row r="3128" spans="1:16" s="2" customFormat="1" outlineLevel="2" x14ac:dyDescent="0.2">
      <c r="A3128" s="217">
        <f t="shared" si="416"/>
        <v>3125</v>
      </c>
      <c r="B3128" s="57" t="s">
        <v>3936</v>
      </c>
      <c r="C3128" s="58" t="s">
        <v>428</v>
      </c>
      <c r="D3128" s="58" t="s">
        <v>2284</v>
      </c>
      <c r="E3128" s="58" t="s">
        <v>3937</v>
      </c>
      <c r="F3128" s="58" t="s">
        <v>2712</v>
      </c>
      <c r="G3128" s="58" t="s">
        <v>2315</v>
      </c>
      <c r="H3128" s="58" t="s">
        <v>445</v>
      </c>
      <c r="I3128" s="58" t="s">
        <v>25</v>
      </c>
      <c r="J3128" s="58" t="s">
        <v>25</v>
      </c>
      <c r="K3128" s="57"/>
      <c r="L3128" s="184">
        <v>3485</v>
      </c>
      <c r="M3128" s="185">
        <v>3598</v>
      </c>
      <c r="N3128" s="186">
        <v>3598</v>
      </c>
      <c r="O3128" s="187">
        <f t="shared" si="418"/>
        <v>0</v>
      </c>
      <c r="P3128" s="59">
        <f t="shared" si="417"/>
        <v>100</v>
      </c>
    </row>
    <row r="3129" spans="1:16" s="2" customFormat="1" outlineLevel="2" x14ac:dyDescent="0.2">
      <c r="A3129" s="217">
        <f t="shared" si="416"/>
        <v>3126</v>
      </c>
      <c r="B3129" s="57" t="s">
        <v>3320</v>
      </c>
      <c r="C3129" s="58" t="s">
        <v>428</v>
      </c>
      <c r="D3129" s="58" t="s">
        <v>2284</v>
      </c>
      <c r="E3129" s="58" t="s">
        <v>3321</v>
      </c>
      <c r="F3129" s="58" t="s">
        <v>2712</v>
      </c>
      <c r="G3129" s="58" t="s">
        <v>2315</v>
      </c>
      <c r="H3129" s="58" t="s">
        <v>445</v>
      </c>
      <c r="I3129" s="58" t="s">
        <v>25</v>
      </c>
      <c r="J3129" s="58" t="s">
        <v>25</v>
      </c>
      <c r="K3129" s="57"/>
      <c r="L3129" s="184">
        <v>3300</v>
      </c>
      <c r="M3129" s="185">
        <v>3860</v>
      </c>
      <c r="N3129" s="186">
        <v>3860</v>
      </c>
      <c r="O3129" s="187">
        <f t="shared" si="418"/>
        <v>0</v>
      </c>
      <c r="P3129" s="59">
        <f t="shared" si="417"/>
        <v>100</v>
      </c>
    </row>
    <row r="3130" spans="1:16" s="2" customFormat="1" outlineLevel="2" x14ac:dyDescent="0.2">
      <c r="A3130" s="217">
        <f t="shared" si="416"/>
        <v>3127</v>
      </c>
      <c r="B3130" s="57" t="s">
        <v>3938</v>
      </c>
      <c r="C3130" s="58" t="s">
        <v>428</v>
      </c>
      <c r="D3130" s="58" t="s">
        <v>2284</v>
      </c>
      <c r="E3130" s="58" t="s">
        <v>3939</v>
      </c>
      <c r="F3130" s="58" t="s">
        <v>2712</v>
      </c>
      <c r="G3130" s="58" t="s">
        <v>2315</v>
      </c>
      <c r="H3130" s="58" t="s">
        <v>445</v>
      </c>
      <c r="I3130" s="58" t="s">
        <v>25</v>
      </c>
      <c r="J3130" s="58" t="s">
        <v>25</v>
      </c>
      <c r="K3130" s="57"/>
      <c r="L3130" s="184">
        <v>6249</v>
      </c>
      <c r="M3130" s="185">
        <v>7421</v>
      </c>
      <c r="N3130" s="186">
        <v>7421</v>
      </c>
      <c r="O3130" s="187">
        <f t="shared" si="418"/>
        <v>0</v>
      </c>
      <c r="P3130" s="59">
        <f t="shared" si="417"/>
        <v>100</v>
      </c>
    </row>
    <row r="3131" spans="1:16" s="2" customFormat="1" outlineLevel="2" x14ac:dyDescent="0.2">
      <c r="A3131" s="217">
        <f t="shared" si="416"/>
        <v>3128</v>
      </c>
      <c r="B3131" s="57" t="s">
        <v>3940</v>
      </c>
      <c r="C3131" s="58" t="s">
        <v>428</v>
      </c>
      <c r="D3131" s="58" t="s">
        <v>2284</v>
      </c>
      <c r="E3131" s="58" t="s">
        <v>3941</v>
      </c>
      <c r="F3131" s="58" t="s">
        <v>2712</v>
      </c>
      <c r="G3131" s="58" t="s">
        <v>2315</v>
      </c>
      <c r="H3131" s="58" t="s">
        <v>445</v>
      </c>
      <c r="I3131" s="58" t="s">
        <v>25</v>
      </c>
      <c r="J3131" s="58" t="s">
        <v>25</v>
      </c>
      <c r="K3131" s="57"/>
      <c r="L3131" s="184">
        <v>4364</v>
      </c>
      <c r="M3131" s="185">
        <v>4956</v>
      </c>
      <c r="N3131" s="186">
        <v>4956</v>
      </c>
      <c r="O3131" s="187">
        <f t="shared" si="418"/>
        <v>0</v>
      </c>
      <c r="P3131" s="59">
        <f t="shared" si="417"/>
        <v>100</v>
      </c>
    </row>
    <row r="3132" spans="1:16" s="2" customFormat="1" outlineLevel="2" x14ac:dyDescent="0.2">
      <c r="A3132" s="217">
        <f t="shared" si="416"/>
        <v>3129</v>
      </c>
      <c r="B3132" s="57" t="s">
        <v>3942</v>
      </c>
      <c r="C3132" s="58" t="s">
        <v>428</v>
      </c>
      <c r="D3132" s="58" t="s">
        <v>2284</v>
      </c>
      <c r="E3132" s="58" t="s">
        <v>3943</v>
      </c>
      <c r="F3132" s="58" t="s">
        <v>2712</v>
      </c>
      <c r="G3132" s="58" t="s">
        <v>2315</v>
      </c>
      <c r="H3132" s="58" t="s">
        <v>445</v>
      </c>
      <c r="I3132" s="58" t="s">
        <v>25</v>
      </c>
      <c r="J3132" s="58" t="s">
        <v>25</v>
      </c>
      <c r="K3132" s="57"/>
      <c r="L3132" s="184">
        <v>4478</v>
      </c>
      <c r="M3132" s="185">
        <v>5118</v>
      </c>
      <c r="N3132" s="186">
        <v>5118</v>
      </c>
      <c r="O3132" s="187">
        <f t="shared" si="418"/>
        <v>0</v>
      </c>
      <c r="P3132" s="59">
        <f t="shared" si="417"/>
        <v>100</v>
      </c>
    </row>
    <row r="3133" spans="1:16" s="2" customFormat="1" outlineLevel="2" x14ac:dyDescent="0.2">
      <c r="A3133" s="217">
        <f t="shared" si="416"/>
        <v>3130</v>
      </c>
      <c r="B3133" s="57" t="s">
        <v>3944</v>
      </c>
      <c r="C3133" s="58" t="s">
        <v>428</v>
      </c>
      <c r="D3133" s="58" t="s">
        <v>2284</v>
      </c>
      <c r="E3133" s="58" t="s">
        <v>3945</v>
      </c>
      <c r="F3133" s="58" t="s">
        <v>2712</v>
      </c>
      <c r="G3133" s="58" t="s">
        <v>2315</v>
      </c>
      <c r="H3133" s="58" t="s">
        <v>445</v>
      </c>
      <c r="I3133" s="58" t="s">
        <v>25</v>
      </c>
      <c r="J3133" s="58" t="s">
        <v>25</v>
      </c>
      <c r="K3133" s="57"/>
      <c r="L3133" s="184">
        <v>6312</v>
      </c>
      <c r="M3133" s="185">
        <v>7246</v>
      </c>
      <c r="N3133" s="186">
        <v>7246</v>
      </c>
      <c r="O3133" s="187">
        <f t="shared" si="418"/>
        <v>0</v>
      </c>
      <c r="P3133" s="59">
        <f t="shared" si="417"/>
        <v>100</v>
      </c>
    </row>
    <row r="3134" spans="1:16" s="2" customFormat="1" outlineLevel="2" x14ac:dyDescent="0.2">
      <c r="A3134" s="217">
        <f t="shared" si="416"/>
        <v>3131</v>
      </c>
      <c r="B3134" s="57" t="s">
        <v>3322</v>
      </c>
      <c r="C3134" s="58" t="s">
        <v>428</v>
      </c>
      <c r="D3134" s="58" t="s">
        <v>2284</v>
      </c>
      <c r="E3134" s="58" t="s">
        <v>3323</v>
      </c>
      <c r="F3134" s="58" t="s">
        <v>2712</v>
      </c>
      <c r="G3134" s="58" t="s">
        <v>2315</v>
      </c>
      <c r="H3134" s="58" t="s">
        <v>445</v>
      </c>
      <c r="I3134" s="58" t="s">
        <v>25</v>
      </c>
      <c r="J3134" s="58" t="s">
        <v>25</v>
      </c>
      <c r="K3134" s="57"/>
      <c r="L3134" s="184">
        <v>6556</v>
      </c>
      <c r="M3134" s="185">
        <v>7334</v>
      </c>
      <c r="N3134" s="186">
        <v>7334</v>
      </c>
      <c r="O3134" s="187">
        <f t="shared" si="418"/>
        <v>0</v>
      </c>
      <c r="P3134" s="59">
        <f t="shared" si="417"/>
        <v>100</v>
      </c>
    </row>
    <row r="3135" spans="1:16" s="2" customFormat="1" outlineLevel="2" x14ac:dyDescent="0.2">
      <c r="A3135" s="217">
        <f t="shared" si="416"/>
        <v>3132</v>
      </c>
      <c r="B3135" s="57" t="s">
        <v>3946</v>
      </c>
      <c r="C3135" s="58" t="s">
        <v>428</v>
      </c>
      <c r="D3135" s="58" t="s">
        <v>2284</v>
      </c>
      <c r="E3135" s="58" t="s">
        <v>3947</v>
      </c>
      <c r="F3135" s="58" t="s">
        <v>2712</v>
      </c>
      <c r="G3135" s="58" t="s">
        <v>2315</v>
      </c>
      <c r="H3135" s="58" t="s">
        <v>445</v>
      </c>
      <c r="I3135" s="58" t="s">
        <v>25</v>
      </c>
      <c r="J3135" s="58" t="s">
        <v>25</v>
      </c>
      <c r="K3135" s="57"/>
      <c r="L3135" s="184">
        <v>3542</v>
      </c>
      <c r="M3135" s="185">
        <v>4322</v>
      </c>
      <c r="N3135" s="186">
        <v>4322</v>
      </c>
      <c r="O3135" s="187">
        <f t="shared" si="418"/>
        <v>0</v>
      </c>
      <c r="P3135" s="59">
        <f t="shared" si="417"/>
        <v>100</v>
      </c>
    </row>
    <row r="3136" spans="1:16" s="2" customFormat="1" outlineLevel="2" x14ac:dyDescent="0.2">
      <c r="A3136" s="217">
        <f t="shared" si="416"/>
        <v>3133</v>
      </c>
      <c r="B3136" s="57" t="s">
        <v>3948</v>
      </c>
      <c r="C3136" s="58" t="s">
        <v>428</v>
      </c>
      <c r="D3136" s="58" t="s">
        <v>2284</v>
      </c>
      <c r="E3136" s="58" t="s">
        <v>3949</v>
      </c>
      <c r="F3136" s="58" t="s">
        <v>2712</v>
      </c>
      <c r="G3136" s="58" t="s">
        <v>2315</v>
      </c>
      <c r="H3136" s="58" t="s">
        <v>445</v>
      </c>
      <c r="I3136" s="58" t="s">
        <v>25</v>
      </c>
      <c r="J3136" s="58" t="s">
        <v>25</v>
      </c>
      <c r="K3136" s="57"/>
      <c r="L3136" s="184">
        <v>9322</v>
      </c>
      <c r="M3136" s="185">
        <v>10572</v>
      </c>
      <c r="N3136" s="186">
        <v>10572</v>
      </c>
      <c r="O3136" s="187">
        <f t="shared" si="418"/>
        <v>0</v>
      </c>
      <c r="P3136" s="59">
        <f t="shared" si="417"/>
        <v>100</v>
      </c>
    </row>
    <row r="3137" spans="1:16" s="2" customFormat="1" outlineLevel="2" x14ac:dyDescent="0.2">
      <c r="A3137" s="217">
        <f t="shared" si="416"/>
        <v>3134</v>
      </c>
      <c r="B3137" s="57" t="s">
        <v>3950</v>
      </c>
      <c r="C3137" s="58" t="s">
        <v>428</v>
      </c>
      <c r="D3137" s="58" t="s">
        <v>2284</v>
      </c>
      <c r="E3137" s="58" t="s">
        <v>3951</v>
      </c>
      <c r="F3137" s="58" t="s">
        <v>2712</v>
      </c>
      <c r="G3137" s="58" t="s">
        <v>2315</v>
      </c>
      <c r="H3137" s="58" t="s">
        <v>445</v>
      </c>
      <c r="I3137" s="58" t="s">
        <v>25</v>
      </c>
      <c r="J3137" s="58" t="s">
        <v>25</v>
      </c>
      <c r="K3137" s="57"/>
      <c r="L3137" s="184">
        <v>7661</v>
      </c>
      <c r="M3137" s="185">
        <v>8681</v>
      </c>
      <c r="N3137" s="186">
        <v>8681</v>
      </c>
      <c r="O3137" s="187">
        <f t="shared" si="418"/>
        <v>0</v>
      </c>
      <c r="P3137" s="59">
        <f t="shared" si="417"/>
        <v>100</v>
      </c>
    </row>
    <row r="3138" spans="1:16" s="2" customFormat="1" outlineLevel="2" x14ac:dyDescent="0.2">
      <c r="A3138" s="217">
        <f t="shared" si="416"/>
        <v>3135</v>
      </c>
      <c r="B3138" s="57" t="s">
        <v>3952</v>
      </c>
      <c r="C3138" s="58" t="s">
        <v>428</v>
      </c>
      <c r="D3138" s="58" t="s">
        <v>2284</v>
      </c>
      <c r="E3138" s="58" t="s">
        <v>3953</v>
      </c>
      <c r="F3138" s="58" t="s">
        <v>2712</v>
      </c>
      <c r="G3138" s="58" t="s">
        <v>2315</v>
      </c>
      <c r="H3138" s="58" t="s">
        <v>445</v>
      </c>
      <c r="I3138" s="58" t="s">
        <v>25</v>
      </c>
      <c r="J3138" s="58" t="s">
        <v>25</v>
      </c>
      <c r="K3138" s="57"/>
      <c r="L3138" s="184">
        <v>6223</v>
      </c>
      <c r="M3138" s="185">
        <v>7517</v>
      </c>
      <c r="N3138" s="186">
        <v>7517</v>
      </c>
      <c r="O3138" s="187">
        <f t="shared" si="418"/>
        <v>0</v>
      </c>
      <c r="P3138" s="59">
        <f t="shared" si="417"/>
        <v>100</v>
      </c>
    </row>
    <row r="3139" spans="1:16" s="2" customFormat="1" outlineLevel="2" x14ac:dyDescent="0.2">
      <c r="A3139" s="217">
        <f t="shared" si="416"/>
        <v>3136</v>
      </c>
      <c r="B3139" s="57" t="s">
        <v>3954</v>
      </c>
      <c r="C3139" s="58" t="s">
        <v>428</v>
      </c>
      <c r="D3139" s="58" t="s">
        <v>2284</v>
      </c>
      <c r="E3139" s="58" t="s">
        <v>3955</v>
      </c>
      <c r="F3139" s="58" t="s">
        <v>2712</v>
      </c>
      <c r="G3139" s="58" t="s">
        <v>2315</v>
      </c>
      <c r="H3139" s="58" t="s">
        <v>445</v>
      </c>
      <c r="I3139" s="58" t="s">
        <v>25</v>
      </c>
      <c r="J3139" s="58" t="s">
        <v>25</v>
      </c>
      <c r="K3139" s="57"/>
      <c r="L3139" s="184">
        <v>3442</v>
      </c>
      <c r="M3139" s="185">
        <v>4043</v>
      </c>
      <c r="N3139" s="186">
        <v>4043</v>
      </c>
      <c r="O3139" s="187">
        <f t="shared" si="418"/>
        <v>0</v>
      </c>
      <c r="P3139" s="59">
        <f t="shared" si="417"/>
        <v>100</v>
      </c>
    </row>
    <row r="3140" spans="1:16" s="2" customFormat="1" outlineLevel="2" x14ac:dyDescent="0.2">
      <c r="A3140" s="217">
        <f t="shared" si="416"/>
        <v>3137</v>
      </c>
      <c r="B3140" s="57" t="s">
        <v>3956</v>
      </c>
      <c r="C3140" s="58" t="s">
        <v>428</v>
      </c>
      <c r="D3140" s="58" t="s">
        <v>2284</v>
      </c>
      <c r="E3140" s="58" t="s">
        <v>3957</v>
      </c>
      <c r="F3140" s="58" t="s">
        <v>2712</v>
      </c>
      <c r="G3140" s="58" t="s">
        <v>2315</v>
      </c>
      <c r="H3140" s="58" t="s">
        <v>445</v>
      </c>
      <c r="I3140" s="58" t="s">
        <v>25</v>
      </c>
      <c r="J3140" s="58" t="s">
        <v>25</v>
      </c>
      <c r="K3140" s="57"/>
      <c r="L3140" s="184">
        <v>6255</v>
      </c>
      <c r="M3140" s="185">
        <v>7146</v>
      </c>
      <c r="N3140" s="186">
        <v>7146</v>
      </c>
      <c r="O3140" s="187">
        <f t="shared" si="418"/>
        <v>0</v>
      </c>
      <c r="P3140" s="59">
        <f t="shared" si="417"/>
        <v>100</v>
      </c>
    </row>
    <row r="3141" spans="1:16" s="2" customFormat="1" outlineLevel="2" x14ac:dyDescent="0.2">
      <c r="A3141" s="217">
        <f t="shared" si="416"/>
        <v>3138</v>
      </c>
      <c r="B3141" s="57" t="s">
        <v>3958</v>
      </c>
      <c r="C3141" s="58" t="s">
        <v>428</v>
      </c>
      <c r="D3141" s="58" t="s">
        <v>2284</v>
      </c>
      <c r="E3141" s="58" t="s">
        <v>3959</v>
      </c>
      <c r="F3141" s="58" t="s">
        <v>2712</v>
      </c>
      <c r="G3141" s="58" t="s">
        <v>2315</v>
      </c>
      <c r="H3141" s="58" t="s">
        <v>445</v>
      </c>
      <c r="I3141" s="58" t="s">
        <v>25</v>
      </c>
      <c r="J3141" s="58" t="s">
        <v>25</v>
      </c>
      <c r="K3141" s="57"/>
      <c r="L3141" s="184">
        <v>7131</v>
      </c>
      <c r="M3141" s="185">
        <v>7982</v>
      </c>
      <c r="N3141" s="186">
        <v>7982</v>
      </c>
      <c r="O3141" s="187">
        <f t="shared" si="418"/>
        <v>0</v>
      </c>
      <c r="P3141" s="59">
        <f t="shared" si="417"/>
        <v>100</v>
      </c>
    </row>
    <row r="3142" spans="1:16" s="2" customFormat="1" outlineLevel="2" x14ac:dyDescent="0.2">
      <c r="A3142" s="217">
        <f t="shared" ref="A3142:A3205" si="419">A3141+1</f>
        <v>3139</v>
      </c>
      <c r="B3142" s="57" t="s">
        <v>3960</v>
      </c>
      <c r="C3142" s="58" t="s">
        <v>428</v>
      </c>
      <c r="D3142" s="58" t="s">
        <v>2284</v>
      </c>
      <c r="E3142" s="58" t="s">
        <v>3961</v>
      </c>
      <c r="F3142" s="58" t="s">
        <v>2712</v>
      </c>
      <c r="G3142" s="58" t="s">
        <v>2315</v>
      </c>
      <c r="H3142" s="58" t="s">
        <v>445</v>
      </c>
      <c r="I3142" s="58" t="s">
        <v>25</v>
      </c>
      <c r="J3142" s="58" t="s">
        <v>25</v>
      </c>
      <c r="K3142" s="57"/>
      <c r="L3142" s="184">
        <v>3307</v>
      </c>
      <c r="M3142" s="185">
        <v>3584</v>
      </c>
      <c r="N3142" s="186">
        <v>3584</v>
      </c>
      <c r="O3142" s="187">
        <f t="shared" si="418"/>
        <v>0</v>
      </c>
      <c r="P3142" s="59">
        <f t="shared" si="417"/>
        <v>100</v>
      </c>
    </row>
    <row r="3143" spans="1:16" s="2" customFormat="1" outlineLevel="2" x14ac:dyDescent="0.2">
      <c r="A3143" s="217">
        <f t="shared" si="419"/>
        <v>3140</v>
      </c>
      <c r="B3143" s="57" t="s">
        <v>3962</v>
      </c>
      <c r="C3143" s="58" t="s">
        <v>428</v>
      </c>
      <c r="D3143" s="58" t="s">
        <v>2284</v>
      </c>
      <c r="E3143" s="58" t="s">
        <v>3963</v>
      </c>
      <c r="F3143" s="58" t="s">
        <v>2712</v>
      </c>
      <c r="G3143" s="58" t="s">
        <v>2315</v>
      </c>
      <c r="H3143" s="58" t="s">
        <v>445</v>
      </c>
      <c r="I3143" s="58" t="s">
        <v>25</v>
      </c>
      <c r="J3143" s="58" t="s">
        <v>25</v>
      </c>
      <c r="K3143" s="57"/>
      <c r="L3143" s="184">
        <v>6459</v>
      </c>
      <c r="M3143" s="185">
        <v>7033</v>
      </c>
      <c r="N3143" s="186">
        <v>7033</v>
      </c>
      <c r="O3143" s="187">
        <f t="shared" si="418"/>
        <v>0</v>
      </c>
      <c r="P3143" s="59">
        <f t="shared" si="417"/>
        <v>100</v>
      </c>
    </row>
    <row r="3144" spans="1:16" s="2" customFormat="1" outlineLevel="2" x14ac:dyDescent="0.2">
      <c r="A3144" s="217">
        <f t="shared" si="419"/>
        <v>3141</v>
      </c>
      <c r="B3144" s="57" t="s">
        <v>3964</v>
      </c>
      <c r="C3144" s="58" t="s">
        <v>428</v>
      </c>
      <c r="D3144" s="58" t="s">
        <v>2284</v>
      </c>
      <c r="E3144" s="58" t="s">
        <v>3965</v>
      </c>
      <c r="F3144" s="58" t="s">
        <v>2712</v>
      </c>
      <c r="G3144" s="58" t="s">
        <v>2315</v>
      </c>
      <c r="H3144" s="58" t="s">
        <v>445</v>
      </c>
      <c r="I3144" s="58" t="s">
        <v>25</v>
      </c>
      <c r="J3144" s="58" t="s">
        <v>25</v>
      </c>
      <c r="K3144" s="57"/>
      <c r="L3144" s="184">
        <v>6488</v>
      </c>
      <c r="M3144" s="185">
        <v>7297</v>
      </c>
      <c r="N3144" s="186">
        <v>7297</v>
      </c>
      <c r="O3144" s="187">
        <f t="shared" si="418"/>
        <v>0</v>
      </c>
      <c r="P3144" s="59">
        <f t="shared" si="417"/>
        <v>100</v>
      </c>
    </row>
    <row r="3145" spans="1:16" s="2" customFormat="1" outlineLevel="2" x14ac:dyDescent="0.2">
      <c r="A3145" s="217">
        <f t="shared" si="419"/>
        <v>3142</v>
      </c>
      <c r="B3145" s="57" t="s">
        <v>3324</v>
      </c>
      <c r="C3145" s="58" t="s">
        <v>428</v>
      </c>
      <c r="D3145" s="58" t="s">
        <v>2284</v>
      </c>
      <c r="E3145" s="58" t="s">
        <v>3325</v>
      </c>
      <c r="F3145" s="58" t="s">
        <v>2712</v>
      </c>
      <c r="G3145" s="58" t="s">
        <v>2315</v>
      </c>
      <c r="H3145" s="58" t="s">
        <v>445</v>
      </c>
      <c r="I3145" s="58" t="s">
        <v>25</v>
      </c>
      <c r="J3145" s="58" t="s">
        <v>25</v>
      </c>
      <c r="K3145" s="57"/>
      <c r="L3145" s="184">
        <v>5896</v>
      </c>
      <c r="M3145" s="185">
        <v>5909</v>
      </c>
      <c r="N3145" s="186">
        <v>5909</v>
      </c>
      <c r="O3145" s="187">
        <f t="shared" si="418"/>
        <v>0</v>
      </c>
      <c r="P3145" s="59">
        <f t="shared" si="417"/>
        <v>100</v>
      </c>
    </row>
    <row r="3146" spans="1:16" s="2" customFormat="1" outlineLevel="2" x14ac:dyDescent="0.2">
      <c r="A3146" s="217">
        <f t="shared" si="419"/>
        <v>3143</v>
      </c>
      <c r="B3146" s="57" t="s">
        <v>3966</v>
      </c>
      <c r="C3146" s="58" t="s">
        <v>428</v>
      </c>
      <c r="D3146" s="58" t="s">
        <v>2284</v>
      </c>
      <c r="E3146" s="58" t="s">
        <v>3967</v>
      </c>
      <c r="F3146" s="58" t="s">
        <v>2712</v>
      </c>
      <c r="G3146" s="58" t="s">
        <v>2315</v>
      </c>
      <c r="H3146" s="58" t="s">
        <v>445</v>
      </c>
      <c r="I3146" s="58" t="s">
        <v>25</v>
      </c>
      <c r="J3146" s="58" t="s">
        <v>25</v>
      </c>
      <c r="K3146" s="57"/>
      <c r="L3146" s="184">
        <v>5750</v>
      </c>
      <c r="M3146" s="185">
        <v>6475</v>
      </c>
      <c r="N3146" s="186">
        <v>6475</v>
      </c>
      <c r="O3146" s="187">
        <f t="shared" si="418"/>
        <v>0</v>
      </c>
      <c r="P3146" s="59">
        <f t="shared" si="417"/>
        <v>100</v>
      </c>
    </row>
    <row r="3147" spans="1:16" s="2" customFormat="1" outlineLevel="2" x14ac:dyDescent="0.2">
      <c r="A3147" s="217">
        <f t="shared" si="419"/>
        <v>3144</v>
      </c>
      <c r="B3147" s="57" t="s">
        <v>3326</v>
      </c>
      <c r="C3147" s="58" t="s">
        <v>428</v>
      </c>
      <c r="D3147" s="58" t="s">
        <v>2284</v>
      </c>
      <c r="E3147" s="58" t="s">
        <v>3327</v>
      </c>
      <c r="F3147" s="58" t="s">
        <v>2712</v>
      </c>
      <c r="G3147" s="58" t="s">
        <v>2315</v>
      </c>
      <c r="H3147" s="58" t="s">
        <v>445</v>
      </c>
      <c r="I3147" s="58" t="s">
        <v>25</v>
      </c>
      <c r="J3147" s="58" t="s">
        <v>25</v>
      </c>
      <c r="K3147" s="57"/>
      <c r="L3147" s="184">
        <v>6262</v>
      </c>
      <c r="M3147" s="185">
        <v>7351</v>
      </c>
      <c r="N3147" s="186">
        <v>7351</v>
      </c>
      <c r="O3147" s="187">
        <f t="shared" si="418"/>
        <v>0</v>
      </c>
      <c r="P3147" s="59">
        <f t="shared" si="417"/>
        <v>100</v>
      </c>
    </row>
    <row r="3148" spans="1:16" s="2" customFormat="1" outlineLevel="2" x14ac:dyDescent="0.2">
      <c r="A3148" s="217">
        <f t="shared" si="419"/>
        <v>3145</v>
      </c>
      <c r="B3148" s="57" t="s">
        <v>3968</v>
      </c>
      <c r="C3148" s="58" t="s">
        <v>428</v>
      </c>
      <c r="D3148" s="58" t="s">
        <v>2284</v>
      </c>
      <c r="E3148" s="58" t="s">
        <v>3969</v>
      </c>
      <c r="F3148" s="58" t="s">
        <v>2712</v>
      </c>
      <c r="G3148" s="58" t="s">
        <v>2315</v>
      </c>
      <c r="H3148" s="58" t="s">
        <v>445</v>
      </c>
      <c r="I3148" s="58" t="s">
        <v>25</v>
      </c>
      <c r="J3148" s="58" t="s">
        <v>25</v>
      </c>
      <c r="K3148" s="57"/>
      <c r="L3148" s="184">
        <v>4960</v>
      </c>
      <c r="M3148" s="185">
        <v>6302</v>
      </c>
      <c r="N3148" s="186">
        <v>6302</v>
      </c>
      <c r="O3148" s="187">
        <f t="shared" si="418"/>
        <v>0</v>
      </c>
      <c r="P3148" s="59">
        <f t="shared" si="417"/>
        <v>100</v>
      </c>
    </row>
    <row r="3149" spans="1:16" s="2" customFormat="1" outlineLevel="2" x14ac:dyDescent="0.2">
      <c r="A3149" s="217">
        <f t="shared" si="419"/>
        <v>3146</v>
      </c>
      <c r="B3149" s="57" t="s">
        <v>3328</v>
      </c>
      <c r="C3149" s="58" t="s">
        <v>428</v>
      </c>
      <c r="D3149" s="58" t="s">
        <v>2284</v>
      </c>
      <c r="E3149" s="58" t="s">
        <v>3329</v>
      </c>
      <c r="F3149" s="58" t="s">
        <v>2712</v>
      </c>
      <c r="G3149" s="58" t="s">
        <v>2315</v>
      </c>
      <c r="H3149" s="58" t="s">
        <v>445</v>
      </c>
      <c r="I3149" s="58" t="s">
        <v>25</v>
      </c>
      <c r="J3149" s="58" t="s">
        <v>25</v>
      </c>
      <c r="K3149" s="57"/>
      <c r="L3149" s="184">
        <v>5552</v>
      </c>
      <c r="M3149" s="185">
        <v>7370</v>
      </c>
      <c r="N3149" s="186">
        <v>7370</v>
      </c>
      <c r="O3149" s="187">
        <f t="shared" si="418"/>
        <v>0</v>
      </c>
      <c r="P3149" s="59">
        <f t="shared" si="417"/>
        <v>100</v>
      </c>
    </row>
    <row r="3150" spans="1:16" s="2" customFormat="1" outlineLevel="2" x14ac:dyDescent="0.2">
      <c r="A3150" s="217">
        <f t="shared" si="419"/>
        <v>3147</v>
      </c>
      <c r="B3150" s="57" t="s">
        <v>3970</v>
      </c>
      <c r="C3150" s="58" t="s">
        <v>428</v>
      </c>
      <c r="D3150" s="58" t="s">
        <v>2284</v>
      </c>
      <c r="E3150" s="58" t="s">
        <v>3971</v>
      </c>
      <c r="F3150" s="58" t="s">
        <v>2712</v>
      </c>
      <c r="G3150" s="58" t="s">
        <v>2315</v>
      </c>
      <c r="H3150" s="58" t="s">
        <v>445</v>
      </c>
      <c r="I3150" s="58" t="s">
        <v>25</v>
      </c>
      <c r="J3150" s="58" t="s">
        <v>25</v>
      </c>
      <c r="K3150" s="57"/>
      <c r="L3150" s="184">
        <v>12087</v>
      </c>
      <c r="M3150" s="185">
        <v>14016</v>
      </c>
      <c r="N3150" s="186">
        <v>14016</v>
      </c>
      <c r="O3150" s="187">
        <f t="shared" si="418"/>
        <v>0</v>
      </c>
      <c r="P3150" s="59">
        <f t="shared" si="417"/>
        <v>100</v>
      </c>
    </row>
    <row r="3151" spans="1:16" s="2" customFormat="1" outlineLevel="2" x14ac:dyDescent="0.2">
      <c r="A3151" s="217">
        <f t="shared" si="419"/>
        <v>3148</v>
      </c>
      <c r="B3151" s="57" t="s">
        <v>3972</v>
      </c>
      <c r="C3151" s="58" t="s">
        <v>428</v>
      </c>
      <c r="D3151" s="58" t="s">
        <v>2284</v>
      </c>
      <c r="E3151" s="58" t="s">
        <v>3973</v>
      </c>
      <c r="F3151" s="58" t="s">
        <v>2712</v>
      </c>
      <c r="G3151" s="58" t="s">
        <v>2315</v>
      </c>
      <c r="H3151" s="58" t="s">
        <v>445</v>
      </c>
      <c r="I3151" s="58" t="s">
        <v>25</v>
      </c>
      <c r="J3151" s="58" t="s">
        <v>25</v>
      </c>
      <c r="K3151" s="57"/>
      <c r="L3151" s="184">
        <v>1515</v>
      </c>
      <c r="M3151" s="185">
        <v>1842</v>
      </c>
      <c r="N3151" s="186">
        <v>1842</v>
      </c>
      <c r="O3151" s="187">
        <f t="shared" si="418"/>
        <v>0</v>
      </c>
      <c r="P3151" s="59">
        <f t="shared" si="417"/>
        <v>100</v>
      </c>
    </row>
    <row r="3152" spans="1:16" s="2" customFormat="1" outlineLevel="2" x14ac:dyDescent="0.2">
      <c r="A3152" s="217">
        <f t="shared" si="419"/>
        <v>3149</v>
      </c>
      <c r="B3152" s="57" t="s">
        <v>3974</v>
      </c>
      <c r="C3152" s="58" t="s">
        <v>428</v>
      </c>
      <c r="D3152" s="58" t="s">
        <v>2284</v>
      </c>
      <c r="E3152" s="58" t="s">
        <v>3975</v>
      </c>
      <c r="F3152" s="58" t="s">
        <v>2712</v>
      </c>
      <c r="G3152" s="58" t="s">
        <v>2315</v>
      </c>
      <c r="H3152" s="58" t="s">
        <v>445</v>
      </c>
      <c r="I3152" s="58" t="s">
        <v>25</v>
      </c>
      <c r="J3152" s="58" t="s">
        <v>25</v>
      </c>
      <c r="K3152" s="57"/>
      <c r="L3152" s="184">
        <v>5056</v>
      </c>
      <c r="M3152" s="185">
        <v>6290</v>
      </c>
      <c r="N3152" s="186">
        <v>6290</v>
      </c>
      <c r="O3152" s="187">
        <f t="shared" si="418"/>
        <v>0</v>
      </c>
      <c r="P3152" s="59">
        <f t="shared" si="417"/>
        <v>100</v>
      </c>
    </row>
    <row r="3153" spans="1:16" s="2" customFormat="1" outlineLevel="2" x14ac:dyDescent="0.2">
      <c r="A3153" s="217">
        <f t="shared" si="419"/>
        <v>3150</v>
      </c>
      <c r="B3153" s="57" t="s">
        <v>3330</v>
      </c>
      <c r="C3153" s="58" t="s">
        <v>428</v>
      </c>
      <c r="D3153" s="58" t="s">
        <v>2284</v>
      </c>
      <c r="E3153" s="58" t="s">
        <v>3331</v>
      </c>
      <c r="F3153" s="58" t="s">
        <v>2712</v>
      </c>
      <c r="G3153" s="58" t="s">
        <v>2315</v>
      </c>
      <c r="H3153" s="58" t="s">
        <v>445</v>
      </c>
      <c r="I3153" s="58" t="s">
        <v>25</v>
      </c>
      <c r="J3153" s="58" t="s">
        <v>25</v>
      </c>
      <c r="K3153" s="57"/>
      <c r="L3153" s="184">
        <v>3165</v>
      </c>
      <c r="M3153" s="185">
        <v>3820</v>
      </c>
      <c r="N3153" s="186">
        <v>3820</v>
      </c>
      <c r="O3153" s="187">
        <f t="shared" si="418"/>
        <v>0</v>
      </c>
      <c r="P3153" s="59">
        <f t="shared" si="417"/>
        <v>100</v>
      </c>
    </row>
    <row r="3154" spans="1:16" s="2" customFormat="1" outlineLevel="2" x14ac:dyDescent="0.2">
      <c r="A3154" s="217">
        <f t="shared" si="419"/>
        <v>3151</v>
      </c>
      <c r="B3154" s="57" t="s">
        <v>3976</v>
      </c>
      <c r="C3154" s="58" t="s">
        <v>428</v>
      </c>
      <c r="D3154" s="58" t="s">
        <v>2284</v>
      </c>
      <c r="E3154" s="58" t="s">
        <v>3977</v>
      </c>
      <c r="F3154" s="58" t="s">
        <v>2712</v>
      </c>
      <c r="G3154" s="58" t="s">
        <v>2315</v>
      </c>
      <c r="H3154" s="58" t="s">
        <v>445</v>
      </c>
      <c r="I3154" s="58" t="s">
        <v>25</v>
      </c>
      <c r="J3154" s="58" t="s">
        <v>25</v>
      </c>
      <c r="K3154" s="57"/>
      <c r="L3154" s="184">
        <v>4917</v>
      </c>
      <c r="M3154" s="185">
        <v>5606</v>
      </c>
      <c r="N3154" s="186">
        <v>5606</v>
      </c>
      <c r="O3154" s="187">
        <f t="shared" si="418"/>
        <v>0</v>
      </c>
      <c r="P3154" s="59">
        <f t="shared" si="417"/>
        <v>100</v>
      </c>
    </row>
    <row r="3155" spans="1:16" s="2" customFormat="1" outlineLevel="2" x14ac:dyDescent="0.2">
      <c r="A3155" s="217">
        <f t="shared" si="419"/>
        <v>3152</v>
      </c>
      <c r="B3155" s="57" t="s">
        <v>3978</v>
      </c>
      <c r="C3155" s="58" t="s">
        <v>428</v>
      </c>
      <c r="D3155" s="58" t="s">
        <v>2284</v>
      </c>
      <c r="E3155" s="58" t="s">
        <v>3979</v>
      </c>
      <c r="F3155" s="58" t="s">
        <v>2712</v>
      </c>
      <c r="G3155" s="58" t="s">
        <v>2315</v>
      </c>
      <c r="H3155" s="58" t="s">
        <v>445</v>
      </c>
      <c r="I3155" s="58" t="s">
        <v>25</v>
      </c>
      <c r="J3155" s="58" t="s">
        <v>25</v>
      </c>
      <c r="K3155" s="57"/>
      <c r="L3155" s="184">
        <v>1922</v>
      </c>
      <c r="M3155" s="185">
        <v>2283</v>
      </c>
      <c r="N3155" s="186">
        <v>2283</v>
      </c>
      <c r="O3155" s="187">
        <f t="shared" si="418"/>
        <v>0</v>
      </c>
      <c r="P3155" s="59">
        <f t="shared" ref="P3155:P3218" si="420">N3155/M3155*100</f>
        <v>100</v>
      </c>
    </row>
    <row r="3156" spans="1:16" s="2" customFormat="1" outlineLevel="2" x14ac:dyDescent="0.2">
      <c r="A3156" s="217">
        <f t="shared" si="419"/>
        <v>3153</v>
      </c>
      <c r="B3156" s="57" t="s">
        <v>3980</v>
      </c>
      <c r="C3156" s="58" t="s">
        <v>428</v>
      </c>
      <c r="D3156" s="58" t="s">
        <v>2284</v>
      </c>
      <c r="E3156" s="58" t="s">
        <v>3981</v>
      </c>
      <c r="F3156" s="58" t="s">
        <v>2712</v>
      </c>
      <c r="G3156" s="58" t="s">
        <v>2315</v>
      </c>
      <c r="H3156" s="58" t="s">
        <v>445</v>
      </c>
      <c r="I3156" s="58" t="s">
        <v>25</v>
      </c>
      <c r="J3156" s="58" t="s">
        <v>25</v>
      </c>
      <c r="K3156" s="57"/>
      <c r="L3156" s="184">
        <v>2075</v>
      </c>
      <c r="M3156" s="185">
        <v>2472</v>
      </c>
      <c r="N3156" s="186">
        <v>2472</v>
      </c>
      <c r="O3156" s="187">
        <f t="shared" si="418"/>
        <v>0</v>
      </c>
      <c r="P3156" s="59">
        <f t="shared" si="420"/>
        <v>100</v>
      </c>
    </row>
    <row r="3157" spans="1:16" s="2" customFormat="1" outlineLevel="2" x14ac:dyDescent="0.2">
      <c r="A3157" s="217">
        <f t="shared" si="419"/>
        <v>3154</v>
      </c>
      <c r="B3157" s="57" t="s">
        <v>3982</v>
      </c>
      <c r="C3157" s="58" t="s">
        <v>428</v>
      </c>
      <c r="D3157" s="58" t="s">
        <v>2284</v>
      </c>
      <c r="E3157" s="58" t="s">
        <v>3983</v>
      </c>
      <c r="F3157" s="58" t="s">
        <v>2712</v>
      </c>
      <c r="G3157" s="58" t="s">
        <v>2315</v>
      </c>
      <c r="H3157" s="58" t="s">
        <v>445</v>
      </c>
      <c r="I3157" s="58" t="s">
        <v>25</v>
      </c>
      <c r="J3157" s="58" t="s">
        <v>25</v>
      </c>
      <c r="K3157" s="57"/>
      <c r="L3157" s="184">
        <v>1914</v>
      </c>
      <c r="M3157" s="185">
        <v>2046</v>
      </c>
      <c r="N3157" s="186">
        <v>2046</v>
      </c>
      <c r="O3157" s="187">
        <f t="shared" si="418"/>
        <v>0</v>
      </c>
      <c r="P3157" s="59">
        <f t="shared" si="420"/>
        <v>100</v>
      </c>
    </row>
    <row r="3158" spans="1:16" s="2" customFormat="1" outlineLevel="2" x14ac:dyDescent="0.2">
      <c r="A3158" s="217">
        <f t="shared" si="419"/>
        <v>3155</v>
      </c>
      <c r="B3158" s="57" t="s">
        <v>3984</v>
      </c>
      <c r="C3158" s="58" t="s">
        <v>428</v>
      </c>
      <c r="D3158" s="58" t="s">
        <v>2284</v>
      </c>
      <c r="E3158" s="58" t="s">
        <v>3985</v>
      </c>
      <c r="F3158" s="58" t="s">
        <v>2712</v>
      </c>
      <c r="G3158" s="58" t="s">
        <v>2315</v>
      </c>
      <c r="H3158" s="58" t="s">
        <v>445</v>
      </c>
      <c r="I3158" s="58" t="s">
        <v>25</v>
      </c>
      <c r="J3158" s="58" t="s">
        <v>25</v>
      </c>
      <c r="K3158" s="57"/>
      <c r="L3158" s="184">
        <v>1716</v>
      </c>
      <c r="M3158" s="185">
        <v>2016</v>
      </c>
      <c r="N3158" s="186">
        <v>2016</v>
      </c>
      <c r="O3158" s="187">
        <f t="shared" ref="O3158:O3221" si="421">N3158-M3158</f>
        <v>0</v>
      </c>
      <c r="P3158" s="59">
        <f t="shared" si="420"/>
        <v>100</v>
      </c>
    </row>
    <row r="3159" spans="1:16" s="2" customFormat="1" outlineLevel="2" x14ac:dyDescent="0.2">
      <c r="A3159" s="217">
        <f t="shared" si="419"/>
        <v>3156</v>
      </c>
      <c r="B3159" s="57" t="s">
        <v>3986</v>
      </c>
      <c r="C3159" s="58" t="s">
        <v>428</v>
      </c>
      <c r="D3159" s="58" t="s">
        <v>2284</v>
      </c>
      <c r="E3159" s="58" t="s">
        <v>3987</v>
      </c>
      <c r="F3159" s="58" t="s">
        <v>2712</v>
      </c>
      <c r="G3159" s="58" t="s">
        <v>2315</v>
      </c>
      <c r="H3159" s="58" t="s">
        <v>445</v>
      </c>
      <c r="I3159" s="58" t="s">
        <v>25</v>
      </c>
      <c r="J3159" s="58" t="s">
        <v>25</v>
      </c>
      <c r="K3159" s="57"/>
      <c r="L3159" s="184">
        <v>3976</v>
      </c>
      <c r="M3159" s="185">
        <v>4693</v>
      </c>
      <c r="N3159" s="186">
        <v>4693</v>
      </c>
      <c r="O3159" s="187">
        <f t="shared" si="421"/>
        <v>0</v>
      </c>
      <c r="P3159" s="59">
        <f t="shared" si="420"/>
        <v>100</v>
      </c>
    </row>
    <row r="3160" spans="1:16" s="2" customFormat="1" outlineLevel="2" x14ac:dyDescent="0.2">
      <c r="A3160" s="217">
        <f t="shared" si="419"/>
        <v>3157</v>
      </c>
      <c r="B3160" s="57" t="s">
        <v>3988</v>
      </c>
      <c r="C3160" s="58" t="s">
        <v>428</v>
      </c>
      <c r="D3160" s="58" t="s">
        <v>2284</v>
      </c>
      <c r="E3160" s="58" t="s">
        <v>3989</v>
      </c>
      <c r="F3160" s="58" t="s">
        <v>2712</v>
      </c>
      <c r="G3160" s="58" t="s">
        <v>2315</v>
      </c>
      <c r="H3160" s="58" t="s">
        <v>445</v>
      </c>
      <c r="I3160" s="58" t="s">
        <v>25</v>
      </c>
      <c r="J3160" s="58" t="s">
        <v>25</v>
      </c>
      <c r="K3160" s="57"/>
      <c r="L3160" s="184">
        <v>4485</v>
      </c>
      <c r="M3160" s="185">
        <v>5020</v>
      </c>
      <c r="N3160" s="186">
        <v>5020</v>
      </c>
      <c r="O3160" s="187">
        <f t="shared" si="421"/>
        <v>0</v>
      </c>
      <c r="P3160" s="59">
        <f t="shared" si="420"/>
        <v>100</v>
      </c>
    </row>
    <row r="3161" spans="1:16" s="2" customFormat="1" outlineLevel="2" x14ac:dyDescent="0.2">
      <c r="A3161" s="217">
        <f t="shared" si="419"/>
        <v>3158</v>
      </c>
      <c r="B3161" s="57" t="s">
        <v>3990</v>
      </c>
      <c r="C3161" s="58" t="s">
        <v>428</v>
      </c>
      <c r="D3161" s="58" t="s">
        <v>2284</v>
      </c>
      <c r="E3161" s="58" t="s">
        <v>3991</v>
      </c>
      <c r="F3161" s="58" t="s">
        <v>2712</v>
      </c>
      <c r="G3161" s="58" t="s">
        <v>2315</v>
      </c>
      <c r="H3161" s="58" t="s">
        <v>445</v>
      </c>
      <c r="I3161" s="58" t="s">
        <v>25</v>
      </c>
      <c r="J3161" s="58" t="s">
        <v>25</v>
      </c>
      <c r="K3161" s="57"/>
      <c r="L3161" s="184">
        <v>1734</v>
      </c>
      <c r="M3161" s="185">
        <v>2086</v>
      </c>
      <c r="N3161" s="186">
        <v>2086</v>
      </c>
      <c r="O3161" s="187">
        <f t="shared" si="421"/>
        <v>0</v>
      </c>
      <c r="P3161" s="59">
        <f t="shared" si="420"/>
        <v>100</v>
      </c>
    </row>
    <row r="3162" spans="1:16" s="2" customFormat="1" outlineLevel="2" x14ac:dyDescent="0.2">
      <c r="A3162" s="217">
        <f t="shared" si="419"/>
        <v>3159</v>
      </c>
      <c r="B3162" s="57" t="s">
        <v>3992</v>
      </c>
      <c r="C3162" s="58" t="s">
        <v>428</v>
      </c>
      <c r="D3162" s="58" t="s">
        <v>2284</v>
      </c>
      <c r="E3162" s="58" t="s">
        <v>3993</v>
      </c>
      <c r="F3162" s="58" t="s">
        <v>2712</v>
      </c>
      <c r="G3162" s="58" t="s">
        <v>2315</v>
      </c>
      <c r="H3162" s="58" t="s">
        <v>445</v>
      </c>
      <c r="I3162" s="58" t="s">
        <v>25</v>
      </c>
      <c r="J3162" s="58" t="s">
        <v>25</v>
      </c>
      <c r="K3162" s="57"/>
      <c r="L3162" s="184">
        <v>1545</v>
      </c>
      <c r="M3162" s="185">
        <v>2160</v>
      </c>
      <c r="N3162" s="186">
        <v>2160</v>
      </c>
      <c r="O3162" s="187">
        <f t="shared" si="421"/>
        <v>0</v>
      </c>
      <c r="P3162" s="59">
        <f t="shared" si="420"/>
        <v>100</v>
      </c>
    </row>
    <row r="3163" spans="1:16" s="2" customFormat="1" outlineLevel="2" x14ac:dyDescent="0.2">
      <c r="A3163" s="217">
        <f t="shared" si="419"/>
        <v>3160</v>
      </c>
      <c r="B3163" s="57" t="s">
        <v>3994</v>
      </c>
      <c r="C3163" s="58" t="s">
        <v>428</v>
      </c>
      <c r="D3163" s="58" t="s">
        <v>2284</v>
      </c>
      <c r="E3163" s="58" t="s">
        <v>3995</v>
      </c>
      <c r="F3163" s="58" t="s">
        <v>2712</v>
      </c>
      <c r="G3163" s="58" t="s">
        <v>2315</v>
      </c>
      <c r="H3163" s="58" t="s">
        <v>445</v>
      </c>
      <c r="I3163" s="58" t="s">
        <v>25</v>
      </c>
      <c r="J3163" s="58" t="s">
        <v>25</v>
      </c>
      <c r="K3163" s="57"/>
      <c r="L3163" s="184">
        <v>2994</v>
      </c>
      <c r="M3163" s="185">
        <v>3396</v>
      </c>
      <c r="N3163" s="186">
        <v>3396</v>
      </c>
      <c r="O3163" s="187">
        <f t="shared" si="421"/>
        <v>0</v>
      </c>
      <c r="P3163" s="59">
        <f t="shared" si="420"/>
        <v>100</v>
      </c>
    </row>
    <row r="3164" spans="1:16" s="2" customFormat="1" outlineLevel="2" x14ac:dyDescent="0.2">
      <c r="A3164" s="217">
        <f t="shared" si="419"/>
        <v>3161</v>
      </c>
      <c r="B3164" s="57" t="s">
        <v>3996</v>
      </c>
      <c r="C3164" s="58" t="s">
        <v>428</v>
      </c>
      <c r="D3164" s="58" t="s">
        <v>2284</v>
      </c>
      <c r="E3164" s="58" t="s">
        <v>3997</v>
      </c>
      <c r="F3164" s="58" t="s">
        <v>2356</v>
      </c>
      <c r="G3164" s="58" t="s">
        <v>2315</v>
      </c>
      <c r="H3164" s="58" t="s">
        <v>445</v>
      </c>
      <c r="I3164" s="58" t="s">
        <v>25</v>
      </c>
      <c r="J3164" s="58" t="s">
        <v>25</v>
      </c>
      <c r="K3164" s="57"/>
      <c r="L3164" s="184">
        <v>8330</v>
      </c>
      <c r="M3164" s="185">
        <v>11076</v>
      </c>
      <c r="N3164" s="186">
        <v>11076</v>
      </c>
      <c r="O3164" s="187">
        <f t="shared" si="421"/>
        <v>0</v>
      </c>
      <c r="P3164" s="59">
        <f t="shared" si="420"/>
        <v>100</v>
      </c>
    </row>
    <row r="3165" spans="1:16" s="2" customFormat="1" outlineLevel="2" x14ac:dyDescent="0.2">
      <c r="A3165" s="217">
        <f t="shared" si="419"/>
        <v>3162</v>
      </c>
      <c r="B3165" s="57" t="s">
        <v>3998</v>
      </c>
      <c r="C3165" s="58" t="s">
        <v>428</v>
      </c>
      <c r="D3165" s="58" t="s">
        <v>2284</v>
      </c>
      <c r="E3165" s="58" t="s">
        <v>3999</v>
      </c>
      <c r="F3165" s="58" t="s">
        <v>2356</v>
      </c>
      <c r="G3165" s="58" t="s">
        <v>2315</v>
      </c>
      <c r="H3165" s="58" t="s">
        <v>445</v>
      </c>
      <c r="I3165" s="58" t="s">
        <v>25</v>
      </c>
      <c r="J3165" s="58" t="s">
        <v>25</v>
      </c>
      <c r="K3165" s="57"/>
      <c r="L3165" s="184">
        <v>7533</v>
      </c>
      <c r="M3165" s="185">
        <v>7899</v>
      </c>
      <c r="N3165" s="186">
        <v>7899</v>
      </c>
      <c r="O3165" s="187">
        <f t="shared" si="421"/>
        <v>0</v>
      </c>
      <c r="P3165" s="59">
        <f t="shared" si="420"/>
        <v>100</v>
      </c>
    </row>
    <row r="3166" spans="1:16" s="2" customFormat="1" outlineLevel="2" x14ac:dyDescent="0.2">
      <c r="A3166" s="217">
        <f t="shared" si="419"/>
        <v>3163</v>
      </c>
      <c r="B3166" s="57" t="s">
        <v>2969</v>
      </c>
      <c r="C3166" s="58" t="s">
        <v>428</v>
      </c>
      <c r="D3166" s="58" t="s">
        <v>2284</v>
      </c>
      <c r="E3166" s="58" t="s">
        <v>2970</v>
      </c>
      <c r="F3166" s="58" t="s">
        <v>1034</v>
      </c>
      <c r="G3166" s="58" t="s">
        <v>2315</v>
      </c>
      <c r="H3166" s="58" t="s">
        <v>445</v>
      </c>
      <c r="I3166" s="58" t="s">
        <v>25</v>
      </c>
      <c r="J3166" s="58" t="s">
        <v>25</v>
      </c>
      <c r="K3166" s="57"/>
      <c r="L3166" s="184">
        <v>32944</v>
      </c>
      <c r="M3166" s="185">
        <v>41075</v>
      </c>
      <c r="N3166" s="186">
        <v>41075</v>
      </c>
      <c r="O3166" s="187">
        <f t="shared" si="421"/>
        <v>0</v>
      </c>
      <c r="P3166" s="59">
        <f t="shared" si="420"/>
        <v>100</v>
      </c>
    </row>
    <row r="3167" spans="1:16" s="2" customFormat="1" outlineLevel="2" x14ac:dyDescent="0.2">
      <c r="A3167" s="217">
        <f t="shared" si="419"/>
        <v>3164</v>
      </c>
      <c r="B3167" s="57" t="s">
        <v>3030</v>
      </c>
      <c r="C3167" s="58" t="s">
        <v>428</v>
      </c>
      <c r="D3167" s="58" t="s">
        <v>2284</v>
      </c>
      <c r="E3167" s="58" t="s">
        <v>3031</v>
      </c>
      <c r="F3167" s="58" t="s">
        <v>1034</v>
      </c>
      <c r="G3167" s="58" t="s">
        <v>2315</v>
      </c>
      <c r="H3167" s="58" t="s">
        <v>445</v>
      </c>
      <c r="I3167" s="58" t="s">
        <v>25</v>
      </c>
      <c r="J3167" s="58" t="s">
        <v>25</v>
      </c>
      <c r="K3167" s="57"/>
      <c r="L3167" s="184">
        <v>32981</v>
      </c>
      <c r="M3167" s="185">
        <v>37437</v>
      </c>
      <c r="N3167" s="186">
        <v>37437</v>
      </c>
      <c r="O3167" s="187">
        <f t="shared" si="421"/>
        <v>0</v>
      </c>
      <c r="P3167" s="59">
        <f t="shared" si="420"/>
        <v>100</v>
      </c>
    </row>
    <row r="3168" spans="1:16" s="2" customFormat="1" outlineLevel="2" x14ac:dyDescent="0.2">
      <c r="A3168" s="217">
        <f t="shared" si="419"/>
        <v>3165</v>
      </c>
      <c r="B3168" s="57" t="s">
        <v>4000</v>
      </c>
      <c r="C3168" s="58" t="s">
        <v>428</v>
      </c>
      <c r="D3168" s="58" t="s">
        <v>2284</v>
      </c>
      <c r="E3168" s="58" t="s">
        <v>4001</v>
      </c>
      <c r="F3168" s="58" t="s">
        <v>1034</v>
      </c>
      <c r="G3168" s="58" t="s">
        <v>2315</v>
      </c>
      <c r="H3168" s="58" t="s">
        <v>445</v>
      </c>
      <c r="I3168" s="58" t="s">
        <v>25</v>
      </c>
      <c r="J3168" s="58" t="s">
        <v>25</v>
      </c>
      <c r="K3168" s="57"/>
      <c r="L3168" s="184">
        <v>28050</v>
      </c>
      <c r="M3168" s="185">
        <v>34050</v>
      </c>
      <c r="N3168" s="186">
        <v>34050</v>
      </c>
      <c r="O3168" s="187">
        <f t="shared" si="421"/>
        <v>0</v>
      </c>
      <c r="P3168" s="59">
        <f t="shared" si="420"/>
        <v>100</v>
      </c>
    </row>
    <row r="3169" spans="1:16" s="2" customFormat="1" outlineLevel="2" x14ac:dyDescent="0.2">
      <c r="A3169" s="217">
        <f t="shared" si="419"/>
        <v>3166</v>
      </c>
      <c r="B3169" s="57" t="s">
        <v>3372</v>
      </c>
      <c r="C3169" s="58" t="s">
        <v>428</v>
      </c>
      <c r="D3169" s="58" t="s">
        <v>2284</v>
      </c>
      <c r="E3169" s="58" t="s">
        <v>3373</v>
      </c>
      <c r="F3169" s="58" t="s">
        <v>1034</v>
      </c>
      <c r="G3169" s="58" t="s">
        <v>2315</v>
      </c>
      <c r="H3169" s="58" t="s">
        <v>445</v>
      </c>
      <c r="I3169" s="58" t="s">
        <v>25</v>
      </c>
      <c r="J3169" s="58" t="s">
        <v>25</v>
      </c>
      <c r="K3169" s="57"/>
      <c r="L3169" s="184">
        <v>31989</v>
      </c>
      <c r="M3169" s="185">
        <v>37887</v>
      </c>
      <c r="N3169" s="186">
        <v>37887</v>
      </c>
      <c r="O3169" s="187">
        <f t="shared" si="421"/>
        <v>0</v>
      </c>
      <c r="P3169" s="59">
        <f t="shared" si="420"/>
        <v>100</v>
      </c>
    </row>
    <row r="3170" spans="1:16" s="2" customFormat="1" outlineLevel="2" x14ac:dyDescent="0.2">
      <c r="A3170" s="217">
        <f t="shared" si="419"/>
        <v>3167</v>
      </c>
      <c r="B3170" s="57" t="s">
        <v>2971</v>
      </c>
      <c r="C3170" s="58" t="s">
        <v>428</v>
      </c>
      <c r="D3170" s="58" t="s">
        <v>2284</v>
      </c>
      <c r="E3170" s="58" t="s">
        <v>2972</v>
      </c>
      <c r="F3170" s="58" t="s">
        <v>1034</v>
      </c>
      <c r="G3170" s="58" t="s">
        <v>2315</v>
      </c>
      <c r="H3170" s="58" t="s">
        <v>445</v>
      </c>
      <c r="I3170" s="58" t="s">
        <v>25</v>
      </c>
      <c r="J3170" s="58" t="s">
        <v>25</v>
      </c>
      <c r="K3170" s="57"/>
      <c r="L3170" s="184">
        <v>29553</v>
      </c>
      <c r="M3170" s="185">
        <v>33674</v>
      </c>
      <c r="N3170" s="186">
        <v>33674</v>
      </c>
      <c r="O3170" s="187">
        <f t="shared" si="421"/>
        <v>0</v>
      </c>
      <c r="P3170" s="59">
        <f t="shared" si="420"/>
        <v>100</v>
      </c>
    </row>
    <row r="3171" spans="1:16" s="2" customFormat="1" outlineLevel="2" x14ac:dyDescent="0.2">
      <c r="A3171" s="217">
        <f t="shared" si="419"/>
        <v>3168</v>
      </c>
      <c r="B3171" s="57" t="s">
        <v>4002</v>
      </c>
      <c r="C3171" s="58" t="s">
        <v>428</v>
      </c>
      <c r="D3171" s="58" t="s">
        <v>2284</v>
      </c>
      <c r="E3171" s="58" t="s">
        <v>4003</v>
      </c>
      <c r="F3171" s="58" t="s">
        <v>1034</v>
      </c>
      <c r="G3171" s="58" t="s">
        <v>2315</v>
      </c>
      <c r="H3171" s="58" t="s">
        <v>445</v>
      </c>
      <c r="I3171" s="58" t="s">
        <v>25</v>
      </c>
      <c r="J3171" s="58" t="s">
        <v>25</v>
      </c>
      <c r="K3171" s="57"/>
      <c r="L3171" s="184">
        <v>33471</v>
      </c>
      <c r="M3171" s="185">
        <v>39527</v>
      </c>
      <c r="N3171" s="186">
        <v>39527</v>
      </c>
      <c r="O3171" s="187">
        <f t="shared" si="421"/>
        <v>0</v>
      </c>
      <c r="P3171" s="59">
        <f t="shared" si="420"/>
        <v>100</v>
      </c>
    </row>
    <row r="3172" spans="1:16" s="2" customFormat="1" outlineLevel="2" x14ac:dyDescent="0.2">
      <c r="A3172" s="217">
        <f t="shared" si="419"/>
        <v>3169</v>
      </c>
      <c r="B3172" s="57" t="s">
        <v>3032</v>
      </c>
      <c r="C3172" s="58" t="s">
        <v>428</v>
      </c>
      <c r="D3172" s="58" t="s">
        <v>2284</v>
      </c>
      <c r="E3172" s="58" t="s">
        <v>3011</v>
      </c>
      <c r="F3172" s="58" t="s">
        <v>1034</v>
      </c>
      <c r="G3172" s="58" t="s">
        <v>2315</v>
      </c>
      <c r="H3172" s="58" t="s">
        <v>445</v>
      </c>
      <c r="I3172" s="58" t="s">
        <v>25</v>
      </c>
      <c r="J3172" s="58" t="s">
        <v>25</v>
      </c>
      <c r="K3172" s="57"/>
      <c r="L3172" s="184">
        <v>37138</v>
      </c>
      <c r="M3172" s="185">
        <v>42915</v>
      </c>
      <c r="N3172" s="186">
        <v>42915</v>
      </c>
      <c r="O3172" s="187">
        <f t="shared" si="421"/>
        <v>0</v>
      </c>
      <c r="P3172" s="59">
        <f t="shared" si="420"/>
        <v>100</v>
      </c>
    </row>
    <row r="3173" spans="1:16" s="2" customFormat="1" outlineLevel="2" x14ac:dyDescent="0.2">
      <c r="A3173" s="217">
        <f t="shared" si="419"/>
        <v>3170</v>
      </c>
      <c r="B3173" s="57" t="s">
        <v>2973</v>
      </c>
      <c r="C3173" s="58" t="s">
        <v>428</v>
      </c>
      <c r="D3173" s="58" t="s">
        <v>2284</v>
      </c>
      <c r="E3173" s="58" t="s">
        <v>2974</v>
      </c>
      <c r="F3173" s="58" t="s">
        <v>1034</v>
      </c>
      <c r="G3173" s="58" t="s">
        <v>2315</v>
      </c>
      <c r="H3173" s="58" t="s">
        <v>445</v>
      </c>
      <c r="I3173" s="58" t="s">
        <v>25</v>
      </c>
      <c r="J3173" s="58" t="s">
        <v>25</v>
      </c>
      <c r="K3173" s="57"/>
      <c r="L3173" s="184">
        <v>23787</v>
      </c>
      <c r="M3173" s="185">
        <v>29717</v>
      </c>
      <c r="N3173" s="186">
        <v>29717</v>
      </c>
      <c r="O3173" s="187">
        <f t="shared" si="421"/>
        <v>0</v>
      </c>
      <c r="P3173" s="59">
        <f t="shared" si="420"/>
        <v>100</v>
      </c>
    </row>
    <row r="3174" spans="1:16" s="2" customFormat="1" outlineLevel="2" x14ac:dyDescent="0.2">
      <c r="A3174" s="217">
        <f t="shared" si="419"/>
        <v>3171</v>
      </c>
      <c r="B3174" s="57" t="s">
        <v>4004</v>
      </c>
      <c r="C3174" s="58" t="s">
        <v>428</v>
      </c>
      <c r="D3174" s="58" t="s">
        <v>2284</v>
      </c>
      <c r="E3174" s="58" t="s">
        <v>4005</v>
      </c>
      <c r="F3174" s="58" t="s">
        <v>1034</v>
      </c>
      <c r="G3174" s="58" t="s">
        <v>2315</v>
      </c>
      <c r="H3174" s="58" t="s">
        <v>445</v>
      </c>
      <c r="I3174" s="58" t="s">
        <v>25</v>
      </c>
      <c r="J3174" s="58" t="s">
        <v>25</v>
      </c>
      <c r="K3174" s="57"/>
      <c r="L3174" s="184">
        <v>34905</v>
      </c>
      <c r="M3174" s="185">
        <v>38725</v>
      </c>
      <c r="N3174" s="186">
        <v>38725</v>
      </c>
      <c r="O3174" s="187">
        <f t="shared" si="421"/>
        <v>0</v>
      </c>
      <c r="P3174" s="59">
        <f t="shared" si="420"/>
        <v>100</v>
      </c>
    </row>
    <row r="3175" spans="1:16" s="2" customFormat="1" outlineLevel="2" x14ac:dyDescent="0.2">
      <c r="A3175" s="217">
        <f t="shared" si="419"/>
        <v>3172</v>
      </c>
      <c r="B3175" s="57" t="s">
        <v>3033</v>
      </c>
      <c r="C3175" s="58" t="s">
        <v>428</v>
      </c>
      <c r="D3175" s="58" t="s">
        <v>2284</v>
      </c>
      <c r="E3175" s="58" t="s">
        <v>3034</v>
      </c>
      <c r="F3175" s="58" t="s">
        <v>1034</v>
      </c>
      <c r="G3175" s="58" t="s">
        <v>2315</v>
      </c>
      <c r="H3175" s="58" t="s">
        <v>445</v>
      </c>
      <c r="I3175" s="58" t="s">
        <v>25</v>
      </c>
      <c r="J3175" s="58" t="s">
        <v>25</v>
      </c>
      <c r="K3175" s="57"/>
      <c r="L3175" s="184">
        <v>22101</v>
      </c>
      <c r="M3175" s="185">
        <v>30488</v>
      </c>
      <c r="N3175" s="186">
        <v>30488</v>
      </c>
      <c r="O3175" s="187">
        <f t="shared" si="421"/>
        <v>0</v>
      </c>
      <c r="P3175" s="59">
        <f t="shared" si="420"/>
        <v>100</v>
      </c>
    </row>
    <row r="3176" spans="1:16" s="2" customFormat="1" outlineLevel="2" x14ac:dyDescent="0.2">
      <c r="A3176" s="217">
        <f t="shared" si="419"/>
        <v>3173</v>
      </c>
      <c r="B3176" s="57" t="s">
        <v>4006</v>
      </c>
      <c r="C3176" s="58" t="s">
        <v>428</v>
      </c>
      <c r="D3176" s="58" t="s">
        <v>2284</v>
      </c>
      <c r="E3176" s="58" t="s">
        <v>4007</v>
      </c>
      <c r="F3176" s="58" t="s">
        <v>1034</v>
      </c>
      <c r="G3176" s="58" t="s">
        <v>2315</v>
      </c>
      <c r="H3176" s="58" t="s">
        <v>445</v>
      </c>
      <c r="I3176" s="58" t="s">
        <v>25</v>
      </c>
      <c r="J3176" s="58" t="s">
        <v>25</v>
      </c>
      <c r="K3176" s="57"/>
      <c r="L3176" s="184">
        <v>33318</v>
      </c>
      <c r="M3176" s="185">
        <v>40709</v>
      </c>
      <c r="N3176" s="186">
        <v>40709</v>
      </c>
      <c r="O3176" s="187">
        <f t="shared" si="421"/>
        <v>0</v>
      </c>
      <c r="P3176" s="59">
        <f t="shared" si="420"/>
        <v>100</v>
      </c>
    </row>
    <row r="3177" spans="1:16" s="2" customFormat="1" outlineLevel="2" x14ac:dyDescent="0.2">
      <c r="A3177" s="217">
        <f t="shared" si="419"/>
        <v>3174</v>
      </c>
      <c r="B3177" s="57" t="s">
        <v>3374</v>
      </c>
      <c r="C3177" s="58" t="s">
        <v>428</v>
      </c>
      <c r="D3177" s="58" t="s">
        <v>2284</v>
      </c>
      <c r="E3177" s="58" t="s">
        <v>3375</v>
      </c>
      <c r="F3177" s="58" t="s">
        <v>1034</v>
      </c>
      <c r="G3177" s="58" t="s">
        <v>2315</v>
      </c>
      <c r="H3177" s="58" t="s">
        <v>445</v>
      </c>
      <c r="I3177" s="58" t="s">
        <v>25</v>
      </c>
      <c r="J3177" s="58" t="s">
        <v>25</v>
      </c>
      <c r="K3177" s="57"/>
      <c r="L3177" s="184">
        <v>17961</v>
      </c>
      <c r="M3177" s="185">
        <v>21476</v>
      </c>
      <c r="N3177" s="186">
        <v>21476</v>
      </c>
      <c r="O3177" s="187">
        <f t="shared" si="421"/>
        <v>0</v>
      </c>
      <c r="P3177" s="59">
        <f t="shared" si="420"/>
        <v>100</v>
      </c>
    </row>
    <row r="3178" spans="1:16" s="2" customFormat="1" outlineLevel="2" x14ac:dyDescent="0.2">
      <c r="A3178" s="217">
        <f t="shared" si="419"/>
        <v>3175</v>
      </c>
      <c r="B3178" s="57" t="s">
        <v>3035</v>
      </c>
      <c r="C3178" s="58" t="s">
        <v>428</v>
      </c>
      <c r="D3178" s="58" t="s">
        <v>2284</v>
      </c>
      <c r="E3178" s="58" t="s">
        <v>3036</v>
      </c>
      <c r="F3178" s="58" t="s">
        <v>1034</v>
      </c>
      <c r="G3178" s="58" t="s">
        <v>2315</v>
      </c>
      <c r="H3178" s="58" t="s">
        <v>445</v>
      </c>
      <c r="I3178" s="58" t="s">
        <v>25</v>
      </c>
      <c r="J3178" s="58" t="s">
        <v>25</v>
      </c>
      <c r="K3178" s="57"/>
      <c r="L3178" s="184">
        <v>24948</v>
      </c>
      <c r="M3178" s="185">
        <v>28927</v>
      </c>
      <c r="N3178" s="186">
        <v>28927</v>
      </c>
      <c r="O3178" s="187">
        <f t="shared" si="421"/>
        <v>0</v>
      </c>
      <c r="P3178" s="59">
        <f t="shared" si="420"/>
        <v>100</v>
      </c>
    </row>
    <row r="3179" spans="1:16" s="2" customFormat="1" outlineLevel="2" x14ac:dyDescent="0.2">
      <c r="A3179" s="217">
        <f t="shared" si="419"/>
        <v>3176</v>
      </c>
      <c r="B3179" s="57" t="s">
        <v>4008</v>
      </c>
      <c r="C3179" s="58" t="s">
        <v>428</v>
      </c>
      <c r="D3179" s="58" t="s">
        <v>2284</v>
      </c>
      <c r="E3179" s="58" t="s">
        <v>4009</v>
      </c>
      <c r="F3179" s="58" t="s">
        <v>1034</v>
      </c>
      <c r="G3179" s="58" t="s">
        <v>2315</v>
      </c>
      <c r="H3179" s="58" t="s">
        <v>445</v>
      </c>
      <c r="I3179" s="58" t="s">
        <v>25</v>
      </c>
      <c r="J3179" s="58" t="s">
        <v>25</v>
      </c>
      <c r="K3179" s="57"/>
      <c r="L3179" s="184">
        <v>22812</v>
      </c>
      <c r="M3179" s="185">
        <v>27998</v>
      </c>
      <c r="N3179" s="186">
        <v>27998</v>
      </c>
      <c r="O3179" s="187">
        <f t="shared" si="421"/>
        <v>0</v>
      </c>
      <c r="P3179" s="59">
        <f t="shared" si="420"/>
        <v>100</v>
      </c>
    </row>
    <row r="3180" spans="1:16" s="2" customFormat="1" outlineLevel="2" x14ac:dyDescent="0.2">
      <c r="A3180" s="217">
        <f t="shared" si="419"/>
        <v>3177</v>
      </c>
      <c r="B3180" s="57" t="s">
        <v>3037</v>
      </c>
      <c r="C3180" s="58" t="s">
        <v>428</v>
      </c>
      <c r="D3180" s="58" t="s">
        <v>2284</v>
      </c>
      <c r="E3180" s="58" t="s">
        <v>3038</v>
      </c>
      <c r="F3180" s="58" t="s">
        <v>1034</v>
      </c>
      <c r="G3180" s="58" t="s">
        <v>2315</v>
      </c>
      <c r="H3180" s="58" t="s">
        <v>445</v>
      </c>
      <c r="I3180" s="58" t="s">
        <v>25</v>
      </c>
      <c r="J3180" s="58" t="s">
        <v>25</v>
      </c>
      <c r="K3180" s="57"/>
      <c r="L3180" s="184">
        <v>13144</v>
      </c>
      <c r="M3180" s="185">
        <v>16483</v>
      </c>
      <c r="N3180" s="186">
        <v>16483</v>
      </c>
      <c r="O3180" s="187">
        <f t="shared" si="421"/>
        <v>0</v>
      </c>
      <c r="P3180" s="59">
        <f t="shared" si="420"/>
        <v>100</v>
      </c>
    </row>
    <row r="3181" spans="1:16" s="2" customFormat="1" outlineLevel="2" x14ac:dyDescent="0.2">
      <c r="A3181" s="217">
        <f t="shared" si="419"/>
        <v>3178</v>
      </c>
      <c r="B3181" s="57" t="s">
        <v>4010</v>
      </c>
      <c r="C3181" s="58" t="s">
        <v>428</v>
      </c>
      <c r="D3181" s="58" t="s">
        <v>2284</v>
      </c>
      <c r="E3181" s="58" t="s">
        <v>4011</v>
      </c>
      <c r="F3181" s="58" t="s">
        <v>1034</v>
      </c>
      <c r="G3181" s="58" t="s">
        <v>2315</v>
      </c>
      <c r="H3181" s="58" t="s">
        <v>445</v>
      </c>
      <c r="I3181" s="58" t="s">
        <v>25</v>
      </c>
      <c r="J3181" s="58" t="s">
        <v>25</v>
      </c>
      <c r="K3181" s="57"/>
      <c r="L3181" s="184">
        <v>14732</v>
      </c>
      <c r="M3181" s="185">
        <v>16576</v>
      </c>
      <c r="N3181" s="186">
        <v>16576</v>
      </c>
      <c r="O3181" s="187">
        <f t="shared" si="421"/>
        <v>0</v>
      </c>
      <c r="P3181" s="59">
        <f t="shared" si="420"/>
        <v>100</v>
      </c>
    </row>
    <row r="3182" spans="1:16" s="2" customFormat="1" outlineLevel="2" x14ac:dyDescent="0.2">
      <c r="A3182" s="217">
        <f t="shared" si="419"/>
        <v>3179</v>
      </c>
      <c r="B3182" s="57" t="s">
        <v>3039</v>
      </c>
      <c r="C3182" s="58" t="s">
        <v>428</v>
      </c>
      <c r="D3182" s="58" t="s">
        <v>2284</v>
      </c>
      <c r="E3182" s="58" t="s">
        <v>3040</v>
      </c>
      <c r="F3182" s="58" t="s">
        <v>1034</v>
      </c>
      <c r="G3182" s="58" t="s">
        <v>2315</v>
      </c>
      <c r="H3182" s="58" t="s">
        <v>445</v>
      </c>
      <c r="I3182" s="58" t="s">
        <v>25</v>
      </c>
      <c r="J3182" s="58" t="s">
        <v>25</v>
      </c>
      <c r="K3182" s="57"/>
      <c r="L3182" s="184">
        <v>14294</v>
      </c>
      <c r="M3182" s="185">
        <v>16896</v>
      </c>
      <c r="N3182" s="186">
        <v>16896</v>
      </c>
      <c r="O3182" s="187">
        <f t="shared" si="421"/>
        <v>0</v>
      </c>
      <c r="P3182" s="59">
        <f t="shared" si="420"/>
        <v>100</v>
      </c>
    </row>
    <row r="3183" spans="1:16" s="2" customFormat="1" outlineLevel="2" x14ac:dyDescent="0.2">
      <c r="A3183" s="217">
        <f t="shared" si="419"/>
        <v>3180</v>
      </c>
      <c r="B3183" s="57" t="s">
        <v>3376</v>
      </c>
      <c r="C3183" s="58" t="s">
        <v>428</v>
      </c>
      <c r="D3183" s="58" t="s">
        <v>2284</v>
      </c>
      <c r="E3183" s="58" t="s">
        <v>3377</v>
      </c>
      <c r="F3183" s="58" t="s">
        <v>1034</v>
      </c>
      <c r="G3183" s="58" t="s">
        <v>2315</v>
      </c>
      <c r="H3183" s="58" t="s">
        <v>445</v>
      </c>
      <c r="I3183" s="58" t="s">
        <v>25</v>
      </c>
      <c r="J3183" s="58" t="s">
        <v>25</v>
      </c>
      <c r="K3183" s="57"/>
      <c r="L3183" s="184">
        <v>18774</v>
      </c>
      <c r="M3183" s="185">
        <v>20318</v>
      </c>
      <c r="N3183" s="186">
        <v>20318</v>
      </c>
      <c r="O3183" s="187">
        <f t="shared" si="421"/>
        <v>0</v>
      </c>
      <c r="P3183" s="59">
        <f t="shared" si="420"/>
        <v>100</v>
      </c>
    </row>
    <row r="3184" spans="1:16" s="2" customFormat="1" outlineLevel="2" x14ac:dyDescent="0.2">
      <c r="A3184" s="217">
        <f t="shared" si="419"/>
        <v>3181</v>
      </c>
      <c r="B3184" s="57" t="s">
        <v>3041</v>
      </c>
      <c r="C3184" s="58" t="s">
        <v>428</v>
      </c>
      <c r="D3184" s="58" t="s">
        <v>2284</v>
      </c>
      <c r="E3184" s="58" t="s">
        <v>3042</v>
      </c>
      <c r="F3184" s="58" t="s">
        <v>1034</v>
      </c>
      <c r="G3184" s="58" t="s">
        <v>2315</v>
      </c>
      <c r="H3184" s="58" t="s">
        <v>445</v>
      </c>
      <c r="I3184" s="58" t="s">
        <v>25</v>
      </c>
      <c r="J3184" s="58" t="s">
        <v>25</v>
      </c>
      <c r="K3184" s="57"/>
      <c r="L3184" s="184">
        <v>24944</v>
      </c>
      <c r="M3184" s="185">
        <v>29971</v>
      </c>
      <c r="N3184" s="186">
        <v>29971</v>
      </c>
      <c r="O3184" s="187">
        <f t="shared" si="421"/>
        <v>0</v>
      </c>
      <c r="P3184" s="59">
        <f t="shared" si="420"/>
        <v>100</v>
      </c>
    </row>
    <row r="3185" spans="1:16" s="2" customFormat="1" outlineLevel="2" x14ac:dyDescent="0.2">
      <c r="A3185" s="217">
        <f t="shared" si="419"/>
        <v>3182</v>
      </c>
      <c r="B3185" s="57" t="s">
        <v>3344</v>
      </c>
      <c r="C3185" s="58" t="s">
        <v>428</v>
      </c>
      <c r="D3185" s="58" t="s">
        <v>2284</v>
      </c>
      <c r="E3185" s="58" t="s">
        <v>3345</v>
      </c>
      <c r="F3185" s="58" t="s">
        <v>1034</v>
      </c>
      <c r="G3185" s="58" t="s">
        <v>2315</v>
      </c>
      <c r="H3185" s="58" t="s">
        <v>445</v>
      </c>
      <c r="I3185" s="58" t="s">
        <v>25</v>
      </c>
      <c r="J3185" s="58" t="s">
        <v>25</v>
      </c>
      <c r="K3185" s="57"/>
      <c r="L3185" s="184">
        <v>13525</v>
      </c>
      <c r="M3185" s="185">
        <v>15389</v>
      </c>
      <c r="N3185" s="186">
        <v>15389</v>
      </c>
      <c r="O3185" s="187">
        <f t="shared" si="421"/>
        <v>0</v>
      </c>
      <c r="P3185" s="59">
        <f t="shared" si="420"/>
        <v>100</v>
      </c>
    </row>
    <row r="3186" spans="1:16" s="2" customFormat="1" outlineLevel="2" x14ac:dyDescent="0.2">
      <c r="A3186" s="217">
        <f t="shared" si="419"/>
        <v>3183</v>
      </c>
      <c r="B3186" s="57" t="s">
        <v>3346</v>
      </c>
      <c r="C3186" s="58" t="s">
        <v>428</v>
      </c>
      <c r="D3186" s="58" t="s">
        <v>2284</v>
      </c>
      <c r="E3186" s="58" t="s">
        <v>3347</v>
      </c>
      <c r="F3186" s="58" t="s">
        <v>1034</v>
      </c>
      <c r="G3186" s="58" t="s">
        <v>2315</v>
      </c>
      <c r="H3186" s="58" t="s">
        <v>445</v>
      </c>
      <c r="I3186" s="58" t="s">
        <v>25</v>
      </c>
      <c r="J3186" s="58" t="s">
        <v>25</v>
      </c>
      <c r="K3186" s="57"/>
      <c r="L3186" s="184">
        <v>22295</v>
      </c>
      <c r="M3186" s="185">
        <v>27519</v>
      </c>
      <c r="N3186" s="186">
        <v>27519</v>
      </c>
      <c r="O3186" s="187">
        <f t="shared" si="421"/>
        <v>0</v>
      </c>
      <c r="P3186" s="59">
        <f t="shared" si="420"/>
        <v>100</v>
      </c>
    </row>
    <row r="3187" spans="1:16" s="2" customFormat="1" outlineLevel="2" x14ac:dyDescent="0.2">
      <c r="A3187" s="217">
        <f t="shared" si="419"/>
        <v>3184</v>
      </c>
      <c r="B3187" s="57" t="s">
        <v>4012</v>
      </c>
      <c r="C3187" s="58" t="s">
        <v>428</v>
      </c>
      <c r="D3187" s="58" t="s">
        <v>2284</v>
      </c>
      <c r="E3187" s="58" t="s">
        <v>4013</v>
      </c>
      <c r="F3187" s="58" t="s">
        <v>1034</v>
      </c>
      <c r="G3187" s="58" t="s">
        <v>2315</v>
      </c>
      <c r="H3187" s="58" t="s">
        <v>445</v>
      </c>
      <c r="I3187" s="58" t="s">
        <v>25</v>
      </c>
      <c r="J3187" s="58" t="s">
        <v>25</v>
      </c>
      <c r="K3187" s="57"/>
      <c r="L3187" s="184">
        <v>26093</v>
      </c>
      <c r="M3187" s="185">
        <v>30783</v>
      </c>
      <c r="N3187" s="186">
        <v>30783</v>
      </c>
      <c r="O3187" s="187">
        <f t="shared" si="421"/>
        <v>0</v>
      </c>
      <c r="P3187" s="59">
        <f t="shared" si="420"/>
        <v>100</v>
      </c>
    </row>
    <row r="3188" spans="1:16" s="2" customFormat="1" outlineLevel="2" x14ac:dyDescent="0.2">
      <c r="A3188" s="217">
        <f t="shared" si="419"/>
        <v>3185</v>
      </c>
      <c r="B3188" s="57" t="s">
        <v>3043</v>
      </c>
      <c r="C3188" s="58" t="s">
        <v>428</v>
      </c>
      <c r="D3188" s="58" t="s">
        <v>2284</v>
      </c>
      <c r="E3188" s="58" t="s">
        <v>3044</v>
      </c>
      <c r="F3188" s="58" t="s">
        <v>1034</v>
      </c>
      <c r="G3188" s="58" t="s">
        <v>2315</v>
      </c>
      <c r="H3188" s="58" t="s">
        <v>445</v>
      </c>
      <c r="I3188" s="58" t="s">
        <v>25</v>
      </c>
      <c r="J3188" s="58" t="s">
        <v>25</v>
      </c>
      <c r="K3188" s="57"/>
      <c r="L3188" s="184">
        <v>25749</v>
      </c>
      <c r="M3188" s="185">
        <v>31877</v>
      </c>
      <c r="N3188" s="186">
        <v>31877</v>
      </c>
      <c r="O3188" s="187">
        <f t="shared" si="421"/>
        <v>0</v>
      </c>
      <c r="P3188" s="59">
        <f t="shared" si="420"/>
        <v>100</v>
      </c>
    </row>
    <row r="3189" spans="1:16" s="2" customFormat="1" outlineLevel="2" x14ac:dyDescent="0.2">
      <c r="A3189" s="217">
        <f t="shared" si="419"/>
        <v>3186</v>
      </c>
      <c r="B3189" s="57" t="s">
        <v>3045</v>
      </c>
      <c r="C3189" s="58" t="s">
        <v>428</v>
      </c>
      <c r="D3189" s="58" t="s">
        <v>2284</v>
      </c>
      <c r="E3189" s="58" t="s">
        <v>3046</v>
      </c>
      <c r="F3189" s="58" t="s">
        <v>1034</v>
      </c>
      <c r="G3189" s="58" t="s">
        <v>2315</v>
      </c>
      <c r="H3189" s="58" t="s">
        <v>445</v>
      </c>
      <c r="I3189" s="58" t="s">
        <v>25</v>
      </c>
      <c r="J3189" s="58" t="s">
        <v>25</v>
      </c>
      <c r="K3189" s="57"/>
      <c r="L3189" s="184">
        <v>15519</v>
      </c>
      <c r="M3189" s="185">
        <v>17512</v>
      </c>
      <c r="N3189" s="186">
        <v>17512</v>
      </c>
      <c r="O3189" s="187">
        <f t="shared" si="421"/>
        <v>0</v>
      </c>
      <c r="P3189" s="59">
        <f t="shared" si="420"/>
        <v>100</v>
      </c>
    </row>
    <row r="3190" spans="1:16" s="2" customFormat="1" outlineLevel="2" x14ac:dyDescent="0.2">
      <c r="A3190" s="217">
        <f t="shared" si="419"/>
        <v>3187</v>
      </c>
      <c r="B3190" s="57" t="s">
        <v>4014</v>
      </c>
      <c r="C3190" s="58" t="s">
        <v>428</v>
      </c>
      <c r="D3190" s="58" t="s">
        <v>2284</v>
      </c>
      <c r="E3190" s="58" t="s">
        <v>4015</v>
      </c>
      <c r="F3190" s="58" t="s">
        <v>1034</v>
      </c>
      <c r="G3190" s="58" t="s">
        <v>2315</v>
      </c>
      <c r="H3190" s="58" t="s">
        <v>445</v>
      </c>
      <c r="I3190" s="58" t="s">
        <v>25</v>
      </c>
      <c r="J3190" s="58" t="s">
        <v>25</v>
      </c>
      <c r="K3190" s="57"/>
      <c r="L3190" s="184">
        <v>13693</v>
      </c>
      <c r="M3190" s="185">
        <v>16440</v>
      </c>
      <c r="N3190" s="186">
        <v>16440</v>
      </c>
      <c r="O3190" s="187">
        <f t="shared" si="421"/>
        <v>0</v>
      </c>
      <c r="P3190" s="59">
        <f t="shared" si="420"/>
        <v>100</v>
      </c>
    </row>
    <row r="3191" spans="1:16" s="2" customFormat="1" outlineLevel="2" x14ac:dyDescent="0.2">
      <c r="A3191" s="217">
        <f t="shared" si="419"/>
        <v>3188</v>
      </c>
      <c r="B3191" s="57" t="s">
        <v>4016</v>
      </c>
      <c r="C3191" s="58" t="s">
        <v>428</v>
      </c>
      <c r="D3191" s="58" t="s">
        <v>2284</v>
      </c>
      <c r="E3191" s="58" t="s">
        <v>4017</v>
      </c>
      <c r="F3191" s="58" t="s">
        <v>1034</v>
      </c>
      <c r="G3191" s="58" t="s">
        <v>2315</v>
      </c>
      <c r="H3191" s="58" t="s">
        <v>445</v>
      </c>
      <c r="I3191" s="58" t="s">
        <v>25</v>
      </c>
      <c r="J3191" s="58" t="s">
        <v>25</v>
      </c>
      <c r="K3191" s="57"/>
      <c r="L3191" s="184">
        <v>17726</v>
      </c>
      <c r="M3191" s="185">
        <v>20501</v>
      </c>
      <c r="N3191" s="186">
        <v>20501</v>
      </c>
      <c r="O3191" s="187">
        <f t="shared" si="421"/>
        <v>0</v>
      </c>
      <c r="P3191" s="59">
        <f t="shared" si="420"/>
        <v>100</v>
      </c>
    </row>
    <row r="3192" spans="1:16" s="2" customFormat="1" outlineLevel="2" x14ac:dyDescent="0.2">
      <c r="A3192" s="217">
        <f t="shared" si="419"/>
        <v>3189</v>
      </c>
      <c r="B3192" s="57" t="s">
        <v>3047</v>
      </c>
      <c r="C3192" s="58" t="s">
        <v>428</v>
      </c>
      <c r="D3192" s="58" t="s">
        <v>2284</v>
      </c>
      <c r="E3192" s="58" t="s">
        <v>3048</v>
      </c>
      <c r="F3192" s="58" t="s">
        <v>1034</v>
      </c>
      <c r="G3192" s="58" t="s">
        <v>2315</v>
      </c>
      <c r="H3192" s="58" t="s">
        <v>445</v>
      </c>
      <c r="I3192" s="58" t="s">
        <v>25</v>
      </c>
      <c r="J3192" s="58" t="s">
        <v>25</v>
      </c>
      <c r="K3192" s="57"/>
      <c r="L3192" s="184">
        <v>12304</v>
      </c>
      <c r="M3192" s="185">
        <v>14862</v>
      </c>
      <c r="N3192" s="186">
        <v>14862</v>
      </c>
      <c r="O3192" s="187">
        <f t="shared" si="421"/>
        <v>0</v>
      </c>
      <c r="P3192" s="59">
        <f t="shared" si="420"/>
        <v>100</v>
      </c>
    </row>
    <row r="3193" spans="1:16" s="2" customFormat="1" outlineLevel="2" x14ac:dyDescent="0.2">
      <c r="A3193" s="217">
        <f t="shared" si="419"/>
        <v>3190</v>
      </c>
      <c r="B3193" s="57" t="s">
        <v>4018</v>
      </c>
      <c r="C3193" s="58" t="s">
        <v>428</v>
      </c>
      <c r="D3193" s="58" t="s">
        <v>2284</v>
      </c>
      <c r="E3193" s="58" t="s">
        <v>4019</v>
      </c>
      <c r="F3193" s="58" t="s">
        <v>1034</v>
      </c>
      <c r="G3193" s="58" t="s">
        <v>2315</v>
      </c>
      <c r="H3193" s="58" t="s">
        <v>445</v>
      </c>
      <c r="I3193" s="58" t="s">
        <v>25</v>
      </c>
      <c r="J3193" s="58" t="s">
        <v>25</v>
      </c>
      <c r="K3193" s="57"/>
      <c r="L3193" s="184">
        <v>21613</v>
      </c>
      <c r="M3193" s="185">
        <v>26002</v>
      </c>
      <c r="N3193" s="186">
        <v>26002</v>
      </c>
      <c r="O3193" s="187">
        <f t="shared" si="421"/>
        <v>0</v>
      </c>
      <c r="P3193" s="59">
        <f t="shared" si="420"/>
        <v>100</v>
      </c>
    </row>
    <row r="3194" spans="1:16" s="2" customFormat="1" outlineLevel="2" x14ac:dyDescent="0.2">
      <c r="A3194" s="217">
        <f t="shared" si="419"/>
        <v>3191</v>
      </c>
      <c r="B3194" s="57" t="s">
        <v>2975</v>
      </c>
      <c r="C3194" s="58" t="s">
        <v>428</v>
      </c>
      <c r="D3194" s="58" t="s">
        <v>2284</v>
      </c>
      <c r="E3194" s="58" t="s">
        <v>2976</v>
      </c>
      <c r="F3194" s="58" t="s">
        <v>1034</v>
      </c>
      <c r="G3194" s="58" t="s">
        <v>2315</v>
      </c>
      <c r="H3194" s="58" t="s">
        <v>445</v>
      </c>
      <c r="I3194" s="58" t="s">
        <v>25</v>
      </c>
      <c r="J3194" s="58" t="s">
        <v>25</v>
      </c>
      <c r="K3194" s="57"/>
      <c r="L3194" s="184">
        <v>21492</v>
      </c>
      <c r="M3194" s="185">
        <v>23496</v>
      </c>
      <c r="N3194" s="186">
        <v>23496</v>
      </c>
      <c r="O3194" s="187">
        <f t="shared" si="421"/>
        <v>0</v>
      </c>
      <c r="P3194" s="59">
        <f t="shared" si="420"/>
        <v>100</v>
      </c>
    </row>
    <row r="3195" spans="1:16" s="2" customFormat="1" outlineLevel="2" x14ac:dyDescent="0.2">
      <c r="A3195" s="217">
        <f t="shared" si="419"/>
        <v>3192</v>
      </c>
      <c r="B3195" s="57" t="s">
        <v>3049</v>
      </c>
      <c r="C3195" s="58" t="s">
        <v>428</v>
      </c>
      <c r="D3195" s="58" t="s">
        <v>2284</v>
      </c>
      <c r="E3195" s="58" t="s">
        <v>3050</v>
      </c>
      <c r="F3195" s="58" t="s">
        <v>1034</v>
      </c>
      <c r="G3195" s="58" t="s">
        <v>2315</v>
      </c>
      <c r="H3195" s="58" t="s">
        <v>445</v>
      </c>
      <c r="I3195" s="58" t="s">
        <v>25</v>
      </c>
      <c r="J3195" s="58" t="s">
        <v>25</v>
      </c>
      <c r="K3195" s="57"/>
      <c r="L3195" s="184">
        <v>14054</v>
      </c>
      <c r="M3195" s="185">
        <v>17189</v>
      </c>
      <c r="N3195" s="186">
        <v>17189</v>
      </c>
      <c r="O3195" s="187">
        <f t="shared" si="421"/>
        <v>0</v>
      </c>
      <c r="P3195" s="59">
        <f t="shared" si="420"/>
        <v>100</v>
      </c>
    </row>
    <row r="3196" spans="1:16" s="2" customFormat="1" outlineLevel="2" x14ac:dyDescent="0.2">
      <c r="A3196" s="217">
        <f t="shared" si="419"/>
        <v>3193</v>
      </c>
      <c r="B3196" s="57" t="s">
        <v>3051</v>
      </c>
      <c r="C3196" s="58" t="s">
        <v>428</v>
      </c>
      <c r="D3196" s="58" t="s">
        <v>2284</v>
      </c>
      <c r="E3196" s="58" t="s">
        <v>3052</v>
      </c>
      <c r="F3196" s="58" t="s">
        <v>1034</v>
      </c>
      <c r="G3196" s="58" t="s">
        <v>2315</v>
      </c>
      <c r="H3196" s="58" t="s">
        <v>445</v>
      </c>
      <c r="I3196" s="58" t="s">
        <v>25</v>
      </c>
      <c r="J3196" s="58" t="s">
        <v>25</v>
      </c>
      <c r="K3196" s="57"/>
      <c r="L3196" s="184">
        <v>37129</v>
      </c>
      <c r="M3196" s="185">
        <v>43273</v>
      </c>
      <c r="N3196" s="186">
        <v>43273</v>
      </c>
      <c r="O3196" s="187">
        <f t="shared" si="421"/>
        <v>0</v>
      </c>
      <c r="P3196" s="59">
        <f t="shared" si="420"/>
        <v>100</v>
      </c>
    </row>
    <row r="3197" spans="1:16" s="2" customFormat="1" outlineLevel="2" x14ac:dyDescent="0.2">
      <c r="A3197" s="217">
        <f t="shared" si="419"/>
        <v>3194</v>
      </c>
      <c r="B3197" s="57" t="s">
        <v>4020</v>
      </c>
      <c r="C3197" s="58" t="s">
        <v>428</v>
      </c>
      <c r="D3197" s="58" t="s">
        <v>2284</v>
      </c>
      <c r="E3197" s="58" t="s">
        <v>4021</v>
      </c>
      <c r="F3197" s="58" t="s">
        <v>1034</v>
      </c>
      <c r="G3197" s="58" t="s">
        <v>2315</v>
      </c>
      <c r="H3197" s="58" t="s">
        <v>445</v>
      </c>
      <c r="I3197" s="58" t="s">
        <v>25</v>
      </c>
      <c r="J3197" s="58" t="s">
        <v>25</v>
      </c>
      <c r="K3197" s="57"/>
      <c r="L3197" s="184">
        <v>28785</v>
      </c>
      <c r="M3197" s="185">
        <v>35840</v>
      </c>
      <c r="N3197" s="186">
        <v>35840</v>
      </c>
      <c r="O3197" s="187">
        <f t="shared" si="421"/>
        <v>0</v>
      </c>
      <c r="P3197" s="59">
        <f t="shared" si="420"/>
        <v>100</v>
      </c>
    </row>
    <row r="3198" spans="1:16" s="2" customFormat="1" outlineLevel="2" x14ac:dyDescent="0.2">
      <c r="A3198" s="217">
        <f t="shared" si="419"/>
        <v>3195</v>
      </c>
      <c r="B3198" s="57" t="s">
        <v>3053</v>
      </c>
      <c r="C3198" s="58" t="s">
        <v>428</v>
      </c>
      <c r="D3198" s="58" t="s">
        <v>2284</v>
      </c>
      <c r="E3198" s="58" t="s">
        <v>3054</v>
      </c>
      <c r="F3198" s="58" t="s">
        <v>1034</v>
      </c>
      <c r="G3198" s="58" t="s">
        <v>2315</v>
      </c>
      <c r="H3198" s="58" t="s">
        <v>445</v>
      </c>
      <c r="I3198" s="58" t="s">
        <v>25</v>
      </c>
      <c r="J3198" s="58" t="s">
        <v>25</v>
      </c>
      <c r="K3198" s="57"/>
      <c r="L3198" s="184">
        <v>24053</v>
      </c>
      <c r="M3198" s="185">
        <v>28225</v>
      </c>
      <c r="N3198" s="186">
        <v>28225</v>
      </c>
      <c r="O3198" s="187">
        <f t="shared" si="421"/>
        <v>0</v>
      </c>
      <c r="P3198" s="59">
        <f t="shared" si="420"/>
        <v>100</v>
      </c>
    </row>
    <row r="3199" spans="1:16" s="2" customFormat="1" outlineLevel="2" x14ac:dyDescent="0.2">
      <c r="A3199" s="217">
        <f t="shared" si="419"/>
        <v>3196</v>
      </c>
      <c r="B3199" s="57" t="s">
        <v>3055</v>
      </c>
      <c r="C3199" s="58" t="s">
        <v>428</v>
      </c>
      <c r="D3199" s="58" t="s">
        <v>2284</v>
      </c>
      <c r="E3199" s="58" t="s">
        <v>3056</v>
      </c>
      <c r="F3199" s="58" t="s">
        <v>1034</v>
      </c>
      <c r="G3199" s="58" t="s">
        <v>2315</v>
      </c>
      <c r="H3199" s="58" t="s">
        <v>445</v>
      </c>
      <c r="I3199" s="58" t="s">
        <v>25</v>
      </c>
      <c r="J3199" s="58" t="s">
        <v>25</v>
      </c>
      <c r="K3199" s="57"/>
      <c r="L3199" s="184">
        <v>24824</v>
      </c>
      <c r="M3199" s="185">
        <v>29288</v>
      </c>
      <c r="N3199" s="186">
        <v>29288</v>
      </c>
      <c r="O3199" s="187">
        <f t="shared" si="421"/>
        <v>0</v>
      </c>
      <c r="P3199" s="59">
        <f t="shared" si="420"/>
        <v>100</v>
      </c>
    </row>
    <row r="3200" spans="1:16" s="2" customFormat="1" outlineLevel="2" x14ac:dyDescent="0.2">
      <c r="A3200" s="217">
        <f t="shared" si="419"/>
        <v>3197</v>
      </c>
      <c r="B3200" s="57" t="s">
        <v>3057</v>
      </c>
      <c r="C3200" s="58" t="s">
        <v>428</v>
      </c>
      <c r="D3200" s="58" t="s">
        <v>2284</v>
      </c>
      <c r="E3200" s="58" t="s">
        <v>503</v>
      </c>
      <c r="F3200" s="58" t="s">
        <v>1034</v>
      </c>
      <c r="G3200" s="58" t="s">
        <v>2315</v>
      </c>
      <c r="H3200" s="58" t="s">
        <v>445</v>
      </c>
      <c r="I3200" s="58" t="s">
        <v>25</v>
      </c>
      <c r="J3200" s="58" t="s">
        <v>25</v>
      </c>
      <c r="K3200" s="57"/>
      <c r="L3200" s="184">
        <v>27059</v>
      </c>
      <c r="M3200" s="185">
        <v>31364</v>
      </c>
      <c r="N3200" s="186">
        <v>31364</v>
      </c>
      <c r="O3200" s="187">
        <f t="shared" si="421"/>
        <v>0</v>
      </c>
      <c r="P3200" s="59">
        <f t="shared" si="420"/>
        <v>100</v>
      </c>
    </row>
    <row r="3201" spans="1:16" s="2" customFormat="1" outlineLevel="2" x14ac:dyDescent="0.2">
      <c r="A3201" s="217">
        <f t="shared" si="419"/>
        <v>3198</v>
      </c>
      <c r="B3201" s="57" t="s">
        <v>3058</v>
      </c>
      <c r="C3201" s="58" t="s">
        <v>428</v>
      </c>
      <c r="D3201" s="58" t="s">
        <v>2284</v>
      </c>
      <c r="E3201" s="58" t="s">
        <v>3059</v>
      </c>
      <c r="F3201" s="58" t="s">
        <v>1034</v>
      </c>
      <c r="G3201" s="58" t="s">
        <v>2315</v>
      </c>
      <c r="H3201" s="58" t="s">
        <v>445</v>
      </c>
      <c r="I3201" s="58" t="s">
        <v>25</v>
      </c>
      <c r="J3201" s="58" t="s">
        <v>25</v>
      </c>
      <c r="K3201" s="57"/>
      <c r="L3201" s="184">
        <v>36612</v>
      </c>
      <c r="M3201" s="185">
        <v>42100</v>
      </c>
      <c r="N3201" s="186">
        <v>42100</v>
      </c>
      <c r="O3201" s="187">
        <f t="shared" si="421"/>
        <v>0</v>
      </c>
      <c r="P3201" s="59">
        <f t="shared" si="420"/>
        <v>100</v>
      </c>
    </row>
    <row r="3202" spans="1:16" s="2" customFormat="1" outlineLevel="2" x14ac:dyDescent="0.2">
      <c r="A3202" s="217">
        <f t="shared" si="419"/>
        <v>3199</v>
      </c>
      <c r="B3202" s="57" t="s">
        <v>3060</v>
      </c>
      <c r="C3202" s="58" t="s">
        <v>428</v>
      </c>
      <c r="D3202" s="58" t="s">
        <v>2284</v>
      </c>
      <c r="E3202" s="58" t="s">
        <v>3061</v>
      </c>
      <c r="F3202" s="58" t="s">
        <v>1034</v>
      </c>
      <c r="G3202" s="58" t="s">
        <v>2315</v>
      </c>
      <c r="H3202" s="58" t="s">
        <v>445</v>
      </c>
      <c r="I3202" s="58" t="s">
        <v>25</v>
      </c>
      <c r="J3202" s="58" t="s">
        <v>25</v>
      </c>
      <c r="K3202" s="57"/>
      <c r="L3202" s="184">
        <v>26670</v>
      </c>
      <c r="M3202" s="185">
        <v>30230</v>
      </c>
      <c r="N3202" s="186">
        <v>30230</v>
      </c>
      <c r="O3202" s="187">
        <f t="shared" si="421"/>
        <v>0</v>
      </c>
      <c r="P3202" s="59">
        <f t="shared" si="420"/>
        <v>100</v>
      </c>
    </row>
    <row r="3203" spans="1:16" s="2" customFormat="1" outlineLevel="2" x14ac:dyDescent="0.2">
      <c r="A3203" s="217">
        <f t="shared" si="419"/>
        <v>3200</v>
      </c>
      <c r="B3203" s="57" t="s">
        <v>3062</v>
      </c>
      <c r="C3203" s="58" t="s">
        <v>428</v>
      </c>
      <c r="D3203" s="58" t="s">
        <v>2284</v>
      </c>
      <c r="E3203" s="58" t="s">
        <v>3063</v>
      </c>
      <c r="F3203" s="58" t="s">
        <v>1034</v>
      </c>
      <c r="G3203" s="58" t="s">
        <v>2315</v>
      </c>
      <c r="H3203" s="58" t="s">
        <v>445</v>
      </c>
      <c r="I3203" s="58" t="s">
        <v>25</v>
      </c>
      <c r="J3203" s="58" t="s">
        <v>25</v>
      </c>
      <c r="K3203" s="57"/>
      <c r="L3203" s="184">
        <v>31308</v>
      </c>
      <c r="M3203" s="185">
        <v>36074</v>
      </c>
      <c r="N3203" s="186">
        <v>36074</v>
      </c>
      <c r="O3203" s="187">
        <f t="shared" si="421"/>
        <v>0</v>
      </c>
      <c r="P3203" s="59">
        <f t="shared" si="420"/>
        <v>100</v>
      </c>
    </row>
    <row r="3204" spans="1:16" s="2" customFormat="1" outlineLevel="2" x14ac:dyDescent="0.2">
      <c r="A3204" s="217">
        <f t="shared" si="419"/>
        <v>3201</v>
      </c>
      <c r="B3204" s="57" t="s">
        <v>4022</v>
      </c>
      <c r="C3204" s="58" t="s">
        <v>428</v>
      </c>
      <c r="D3204" s="58" t="s">
        <v>2284</v>
      </c>
      <c r="E3204" s="58" t="s">
        <v>4023</v>
      </c>
      <c r="F3204" s="58" t="s">
        <v>1034</v>
      </c>
      <c r="G3204" s="58" t="s">
        <v>2315</v>
      </c>
      <c r="H3204" s="58" t="s">
        <v>445</v>
      </c>
      <c r="I3204" s="58" t="s">
        <v>25</v>
      </c>
      <c r="J3204" s="58" t="s">
        <v>25</v>
      </c>
      <c r="K3204" s="57"/>
      <c r="L3204" s="184">
        <v>22759</v>
      </c>
      <c r="M3204" s="185">
        <v>27597</v>
      </c>
      <c r="N3204" s="186">
        <v>27597</v>
      </c>
      <c r="O3204" s="187">
        <f t="shared" si="421"/>
        <v>0</v>
      </c>
      <c r="P3204" s="59">
        <f t="shared" si="420"/>
        <v>100</v>
      </c>
    </row>
    <row r="3205" spans="1:16" s="2" customFormat="1" outlineLevel="2" x14ac:dyDescent="0.2">
      <c r="A3205" s="217">
        <f t="shared" si="419"/>
        <v>3202</v>
      </c>
      <c r="B3205" s="57" t="s">
        <v>4024</v>
      </c>
      <c r="C3205" s="58" t="s">
        <v>428</v>
      </c>
      <c r="D3205" s="58" t="s">
        <v>2284</v>
      </c>
      <c r="E3205" s="58" t="s">
        <v>4025</v>
      </c>
      <c r="F3205" s="58" t="s">
        <v>1034</v>
      </c>
      <c r="G3205" s="58" t="s">
        <v>2315</v>
      </c>
      <c r="H3205" s="58" t="s">
        <v>445</v>
      </c>
      <c r="I3205" s="58" t="s">
        <v>25</v>
      </c>
      <c r="J3205" s="58" t="s">
        <v>25</v>
      </c>
      <c r="K3205" s="57"/>
      <c r="L3205" s="184">
        <v>22835</v>
      </c>
      <c r="M3205" s="185">
        <v>27182</v>
      </c>
      <c r="N3205" s="186">
        <v>27182</v>
      </c>
      <c r="O3205" s="187">
        <f t="shared" si="421"/>
        <v>0</v>
      </c>
      <c r="P3205" s="59">
        <f t="shared" si="420"/>
        <v>100</v>
      </c>
    </row>
    <row r="3206" spans="1:16" s="2" customFormat="1" outlineLevel="2" x14ac:dyDescent="0.2">
      <c r="A3206" s="217">
        <f t="shared" ref="A3206:A3269" si="422">A3205+1</f>
        <v>3203</v>
      </c>
      <c r="B3206" s="57" t="s">
        <v>3378</v>
      </c>
      <c r="C3206" s="58" t="s">
        <v>428</v>
      </c>
      <c r="D3206" s="58" t="s">
        <v>2284</v>
      </c>
      <c r="E3206" s="58" t="s">
        <v>3379</v>
      </c>
      <c r="F3206" s="58" t="s">
        <v>1034</v>
      </c>
      <c r="G3206" s="58" t="s">
        <v>2315</v>
      </c>
      <c r="H3206" s="58" t="s">
        <v>445</v>
      </c>
      <c r="I3206" s="58" t="s">
        <v>25</v>
      </c>
      <c r="J3206" s="58" t="s">
        <v>25</v>
      </c>
      <c r="K3206" s="57"/>
      <c r="L3206" s="184">
        <v>22397</v>
      </c>
      <c r="M3206" s="185">
        <v>26510</v>
      </c>
      <c r="N3206" s="186">
        <v>26510</v>
      </c>
      <c r="O3206" s="187">
        <f t="shared" si="421"/>
        <v>0</v>
      </c>
      <c r="P3206" s="59">
        <f t="shared" si="420"/>
        <v>100</v>
      </c>
    </row>
    <row r="3207" spans="1:16" s="2" customFormat="1" outlineLevel="2" x14ac:dyDescent="0.2">
      <c r="A3207" s="217">
        <f t="shared" si="422"/>
        <v>3204</v>
      </c>
      <c r="B3207" s="57" t="s">
        <v>4026</v>
      </c>
      <c r="C3207" s="58" t="s">
        <v>428</v>
      </c>
      <c r="D3207" s="58" t="s">
        <v>2284</v>
      </c>
      <c r="E3207" s="58" t="s">
        <v>3065</v>
      </c>
      <c r="F3207" s="58" t="s">
        <v>1034</v>
      </c>
      <c r="G3207" s="58" t="s">
        <v>2315</v>
      </c>
      <c r="H3207" s="58" t="s">
        <v>445</v>
      </c>
      <c r="I3207" s="58" t="s">
        <v>25</v>
      </c>
      <c r="J3207" s="58" t="s">
        <v>25</v>
      </c>
      <c r="K3207" s="57"/>
      <c r="L3207" s="184">
        <v>44428</v>
      </c>
      <c r="M3207" s="185">
        <v>54129</v>
      </c>
      <c r="N3207" s="186">
        <v>54129</v>
      </c>
      <c r="O3207" s="187">
        <f t="shared" si="421"/>
        <v>0</v>
      </c>
      <c r="P3207" s="59">
        <f t="shared" si="420"/>
        <v>100</v>
      </c>
    </row>
    <row r="3208" spans="1:16" s="2" customFormat="1" outlineLevel="2" x14ac:dyDescent="0.2">
      <c r="A3208" s="217">
        <f t="shared" si="422"/>
        <v>3205</v>
      </c>
      <c r="B3208" s="57" t="s">
        <v>4027</v>
      </c>
      <c r="C3208" s="58" t="s">
        <v>428</v>
      </c>
      <c r="D3208" s="58" t="s">
        <v>2284</v>
      </c>
      <c r="E3208" s="58" t="s">
        <v>4028</v>
      </c>
      <c r="F3208" s="58" t="s">
        <v>1034</v>
      </c>
      <c r="G3208" s="58" t="s">
        <v>2315</v>
      </c>
      <c r="H3208" s="58" t="s">
        <v>445</v>
      </c>
      <c r="I3208" s="58" t="s">
        <v>25</v>
      </c>
      <c r="J3208" s="58" t="s">
        <v>25</v>
      </c>
      <c r="K3208" s="57"/>
      <c r="L3208" s="184">
        <v>16817</v>
      </c>
      <c r="M3208" s="185">
        <v>20216</v>
      </c>
      <c r="N3208" s="186">
        <v>20216</v>
      </c>
      <c r="O3208" s="187">
        <f t="shared" si="421"/>
        <v>0</v>
      </c>
      <c r="P3208" s="59">
        <f t="shared" si="420"/>
        <v>100</v>
      </c>
    </row>
    <row r="3209" spans="1:16" s="2" customFormat="1" outlineLevel="2" x14ac:dyDescent="0.2">
      <c r="A3209" s="217">
        <f t="shared" si="422"/>
        <v>3206</v>
      </c>
      <c r="B3209" s="57" t="s">
        <v>4029</v>
      </c>
      <c r="C3209" s="58" t="s">
        <v>428</v>
      </c>
      <c r="D3209" s="58" t="s">
        <v>2284</v>
      </c>
      <c r="E3209" s="58" t="s">
        <v>3067</v>
      </c>
      <c r="F3209" s="58" t="s">
        <v>1034</v>
      </c>
      <c r="G3209" s="58" t="s">
        <v>2315</v>
      </c>
      <c r="H3209" s="58" t="s">
        <v>445</v>
      </c>
      <c r="I3209" s="58" t="s">
        <v>25</v>
      </c>
      <c r="J3209" s="58" t="s">
        <v>25</v>
      </c>
      <c r="K3209" s="57"/>
      <c r="L3209" s="184">
        <v>12020</v>
      </c>
      <c r="M3209" s="185">
        <v>14120</v>
      </c>
      <c r="N3209" s="186">
        <v>14120</v>
      </c>
      <c r="O3209" s="187">
        <f t="shared" si="421"/>
        <v>0</v>
      </c>
      <c r="P3209" s="59">
        <f t="shared" si="420"/>
        <v>100</v>
      </c>
    </row>
    <row r="3210" spans="1:16" s="2" customFormat="1" outlineLevel="2" x14ac:dyDescent="0.2">
      <c r="A3210" s="217">
        <f t="shared" si="422"/>
        <v>3207</v>
      </c>
      <c r="B3210" s="57" t="s">
        <v>4030</v>
      </c>
      <c r="C3210" s="58" t="s">
        <v>428</v>
      </c>
      <c r="D3210" s="58" t="s">
        <v>2284</v>
      </c>
      <c r="E3210" s="58" t="s">
        <v>4031</v>
      </c>
      <c r="F3210" s="58" t="s">
        <v>1034</v>
      </c>
      <c r="G3210" s="58" t="s">
        <v>2315</v>
      </c>
      <c r="H3210" s="58" t="s">
        <v>445</v>
      </c>
      <c r="I3210" s="58" t="s">
        <v>25</v>
      </c>
      <c r="J3210" s="58" t="s">
        <v>25</v>
      </c>
      <c r="K3210" s="57"/>
      <c r="L3210" s="184">
        <v>20107</v>
      </c>
      <c r="M3210" s="185">
        <v>23513</v>
      </c>
      <c r="N3210" s="186">
        <v>23513</v>
      </c>
      <c r="O3210" s="187">
        <f t="shared" si="421"/>
        <v>0</v>
      </c>
      <c r="P3210" s="59">
        <f t="shared" si="420"/>
        <v>100</v>
      </c>
    </row>
    <row r="3211" spans="1:16" s="2" customFormat="1" outlineLevel="2" x14ac:dyDescent="0.2">
      <c r="A3211" s="217">
        <f t="shared" si="422"/>
        <v>3208</v>
      </c>
      <c r="B3211" s="57" t="s">
        <v>3068</v>
      </c>
      <c r="C3211" s="58" t="s">
        <v>428</v>
      </c>
      <c r="D3211" s="58" t="s">
        <v>2284</v>
      </c>
      <c r="E3211" s="58" t="s">
        <v>3069</v>
      </c>
      <c r="F3211" s="58" t="s">
        <v>1034</v>
      </c>
      <c r="G3211" s="58" t="s">
        <v>2315</v>
      </c>
      <c r="H3211" s="58" t="s">
        <v>445</v>
      </c>
      <c r="I3211" s="58" t="s">
        <v>25</v>
      </c>
      <c r="J3211" s="58" t="s">
        <v>25</v>
      </c>
      <c r="K3211" s="57"/>
      <c r="L3211" s="184">
        <v>24259</v>
      </c>
      <c r="M3211" s="185">
        <v>29172</v>
      </c>
      <c r="N3211" s="186">
        <v>29172</v>
      </c>
      <c r="O3211" s="187">
        <f t="shared" si="421"/>
        <v>0</v>
      </c>
      <c r="P3211" s="59">
        <f t="shared" si="420"/>
        <v>100</v>
      </c>
    </row>
    <row r="3212" spans="1:16" s="2" customFormat="1" outlineLevel="2" x14ac:dyDescent="0.2">
      <c r="A3212" s="217">
        <f t="shared" si="422"/>
        <v>3209</v>
      </c>
      <c r="B3212" s="57" t="s">
        <v>4032</v>
      </c>
      <c r="C3212" s="58" t="s">
        <v>428</v>
      </c>
      <c r="D3212" s="58" t="s">
        <v>2284</v>
      </c>
      <c r="E3212" s="58" t="s">
        <v>4033</v>
      </c>
      <c r="F3212" s="58" t="s">
        <v>1034</v>
      </c>
      <c r="G3212" s="58" t="s">
        <v>2315</v>
      </c>
      <c r="H3212" s="58" t="s">
        <v>445</v>
      </c>
      <c r="I3212" s="58" t="s">
        <v>25</v>
      </c>
      <c r="J3212" s="58" t="s">
        <v>25</v>
      </c>
      <c r="K3212" s="57"/>
      <c r="L3212" s="184">
        <v>20792</v>
      </c>
      <c r="M3212" s="185">
        <v>25146</v>
      </c>
      <c r="N3212" s="186">
        <v>25146</v>
      </c>
      <c r="O3212" s="187">
        <f t="shared" si="421"/>
        <v>0</v>
      </c>
      <c r="P3212" s="59">
        <f t="shared" si="420"/>
        <v>100</v>
      </c>
    </row>
    <row r="3213" spans="1:16" s="2" customFormat="1" outlineLevel="2" x14ac:dyDescent="0.2">
      <c r="A3213" s="217">
        <f t="shared" si="422"/>
        <v>3210</v>
      </c>
      <c r="B3213" s="57" t="s">
        <v>4034</v>
      </c>
      <c r="C3213" s="58" t="s">
        <v>428</v>
      </c>
      <c r="D3213" s="58" t="s">
        <v>2284</v>
      </c>
      <c r="E3213" s="58" t="s">
        <v>4035</v>
      </c>
      <c r="F3213" s="58" t="s">
        <v>1034</v>
      </c>
      <c r="G3213" s="58" t="s">
        <v>2315</v>
      </c>
      <c r="H3213" s="58" t="s">
        <v>445</v>
      </c>
      <c r="I3213" s="58" t="s">
        <v>25</v>
      </c>
      <c r="J3213" s="58" t="s">
        <v>25</v>
      </c>
      <c r="K3213" s="57"/>
      <c r="L3213" s="184">
        <v>23116</v>
      </c>
      <c r="M3213" s="185">
        <v>27365</v>
      </c>
      <c r="N3213" s="186">
        <v>27365</v>
      </c>
      <c r="O3213" s="187">
        <f t="shared" si="421"/>
        <v>0</v>
      </c>
      <c r="P3213" s="59">
        <f t="shared" si="420"/>
        <v>100</v>
      </c>
    </row>
    <row r="3214" spans="1:16" s="2" customFormat="1" outlineLevel="2" x14ac:dyDescent="0.2">
      <c r="A3214" s="217">
        <f t="shared" si="422"/>
        <v>3211</v>
      </c>
      <c r="B3214" s="57" t="s">
        <v>3380</v>
      </c>
      <c r="C3214" s="58" t="s">
        <v>428</v>
      </c>
      <c r="D3214" s="58" t="s">
        <v>2284</v>
      </c>
      <c r="E3214" s="58" t="s">
        <v>3381</v>
      </c>
      <c r="F3214" s="58" t="s">
        <v>1034</v>
      </c>
      <c r="G3214" s="58" t="s">
        <v>2315</v>
      </c>
      <c r="H3214" s="58" t="s">
        <v>445</v>
      </c>
      <c r="I3214" s="58" t="s">
        <v>25</v>
      </c>
      <c r="J3214" s="58" t="s">
        <v>25</v>
      </c>
      <c r="K3214" s="57"/>
      <c r="L3214" s="184">
        <v>30648</v>
      </c>
      <c r="M3214" s="185">
        <v>37861</v>
      </c>
      <c r="N3214" s="186">
        <v>37861</v>
      </c>
      <c r="O3214" s="187">
        <f t="shared" si="421"/>
        <v>0</v>
      </c>
      <c r="P3214" s="59">
        <f t="shared" si="420"/>
        <v>100</v>
      </c>
    </row>
    <row r="3215" spans="1:16" s="2" customFormat="1" outlineLevel="2" x14ac:dyDescent="0.2">
      <c r="A3215" s="217">
        <f t="shared" si="422"/>
        <v>3212</v>
      </c>
      <c r="B3215" s="57" t="s">
        <v>4036</v>
      </c>
      <c r="C3215" s="58" t="s">
        <v>428</v>
      </c>
      <c r="D3215" s="58" t="s">
        <v>2284</v>
      </c>
      <c r="E3215" s="58" t="s">
        <v>4037</v>
      </c>
      <c r="F3215" s="58" t="s">
        <v>1034</v>
      </c>
      <c r="G3215" s="58" t="s">
        <v>2315</v>
      </c>
      <c r="H3215" s="58" t="s">
        <v>445</v>
      </c>
      <c r="I3215" s="58" t="s">
        <v>25</v>
      </c>
      <c r="J3215" s="58" t="s">
        <v>25</v>
      </c>
      <c r="K3215" s="57"/>
      <c r="L3215" s="184">
        <v>24242</v>
      </c>
      <c r="M3215" s="185">
        <v>27443</v>
      </c>
      <c r="N3215" s="186">
        <v>27443</v>
      </c>
      <c r="O3215" s="187">
        <f t="shared" si="421"/>
        <v>0</v>
      </c>
      <c r="P3215" s="59">
        <f t="shared" si="420"/>
        <v>100</v>
      </c>
    </row>
    <row r="3216" spans="1:16" s="2" customFormat="1" outlineLevel="2" x14ac:dyDescent="0.2">
      <c r="A3216" s="217">
        <f t="shared" si="422"/>
        <v>3213</v>
      </c>
      <c r="B3216" s="57" t="s">
        <v>4038</v>
      </c>
      <c r="C3216" s="58" t="s">
        <v>428</v>
      </c>
      <c r="D3216" s="58" t="s">
        <v>2284</v>
      </c>
      <c r="E3216" s="58" t="s">
        <v>4039</v>
      </c>
      <c r="F3216" s="58" t="s">
        <v>1034</v>
      </c>
      <c r="G3216" s="58" t="s">
        <v>2315</v>
      </c>
      <c r="H3216" s="58" t="s">
        <v>445</v>
      </c>
      <c r="I3216" s="58" t="s">
        <v>25</v>
      </c>
      <c r="J3216" s="58" t="s">
        <v>25</v>
      </c>
      <c r="K3216" s="57"/>
      <c r="L3216" s="184">
        <v>27449</v>
      </c>
      <c r="M3216" s="185">
        <v>32832</v>
      </c>
      <c r="N3216" s="186">
        <v>32832</v>
      </c>
      <c r="O3216" s="187">
        <f t="shared" si="421"/>
        <v>0</v>
      </c>
      <c r="P3216" s="59">
        <f t="shared" si="420"/>
        <v>100</v>
      </c>
    </row>
    <row r="3217" spans="1:16" s="2" customFormat="1" outlineLevel="2" x14ac:dyDescent="0.2">
      <c r="A3217" s="217">
        <f t="shared" si="422"/>
        <v>3214</v>
      </c>
      <c r="B3217" s="57" t="s">
        <v>3070</v>
      </c>
      <c r="C3217" s="58" t="s">
        <v>428</v>
      </c>
      <c r="D3217" s="58" t="s">
        <v>2284</v>
      </c>
      <c r="E3217" s="58" t="s">
        <v>3071</v>
      </c>
      <c r="F3217" s="58" t="s">
        <v>1034</v>
      </c>
      <c r="G3217" s="58" t="s">
        <v>2315</v>
      </c>
      <c r="H3217" s="58" t="s">
        <v>445</v>
      </c>
      <c r="I3217" s="58" t="s">
        <v>25</v>
      </c>
      <c r="J3217" s="58" t="s">
        <v>25</v>
      </c>
      <c r="K3217" s="57"/>
      <c r="L3217" s="184">
        <v>8068</v>
      </c>
      <c r="M3217" s="185">
        <v>9489</v>
      </c>
      <c r="N3217" s="186">
        <v>9489</v>
      </c>
      <c r="O3217" s="187">
        <f t="shared" si="421"/>
        <v>0</v>
      </c>
      <c r="P3217" s="59">
        <f t="shared" si="420"/>
        <v>100</v>
      </c>
    </row>
    <row r="3218" spans="1:16" s="2" customFormat="1" outlineLevel="2" x14ac:dyDescent="0.2">
      <c r="A3218" s="217">
        <f t="shared" si="422"/>
        <v>3215</v>
      </c>
      <c r="B3218" s="57" t="s">
        <v>3072</v>
      </c>
      <c r="C3218" s="58" t="s">
        <v>428</v>
      </c>
      <c r="D3218" s="58" t="s">
        <v>2284</v>
      </c>
      <c r="E3218" s="58" t="s">
        <v>3073</v>
      </c>
      <c r="F3218" s="58" t="s">
        <v>1034</v>
      </c>
      <c r="G3218" s="58" t="s">
        <v>2315</v>
      </c>
      <c r="H3218" s="58" t="s">
        <v>445</v>
      </c>
      <c r="I3218" s="58" t="s">
        <v>25</v>
      </c>
      <c r="J3218" s="58" t="s">
        <v>25</v>
      </c>
      <c r="K3218" s="57"/>
      <c r="L3218" s="184">
        <v>14975</v>
      </c>
      <c r="M3218" s="185">
        <v>17039</v>
      </c>
      <c r="N3218" s="186">
        <v>17039</v>
      </c>
      <c r="O3218" s="187">
        <f t="shared" si="421"/>
        <v>0</v>
      </c>
      <c r="P3218" s="59">
        <f t="shared" si="420"/>
        <v>100</v>
      </c>
    </row>
    <row r="3219" spans="1:16" s="2" customFormat="1" outlineLevel="2" x14ac:dyDescent="0.2">
      <c r="A3219" s="217">
        <f t="shared" si="422"/>
        <v>3216</v>
      </c>
      <c r="B3219" s="57" t="s">
        <v>3074</v>
      </c>
      <c r="C3219" s="58" t="s">
        <v>428</v>
      </c>
      <c r="D3219" s="58" t="s">
        <v>2284</v>
      </c>
      <c r="E3219" s="58" t="s">
        <v>3075</v>
      </c>
      <c r="F3219" s="58" t="s">
        <v>1034</v>
      </c>
      <c r="G3219" s="58" t="s">
        <v>2315</v>
      </c>
      <c r="H3219" s="58" t="s">
        <v>445</v>
      </c>
      <c r="I3219" s="58" t="s">
        <v>25</v>
      </c>
      <c r="J3219" s="58" t="s">
        <v>25</v>
      </c>
      <c r="K3219" s="57"/>
      <c r="L3219" s="184">
        <v>13353</v>
      </c>
      <c r="M3219" s="185">
        <v>15498</v>
      </c>
      <c r="N3219" s="186">
        <v>15498</v>
      </c>
      <c r="O3219" s="187">
        <f t="shared" si="421"/>
        <v>0</v>
      </c>
      <c r="P3219" s="59">
        <f t="shared" ref="P3219:P3282" si="423">N3219/M3219*100</f>
        <v>100</v>
      </c>
    </row>
    <row r="3220" spans="1:16" s="2" customFormat="1" outlineLevel="2" x14ac:dyDescent="0.2">
      <c r="A3220" s="217">
        <f t="shared" si="422"/>
        <v>3217</v>
      </c>
      <c r="B3220" s="57" t="s">
        <v>3076</v>
      </c>
      <c r="C3220" s="58" t="s">
        <v>428</v>
      </c>
      <c r="D3220" s="58" t="s">
        <v>2284</v>
      </c>
      <c r="E3220" s="58" t="s">
        <v>3077</v>
      </c>
      <c r="F3220" s="58" t="s">
        <v>1034</v>
      </c>
      <c r="G3220" s="58" t="s">
        <v>2315</v>
      </c>
      <c r="H3220" s="58" t="s">
        <v>445</v>
      </c>
      <c r="I3220" s="58" t="s">
        <v>25</v>
      </c>
      <c r="J3220" s="58" t="s">
        <v>25</v>
      </c>
      <c r="K3220" s="57"/>
      <c r="L3220" s="184">
        <v>19487</v>
      </c>
      <c r="M3220" s="185">
        <v>23407</v>
      </c>
      <c r="N3220" s="186">
        <v>23407</v>
      </c>
      <c r="O3220" s="187">
        <f t="shared" si="421"/>
        <v>0</v>
      </c>
      <c r="P3220" s="59">
        <f t="shared" si="423"/>
        <v>100</v>
      </c>
    </row>
    <row r="3221" spans="1:16" s="2" customFormat="1" outlineLevel="2" x14ac:dyDescent="0.2">
      <c r="A3221" s="217">
        <f t="shared" si="422"/>
        <v>3218</v>
      </c>
      <c r="B3221" s="57" t="s">
        <v>3078</v>
      </c>
      <c r="C3221" s="58" t="s">
        <v>428</v>
      </c>
      <c r="D3221" s="58" t="s">
        <v>2284</v>
      </c>
      <c r="E3221" s="58" t="s">
        <v>3079</v>
      </c>
      <c r="F3221" s="58" t="s">
        <v>1034</v>
      </c>
      <c r="G3221" s="58" t="s">
        <v>2315</v>
      </c>
      <c r="H3221" s="58" t="s">
        <v>445</v>
      </c>
      <c r="I3221" s="58" t="s">
        <v>25</v>
      </c>
      <c r="J3221" s="58" t="s">
        <v>25</v>
      </c>
      <c r="K3221" s="57"/>
      <c r="L3221" s="184">
        <v>11826</v>
      </c>
      <c r="M3221" s="185">
        <v>13601</v>
      </c>
      <c r="N3221" s="186">
        <v>13601</v>
      </c>
      <c r="O3221" s="187">
        <f t="shared" si="421"/>
        <v>0</v>
      </c>
      <c r="P3221" s="59">
        <f t="shared" si="423"/>
        <v>100</v>
      </c>
    </row>
    <row r="3222" spans="1:16" s="2" customFormat="1" outlineLevel="2" x14ac:dyDescent="0.2">
      <c r="A3222" s="217">
        <f t="shared" si="422"/>
        <v>3219</v>
      </c>
      <c r="B3222" s="57" t="s">
        <v>3080</v>
      </c>
      <c r="C3222" s="58" t="s">
        <v>428</v>
      </c>
      <c r="D3222" s="58" t="s">
        <v>2284</v>
      </c>
      <c r="E3222" s="58" t="s">
        <v>3081</v>
      </c>
      <c r="F3222" s="58" t="s">
        <v>1034</v>
      </c>
      <c r="G3222" s="58" t="s">
        <v>2315</v>
      </c>
      <c r="H3222" s="58" t="s">
        <v>445</v>
      </c>
      <c r="I3222" s="58" t="s">
        <v>25</v>
      </c>
      <c r="J3222" s="58" t="s">
        <v>25</v>
      </c>
      <c r="K3222" s="57"/>
      <c r="L3222" s="184">
        <v>17057</v>
      </c>
      <c r="M3222" s="185">
        <v>19166</v>
      </c>
      <c r="N3222" s="186">
        <v>19166</v>
      </c>
      <c r="O3222" s="187">
        <f t="shared" ref="O3222:O3285" si="424">N3222-M3222</f>
        <v>0</v>
      </c>
      <c r="P3222" s="59">
        <f t="shared" si="423"/>
        <v>100</v>
      </c>
    </row>
    <row r="3223" spans="1:16" s="2" customFormat="1" outlineLevel="2" x14ac:dyDescent="0.2">
      <c r="A3223" s="217">
        <f t="shared" si="422"/>
        <v>3220</v>
      </c>
      <c r="B3223" s="57" t="s">
        <v>3082</v>
      </c>
      <c r="C3223" s="58" t="s">
        <v>428</v>
      </c>
      <c r="D3223" s="58" t="s">
        <v>2284</v>
      </c>
      <c r="E3223" s="58" t="s">
        <v>3083</v>
      </c>
      <c r="F3223" s="58" t="s">
        <v>1034</v>
      </c>
      <c r="G3223" s="58" t="s">
        <v>2315</v>
      </c>
      <c r="H3223" s="58" t="s">
        <v>445</v>
      </c>
      <c r="I3223" s="58" t="s">
        <v>25</v>
      </c>
      <c r="J3223" s="58" t="s">
        <v>25</v>
      </c>
      <c r="K3223" s="57"/>
      <c r="L3223" s="184">
        <v>18890</v>
      </c>
      <c r="M3223" s="185">
        <v>21502</v>
      </c>
      <c r="N3223" s="186">
        <v>21502</v>
      </c>
      <c r="O3223" s="187">
        <f t="shared" si="424"/>
        <v>0</v>
      </c>
      <c r="P3223" s="59">
        <f t="shared" si="423"/>
        <v>100</v>
      </c>
    </row>
    <row r="3224" spans="1:16" s="2" customFormat="1" outlineLevel="2" x14ac:dyDescent="0.2">
      <c r="A3224" s="217">
        <f t="shared" si="422"/>
        <v>3221</v>
      </c>
      <c r="B3224" s="57" t="s">
        <v>3212</v>
      </c>
      <c r="C3224" s="58" t="s">
        <v>428</v>
      </c>
      <c r="D3224" s="58" t="s">
        <v>2284</v>
      </c>
      <c r="E3224" s="58" t="s">
        <v>4040</v>
      </c>
      <c r="F3224" s="58" t="s">
        <v>1034</v>
      </c>
      <c r="G3224" s="58" t="s">
        <v>2315</v>
      </c>
      <c r="H3224" s="58" t="s">
        <v>445</v>
      </c>
      <c r="I3224" s="58" t="s">
        <v>25</v>
      </c>
      <c r="J3224" s="58" t="s">
        <v>25</v>
      </c>
      <c r="K3224" s="57"/>
      <c r="L3224" s="184">
        <v>15501</v>
      </c>
      <c r="M3224" s="185">
        <v>17988</v>
      </c>
      <c r="N3224" s="186">
        <v>17988</v>
      </c>
      <c r="O3224" s="187">
        <f t="shared" si="424"/>
        <v>0</v>
      </c>
      <c r="P3224" s="59">
        <f t="shared" si="423"/>
        <v>100</v>
      </c>
    </row>
    <row r="3225" spans="1:16" s="2" customFormat="1" outlineLevel="2" x14ac:dyDescent="0.2">
      <c r="A3225" s="217">
        <f t="shared" si="422"/>
        <v>3222</v>
      </c>
      <c r="B3225" s="57" t="s">
        <v>3382</v>
      </c>
      <c r="C3225" s="58" t="s">
        <v>428</v>
      </c>
      <c r="D3225" s="58" t="s">
        <v>2284</v>
      </c>
      <c r="E3225" s="58" t="s">
        <v>3383</v>
      </c>
      <c r="F3225" s="58" t="s">
        <v>1034</v>
      </c>
      <c r="G3225" s="58" t="s">
        <v>2315</v>
      </c>
      <c r="H3225" s="58" t="s">
        <v>445</v>
      </c>
      <c r="I3225" s="58" t="s">
        <v>25</v>
      </c>
      <c r="J3225" s="58" t="s">
        <v>25</v>
      </c>
      <c r="K3225" s="57"/>
      <c r="L3225" s="184">
        <v>21121</v>
      </c>
      <c r="M3225" s="185">
        <v>26211</v>
      </c>
      <c r="N3225" s="186">
        <v>26211</v>
      </c>
      <c r="O3225" s="187">
        <f t="shared" si="424"/>
        <v>0</v>
      </c>
      <c r="P3225" s="59">
        <f t="shared" si="423"/>
        <v>100</v>
      </c>
    </row>
    <row r="3226" spans="1:16" s="2" customFormat="1" outlineLevel="2" x14ac:dyDescent="0.2">
      <c r="A3226" s="217">
        <f t="shared" si="422"/>
        <v>3223</v>
      </c>
      <c r="B3226" s="57" t="s">
        <v>3384</v>
      </c>
      <c r="C3226" s="58" t="s">
        <v>428</v>
      </c>
      <c r="D3226" s="58" t="s">
        <v>2284</v>
      </c>
      <c r="E3226" s="58" t="s">
        <v>3385</v>
      </c>
      <c r="F3226" s="58" t="s">
        <v>1034</v>
      </c>
      <c r="G3226" s="58" t="s">
        <v>2315</v>
      </c>
      <c r="H3226" s="58" t="s">
        <v>445</v>
      </c>
      <c r="I3226" s="58" t="s">
        <v>25</v>
      </c>
      <c r="J3226" s="58" t="s">
        <v>25</v>
      </c>
      <c r="K3226" s="57"/>
      <c r="L3226" s="184">
        <v>22020</v>
      </c>
      <c r="M3226" s="185">
        <v>25611</v>
      </c>
      <c r="N3226" s="186">
        <v>25611</v>
      </c>
      <c r="O3226" s="187">
        <f t="shared" si="424"/>
        <v>0</v>
      </c>
      <c r="P3226" s="59">
        <f t="shared" si="423"/>
        <v>100</v>
      </c>
    </row>
    <row r="3227" spans="1:16" s="2" customFormat="1" outlineLevel="2" x14ac:dyDescent="0.2">
      <c r="A3227" s="217">
        <f t="shared" si="422"/>
        <v>3224</v>
      </c>
      <c r="B3227" s="57" t="s">
        <v>4041</v>
      </c>
      <c r="C3227" s="58" t="s">
        <v>428</v>
      </c>
      <c r="D3227" s="58" t="s">
        <v>2284</v>
      </c>
      <c r="E3227" s="58" t="s">
        <v>4042</v>
      </c>
      <c r="F3227" s="58" t="s">
        <v>1034</v>
      </c>
      <c r="G3227" s="58" t="s">
        <v>2315</v>
      </c>
      <c r="H3227" s="58" t="s">
        <v>445</v>
      </c>
      <c r="I3227" s="58" t="s">
        <v>25</v>
      </c>
      <c r="J3227" s="58" t="s">
        <v>25</v>
      </c>
      <c r="K3227" s="57"/>
      <c r="L3227" s="184">
        <v>20576</v>
      </c>
      <c r="M3227" s="185">
        <v>23652</v>
      </c>
      <c r="N3227" s="186">
        <v>23652</v>
      </c>
      <c r="O3227" s="187">
        <f t="shared" si="424"/>
        <v>0</v>
      </c>
      <c r="P3227" s="59">
        <f t="shared" si="423"/>
        <v>100</v>
      </c>
    </row>
    <row r="3228" spans="1:16" s="2" customFormat="1" outlineLevel="2" x14ac:dyDescent="0.2">
      <c r="A3228" s="217">
        <f t="shared" si="422"/>
        <v>3225</v>
      </c>
      <c r="B3228" s="57" t="s">
        <v>2977</v>
      </c>
      <c r="C3228" s="58" t="s">
        <v>428</v>
      </c>
      <c r="D3228" s="58" t="s">
        <v>2284</v>
      </c>
      <c r="E3228" s="58" t="s">
        <v>2978</v>
      </c>
      <c r="F3228" s="58" t="s">
        <v>1034</v>
      </c>
      <c r="G3228" s="58" t="s">
        <v>2315</v>
      </c>
      <c r="H3228" s="58" t="s">
        <v>445</v>
      </c>
      <c r="I3228" s="58" t="s">
        <v>25</v>
      </c>
      <c r="J3228" s="58" t="s">
        <v>25</v>
      </c>
      <c r="K3228" s="57"/>
      <c r="L3228" s="184">
        <v>23151</v>
      </c>
      <c r="M3228" s="185">
        <v>25621</v>
      </c>
      <c r="N3228" s="186">
        <v>25621</v>
      </c>
      <c r="O3228" s="187">
        <f t="shared" si="424"/>
        <v>0</v>
      </c>
      <c r="P3228" s="59">
        <f t="shared" si="423"/>
        <v>100</v>
      </c>
    </row>
    <row r="3229" spans="1:16" s="2" customFormat="1" outlineLevel="2" x14ac:dyDescent="0.2">
      <c r="A3229" s="217">
        <f t="shared" si="422"/>
        <v>3226</v>
      </c>
      <c r="B3229" s="57" t="s">
        <v>3386</v>
      </c>
      <c r="C3229" s="58" t="s">
        <v>428</v>
      </c>
      <c r="D3229" s="58" t="s">
        <v>2284</v>
      </c>
      <c r="E3229" s="58" t="s">
        <v>3387</v>
      </c>
      <c r="F3229" s="58" t="s">
        <v>1034</v>
      </c>
      <c r="G3229" s="58" t="s">
        <v>2315</v>
      </c>
      <c r="H3229" s="58" t="s">
        <v>445</v>
      </c>
      <c r="I3229" s="58" t="s">
        <v>25</v>
      </c>
      <c r="J3229" s="58" t="s">
        <v>25</v>
      </c>
      <c r="K3229" s="57"/>
      <c r="L3229" s="184">
        <v>19006</v>
      </c>
      <c r="M3229" s="185">
        <v>22518</v>
      </c>
      <c r="N3229" s="186">
        <v>22518</v>
      </c>
      <c r="O3229" s="187">
        <f t="shared" si="424"/>
        <v>0</v>
      </c>
      <c r="P3229" s="59">
        <f t="shared" si="423"/>
        <v>100</v>
      </c>
    </row>
    <row r="3230" spans="1:16" s="2" customFormat="1" outlineLevel="2" x14ac:dyDescent="0.2">
      <c r="A3230" s="217">
        <f t="shared" si="422"/>
        <v>3227</v>
      </c>
      <c r="B3230" s="57" t="s">
        <v>2979</v>
      </c>
      <c r="C3230" s="58" t="s">
        <v>428</v>
      </c>
      <c r="D3230" s="58" t="s">
        <v>2284</v>
      </c>
      <c r="E3230" s="58" t="s">
        <v>2980</v>
      </c>
      <c r="F3230" s="58" t="s">
        <v>1034</v>
      </c>
      <c r="G3230" s="58" t="s">
        <v>2315</v>
      </c>
      <c r="H3230" s="58" t="s">
        <v>445</v>
      </c>
      <c r="I3230" s="58" t="s">
        <v>25</v>
      </c>
      <c r="J3230" s="58" t="s">
        <v>25</v>
      </c>
      <c r="K3230" s="57"/>
      <c r="L3230" s="184">
        <v>26944</v>
      </c>
      <c r="M3230" s="185">
        <v>31659</v>
      </c>
      <c r="N3230" s="186">
        <v>31659</v>
      </c>
      <c r="O3230" s="187">
        <f t="shared" si="424"/>
        <v>0</v>
      </c>
      <c r="P3230" s="59">
        <f t="shared" si="423"/>
        <v>100</v>
      </c>
    </row>
    <row r="3231" spans="1:16" s="2" customFormat="1" outlineLevel="2" x14ac:dyDescent="0.2">
      <c r="A3231" s="217">
        <f t="shared" si="422"/>
        <v>3228</v>
      </c>
      <c r="B3231" s="57" t="s">
        <v>3084</v>
      </c>
      <c r="C3231" s="58" t="s">
        <v>428</v>
      </c>
      <c r="D3231" s="58" t="s">
        <v>2284</v>
      </c>
      <c r="E3231" s="58" t="s">
        <v>3085</v>
      </c>
      <c r="F3231" s="58" t="s">
        <v>1034</v>
      </c>
      <c r="G3231" s="58" t="s">
        <v>2315</v>
      </c>
      <c r="H3231" s="58" t="s">
        <v>445</v>
      </c>
      <c r="I3231" s="58" t="s">
        <v>25</v>
      </c>
      <c r="J3231" s="58" t="s">
        <v>25</v>
      </c>
      <c r="K3231" s="57"/>
      <c r="L3231" s="184">
        <v>9780</v>
      </c>
      <c r="M3231" s="185">
        <v>12177</v>
      </c>
      <c r="N3231" s="186">
        <v>12177</v>
      </c>
      <c r="O3231" s="187">
        <f t="shared" si="424"/>
        <v>0</v>
      </c>
      <c r="P3231" s="59">
        <f t="shared" si="423"/>
        <v>100</v>
      </c>
    </row>
    <row r="3232" spans="1:16" s="2" customFormat="1" outlineLevel="2" x14ac:dyDescent="0.2">
      <c r="A3232" s="217">
        <f t="shared" si="422"/>
        <v>3229</v>
      </c>
      <c r="B3232" s="57" t="s">
        <v>4043</v>
      </c>
      <c r="C3232" s="58" t="s">
        <v>428</v>
      </c>
      <c r="D3232" s="58" t="s">
        <v>2284</v>
      </c>
      <c r="E3232" s="58" t="s">
        <v>4044</v>
      </c>
      <c r="F3232" s="58" t="s">
        <v>1034</v>
      </c>
      <c r="G3232" s="58" t="s">
        <v>2315</v>
      </c>
      <c r="H3232" s="58" t="s">
        <v>445</v>
      </c>
      <c r="I3232" s="58" t="s">
        <v>25</v>
      </c>
      <c r="J3232" s="58" t="s">
        <v>25</v>
      </c>
      <c r="K3232" s="57"/>
      <c r="L3232" s="184">
        <v>13392</v>
      </c>
      <c r="M3232" s="185">
        <v>15912</v>
      </c>
      <c r="N3232" s="186">
        <v>15912</v>
      </c>
      <c r="O3232" s="187">
        <f t="shared" si="424"/>
        <v>0</v>
      </c>
      <c r="P3232" s="59">
        <f t="shared" si="423"/>
        <v>100</v>
      </c>
    </row>
    <row r="3233" spans="1:16" s="2" customFormat="1" outlineLevel="2" x14ac:dyDescent="0.2">
      <c r="A3233" s="217">
        <f t="shared" si="422"/>
        <v>3230</v>
      </c>
      <c r="B3233" s="57" t="s">
        <v>3012</v>
      </c>
      <c r="C3233" s="58" t="s">
        <v>428</v>
      </c>
      <c r="D3233" s="58" t="s">
        <v>2284</v>
      </c>
      <c r="E3233" s="58" t="s">
        <v>3013</v>
      </c>
      <c r="F3233" s="58" t="s">
        <v>1034</v>
      </c>
      <c r="G3233" s="58" t="s">
        <v>2315</v>
      </c>
      <c r="H3233" s="58" t="s">
        <v>445</v>
      </c>
      <c r="I3233" s="58" t="s">
        <v>25</v>
      </c>
      <c r="J3233" s="58" t="s">
        <v>25</v>
      </c>
      <c r="K3233" s="57"/>
      <c r="L3233" s="184">
        <v>11691</v>
      </c>
      <c r="M3233" s="185">
        <v>14140</v>
      </c>
      <c r="N3233" s="186">
        <v>14140</v>
      </c>
      <c r="O3233" s="187">
        <f t="shared" si="424"/>
        <v>0</v>
      </c>
      <c r="P3233" s="59">
        <f t="shared" si="423"/>
        <v>100</v>
      </c>
    </row>
    <row r="3234" spans="1:16" s="2" customFormat="1" outlineLevel="2" x14ac:dyDescent="0.2">
      <c r="A3234" s="217">
        <f t="shared" si="422"/>
        <v>3231</v>
      </c>
      <c r="B3234" s="57" t="s">
        <v>4045</v>
      </c>
      <c r="C3234" s="58" t="s">
        <v>428</v>
      </c>
      <c r="D3234" s="58" t="s">
        <v>2284</v>
      </c>
      <c r="E3234" s="58" t="s">
        <v>4046</v>
      </c>
      <c r="F3234" s="58" t="s">
        <v>1034</v>
      </c>
      <c r="G3234" s="58" t="s">
        <v>2315</v>
      </c>
      <c r="H3234" s="58" t="s">
        <v>445</v>
      </c>
      <c r="I3234" s="58" t="s">
        <v>25</v>
      </c>
      <c r="J3234" s="58" t="s">
        <v>25</v>
      </c>
      <c r="K3234" s="57"/>
      <c r="L3234" s="184">
        <v>19076</v>
      </c>
      <c r="M3234" s="185">
        <v>22136</v>
      </c>
      <c r="N3234" s="186">
        <v>22136</v>
      </c>
      <c r="O3234" s="187">
        <f t="shared" si="424"/>
        <v>0</v>
      </c>
      <c r="P3234" s="59">
        <f t="shared" si="423"/>
        <v>100</v>
      </c>
    </row>
    <row r="3235" spans="1:16" s="2" customFormat="1" outlineLevel="2" x14ac:dyDescent="0.2">
      <c r="A3235" s="217">
        <f t="shared" si="422"/>
        <v>3232</v>
      </c>
      <c r="B3235" s="57" t="s">
        <v>4047</v>
      </c>
      <c r="C3235" s="58" t="s">
        <v>428</v>
      </c>
      <c r="D3235" s="58" t="s">
        <v>2284</v>
      </c>
      <c r="E3235" s="58" t="s">
        <v>4048</v>
      </c>
      <c r="F3235" s="58" t="s">
        <v>1034</v>
      </c>
      <c r="G3235" s="58" t="s">
        <v>2315</v>
      </c>
      <c r="H3235" s="58" t="s">
        <v>445</v>
      </c>
      <c r="I3235" s="58" t="s">
        <v>25</v>
      </c>
      <c r="J3235" s="58" t="s">
        <v>25</v>
      </c>
      <c r="K3235" s="57"/>
      <c r="L3235" s="184">
        <v>17088</v>
      </c>
      <c r="M3235" s="185">
        <v>19938</v>
      </c>
      <c r="N3235" s="186">
        <v>19938</v>
      </c>
      <c r="O3235" s="187">
        <f t="shared" si="424"/>
        <v>0</v>
      </c>
      <c r="P3235" s="59">
        <f t="shared" si="423"/>
        <v>100</v>
      </c>
    </row>
    <row r="3236" spans="1:16" s="2" customFormat="1" outlineLevel="2" x14ac:dyDescent="0.2">
      <c r="A3236" s="217">
        <f t="shared" si="422"/>
        <v>3233</v>
      </c>
      <c r="B3236" s="57" t="s">
        <v>3388</v>
      </c>
      <c r="C3236" s="58" t="s">
        <v>428</v>
      </c>
      <c r="D3236" s="58" t="s">
        <v>2284</v>
      </c>
      <c r="E3236" s="58" t="s">
        <v>3389</v>
      </c>
      <c r="F3236" s="58" t="s">
        <v>1034</v>
      </c>
      <c r="G3236" s="58" t="s">
        <v>2315</v>
      </c>
      <c r="H3236" s="58" t="s">
        <v>445</v>
      </c>
      <c r="I3236" s="58" t="s">
        <v>25</v>
      </c>
      <c r="J3236" s="58" t="s">
        <v>25</v>
      </c>
      <c r="K3236" s="57"/>
      <c r="L3236" s="184">
        <v>20761</v>
      </c>
      <c r="M3236" s="185">
        <v>24742</v>
      </c>
      <c r="N3236" s="186">
        <v>24742</v>
      </c>
      <c r="O3236" s="187">
        <f t="shared" si="424"/>
        <v>0</v>
      </c>
      <c r="P3236" s="59">
        <f t="shared" si="423"/>
        <v>100</v>
      </c>
    </row>
    <row r="3237" spans="1:16" s="2" customFormat="1" outlineLevel="2" x14ac:dyDescent="0.2">
      <c r="A3237" s="217">
        <f t="shared" si="422"/>
        <v>3234</v>
      </c>
      <c r="B3237" s="57" t="s">
        <v>3086</v>
      </c>
      <c r="C3237" s="58" t="s">
        <v>428</v>
      </c>
      <c r="D3237" s="58" t="s">
        <v>2284</v>
      </c>
      <c r="E3237" s="58" t="s">
        <v>3087</v>
      </c>
      <c r="F3237" s="58" t="s">
        <v>1034</v>
      </c>
      <c r="G3237" s="58" t="s">
        <v>2315</v>
      </c>
      <c r="H3237" s="58" t="s">
        <v>445</v>
      </c>
      <c r="I3237" s="58" t="s">
        <v>25</v>
      </c>
      <c r="J3237" s="58" t="s">
        <v>25</v>
      </c>
      <c r="K3237" s="57"/>
      <c r="L3237" s="184">
        <v>13636</v>
      </c>
      <c r="M3237" s="185">
        <v>15614</v>
      </c>
      <c r="N3237" s="186">
        <v>15614</v>
      </c>
      <c r="O3237" s="187">
        <f t="shared" si="424"/>
        <v>0</v>
      </c>
      <c r="P3237" s="59">
        <f t="shared" si="423"/>
        <v>100</v>
      </c>
    </row>
    <row r="3238" spans="1:16" s="2" customFormat="1" outlineLevel="2" x14ac:dyDescent="0.2">
      <c r="A3238" s="217">
        <f t="shared" si="422"/>
        <v>3235</v>
      </c>
      <c r="B3238" s="57" t="s">
        <v>3088</v>
      </c>
      <c r="C3238" s="58" t="s">
        <v>428</v>
      </c>
      <c r="D3238" s="58" t="s">
        <v>2284</v>
      </c>
      <c r="E3238" s="58" t="s">
        <v>3089</v>
      </c>
      <c r="F3238" s="58" t="s">
        <v>1034</v>
      </c>
      <c r="G3238" s="58" t="s">
        <v>2315</v>
      </c>
      <c r="H3238" s="58" t="s">
        <v>445</v>
      </c>
      <c r="I3238" s="58" t="s">
        <v>25</v>
      </c>
      <c r="J3238" s="58" t="s">
        <v>25</v>
      </c>
      <c r="K3238" s="57"/>
      <c r="L3238" s="184">
        <v>10742</v>
      </c>
      <c r="M3238" s="185">
        <v>12732</v>
      </c>
      <c r="N3238" s="186">
        <v>12732</v>
      </c>
      <c r="O3238" s="187">
        <f t="shared" si="424"/>
        <v>0</v>
      </c>
      <c r="P3238" s="59">
        <f t="shared" si="423"/>
        <v>100</v>
      </c>
    </row>
    <row r="3239" spans="1:16" s="2" customFormat="1" outlineLevel="2" x14ac:dyDescent="0.2">
      <c r="A3239" s="217">
        <f t="shared" si="422"/>
        <v>3236</v>
      </c>
      <c r="B3239" s="57" t="s">
        <v>4049</v>
      </c>
      <c r="C3239" s="58" t="s">
        <v>428</v>
      </c>
      <c r="D3239" s="58" t="s">
        <v>2284</v>
      </c>
      <c r="E3239" s="58" t="s">
        <v>4050</v>
      </c>
      <c r="F3239" s="58" t="s">
        <v>1034</v>
      </c>
      <c r="G3239" s="58" t="s">
        <v>2315</v>
      </c>
      <c r="H3239" s="58" t="s">
        <v>445</v>
      </c>
      <c r="I3239" s="58" t="s">
        <v>25</v>
      </c>
      <c r="J3239" s="58" t="s">
        <v>25</v>
      </c>
      <c r="K3239" s="57"/>
      <c r="L3239" s="184">
        <v>27727</v>
      </c>
      <c r="M3239" s="185">
        <v>33977</v>
      </c>
      <c r="N3239" s="186">
        <v>33977</v>
      </c>
      <c r="O3239" s="187">
        <f t="shared" si="424"/>
        <v>0</v>
      </c>
      <c r="P3239" s="59">
        <f t="shared" si="423"/>
        <v>100</v>
      </c>
    </row>
    <row r="3240" spans="1:16" s="2" customFormat="1" outlineLevel="2" x14ac:dyDescent="0.2">
      <c r="A3240" s="217">
        <f t="shared" si="422"/>
        <v>3237</v>
      </c>
      <c r="B3240" s="57" t="s">
        <v>4051</v>
      </c>
      <c r="C3240" s="58" t="s">
        <v>428</v>
      </c>
      <c r="D3240" s="58" t="s">
        <v>2284</v>
      </c>
      <c r="E3240" s="58" t="s">
        <v>4052</v>
      </c>
      <c r="F3240" s="58" t="s">
        <v>1034</v>
      </c>
      <c r="G3240" s="58" t="s">
        <v>2315</v>
      </c>
      <c r="H3240" s="58" t="s">
        <v>445</v>
      </c>
      <c r="I3240" s="58" t="s">
        <v>25</v>
      </c>
      <c r="J3240" s="58" t="s">
        <v>25</v>
      </c>
      <c r="K3240" s="57"/>
      <c r="L3240" s="184">
        <v>25679</v>
      </c>
      <c r="M3240" s="185">
        <v>31513</v>
      </c>
      <c r="N3240" s="186">
        <v>31513</v>
      </c>
      <c r="O3240" s="187">
        <f t="shared" si="424"/>
        <v>0</v>
      </c>
      <c r="P3240" s="59">
        <f t="shared" si="423"/>
        <v>100</v>
      </c>
    </row>
    <row r="3241" spans="1:16" s="2" customFormat="1" outlineLevel="2" x14ac:dyDescent="0.2">
      <c r="A3241" s="217">
        <f t="shared" si="422"/>
        <v>3238</v>
      </c>
      <c r="B3241" s="57" t="s">
        <v>4053</v>
      </c>
      <c r="C3241" s="58" t="s">
        <v>428</v>
      </c>
      <c r="D3241" s="58" t="s">
        <v>2284</v>
      </c>
      <c r="E3241" s="58" t="s">
        <v>4054</v>
      </c>
      <c r="F3241" s="58" t="s">
        <v>1034</v>
      </c>
      <c r="G3241" s="58" t="s">
        <v>2315</v>
      </c>
      <c r="H3241" s="58" t="s">
        <v>445</v>
      </c>
      <c r="I3241" s="58" t="s">
        <v>25</v>
      </c>
      <c r="J3241" s="58" t="s">
        <v>25</v>
      </c>
      <c r="K3241" s="57"/>
      <c r="L3241" s="184">
        <v>19258</v>
      </c>
      <c r="M3241" s="185">
        <v>22509</v>
      </c>
      <c r="N3241" s="186">
        <v>22509</v>
      </c>
      <c r="O3241" s="187">
        <f t="shared" si="424"/>
        <v>0</v>
      </c>
      <c r="P3241" s="59">
        <f t="shared" si="423"/>
        <v>100</v>
      </c>
    </row>
    <row r="3242" spans="1:16" s="2" customFormat="1" outlineLevel="2" x14ac:dyDescent="0.2">
      <c r="A3242" s="217">
        <f t="shared" si="422"/>
        <v>3239</v>
      </c>
      <c r="B3242" s="57" t="s">
        <v>3090</v>
      </c>
      <c r="C3242" s="58" t="s">
        <v>428</v>
      </c>
      <c r="D3242" s="58" t="s">
        <v>2284</v>
      </c>
      <c r="E3242" s="58" t="s">
        <v>3091</v>
      </c>
      <c r="F3242" s="58" t="s">
        <v>1034</v>
      </c>
      <c r="G3242" s="58" t="s">
        <v>2315</v>
      </c>
      <c r="H3242" s="58" t="s">
        <v>445</v>
      </c>
      <c r="I3242" s="58" t="s">
        <v>25</v>
      </c>
      <c r="J3242" s="58" t="s">
        <v>25</v>
      </c>
      <c r="K3242" s="57"/>
      <c r="L3242" s="184">
        <v>19881</v>
      </c>
      <c r="M3242" s="185">
        <v>23803</v>
      </c>
      <c r="N3242" s="186">
        <v>23803</v>
      </c>
      <c r="O3242" s="187">
        <f t="shared" si="424"/>
        <v>0</v>
      </c>
      <c r="P3242" s="59">
        <f t="shared" si="423"/>
        <v>100</v>
      </c>
    </row>
    <row r="3243" spans="1:16" s="2" customFormat="1" outlineLevel="2" x14ac:dyDescent="0.2">
      <c r="A3243" s="217">
        <f t="shared" si="422"/>
        <v>3240</v>
      </c>
      <c r="B3243" s="57" t="s">
        <v>4055</v>
      </c>
      <c r="C3243" s="58" t="s">
        <v>428</v>
      </c>
      <c r="D3243" s="58" t="s">
        <v>2284</v>
      </c>
      <c r="E3243" s="58" t="s">
        <v>4056</v>
      </c>
      <c r="F3243" s="58" t="s">
        <v>1034</v>
      </c>
      <c r="G3243" s="58" t="s">
        <v>2315</v>
      </c>
      <c r="H3243" s="58" t="s">
        <v>445</v>
      </c>
      <c r="I3243" s="58" t="s">
        <v>25</v>
      </c>
      <c r="J3243" s="58" t="s">
        <v>25</v>
      </c>
      <c r="K3243" s="57"/>
      <c r="L3243" s="184">
        <v>11952</v>
      </c>
      <c r="M3243" s="185">
        <v>14368</v>
      </c>
      <c r="N3243" s="186">
        <v>14368</v>
      </c>
      <c r="O3243" s="187">
        <f t="shared" si="424"/>
        <v>0</v>
      </c>
      <c r="P3243" s="59">
        <f t="shared" si="423"/>
        <v>100</v>
      </c>
    </row>
    <row r="3244" spans="1:16" s="2" customFormat="1" outlineLevel="2" x14ac:dyDescent="0.2">
      <c r="A3244" s="217">
        <f t="shared" si="422"/>
        <v>3241</v>
      </c>
      <c r="B3244" s="57" t="s">
        <v>4057</v>
      </c>
      <c r="C3244" s="58" t="s">
        <v>428</v>
      </c>
      <c r="D3244" s="58" t="s">
        <v>2284</v>
      </c>
      <c r="E3244" s="58" t="s">
        <v>4058</v>
      </c>
      <c r="F3244" s="58" t="s">
        <v>1034</v>
      </c>
      <c r="G3244" s="58" t="s">
        <v>2315</v>
      </c>
      <c r="H3244" s="58" t="s">
        <v>445</v>
      </c>
      <c r="I3244" s="58" t="s">
        <v>25</v>
      </c>
      <c r="J3244" s="58" t="s">
        <v>25</v>
      </c>
      <c r="K3244" s="57"/>
      <c r="L3244" s="184">
        <v>12409</v>
      </c>
      <c r="M3244" s="185">
        <v>14829</v>
      </c>
      <c r="N3244" s="186">
        <v>14829</v>
      </c>
      <c r="O3244" s="187">
        <f t="shared" si="424"/>
        <v>0</v>
      </c>
      <c r="P3244" s="59">
        <f t="shared" si="423"/>
        <v>100</v>
      </c>
    </row>
    <row r="3245" spans="1:16" s="2" customFormat="1" outlineLevel="2" x14ac:dyDescent="0.2">
      <c r="A3245" s="217">
        <f t="shared" si="422"/>
        <v>3242</v>
      </c>
      <c r="B3245" s="57" t="s">
        <v>4059</v>
      </c>
      <c r="C3245" s="58" t="s">
        <v>428</v>
      </c>
      <c r="D3245" s="58" t="s">
        <v>2284</v>
      </c>
      <c r="E3245" s="58" t="s">
        <v>4060</v>
      </c>
      <c r="F3245" s="58" t="s">
        <v>1034</v>
      </c>
      <c r="G3245" s="58" t="s">
        <v>2315</v>
      </c>
      <c r="H3245" s="58" t="s">
        <v>445</v>
      </c>
      <c r="I3245" s="58" t="s">
        <v>25</v>
      </c>
      <c r="J3245" s="58" t="s">
        <v>25</v>
      </c>
      <c r="K3245" s="57"/>
      <c r="L3245" s="184">
        <v>11655</v>
      </c>
      <c r="M3245" s="185">
        <v>13537</v>
      </c>
      <c r="N3245" s="186">
        <v>13537</v>
      </c>
      <c r="O3245" s="187">
        <f t="shared" si="424"/>
        <v>0</v>
      </c>
      <c r="P3245" s="59">
        <f t="shared" si="423"/>
        <v>100</v>
      </c>
    </row>
    <row r="3246" spans="1:16" s="2" customFormat="1" outlineLevel="2" x14ac:dyDescent="0.2">
      <c r="A3246" s="217">
        <f t="shared" si="422"/>
        <v>3243</v>
      </c>
      <c r="B3246" s="57" t="s">
        <v>4061</v>
      </c>
      <c r="C3246" s="58" t="s">
        <v>428</v>
      </c>
      <c r="D3246" s="58" t="s">
        <v>2284</v>
      </c>
      <c r="E3246" s="58" t="s">
        <v>4062</v>
      </c>
      <c r="F3246" s="58" t="s">
        <v>1034</v>
      </c>
      <c r="G3246" s="58" t="s">
        <v>2315</v>
      </c>
      <c r="H3246" s="58" t="s">
        <v>445</v>
      </c>
      <c r="I3246" s="58" t="s">
        <v>25</v>
      </c>
      <c r="J3246" s="58" t="s">
        <v>25</v>
      </c>
      <c r="K3246" s="57"/>
      <c r="L3246" s="184">
        <v>11398</v>
      </c>
      <c r="M3246" s="185">
        <v>13451</v>
      </c>
      <c r="N3246" s="186">
        <v>13451</v>
      </c>
      <c r="O3246" s="187">
        <f t="shared" si="424"/>
        <v>0</v>
      </c>
      <c r="P3246" s="59">
        <f t="shared" si="423"/>
        <v>100</v>
      </c>
    </row>
    <row r="3247" spans="1:16" s="2" customFormat="1" outlineLevel="2" x14ac:dyDescent="0.2">
      <c r="A3247" s="217">
        <f t="shared" si="422"/>
        <v>3244</v>
      </c>
      <c r="B3247" s="57" t="s">
        <v>4063</v>
      </c>
      <c r="C3247" s="58" t="s">
        <v>428</v>
      </c>
      <c r="D3247" s="58" t="s">
        <v>2284</v>
      </c>
      <c r="E3247" s="58" t="s">
        <v>4064</v>
      </c>
      <c r="F3247" s="58" t="s">
        <v>1034</v>
      </c>
      <c r="G3247" s="58" t="s">
        <v>2315</v>
      </c>
      <c r="H3247" s="58" t="s">
        <v>445</v>
      </c>
      <c r="I3247" s="58" t="s">
        <v>25</v>
      </c>
      <c r="J3247" s="58" t="s">
        <v>25</v>
      </c>
      <c r="K3247" s="57"/>
      <c r="L3247" s="184">
        <v>17842</v>
      </c>
      <c r="M3247" s="185">
        <v>21038</v>
      </c>
      <c r="N3247" s="186">
        <v>21038</v>
      </c>
      <c r="O3247" s="187">
        <f t="shared" si="424"/>
        <v>0</v>
      </c>
      <c r="P3247" s="59">
        <f t="shared" si="423"/>
        <v>100</v>
      </c>
    </row>
    <row r="3248" spans="1:16" s="2" customFormat="1" outlineLevel="2" x14ac:dyDescent="0.2">
      <c r="A3248" s="217">
        <f t="shared" si="422"/>
        <v>3245</v>
      </c>
      <c r="B3248" s="57" t="s">
        <v>2981</v>
      </c>
      <c r="C3248" s="58" t="s">
        <v>428</v>
      </c>
      <c r="D3248" s="58" t="s">
        <v>2284</v>
      </c>
      <c r="E3248" s="58" t="s">
        <v>2982</v>
      </c>
      <c r="F3248" s="58" t="s">
        <v>1034</v>
      </c>
      <c r="G3248" s="58" t="s">
        <v>2315</v>
      </c>
      <c r="H3248" s="58" t="s">
        <v>445</v>
      </c>
      <c r="I3248" s="58" t="s">
        <v>25</v>
      </c>
      <c r="J3248" s="58" t="s">
        <v>25</v>
      </c>
      <c r="K3248" s="57"/>
      <c r="L3248" s="184">
        <v>28057</v>
      </c>
      <c r="M3248" s="185">
        <v>33183</v>
      </c>
      <c r="N3248" s="186">
        <v>33183</v>
      </c>
      <c r="O3248" s="187">
        <f t="shared" si="424"/>
        <v>0</v>
      </c>
      <c r="P3248" s="59">
        <f t="shared" si="423"/>
        <v>100</v>
      </c>
    </row>
    <row r="3249" spans="1:16" s="2" customFormat="1" outlineLevel="2" x14ac:dyDescent="0.2">
      <c r="A3249" s="217">
        <f t="shared" si="422"/>
        <v>3246</v>
      </c>
      <c r="B3249" s="57" t="s">
        <v>3348</v>
      </c>
      <c r="C3249" s="58" t="s">
        <v>428</v>
      </c>
      <c r="D3249" s="58" t="s">
        <v>2284</v>
      </c>
      <c r="E3249" s="58" t="s">
        <v>3349</v>
      </c>
      <c r="F3249" s="58" t="s">
        <v>1034</v>
      </c>
      <c r="G3249" s="58" t="s">
        <v>2315</v>
      </c>
      <c r="H3249" s="58" t="s">
        <v>445</v>
      </c>
      <c r="I3249" s="58" t="s">
        <v>25</v>
      </c>
      <c r="J3249" s="58" t="s">
        <v>25</v>
      </c>
      <c r="K3249" s="57"/>
      <c r="L3249" s="184">
        <v>37624</v>
      </c>
      <c r="M3249" s="185">
        <v>44637</v>
      </c>
      <c r="N3249" s="186">
        <v>44637</v>
      </c>
      <c r="O3249" s="187">
        <f t="shared" si="424"/>
        <v>0</v>
      </c>
      <c r="P3249" s="59">
        <f t="shared" si="423"/>
        <v>100</v>
      </c>
    </row>
    <row r="3250" spans="1:16" s="2" customFormat="1" outlineLevel="2" x14ac:dyDescent="0.2">
      <c r="A3250" s="217">
        <f t="shared" si="422"/>
        <v>3247</v>
      </c>
      <c r="B3250" s="57" t="s">
        <v>4065</v>
      </c>
      <c r="C3250" s="58" t="s">
        <v>428</v>
      </c>
      <c r="D3250" s="58" t="s">
        <v>2284</v>
      </c>
      <c r="E3250" s="58" t="s">
        <v>2984</v>
      </c>
      <c r="F3250" s="58" t="s">
        <v>1034</v>
      </c>
      <c r="G3250" s="58" t="s">
        <v>2315</v>
      </c>
      <c r="H3250" s="58" t="s">
        <v>445</v>
      </c>
      <c r="I3250" s="58" t="s">
        <v>25</v>
      </c>
      <c r="J3250" s="58" t="s">
        <v>25</v>
      </c>
      <c r="K3250" s="57"/>
      <c r="L3250" s="184">
        <v>30997</v>
      </c>
      <c r="M3250" s="185">
        <v>35587</v>
      </c>
      <c r="N3250" s="186">
        <v>35587</v>
      </c>
      <c r="O3250" s="187">
        <f t="shared" si="424"/>
        <v>0</v>
      </c>
      <c r="P3250" s="59">
        <f t="shared" si="423"/>
        <v>100</v>
      </c>
    </row>
    <row r="3251" spans="1:16" s="2" customFormat="1" outlineLevel="2" x14ac:dyDescent="0.2">
      <c r="A3251" s="217">
        <f t="shared" si="422"/>
        <v>3248</v>
      </c>
      <c r="B3251" s="57" t="s">
        <v>3390</v>
      </c>
      <c r="C3251" s="58" t="s">
        <v>428</v>
      </c>
      <c r="D3251" s="58" t="s">
        <v>2284</v>
      </c>
      <c r="E3251" s="58" t="s">
        <v>3391</v>
      </c>
      <c r="F3251" s="58" t="s">
        <v>1034</v>
      </c>
      <c r="G3251" s="58" t="s">
        <v>2315</v>
      </c>
      <c r="H3251" s="58" t="s">
        <v>445</v>
      </c>
      <c r="I3251" s="58" t="s">
        <v>25</v>
      </c>
      <c r="J3251" s="58" t="s">
        <v>25</v>
      </c>
      <c r="K3251" s="57"/>
      <c r="L3251" s="184">
        <v>17213</v>
      </c>
      <c r="M3251" s="185">
        <v>21060</v>
      </c>
      <c r="N3251" s="186">
        <v>21060</v>
      </c>
      <c r="O3251" s="187">
        <f t="shared" si="424"/>
        <v>0</v>
      </c>
      <c r="P3251" s="59">
        <f t="shared" si="423"/>
        <v>100</v>
      </c>
    </row>
    <row r="3252" spans="1:16" s="2" customFormat="1" outlineLevel="2" x14ac:dyDescent="0.2">
      <c r="A3252" s="217">
        <f t="shared" si="422"/>
        <v>3249</v>
      </c>
      <c r="B3252" s="57" t="s">
        <v>3092</v>
      </c>
      <c r="C3252" s="58" t="s">
        <v>428</v>
      </c>
      <c r="D3252" s="58" t="s">
        <v>2284</v>
      </c>
      <c r="E3252" s="58" t="s">
        <v>3093</v>
      </c>
      <c r="F3252" s="58" t="s">
        <v>1034</v>
      </c>
      <c r="G3252" s="58" t="s">
        <v>2315</v>
      </c>
      <c r="H3252" s="58" t="s">
        <v>445</v>
      </c>
      <c r="I3252" s="58" t="s">
        <v>25</v>
      </c>
      <c r="J3252" s="58" t="s">
        <v>25</v>
      </c>
      <c r="K3252" s="57"/>
      <c r="L3252" s="184">
        <v>18627</v>
      </c>
      <c r="M3252" s="185">
        <v>22622</v>
      </c>
      <c r="N3252" s="186">
        <v>22622</v>
      </c>
      <c r="O3252" s="187">
        <f t="shared" si="424"/>
        <v>0</v>
      </c>
      <c r="P3252" s="59">
        <f t="shared" si="423"/>
        <v>100</v>
      </c>
    </row>
    <row r="3253" spans="1:16" s="2" customFormat="1" outlineLevel="2" x14ac:dyDescent="0.2">
      <c r="A3253" s="217">
        <f t="shared" si="422"/>
        <v>3250</v>
      </c>
      <c r="B3253" s="57" t="s">
        <v>3094</v>
      </c>
      <c r="C3253" s="58" t="s">
        <v>428</v>
      </c>
      <c r="D3253" s="58" t="s">
        <v>2284</v>
      </c>
      <c r="E3253" s="58" t="s">
        <v>3095</v>
      </c>
      <c r="F3253" s="58" t="s">
        <v>1034</v>
      </c>
      <c r="G3253" s="58" t="s">
        <v>2315</v>
      </c>
      <c r="H3253" s="58" t="s">
        <v>445</v>
      </c>
      <c r="I3253" s="58" t="s">
        <v>25</v>
      </c>
      <c r="J3253" s="58" t="s">
        <v>25</v>
      </c>
      <c r="K3253" s="57"/>
      <c r="L3253" s="184">
        <v>13062</v>
      </c>
      <c r="M3253" s="185">
        <v>15835</v>
      </c>
      <c r="N3253" s="186">
        <v>15835</v>
      </c>
      <c r="O3253" s="187">
        <f t="shared" si="424"/>
        <v>0</v>
      </c>
      <c r="P3253" s="59">
        <f t="shared" si="423"/>
        <v>100</v>
      </c>
    </row>
    <row r="3254" spans="1:16" s="2" customFormat="1" outlineLevel="2" x14ac:dyDescent="0.2">
      <c r="A3254" s="217">
        <f t="shared" si="422"/>
        <v>3251</v>
      </c>
      <c r="B3254" s="57" t="s">
        <v>4066</v>
      </c>
      <c r="C3254" s="58" t="s">
        <v>428</v>
      </c>
      <c r="D3254" s="58" t="s">
        <v>2284</v>
      </c>
      <c r="E3254" s="58" t="s">
        <v>3015</v>
      </c>
      <c r="F3254" s="58" t="s">
        <v>1034</v>
      </c>
      <c r="G3254" s="58" t="s">
        <v>2315</v>
      </c>
      <c r="H3254" s="58" t="s">
        <v>445</v>
      </c>
      <c r="I3254" s="58" t="s">
        <v>25</v>
      </c>
      <c r="J3254" s="58" t="s">
        <v>25</v>
      </c>
      <c r="K3254" s="57"/>
      <c r="L3254" s="184">
        <v>27879</v>
      </c>
      <c r="M3254" s="185">
        <v>34955</v>
      </c>
      <c r="N3254" s="186">
        <v>34955</v>
      </c>
      <c r="O3254" s="187">
        <f t="shared" si="424"/>
        <v>0</v>
      </c>
      <c r="P3254" s="59">
        <f t="shared" si="423"/>
        <v>100</v>
      </c>
    </row>
    <row r="3255" spans="1:16" s="2" customFormat="1" outlineLevel="2" x14ac:dyDescent="0.2">
      <c r="A3255" s="217">
        <f t="shared" si="422"/>
        <v>3252</v>
      </c>
      <c r="B3255" s="57" t="s">
        <v>3096</v>
      </c>
      <c r="C3255" s="58" t="s">
        <v>428</v>
      </c>
      <c r="D3255" s="58" t="s">
        <v>2284</v>
      </c>
      <c r="E3255" s="58" t="s">
        <v>3097</v>
      </c>
      <c r="F3255" s="58" t="s">
        <v>1034</v>
      </c>
      <c r="G3255" s="58" t="s">
        <v>2315</v>
      </c>
      <c r="H3255" s="58" t="s">
        <v>445</v>
      </c>
      <c r="I3255" s="58" t="s">
        <v>25</v>
      </c>
      <c r="J3255" s="58" t="s">
        <v>25</v>
      </c>
      <c r="K3255" s="57"/>
      <c r="L3255" s="184">
        <v>25090</v>
      </c>
      <c r="M3255" s="185">
        <v>29074</v>
      </c>
      <c r="N3255" s="186">
        <v>29074</v>
      </c>
      <c r="O3255" s="187">
        <f t="shared" si="424"/>
        <v>0</v>
      </c>
      <c r="P3255" s="59">
        <f t="shared" si="423"/>
        <v>100</v>
      </c>
    </row>
    <row r="3256" spans="1:16" s="2" customFormat="1" outlineLevel="2" x14ac:dyDescent="0.2">
      <c r="A3256" s="217">
        <f t="shared" si="422"/>
        <v>3253</v>
      </c>
      <c r="B3256" s="57" t="s">
        <v>3098</v>
      </c>
      <c r="C3256" s="58" t="s">
        <v>428</v>
      </c>
      <c r="D3256" s="58" t="s">
        <v>2284</v>
      </c>
      <c r="E3256" s="58" t="s">
        <v>3099</v>
      </c>
      <c r="F3256" s="58" t="s">
        <v>1034</v>
      </c>
      <c r="G3256" s="58" t="s">
        <v>2315</v>
      </c>
      <c r="H3256" s="58" t="s">
        <v>445</v>
      </c>
      <c r="I3256" s="58" t="s">
        <v>25</v>
      </c>
      <c r="J3256" s="58" t="s">
        <v>25</v>
      </c>
      <c r="K3256" s="57"/>
      <c r="L3256" s="184">
        <v>35360</v>
      </c>
      <c r="M3256" s="185">
        <v>41648</v>
      </c>
      <c r="N3256" s="186">
        <v>41648</v>
      </c>
      <c r="O3256" s="187">
        <f t="shared" si="424"/>
        <v>0</v>
      </c>
      <c r="P3256" s="59">
        <f t="shared" si="423"/>
        <v>100</v>
      </c>
    </row>
    <row r="3257" spans="1:16" s="2" customFormat="1" outlineLevel="2" x14ac:dyDescent="0.2">
      <c r="A3257" s="217">
        <f t="shared" si="422"/>
        <v>3254</v>
      </c>
      <c r="B3257" s="57" t="s">
        <v>3100</v>
      </c>
      <c r="C3257" s="58" t="s">
        <v>428</v>
      </c>
      <c r="D3257" s="58" t="s">
        <v>2284</v>
      </c>
      <c r="E3257" s="58" t="s">
        <v>3101</v>
      </c>
      <c r="F3257" s="58" t="s">
        <v>1034</v>
      </c>
      <c r="G3257" s="58" t="s">
        <v>2315</v>
      </c>
      <c r="H3257" s="58" t="s">
        <v>445</v>
      </c>
      <c r="I3257" s="58" t="s">
        <v>25</v>
      </c>
      <c r="J3257" s="58" t="s">
        <v>25</v>
      </c>
      <c r="K3257" s="57"/>
      <c r="L3257" s="184">
        <v>22471</v>
      </c>
      <c r="M3257" s="185">
        <v>26503</v>
      </c>
      <c r="N3257" s="186">
        <v>26503</v>
      </c>
      <c r="O3257" s="187">
        <f t="shared" si="424"/>
        <v>0</v>
      </c>
      <c r="P3257" s="59">
        <f t="shared" si="423"/>
        <v>100</v>
      </c>
    </row>
    <row r="3258" spans="1:16" s="2" customFormat="1" outlineLevel="2" x14ac:dyDescent="0.2">
      <c r="A3258" s="217">
        <f t="shared" si="422"/>
        <v>3255</v>
      </c>
      <c r="B3258" s="57" t="s">
        <v>3102</v>
      </c>
      <c r="C3258" s="58" t="s">
        <v>428</v>
      </c>
      <c r="D3258" s="58" t="s">
        <v>2284</v>
      </c>
      <c r="E3258" s="58" t="s">
        <v>3103</v>
      </c>
      <c r="F3258" s="58" t="s">
        <v>1034</v>
      </c>
      <c r="G3258" s="58" t="s">
        <v>2315</v>
      </c>
      <c r="H3258" s="58" t="s">
        <v>445</v>
      </c>
      <c r="I3258" s="58" t="s">
        <v>25</v>
      </c>
      <c r="J3258" s="58" t="s">
        <v>25</v>
      </c>
      <c r="K3258" s="57"/>
      <c r="L3258" s="184">
        <v>21929</v>
      </c>
      <c r="M3258" s="185">
        <v>24896</v>
      </c>
      <c r="N3258" s="186">
        <v>24896</v>
      </c>
      <c r="O3258" s="187">
        <f t="shared" si="424"/>
        <v>0</v>
      </c>
      <c r="P3258" s="59">
        <f t="shared" si="423"/>
        <v>100</v>
      </c>
    </row>
    <row r="3259" spans="1:16" s="2" customFormat="1" outlineLevel="2" x14ac:dyDescent="0.2">
      <c r="A3259" s="217">
        <f t="shared" si="422"/>
        <v>3256</v>
      </c>
      <c r="B3259" s="57" t="s">
        <v>4067</v>
      </c>
      <c r="C3259" s="58" t="s">
        <v>428</v>
      </c>
      <c r="D3259" s="58" t="s">
        <v>2284</v>
      </c>
      <c r="E3259" s="58" t="s">
        <v>4068</v>
      </c>
      <c r="F3259" s="58" t="s">
        <v>1034</v>
      </c>
      <c r="G3259" s="58" t="s">
        <v>2315</v>
      </c>
      <c r="H3259" s="58" t="s">
        <v>445</v>
      </c>
      <c r="I3259" s="58" t="s">
        <v>25</v>
      </c>
      <c r="J3259" s="58" t="s">
        <v>25</v>
      </c>
      <c r="K3259" s="57"/>
      <c r="L3259" s="184">
        <v>8905</v>
      </c>
      <c r="M3259" s="185">
        <v>11331</v>
      </c>
      <c r="N3259" s="186">
        <v>11331</v>
      </c>
      <c r="O3259" s="187">
        <f t="shared" si="424"/>
        <v>0</v>
      </c>
      <c r="P3259" s="59">
        <f t="shared" si="423"/>
        <v>100</v>
      </c>
    </row>
    <row r="3260" spans="1:16" s="2" customFormat="1" outlineLevel="2" x14ac:dyDescent="0.2">
      <c r="A3260" s="217">
        <f t="shared" si="422"/>
        <v>3257</v>
      </c>
      <c r="B3260" s="57" t="s">
        <v>2985</v>
      </c>
      <c r="C3260" s="58" t="s">
        <v>428</v>
      </c>
      <c r="D3260" s="58" t="s">
        <v>2284</v>
      </c>
      <c r="E3260" s="58" t="s">
        <v>2986</v>
      </c>
      <c r="F3260" s="58" t="s">
        <v>1034</v>
      </c>
      <c r="G3260" s="58" t="s">
        <v>2315</v>
      </c>
      <c r="H3260" s="58" t="s">
        <v>445</v>
      </c>
      <c r="I3260" s="58" t="s">
        <v>25</v>
      </c>
      <c r="J3260" s="58" t="s">
        <v>25</v>
      </c>
      <c r="K3260" s="57"/>
      <c r="L3260" s="184">
        <v>11555</v>
      </c>
      <c r="M3260" s="185">
        <v>13923</v>
      </c>
      <c r="N3260" s="186">
        <v>13923</v>
      </c>
      <c r="O3260" s="187">
        <f t="shared" si="424"/>
        <v>0</v>
      </c>
      <c r="P3260" s="59">
        <f t="shared" si="423"/>
        <v>100</v>
      </c>
    </row>
    <row r="3261" spans="1:16" s="2" customFormat="1" outlineLevel="2" x14ac:dyDescent="0.2">
      <c r="A3261" s="217">
        <f t="shared" si="422"/>
        <v>3258</v>
      </c>
      <c r="B3261" s="57" t="s">
        <v>2987</v>
      </c>
      <c r="C3261" s="58" t="s">
        <v>428</v>
      </c>
      <c r="D3261" s="58" t="s">
        <v>2284</v>
      </c>
      <c r="E3261" s="58" t="s">
        <v>2988</v>
      </c>
      <c r="F3261" s="58" t="s">
        <v>1034</v>
      </c>
      <c r="G3261" s="58" t="s">
        <v>2315</v>
      </c>
      <c r="H3261" s="58" t="s">
        <v>445</v>
      </c>
      <c r="I3261" s="58" t="s">
        <v>25</v>
      </c>
      <c r="J3261" s="58" t="s">
        <v>25</v>
      </c>
      <c r="K3261" s="57"/>
      <c r="L3261" s="184">
        <v>26107</v>
      </c>
      <c r="M3261" s="185">
        <v>29548</v>
      </c>
      <c r="N3261" s="186">
        <v>29548</v>
      </c>
      <c r="O3261" s="187">
        <f t="shared" si="424"/>
        <v>0</v>
      </c>
      <c r="P3261" s="59">
        <f t="shared" si="423"/>
        <v>100</v>
      </c>
    </row>
    <row r="3262" spans="1:16" s="2" customFormat="1" outlineLevel="2" x14ac:dyDescent="0.2">
      <c r="A3262" s="217">
        <f t="shared" si="422"/>
        <v>3259</v>
      </c>
      <c r="B3262" s="57" t="s">
        <v>3104</v>
      </c>
      <c r="C3262" s="58" t="s">
        <v>428</v>
      </c>
      <c r="D3262" s="58" t="s">
        <v>2284</v>
      </c>
      <c r="E3262" s="58" t="s">
        <v>3105</v>
      </c>
      <c r="F3262" s="58" t="s">
        <v>1034</v>
      </c>
      <c r="G3262" s="58" t="s">
        <v>2315</v>
      </c>
      <c r="H3262" s="58" t="s">
        <v>445</v>
      </c>
      <c r="I3262" s="58" t="s">
        <v>25</v>
      </c>
      <c r="J3262" s="58" t="s">
        <v>25</v>
      </c>
      <c r="K3262" s="57"/>
      <c r="L3262" s="184">
        <v>11915</v>
      </c>
      <c r="M3262" s="185">
        <v>14060</v>
      </c>
      <c r="N3262" s="186">
        <v>14060</v>
      </c>
      <c r="O3262" s="187">
        <f t="shared" si="424"/>
        <v>0</v>
      </c>
      <c r="P3262" s="59">
        <f t="shared" si="423"/>
        <v>100</v>
      </c>
    </row>
    <row r="3263" spans="1:16" s="2" customFormat="1" outlineLevel="2" x14ac:dyDescent="0.2">
      <c r="A3263" s="217">
        <f t="shared" si="422"/>
        <v>3260</v>
      </c>
      <c r="B3263" s="57" t="s">
        <v>3106</v>
      </c>
      <c r="C3263" s="58" t="s">
        <v>428</v>
      </c>
      <c r="D3263" s="58" t="s">
        <v>2284</v>
      </c>
      <c r="E3263" s="58" t="s">
        <v>3107</v>
      </c>
      <c r="F3263" s="58" t="s">
        <v>1034</v>
      </c>
      <c r="G3263" s="58" t="s">
        <v>2315</v>
      </c>
      <c r="H3263" s="58" t="s">
        <v>445</v>
      </c>
      <c r="I3263" s="58" t="s">
        <v>25</v>
      </c>
      <c r="J3263" s="58" t="s">
        <v>25</v>
      </c>
      <c r="K3263" s="57"/>
      <c r="L3263" s="184">
        <v>14296</v>
      </c>
      <c r="M3263" s="185">
        <v>16407</v>
      </c>
      <c r="N3263" s="186">
        <v>16407</v>
      </c>
      <c r="O3263" s="187">
        <f t="shared" si="424"/>
        <v>0</v>
      </c>
      <c r="P3263" s="59">
        <f t="shared" si="423"/>
        <v>100</v>
      </c>
    </row>
    <row r="3264" spans="1:16" s="2" customFormat="1" outlineLevel="2" x14ac:dyDescent="0.2">
      <c r="A3264" s="217">
        <f t="shared" si="422"/>
        <v>3261</v>
      </c>
      <c r="B3264" s="57" t="s">
        <v>3016</v>
      </c>
      <c r="C3264" s="58" t="s">
        <v>428</v>
      </c>
      <c r="D3264" s="58" t="s">
        <v>2284</v>
      </c>
      <c r="E3264" s="58" t="s">
        <v>3017</v>
      </c>
      <c r="F3264" s="58" t="s">
        <v>1034</v>
      </c>
      <c r="G3264" s="58" t="s">
        <v>2315</v>
      </c>
      <c r="H3264" s="58" t="s">
        <v>445</v>
      </c>
      <c r="I3264" s="58" t="s">
        <v>25</v>
      </c>
      <c r="J3264" s="58" t="s">
        <v>25</v>
      </c>
      <c r="K3264" s="57"/>
      <c r="L3264" s="184">
        <v>13455</v>
      </c>
      <c r="M3264" s="185">
        <v>16337</v>
      </c>
      <c r="N3264" s="186">
        <v>16337</v>
      </c>
      <c r="O3264" s="187">
        <f t="shared" si="424"/>
        <v>0</v>
      </c>
      <c r="P3264" s="59">
        <f t="shared" si="423"/>
        <v>100</v>
      </c>
    </row>
    <row r="3265" spans="1:16" s="2" customFormat="1" outlineLevel="2" x14ac:dyDescent="0.2">
      <c r="A3265" s="217">
        <f t="shared" si="422"/>
        <v>3262</v>
      </c>
      <c r="B3265" s="57" t="s">
        <v>2989</v>
      </c>
      <c r="C3265" s="58" t="s">
        <v>428</v>
      </c>
      <c r="D3265" s="58" t="s">
        <v>2284</v>
      </c>
      <c r="E3265" s="58" t="s">
        <v>2990</v>
      </c>
      <c r="F3265" s="58" t="s">
        <v>1034</v>
      </c>
      <c r="G3265" s="58" t="s">
        <v>2315</v>
      </c>
      <c r="H3265" s="58" t="s">
        <v>445</v>
      </c>
      <c r="I3265" s="58" t="s">
        <v>25</v>
      </c>
      <c r="J3265" s="58" t="s">
        <v>25</v>
      </c>
      <c r="K3265" s="57"/>
      <c r="L3265" s="184">
        <v>26228</v>
      </c>
      <c r="M3265" s="185">
        <v>29632</v>
      </c>
      <c r="N3265" s="186">
        <v>29632</v>
      </c>
      <c r="O3265" s="187">
        <f t="shared" si="424"/>
        <v>0</v>
      </c>
      <c r="P3265" s="59">
        <f t="shared" si="423"/>
        <v>100</v>
      </c>
    </row>
    <row r="3266" spans="1:16" s="2" customFormat="1" outlineLevel="2" x14ac:dyDescent="0.2">
      <c r="A3266" s="217">
        <f t="shared" si="422"/>
        <v>3263</v>
      </c>
      <c r="B3266" s="57" t="s">
        <v>3108</v>
      </c>
      <c r="C3266" s="58" t="s">
        <v>428</v>
      </c>
      <c r="D3266" s="58" t="s">
        <v>2284</v>
      </c>
      <c r="E3266" s="58" t="s">
        <v>3109</v>
      </c>
      <c r="F3266" s="58" t="s">
        <v>1034</v>
      </c>
      <c r="G3266" s="58" t="s">
        <v>2315</v>
      </c>
      <c r="H3266" s="58" t="s">
        <v>445</v>
      </c>
      <c r="I3266" s="58" t="s">
        <v>25</v>
      </c>
      <c r="J3266" s="58" t="s">
        <v>25</v>
      </c>
      <c r="K3266" s="57"/>
      <c r="L3266" s="184">
        <v>16075</v>
      </c>
      <c r="M3266" s="185">
        <v>19472</v>
      </c>
      <c r="N3266" s="186">
        <v>19472</v>
      </c>
      <c r="O3266" s="187">
        <f t="shared" si="424"/>
        <v>0</v>
      </c>
      <c r="P3266" s="59">
        <f t="shared" si="423"/>
        <v>100</v>
      </c>
    </row>
    <row r="3267" spans="1:16" s="2" customFormat="1" outlineLevel="2" x14ac:dyDescent="0.2">
      <c r="A3267" s="217">
        <f t="shared" si="422"/>
        <v>3264</v>
      </c>
      <c r="B3267" s="57" t="s">
        <v>3110</v>
      </c>
      <c r="C3267" s="58" t="s">
        <v>428</v>
      </c>
      <c r="D3267" s="58" t="s">
        <v>2284</v>
      </c>
      <c r="E3267" s="58" t="s">
        <v>3111</v>
      </c>
      <c r="F3267" s="58" t="s">
        <v>1034</v>
      </c>
      <c r="G3267" s="58" t="s">
        <v>2315</v>
      </c>
      <c r="H3267" s="58" t="s">
        <v>445</v>
      </c>
      <c r="I3267" s="58" t="s">
        <v>25</v>
      </c>
      <c r="J3267" s="58" t="s">
        <v>25</v>
      </c>
      <c r="K3267" s="57"/>
      <c r="L3267" s="184">
        <v>15752</v>
      </c>
      <c r="M3267" s="185">
        <v>17867</v>
      </c>
      <c r="N3267" s="186">
        <v>17867</v>
      </c>
      <c r="O3267" s="187">
        <f t="shared" si="424"/>
        <v>0</v>
      </c>
      <c r="P3267" s="59">
        <f t="shared" si="423"/>
        <v>100</v>
      </c>
    </row>
    <row r="3268" spans="1:16" s="2" customFormat="1" outlineLevel="2" x14ac:dyDescent="0.2">
      <c r="A3268" s="217">
        <f t="shared" si="422"/>
        <v>3265</v>
      </c>
      <c r="B3268" s="57" t="s">
        <v>3112</v>
      </c>
      <c r="C3268" s="58" t="s">
        <v>428</v>
      </c>
      <c r="D3268" s="58" t="s">
        <v>2284</v>
      </c>
      <c r="E3268" s="58" t="s">
        <v>3113</v>
      </c>
      <c r="F3268" s="58" t="s">
        <v>1034</v>
      </c>
      <c r="G3268" s="58" t="s">
        <v>2315</v>
      </c>
      <c r="H3268" s="58" t="s">
        <v>445</v>
      </c>
      <c r="I3268" s="58" t="s">
        <v>25</v>
      </c>
      <c r="J3268" s="58" t="s">
        <v>25</v>
      </c>
      <c r="K3268" s="57"/>
      <c r="L3268" s="184">
        <v>8852</v>
      </c>
      <c r="M3268" s="185">
        <v>10816</v>
      </c>
      <c r="N3268" s="186">
        <v>10816</v>
      </c>
      <c r="O3268" s="187">
        <f t="shared" si="424"/>
        <v>0</v>
      </c>
      <c r="P3268" s="59">
        <f t="shared" si="423"/>
        <v>100</v>
      </c>
    </row>
    <row r="3269" spans="1:16" s="2" customFormat="1" outlineLevel="2" x14ac:dyDescent="0.2">
      <c r="A3269" s="217">
        <f t="shared" si="422"/>
        <v>3266</v>
      </c>
      <c r="B3269" s="57" t="s">
        <v>4069</v>
      </c>
      <c r="C3269" s="58" t="s">
        <v>428</v>
      </c>
      <c r="D3269" s="58" t="s">
        <v>2284</v>
      </c>
      <c r="E3269" s="58" t="s">
        <v>4070</v>
      </c>
      <c r="F3269" s="58" t="s">
        <v>1034</v>
      </c>
      <c r="G3269" s="58" t="s">
        <v>2315</v>
      </c>
      <c r="H3269" s="58" t="s">
        <v>445</v>
      </c>
      <c r="I3269" s="58" t="s">
        <v>25</v>
      </c>
      <c r="J3269" s="58" t="s">
        <v>25</v>
      </c>
      <c r="K3269" s="57"/>
      <c r="L3269" s="184">
        <v>12738</v>
      </c>
      <c r="M3269" s="185">
        <v>13414</v>
      </c>
      <c r="N3269" s="186">
        <v>13414</v>
      </c>
      <c r="O3269" s="187">
        <f t="shared" si="424"/>
        <v>0</v>
      </c>
      <c r="P3269" s="59">
        <f t="shared" si="423"/>
        <v>100</v>
      </c>
    </row>
    <row r="3270" spans="1:16" s="2" customFormat="1" outlineLevel="2" x14ac:dyDescent="0.2">
      <c r="A3270" s="217">
        <f t="shared" ref="A3270:A3333" si="425">A3269+1</f>
        <v>3267</v>
      </c>
      <c r="B3270" s="57" t="s">
        <v>4071</v>
      </c>
      <c r="C3270" s="58" t="s">
        <v>428</v>
      </c>
      <c r="D3270" s="58" t="s">
        <v>2284</v>
      </c>
      <c r="E3270" s="58" t="s">
        <v>4072</v>
      </c>
      <c r="F3270" s="58" t="s">
        <v>1034</v>
      </c>
      <c r="G3270" s="58" t="s">
        <v>2315</v>
      </c>
      <c r="H3270" s="58" t="s">
        <v>445</v>
      </c>
      <c r="I3270" s="58" t="s">
        <v>25</v>
      </c>
      <c r="J3270" s="58" t="s">
        <v>25</v>
      </c>
      <c r="K3270" s="57"/>
      <c r="L3270" s="184">
        <v>24893</v>
      </c>
      <c r="M3270" s="185">
        <v>28561</v>
      </c>
      <c r="N3270" s="186">
        <v>28561</v>
      </c>
      <c r="O3270" s="187">
        <f t="shared" si="424"/>
        <v>0</v>
      </c>
      <c r="P3270" s="59">
        <f t="shared" si="423"/>
        <v>100</v>
      </c>
    </row>
    <row r="3271" spans="1:16" s="2" customFormat="1" outlineLevel="2" x14ac:dyDescent="0.2">
      <c r="A3271" s="217">
        <f t="shared" si="425"/>
        <v>3268</v>
      </c>
      <c r="B3271" s="57" t="s">
        <v>3392</v>
      </c>
      <c r="C3271" s="58" t="s">
        <v>428</v>
      </c>
      <c r="D3271" s="58" t="s">
        <v>2284</v>
      </c>
      <c r="E3271" s="58" t="s">
        <v>3393</v>
      </c>
      <c r="F3271" s="58" t="s">
        <v>1034</v>
      </c>
      <c r="G3271" s="58" t="s">
        <v>2315</v>
      </c>
      <c r="H3271" s="58" t="s">
        <v>445</v>
      </c>
      <c r="I3271" s="58" t="s">
        <v>25</v>
      </c>
      <c r="J3271" s="58" t="s">
        <v>25</v>
      </c>
      <c r="K3271" s="57"/>
      <c r="L3271" s="184">
        <v>35932</v>
      </c>
      <c r="M3271" s="185">
        <v>40852</v>
      </c>
      <c r="N3271" s="186">
        <v>40852</v>
      </c>
      <c r="O3271" s="187">
        <f t="shared" si="424"/>
        <v>0</v>
      </c>
      <c r="P3271" s="59">
        <f t="shared" si="423"/>
        <v>100</v>
      </c>
    </row>
    <row r="3272" spans="1:16" s="2" customFormat="1" outlineLevel="2" x14ac:dyDescent="0.2">
      <c r="A3272" s="217">
        <f t="shared" si="425"/>
        <v>3269</v>
      </c>
      <c r="B3272" s="57" t="s">
        <v>4073</v>
      </c>
      <c r="C3272" s="58" t="s">
        <v>428</v>
      </c>
      <c r="D3272" s="58" t="s">
        <v>2284</v>
      </c>
      <c r="E3272" s="58" t="s">
        <v>4074</v>
      </c>
      <c r="F3272" s="58" t="s">
        <v>1034</v>
      </c>
      <c r="G3272" s="58" t="s">
        <v>2315</v>
      </c>
      <c r="H3272" s="58" t="s">
        <v>445</v>
      </c>
      <c r="I3272" s="58" t="s">
        <v>25</v>
      </c>
      <c r="J3272" s="58" t="s">
        <v>25</v>
      </c>
      <c r="K3272" s="57"/>
      <c r="L3272" s="184">
        <v>22411</v>
      </c>
      <c r="M3272" s="185">
        <v>26579</v>
      </c>
      <c r="N3272" s="186">
        <v>26579</v>
      </c>
      <c r="O3272" s="187">
        <f t="shared" si="424"/>
        <v>0</v>
      </c>
      <c r="P3272" s="59">
        <f t="shared" si="423"/>
        <v>100</v>
      </c>
    </row>
    <row r="3273" spans="1:16" s="2" customFormat="1" outlineLevel="2" x14ac:dyDescent="0.2">
      <c r="A3273" s="217">
        <f t="shared" si="425"/>
        <v>3270</v>
      </c>
      <c r="B3273" s="57" t="s">
        <v>4075</v>
      </c>
      <c r="C3273" s="58" t="s">
        <v>428</v>
      </c>
      <c r="D3273" s="58" t="s">
        <v>2284</v>
      </c>
      <c r="E3273" s="58" t="s">
        <v>4076</v>
      </c>
      <c r="F3273" s="58" t="s">
        <v>1034</v>
      </c>
      <c r="G3273" s="58" t="s">
        <v>2315</v>
      </c>
      <c r="H3273" s="58" t="s">
        <v>445</v>
      </c>
      <c r="I3273" s="58" t="s">
        <v>25</v>
      </c>
      <c r="J3273" s="58" t="s">
        <v>25</v>
      </c>
      <c r="K3273" s="57"/>
      <c r="L3273" s="184">
        <v>13264</v>
      </c>
      <c r="M3273" s="185">
        <v>16249</v>
      </c>
      <c r="N3273" s="186">
        <v>16249</v>
      </c>
      <c r="O3273" s="187">
        <f t="shared" si="424"/>
        <v>0</v>
      </c>
      <c r="P3273" s="59">
        <f t="shared" si="423"/>
        <v>100</v>
      </c>
    </row>
    <row r="3274" spans="1:16" s="2" customFormat="1" outlineLevel="2" x14ac:dyDescent="0.2">
      <c r="A3274" s="217">
        <f t="shared" si="425"/>
        <v>3271</v>
      </c>
      <c r="B3274" s="57" t="s">
        <v>2907</v>
      </c>
      <c r="C3274" s="58" t="s">
        <v>428</v>
      </c>
      <c r="D3274" s="58" t="s">
        <v>2284</v>
      </c>
      <c r="E3274" s="58" t="s">
        <v>2908</v>
      </c>
      <c r="F3274" s="58" t="s">
        <v>1034</v>
      </c>
      <c r="G3274" s="58" t="s">
        <v>2315</v>
      </c>
      <c r="H3274" s="58" t="s">
        <v>445</v>
      </c>
      <c r="I3274" s="58" t="s">
        <v>25</v>
      </c>
      <c r="J3274" s="58" t="s">
        <v>25</v>
      </c>
      <c r="K3274" s="57"/>
      <c r="L3274" s="184">
        <v>0</v>
      </c>
      <c r="M3274" s="185">
        <v>25913</v>
      </c>
      <c r="N3274" s="186">
        <v>25913</v>
      </c>
      <c r="O3274" s="187">
        <f t="shared" si="424"/>
        <v>0</v>
      </c>
      <c r="P3274" s="59">
        <f t="shared" si="423"/>
        <v>100</v>
      </c>
    </row>
    <row r="3275" spans="1:16" s="2" customFormat="1" outlineLevel="2" x14ac:dyDescent="0.2">
      <c r="A3275" s="217">
        <f t="shared" si="425"/>
        <v>3272</v>
      </c>
      <c r="B3275" s="57" t="s">
        <v>3350</v>
      </c>
      <c r="C3275" s="58" t="s">
        <v>428</v>
      </c>
      <c r="D3275" s="58" t="s">
        <v>2284</v>
      </c>
      <c r="E3275" s="58" t="s">
        <v>3351</v>
      </c>
      <c r="F3275" s="58" t="s">
        <v>1034</v>
      </c>
      <c r="G3275" s="58" t="s">
        <v>2315</v>
      </c>
      <c r="H3275" s="58" t="s">
        <v>445</v>
      </c>
      <c r="I3275" s="58" t="s">
        <v>25</v>
      </c>
      <c r="J3275" s="58" t="s">
        <v>25</v>
      </c>
      <c r="K3275" s="57"/>
      <c r="L3275" s="184">
        <v>20970</v>
      </c>
      <c r="M3275" s="185">
        <v>28205</v>
      </c>
      <c r="N3275" s="186">
        <v>28205</v>
      </c>
      <c r="O3275" s="187">
        <f t="shared" si="424"/>
        <v>0</v>
      </c>
      <c r="P3275" s="59">
        <f t="shared" si="423"/>
        <v>100</v>
      </c>
    </row>
    <row r="3276" spans="1:16" s="2" customFormat="1" outlineLevel="2" x14ac:dyDescent="0.2">
      <c r="A3276" s="217">
        <f t="shared" si="425"/>
        <v>3273</v>
      </c>
      <c r="B3276" s="57" t="s">
        <v>4077</v>
      </c>
      <c r="C3276" s="58" t="s">
        <v>428</v>
      </c>
      <c r="D3276" s="58" t="s">
        <v>2284</v>
      </c>
      <c r="E3276" s="58" t="s">
        <v>4078</v>
      </c>
      <c r="F3276" s="58" t="s">
        <v>1034</v>
      </c>
      <c r="G3276" s="58" t="s">
        <v>2315</v>
      </c>
      <c r="H3276" s="58" t="s">
        <v>445</v>
      </c>
      <c r="I3276" s="58" t="s">
        <v>25</v>
      </c>
      <c r="J3276" s="58" t="s">
        <v>25</v>
      </c>
      <c r="K3276" s="57"/>
      <c r="L3276" s="184">
        <v>29742</v>
      </c>
      <c r="M3276" s="185">
        <v>33057</v>
      </c>
      <c r="N3276" s="186">
        <v>33057</v>
      </c>
      <c r="O3276" s="187">
        <f t="shared" si="424"/>
        <v>0</v>
      </c>
      <c r="P3276" s="59">
        <f t="shared" si="423"/>
        <v>100</v>
      </c>
    </row>
    <row r="3277" spans="1:16" s="2" customFormat="1" outlineLevel="2" x14ac:dyDescent="0.2">
      <c r="A3277" s="217">
        <f t="shared" si="425"/>
        <v>3274</v>
      </c>
      <c r="B3277" s="57" t="s">
        <v>4079</v>
      </c>
      <c r="C3277" s="58" t="s">
        <v>428</v>
      </c>
      <c r="D3277" s="58" t="s">
        <v>2284</v>
      </c>
      <c r="E3277" s="58" t="s">
        <v>4080</v>
      </c>
      <c r="F3277" s="58" t="s">
        <v>1034</v>
      </c>
      <c r="G3277" s="58" t="s">
        <v>2315</v>
      </c>
      <c r="H3277" s="58" t="s">
        <v>445</v>
      </c>
      <c r="I3277" s="58" t="s">
        <v>25</v>
      </c>
      <c r="J3277" s="58" t="s">
        <v>25</v>
      </c>
      <c r="K3277" s="57"/>
      <c r="L3277" s="184">
        <v>28054</v>
      </c>
      <c r="M3277" s="185">
        <v>32586</v>
      </c>
      <c r="N3277" s="186">
        <v>32586</v>
      </c>
      <c r="O3277" s="187">
        <f t="shared" si="424"/>
        <v>0</v>
      </c>
      <c r="P3277" s="59">
        <f t="shared" si="423"/>
        <v>100</v>
      </c>
    </row>
    <row r="3278" spans="1:16" s="2" customFormat="1" outlineLevel="2" x14ac:dyDescent="0.2">
      <c r="A3278" s="217">
        <f t="shared" si="425"/>
        <v>3275</v>
      </c>
      <c r="B3278" s="57" t="s">
        <v>3226</v>
      </c>
      <c r="C3278" s="58" t="s">
        <v>428</v>
      </c>
      <c r="D3278" s="58" t="s">
        <v>2284</v>
      </c>
      <c r="E3278" s="58" t="s">
        <v>3227</v>
      </c>
      <c r="F3278" s="58" t="s">
        <v>1034</v>
      </c>
      <c r="G3278" s="58" t="s">
        <v>2315</v>
      </c>
      <c r="H3278" s="58" t="s">
        <v>445</v>
      </c>
      <c r="I3278" s="58" t="s">
        <v>25</v>
      </c>
      <c r="J3278" s="58" t="s">
        <v>25</v>
      </c>
      <c r="K3278" s="57"/>
      <c r="L3278" s="184">
        <v>14795</v>
      </c>
      <c r="M3278" s="185">
        <v>16384</v>
      </c>
      <c r="N3278" s="186">
        <v>16384</v>
      </c>
      <c r="O3278" s="187">
        <f t="shared" si="424"/>
        <v>0</v>
      </c>
      <c r="P3278" s="59">
        <f t="shared" si="423"/>
        <v>100</v>
      </c>
    </row>
    <row r="3279" spans="1:16" s="2" customFormat="1" outlineLevel="2" x14ac:dyDescent="0.2">
      <c r="A3279" s="217">
        <f t="shared" si="425"/>
        <v>3276</v>
      </c>
      <c r="B3279" s="57" t="s">
        <v>4081</v>
      </c>
      <c r="C3279" s="58" t="s">
        <v>428</v>
      </c>
      <c r="D3279" s="58" t="s">
        <v>2284</v>
      </c>
      <c r="E3279" s="58" t="s">
        <v>4082</v>
      </c>
      <c r="F3279" s="58" t="s">
        <v>1034</v>
      </c>
      <c r="G3279" s="58" t="s">
        <v>2315</v>
      </c>
      <c r="H3279" s="58" t="s">
        <v>445</v>
      </c>
      <c r="I3279" s="58" t="s">
        <v>25</v>
      </c>
      <c r="J3279" s="58" t="s">
        <v>25</v>
      </c>
      <c r="K3279" s="57"/>
      <c r="L3279" s="184">
        <v>30507</v>
      </c>
      <c r="M3279" s="185">
        <v>37440</v>
      </c>
      <c r="N3279" s="186">
        <v>37440</v>
      </c>
      <c r="O3279" s="187">
        <f t="shared" si="424"/>
        <v>0</v>
      </c>
      <c r="P3279" s="59">
        <f t="shared" si="423"/>
        <v>100</v>
      </c>
    </row>
    <row r="3280" spans="1:16" s="2" customFormat="1" outlineLevel="2" x14ac:dyDescent="0.2">
      <c r="A3280" s="217">
        <f t="shared" si="425"/>
        <v>3277</v>
      </c>
      <c r="B3280" s="57" t="s">
        <v>3394</v>
      </c>
      <c r="C3280" s="58" t="s">
        <v>428</v>
      </c>
      <c r="D3280" s="58" t="s">
        <v>2284</v>
      </c>
      <c r="E3280" s="58" t="s">
        <v>3395</v>
      </c>
      <c r="F3280" s="58" t="s">
        <v>1034</v>
      </c>
      <c r="G3280" s="58" t="s">
        <v>2315</v>
      </c>
      <c r="H3280" s="58" t="s">
        <v>445</v>
      </c>
      <c r="I3280" s="58" t="s">
        <v>25</v>
      </c>
      <c r="J3280" s="58" t="s">
        <v>25</v>
      </c>
      <c r="K3280" s="57"/>
      <c r="L3280" s="184">
        <v>27578</v>
      </c>
      <c r="M3280" s="185">
        <v>33303</v>
      </c>
      <c r="N3280" s="186">
        <v>33303</v>
      </c>
      <c r="O3280" s="187">
        <f t="shared" si="424"/>
        <v>0</v>
      </c>
      <c r="P3280" s="59">
        <f t="shared" si="423"/>
        <v>100</v>
      </c>
    </row>
    <row r="3281" spans="1:16" s="2" customFormat="1" outlineLevel="2" x14ac:dyDescent="0.2">
      <c r="A3281" s="217">
        <f t="shared" si="425"/>
        <v>3278</v>
      </c>
      <c r="B3281" s="57" t="s">
        <v>2991</v>
      </c>
      <c r="C3281" s="58" t="s">
        <v>428</v>
      </c>
      <c r="D3281" s="58" t="s">
        <v>2284</v>
      </c>
      <c r="E3281" s="58" t="s">
        <v>809</v>
      </c>
      <c r="F3281" s="58" t="s">
        <v>1034</v>
      </c>
      <c r="G3281" s="58" t="s">
        <v>2315</v>
      </c>
      <c r="H3281" s="58" t="s">
        <v>445</v>
      </c>
      <c r="I3281" s="58" t="s">
        <v>25</v>
      </c>
      <c r="J3281" s="58" t="s">
        <v>25</v>
      </c>
      <c r="K3281" s="57"/>
      <c r="L3281" s="184">
        <v>31129</v>
      </c>
      <c r="M3281" s="185">
        <v>37178</v>
      </c>
      <c r="N3281" s="186">
        <v>37178</v>
      </c>
      <c r="O3281" s="187">
        <f t="shared" si="424"/>
        <v>0</v>
      </c>
      <c r="P3281" s="59">
        <f t="shared" si="423"/>
        <v>100</v>
      </c>
    </row>
    <row r="3282" spans="1:16" s="2" customFormat="1" outlineLevel="2" x14ac:dyDescent="0.2">
      <c r="A3282" s="217">
        <f t="shared" si="425"/>
        <v>3279</v>
      </c>
      <c r="B3282" s="57" t="s">
        <v>4083</v>
      </c>
      <c r="C3282" s="58" t="s">
        <v>428</v>
      </c>
      <c r="D3282" s="58" t="s">
        <v>2284</v>
      </c>
      <c r="E3282" s="58" t="s">
        <v>89</v>
      </c>
      <c r="F3282" s="58" t="s">
        <v>1034</v>
      </c>
      <c r="G3282" s="58" t="s">
        <v>2315</v>
      </c>
      <c r="H3282" s="58" t="s">
        <v>445</v>
      </c>
      <c r="I3282" s="58" t="s">
        <v>25</v>
      </c>
      <c r="J3282" s="58" t="s">
        <v>25</v>
      </c>
      <c r="K3282" s="57"/>
      <c r="L3282" s="184">
        <v>27079</v>
      </c>
      <c r="M3282" s="185">
        <v>31427</v>
      </c>
      <c r="N3282" s="186">
        <v>31427</v>
      </c>
      <c r="O3282" s="187">
        <f t="shared" si="424"/>
        <v>0</v>
      </c>
      <c r="P3282" s="59">
        <f t="shared" si="423"/>
        <v>100</v>
      </c>
    </row>
    <row r="3283" spans="1:16" s="2" customFormat="1" outlineLevel="2" x14ac:dyDescent="0.2">
      <c r="A3283" s="217">
        <f t="shared" si="425"/>
        <v>3280</v>
      </c>
      <c r="B3283" s="57" t="s">
        <v>3352</v>
      </c>
      <c r="C3283" s="58" t="s">
        <v>428</v>
      </c>
      <c r="D3283" s="58" t="s">
        <v>2284</v>
      </c>
      <c r="E3283" s="58" t="s">
        <v>3353</v>
      </c>
      <c r="F3283" s="58" t="s">
        <v>1034</v>
      </c>
      <c r="G3283" s="58" t="s">
        <v>2315</v>
      </c>
      <c r="H3283" s="58" t="s">
        <v>445</v>
      </c>
      <c r="I3283" s="58" t="s">
        <v>25</v>
      </c>
      <c r="J3283" s="58" t="s">
        <v>25</v>
      </c>
      <c r="K3283" s="57"/>
      <c r="L3283" s="184">
        <v>33447</v>
      </c>
      <c r="M3283" s="185">
        <v>39851</v>
      </c>
      <c r="N3283" s="186">
        <v>39851</v>
      </c>
      <c r="O3283" s="187">
        <f t="shared" si="424"/>
        <v>0</v>
      </c>
      <c r="P3283" s="59">
        <f t="shared" ref="P3283:P3346" si="426">N3283/M3283*100</f>
        <v>100</v>
      </c>
    </row>
    <row r="3284" spans="1:16" s="2" customFormat="1" outlineLevel="2" x14ac:dyDescent="0.2">
      <c r="A3284" s="217">
        <f t="shared" si="425"/>
        <v>3281</v>
      </c>
      <c r="B3284" s="57" t="s">
        <v>4084</v>
      </c>
      <c r="C3284" s="58" t="s">
        <v>428</v>
      </c>
      <c r="D3284" s="58" t="s">
        <v>2284</v>
      </c>
      <c r="E3284" s="58" t="s">
        <v>4085</v>
      </c>
      <c r="F3284" s="58" t="s">
        <v>1034</v>
      </c>
      <c r="G3284" s="58" t="s">
        <v>2315</v>
      </c>
      <c r="H3284" s="58" t="s">
        <v>445</v>
      </c>
      <c r="I3284" s="58" t="s">
        <v>25</v>
      </c>
      <c r="J3284" s="58" t="s">
        <v>25</v>
      </c>
      <c r="K3284" s="57"/>
      <c r="L3284" s="184">
        <v>32530</v>
      </c>
      <c r="M3284" s="185">
        <v>38397</v>
      </c>
      <c r="N3284" s="186">
        <v>38397</v>
      </c>
      <c r="O3284" s="187">
        <f t="shared" si="424"/>
        <v>0</v>
      </c>
      <c r="P3284" s="59">
        <f t="shared" si="426"/>
        <v>100</v>
      </c>
    </row>
    <row r="3285" spans="1:16" s="2" customFormat="1" outlineLevel="2" x14ac:dyDescent="0.2">
      <c r="A3285" s="217">
        <f t="shared" si="425"/>
        <v>3282</v>
      </c>
      <c r="B3285" s="57" t="s">
        <v>3354</v>
      </c>
      <c r="C3285" s="58" t="s">
        <v>428</v>
      </c>
      <c r="D3285" s="58" t="s">
        <v>2284</v>
      </c>
      <c r="E3285" s="58" t="s">
        <v>3355</v>
      </c>
      <c r="F3285" s="58" t="s">
        <v>1034</v>
      </c>
      <c r="G3285" s="58" t="s">
        <v>2315</v>
      </c>
      <c r="H3285" s="58" t="s">
        <v>445</v>
      </c>
      <c r="I3285" s="58" t="s">
        <v>25</v>
      </c>
      <c r="J3285" s="58" t="s">
        <v>25</v>
      </c>
      <c r="K3285" s="57"/>
      <c r="L3285" s="184">
        <v>26771</v>
      </c>
      <c r="M3285" s="185">
        <v>34633</v>
      </c>
      <c r="N3285" s="186">
        <v>34633</v>
      </c>
      <c r="O3285" s="187">
        <f t="shared" si="424"/>
        <v>0</v>
      </c>
      <c r="P3285" s="59">
        <f t="shared" si="426"/>
        <v>100</v>
      </c>
    </row>
    <row r="3286" spans="1:16" s="2" customFormat="1" outlineLevel="2" x14ac:dyDescent="0.2">
      <c r="A3286" s="217">
        <f t="shared" si="425"/>
        <v>3283</v>
      </c>
      <c r="B3286" s="57" t="s">
        <v>4086</v>
      </c>
      <c r="C3286" s="58" t="s">
        <v>428</v>
      </c>
      <c r="D3286" s="58" t="s">
        <v>2284</v>
      </c>
      <c r="E3286" s="58" t="s">
        <v>86</v>
      </c>
      <c r="F3286" s="58" t="s">
        <v>1034</v>
      </c>
      <c r="G3286" s="58" t="s">
        <v>2315</v>
      </c>
      <c r="H3286" s="58" t="s">
        <v>445</v>
      </c>
      <c r="I3286" s="58" t="s">
        <v>25</v>
      </c>
      <c r="J3286" s="58" t="s">
        <v>25</v>
      </c>
      <c r="K3286" s="57"/>
      <c r="L3286" s="184">
        <v>12171</v>
      </c>
      <c r="M3286" s="185">
        <v>15015</v>
      </c>
      <c r="N3286" s="186">
        <v>15015</v>
      </c>
      <c r="O3286" s="187">
        <f t="shared" ref="O3286:O3349" si="427">N3286-M3286</f>
        <v>0</v>
      </c>
      <c r="P3286" s="59">
        <f t="shared" si="426"/>
        <v>100</v>
      </c>
    </row>
    <row r="3287" spans="1:16" s="2" customFormat="1" outlineLevel="2" x14ac:dyDescent="0.2">
      <c r="A3287" s="217">
        <f t="shared" si="425"/>
        <v>3284</v>
      </c>
      <c r="B3287" s="57" t="s">
        <v>4087</v>
      </c>
      <c r="C3287" s="58" t="s">
        <v>428</v>
      </c>
      <c r="D3287" s="58" t="s">
        <v>2284</v>
      </c>
      <c r="E3287" s="58" t="s">
        <v>764</v>
      </c>
      <c r="F3287" s="58" t="s">
        <v>1034</v>
      </c>
      <c r="G3287" s="58" t="s">
        <v>2315</v>
      </c>
      <c r="H3287" s="58" t="s">
        <v>445</v>
      </c>
      <c r="I3287" s="58" t="s">
        <v>25</v>
      </c>
      <c r="J3287" s="58" t="s">
        <v>25</v>
      </c>
      <c r="K3287" s="57"/>
      <c r="L3287" s="184">
        <v>14504</v>
      </c>
      <c r="M3287" s="185">
        <v>18100</v>
      </c>
      <c r="N3287" s="186">
        <v>18100</v>
      </c>
      <c r="O3287" s="187">
        <f t="shared" si="427"/>
        <v>0</v>
      </c>
      <c r="P3287" s="59">
        <f t="shared" si="426"/>
        <v>100</v>
      </c>
    </row>
    <row r="3288" spans="1:16" s="2" customFormat="1" outlineLevel="2" x14ac:dyDescent="0.2">
      <c r="A3288" s="217">
        <f t="shared" si="425"/>
        <v>3285</v>
      </c>
      <c r="B3288" s="57" t="s">
        <v>3114</v>
      </c>
      <c r="C3288" s="58" t="s">
        <v>428</v>
      </c>
      <c r="D3288" s="58" t="s">
        <v>2284</v>
      </c>
      <c r="E3288" s="58" t="s">
        <v>3115</v>
      </c>
      <c r="F3288" s="58" t="s">
        <v>1034</v>
      </c>
      <c r="G3288" s="58" t="s">
        <v>2315</v>
      </c>
      <c r="H3288" s="58" t="s">
        <v>445</v>
      </c>
      <c r="I3288" s="58" t="s">
        <v>25</v>
      </c>
      <c r="J3288" s="58" t="s">
        <v>25</v>
      </c>
      <c r="K3288" s="57"/>
      <c r="L3288" s="184">
        <v>14888</v>
      </c>
      <c r="M3288" s="185">
        <v>17419</v>
      </c>
      <c r="N3288" s="186">
        <v>17419</v>
      </c>
      <c r="O3288" s="187">
        <f t="shared" si="427"/>
        <v>0</v>
      </c>
      <c r="P3288" s="59">
        <f t="shared" si="426"/>
        <v>100</v>
      </c>
    </row>
    <row r="3289" spans="1:16" s="2" customFormat="1" outlineLevel="2" x14ac:dyDescent="0.2">
      <c r="A3289" s="217">
        <f t="shared" si="425"/>
        <v>3286</v>
      </c>
      <c r="B3289" s="57" t="s">
        <v>4088</v>
      </c>
      <c r="C3289" s="58" t="s">
        <v>428</v>
      </c>
      <c r="D3289" s="58" t="s">
        <v>2284</v>
      </c>
      <c r="E3289" s="58" t="s">
        <v>4089</v>
      </c>
      <c r="F3289" s="58" t="s">
        <v>1034</v>
      </c>
      <c r="G3289" s="58" t="s">
        <v>2315</v>
      </c>
      <c r="H3289" s="58" t="s">
        <v>445</v>
      </c>
      <c r="I3289" s="58" t="s">
        <v>25</v>
      </c>
      <c r="J3289" s="58" t="s">
        <v>25</v>
      </c>
      <c r="K3289" s="57"/>
      <c r="L3289" s="184">
        <v>49381</v>
      </c>
      <c r="M3289" s="185">
        <v>58804</v>
      </c>
      <c r="N3289" s="186">
        <v>58804</v>
      </c>
      <c r="O3289" s="187">
        <f t="shared" si="427"/>
        <v>0</v>
      </c>
      <c r="P3289" s="59">
        <f t="shared" si="426"/>
        <v>100</v>
      </c>
    </row>
    <row r="3290" spans="1:16" s="2" customFormat="1" outlineLevel="2" x14ac:dyDescent="0.2">
      <c r="A3290" s="217">
        <f t="shared" si="425"/>
        <v>3287</v>
      </c>
      <c r="B3290" s="57" t="s">
        <v>2992</v>
      </c>
      <c r="C3290" s="58" t="s">
        <v>428</v>
      </c>
      <c r="D3290" s="58" t="s">
        <v>2284</v>
      </c>
      <c r="E3290" s="58" t="s">
        <v>777</v>
      </c>
      <c r="F3290" s="58" t="s">
        <v>1034</v>
      </c>
      <c r="G3290" s="58" t="s">
        <v>2315</v>
      </c>
      <c r="H3290" s="58" t="s">
        <v>445</v>
      </c>
      <c r="I3290" s="58" t="s">
        <v>25</v>
      </c>
      <c r="J3290" s="58" t="s">
        <v>25</v>
      </c>
      <c r="K3290" s="57"/>
      <c r="L3290" s="184">
        <v>37771</v>
      </c>
      <c r="M3290" s="185">
        <v>45033</v>
      </c>
      <c r="N3290" s="186">
        <v>45033</v>
      </c>
      <c r="O3290" s="187">
        <f t="shared" si="427"/>
        <v>0</v>
      </c>
      <c r="P3290" s="59">
        <f t="shared" si="426"/>
        <v>100</v>
      </c>
    </row>
    <row r="3291" spans="1:16" s="2" customFormat="1" outlineLevel="2" x14ac:dyDescent="0.2">
      <c r="A3291" s="217">
        <f t="shared" si="425"/>
        <v>3288</v>
      </c>
      <c r="B3291" s="57" t="s">
        <v>3116</v>
      </c>
      <c r="C3291" s="58" t="s">
        <v>428</v>
      </c>
      <c r="D3291" s="58" t="s">
        <v>2284</v>
      </c>
      <c r="E3291" s="58" t="s">
        <v>3117</v>
      </c>
      <c r="F3291" s="58" t="s">
        <v>1034</v>
      </c>
      <c r="G3291" s="58" t="s">
        <v>2315</v>
      </c>
      <c r="H3291" s="58" t="s">
        <v>445</v>
      </c>
      <c r="I3291" s="58" t="s">
        <v>25</v>
      </c>
      <c r="J3291" s="58" t="s">
        <v>25</v>
      </c>
      <c r="K3291" s="57"/>
      <c r="L3291" s="184">
        <v>43159</v>
      </c>
      <c r="M3291" s="185">
        <v>48240</v>
      </c>
      <c r="N3291" s="186">
        <v>48240</v>
      </c>
      <c r="O3291" s="187">
        <f t="shared" si="427"/>
        <v>0</v>
      </c>
      <c r="P3291" s="59">
        <f t="shared" si="426"/>
        <v>100</v>
      </c>
    </row>
    <row r="3292" spans="1:16" s="2" customFormat="1" outlineLevel="2" x14ac:dyDescent="0.2">
      <c r="A3292" s="217">
        <f t="shared" si="425"/>
        <v>3289</v>
      </c>
      <c r="B3292" s="57" t="s">
        <v>3356</v>
      </c>
      <c r="C3292" s="58" t="s">
        <v>428</v>
      </c>
      <c r="D3292" s="58" t="s">
        <v>2284</v>
      </c>
      <c r="E3292" s="58" t="s">
        <v>3357</v>
      </c>
      <c r="F3292" s="58" t="s">
        <v>1034</v>
      </c>
      <c r="G3292" s="58" t="s">
        <v>2315</v>
      </c>
      <c r="H3292" s="58" t="s">
        <v>445</v>
      </c>
      <c r="I3292" s="58" t="s">
        <v>25</v>
      </c>
      <c r="J3292" s="58" t="s">
        <v>25</v>
      </c>
      <c r="K3292" s="57"/>
      <c r="L3292" s="184">
        <v>18643</v>
      </c>
      <c r="M3292" s="185">
        <v>23804</v>
      </c>
      <c r="N3292" s="186">
        <v>23804</v>
      </c>
      <c r="O3292" s="187">
        <f t="shared" si="427"/>
        <v>0</v>
      </c>
      <c r="P3292" s="59">
        <f t="shared" si="426"/>
        <v>100</v>
      </c>
    </row>
    <row r="3293" spans="1:16" s="2" customFormat="1" outlineLevel="2" x14ac:dyDescent="0.2">
      <c r="A3293" s="217">
        <f t="shared" si="425"/>
        <v>3290</v>
      </c>
      <c r="B3293" s="57" t="s">
        <v>4090</v>
      </c>
      <c r="C3293" s="58" t="s">
        <v>428</v>
      </c>
      <c r="D3293" s="58" t="s">
        <v>2284</v>
      </c>
      <c r="E3293" s="58" t="s">
        <v>2994</v>
      </c>
      <c r="F3293" s="58" t="s">
        <v>1034</v>
      </c>
      <c r="G3293" s="58" t="s">
        <v>2315</v>
      </c>
      <c r="H3293" s="58" t="s">
        <v>445</v>
      </c>
      <c r="I3293" s="58" t="s">
        <v>25</v>
      </c>
      <c r="J3293" s="58" t="s">
        <v>25</v>
      </c>
      <c r="K3293" s="57"/>
      <c r="L3293" s="184">
        <v>25250</v>
      </c>
      <c r="M3293" s="185">
        <v>31170</v>
      </c>
      <c r="N3293" s="186">
        <v>31170</v>
      </c>
      <c r="O3293" s="187">
        <f t="shared" si="427"/>
        <v>0</v>
      </c>
      <c r="P3293" s="59">
        <f t="shared" si="426"/>
        <v>100</v>
      </c>
    </row>
    <row r="3294" spans="1:16" s="2" customFormat="1" outlineLevel="2" x14ac:dyDescent="0.2">
      <c r="A3294" s="217">
        <f t="shared" si="425"/>
        <v>3291</v>
      </c>
      <c r="B3294" s="57" t="s">
        <v>3118</v>
      </c>
      <c r="C3294" s="58" t="s">
        <v>428</v>
      </c>
      <c r="D3294" s="58" t="s">
        <v>2284</v>
      </c>
      <c r="E3294" s="58" t="s">
        <v>3119</v>
      </c>
      <c r="F3294" s="58" t="s">
        <v>1034</v>
      </c>
      <c r="G3294" s="58" t="s">
        <v>2315</v>
      </c>
      <c r="H3294" s="58" t="s">
        <v>445</v>
      </c>
      <c r="I3294" s="58" t="s">
        <v>25</v>
      </c>
      <c r="J3294" s="58" t="s">
        <v>25</v>
      </c>
      <c r="K3294" s="57"/>
      <c r="L3294" s="184">
        <v>14195</v>
      </c>
      <c r="M3294" s="185">
        <v>15836</v>
      </c>
      <c r="N3294" s="186">
        <v>15836</v>
      </c>
      <c r="O3294" s="187">
        <f t="shared" si="427"/>
        <v>0</v>
      </c>
      <c r="P3294" s="59">
        <f t="shared" si="426"/>
        <v>100</v>
      </c>
    </row>
    <row r="3295" spans="1:16" s="2" customFormat="1" outlineLevel="2" x14ac:dyDescent="0.2">
      <c r="A3295" s="217">
        <f t="shared" si="425"/>
        <v>3292</v>
      </c>
      <c r="B3295" s="57" t="s">
        <v>4091</v>
      </c>
      <c r="C3295" s="58" t="s">
        <v>428</v>
      </c>
      <c r="D3295" s="58" t="s">
        <v>2284</v>
      </c>
      <c r="E3295" s="58" t="s">
        <v>4092</v>
      </c>
      <c r="F3295" s="58" t="s">
        <v>1034</v>
      </c>
      <c r="G3295" s="58" t="s">
        <v>2315</v>
      </c>
      <c r="H3295" s="58" t="s">
        <v>445</v>
      </c>
      <c r="I3295" s="58" t="s">
        <v>25</v>
      </c>
      <c r="J3295" s="58" t="s">
        <v>25</v>
      </c>
      <c r="K3295" s="57"/>
      <c r="L3295" s="184">
        <v>10623</v>
      </c>
      <c r="M3295" s="185">
        <v>11601</v>
      </c>
      <c r="N3295" s="186">
        <v>11601</v>
      </c>
      <c r="O3295" s="187">
        <f t="shared" si="427"/>
        <v>0</v>
      </c>
      <c r="P3295" s="59">
        <f t="shared" si="426"/>
        <v>100</v>
      </c>
    </row>
    <row r="3296" spans="1:16" s="2" customFormat="1" outlineLevel="2" x14ac:dyDescent="0.2">
      <c r="A3296" s="217">
        <f t="shared" si="425"/>
        <v>3293</v>
      </c>
      <c r="B3296" s="57" t="s">
        <v>3120</v>
      </c>
      <c r="C3296" s="58" t="s">
        <v>428</v>
      </c>
      <c r="D3296" s="58" t="s">
        <v>2284</v>
      </c>
      <c r="E3296" s="58" t="s">
        <v>3121</v>
      </c>
      <c r="F3296" s="58" t="s">
        <v>1034</v>
      </c>
      <c r="G3296" s="58" t="s">
        <v>2315</v>
      </c>
      <c r="H3296" s="58" t="s">
        <v>445</v>
      </c>
      <c r="I3296" s="58" t="s">
        <v>25</v>
      </c>
      <c r="J3296" s="58" t="s">
        <v>25</v>
      </c>
      <c r="K3296" s="57"/>
      <c r="L3296" s="184">
        <v>15158</v>
      </c>
      <c r="M3296" s="185">
        <v>17457</v>
      </c>
      <c r="N3296" s="186">
        <v>17457</v>
      </c>
      <c r="O3296" s="187">
        <f t="shared" si="427"/>
        <v>0</v>
      </c>
      <c r="P3296" s="59">
        <f t="shared" si="426"/>
        <v>100</v>
      </c>
    </row>
    <row r="3297" spans="1:16" s="2" customFormat="1" outlineLevel="2" x14ac:dyDescent="0.2">
      <c r="A3297" s="217">
        <f t="shared" si="425"/>
        <v>3294</v>
      </c>
      <c r="B3297" s="57" t="s">
        <v>2995</v>
      </c>
      <c r="C3297" s="58" t="s">
        <v>428</v>
      </c>
      <c r="D3297" s="58" t="s">
        <v>2284</v>
      </c>
      <c r="E3297" s="58" t="s">
        <v>2996</v>
      </c>
      <c r="F3297" s="58" t="s">
        <v>1034</v>
      </c>
      <c r="G3297" s="58" t="s">
        <v>2315</v>
      </c>
      <c r="H3297" s="58" t="s">
        <v>445</v>
      </c>
      <c r="I3297" s="58" t="s">
        <v>25</v>
      </c>
      <c r="J3297" s="58" t="s">
        <v>25</v>
      </c>
      <c r="K3297" s="57"/>
      <c r="L3297" s="184">
        <v>31720</v>
      </c>
      <c r="M3297" s="185">
        <v>40580</v>
      </c>
      <c r="N3297" s="186">
        <v>40580</v>
      </c>
      <c r="O3297" s="187">
        <f t="shared" si="427"/>
        <v>0</v>
      </c>
      <c r="P3297" s="59">
        <f t="shared" si="426"/>
        <v>100</v>
      </c>
    </row>
    <row r="3298" spans="1:16" s="2" customFormat="1" outlineLevel="2" x14ac:dyDescent="0.2">
      <c r="A3298" s="217">
        <f t="shared" si="425"/>
        <v>3295</v>
      </c>
      <c r="B3298" s="57" t="s">
        <v>4093</v>
      </c>
      <c r="C3298" s="58" t="s">
        <v>428</v>
      </c>
      <c r="D3298" s="58" t="s">
        <v>2284</v>
      </c>
      <c r="E3298" s="58" t="s">
        <v>4094</v>
      </c>
      <c r="F3298" s="58" t="s">
        <v>1034</v>
      </c>
      <c r="G3298" s="58" t="s">
        <v>2315</v>
      </c>
      <c r="H3298" s="58" t="s">
        <v>445</v>
      </c>
      <c r="I3298" s="58" t="s">
        <v>25</v>
      </c>
      <c r="J3298" s="58" t="s">
        <v>25</v>
      </c>
      <c r="K3298" s="57"/>
      <c r="L3298" s="184">
        <v>18054</v>
      </c>
      <c r="M3298" s="185">
        <v>21788</v>
      </c>
      <c r="N3298" s="186">
        <v>21788</v>
      </c>
      <c r="O3298" s="187">
        <f t="shared" si="427"/>
        <v>0</v>
      </c>
      <c r="P3298" s="59">
        <f t="shared" si="426"/>
        <v>100</v>
      </c>
    </row>
    <row r="3299" spans="1:16" s="2" customFormat="1" outlineLevel="2" x14ac:dyDescent="0.2">
      <c r="A3299" s="217">
        <f t="shared" si="425"/>
        <v>3296</v>
      </c>
      <c r="B3299" s="57" t="s">
        <v>4095</v>
      </c>
      <c r="C3299" s="58" t="s">
        <v>428</v>
      </c>
      <c r="D3299" s="58" t="s">
        <v>2284</v>
      </c>
      <c r="E3299" s="58" t="s">
        <v>4096</v>
      </c>
      <c r="F3299" s="58" t="s">
        <v>1034</v>
      </c>
      <c r="G3299" s="58" t="s">
        <v>2315</v>
      </c>
      <c r="H3299" s="58" t="s">
        <v>445</v>
      </c>
      <c r="I3299" s="58" t="s">
        <v>25</v>
      </c>
      <c r="J3299" s="58" t="s">
        <v>25</v>
      </c>
      <c r="K3299" s="57"/>
      <c r="L3299" s="184">
        <v>11135</v>
      </c>
      <c r="M3299" s="185">
        <v>13247</v>
      </c>
      <c r="N3299" s="186">
        <v>13247</v>
      </c>
      <c r="O3299" s="187">
        <f t="shared" si="427"/>
        <v>0</v>
      </c>
      <c r="P3299" s="59">
        <f t="shared" si="426"/>
        <v>100</v>
      </c>
    </row>
    <row r="3300" spans="1:16" s="2" customFormat="1" outlineLevel="2" x14ac:dyDescent="0.2">
      <c r="A3300" s="217">
        <f t="shared" si="425"/>
        <v>3297</v>
      </c>
      <c r="B3300" s="57" t="s">
        <v>3122</v>
      </c>
      <c r="C3300" s="58" t="s">
        <v>428</v>
      </c>
      <c r="D3300" s="58" t="s">
        <v>2284</v>
      </c>
      <c r="E3300" s="58" t="s">
        <v>3123</v>
      </c>
      <c r="F3300" s="58" t="s">
        <v>1034</v>
      </c>
      <c r="G3300" s="58" t="s">
        <v>2315</v>
      </c>
      <c r="H3300" s="58" t="s">
        <v>445</v>
      </c>
      <c r="I3300" s="58" t="s">
        <v>25</v>
      </c>
      <c r="J3300" s="58" t="s">
        <v>25</v>
      </c>
      <c r="K3300" s="57"/>
      <c r="L3300" s="184">
        <v>23655</v>
      </c>
      <c r="M3300" s="185">
        <v>27908</v>
      </c>
      <c r="N3300" s="186">
        <v>27908</v>
      </c>
      <c r="O3300" s="187">
        <f t="shared" si="427"/>
        <v>0</v>
      </c>
      <c r="P3300" s="59">
        <f t="shared" si="426"/>
        <v>100</v>
      </c>
    </row>
    <row r="3301" spans="1:16" s="2" customFormat="1" outlineLevel="2" x14ac:dyDescent="0.2">
      <c r="A3301" s="217">
        <f t="shared" si="425"/>
        <v>3298</v>
      </c>
      <c r="B3301" s="57" t="s">
        <v>3396</v>
      </c>
      <c r="C3301" s="58" t="s">
        <v>428</v>
      </c>
      <c r="D3301" s="58" t="s">
        <v>2284</v>
      </c>
      <c r="E3301" s="58" t="s">
        <v>3397</v>
      </c>
      <c r="F3301" s="58" t="s">
        <v>1034</v>
      </c>
      <c r="G3301" s="58" t="s">
        <v>2315</v>
      </c>
      <c r="H3301" s="58" t="s">
        <v>445</v>
      </c>
      <c r="I3301" s="58" t="s">
        <v>25</v>
      </c>
      <c r="J3301" s="58" t="s">
        <v>25</v>
      </c>
      <c r="K3301" s="57"/>
      <c r="L3301" s="184">
        <v>26726</v>
      </c>
      <c r="M3301" s="185">
        <v>33092</v>
      </c>
      <c r="N3301" s="186">
        <v>33092</v>
      </c>
      <c r="O3301" s="187">
        <f t="shared" si="427"/>
        <v>0</v>
      </c>
      <c r="P3301" s="59">
        <f t="shared" si="426"/>
        <v>100</v>
      </c>
    </row>
    <row r="3302" spans="1:16" s="2" customFormat="1" outlineLevel="2" x14ac:dyDescent="0.2">
      <c r="A3302" s="217">
        <f t="shared" si="425"/>
        <v>3299</v>
      </c>
      <c r="B3302" s="57" t="s">
        <v>4097</v>
      </c>
      <c r="C3302" s="58" t="s">
        <v>428</v>
      </c>
      <c r="D3302" s="58" t="s">
        <v>2284</v>
      </c>
      <c r="E3302" s="58" t="s">
        <v>1272</v>
      </c>
      <c r="F3302" s="58" t="s">
        <v>1034</v>
      </c>
      <c r="G3302" s="58" t="s">
        <v>2315</v>
      </c>
      <c r="H3302" s="58" t="s">
        <v>445</v>
      </c>
      <c r="I3302" s="58" t="s">
        <v>25</v>
      </c>
      <c r="J3302" s="58" t="s">
        <v>25</v>
      </c>
      <c r="K3302" s="57"/>
      <c r="L3302" s="184">
        <v>29781</v>
      </c>
      <c r="M3302" s="185">
        <v>35494</v>
      </c>
      <c r="N3302" s="186">
        <v>35494</v>
      </c>
      <c r="O3302" s="187">
        <f t="shared" si="427"/>
        <v>0</v>
      </c>
      <c r="P3302" s="59">
        <f t="shared" si="426"/>
        <v>100</v>
      </c>
    </row>
    <row r="3303" spans="1:16" s="2" customFormat="1" outlineLevel="2" x14ac:dyDescent="0.2">
      <c r="A3303" s="217">
        <f t="shared" si="425"/>
        <v>3300</v>
      </c>
      <c r="B3303" s="57" t="s">
        <v>3124</v>
      </c>
      <c r="C3303" s="58" t="s">
        <v>428</v>
      </c>
      <c r="D3303" s="58" t="s">
        <v>2284</v>
      </c>
      <c r="E3303" s="58" t="s">
        <v>78</v>
      </c>
      <c r="F3303" s="58" t="s">
        <v>1034</v>
      </c>
      <c r="G3303" s="58" t="s">
        <v>2315</v>
      </c>
      <c r="H3303" s="58" t="s">
        <v>445</v>
      </c>
      <c r="I3303" s="58" t="s">
        <v>25</v>
      </c>
      <c r="J3303" s="58" t="s">
        <v>25</v>
      </c>
      <c r="K3303" s="57"/>
      <c r="L3303" s="184">
        <v>30124</v>
      </c>
      <c r="M3303" s="185">
        <v>36293</v>
      </c>
      <c r="N3303" s="186">
        <v>36293</v>
      </c>
      <c r="O3303" s="187">
        <f t="shared" si="427"/>
        <v>0</v>
      </c>
      <c r="P3303" s="59">
        <f t="shared" si="426"/>
        <v>100</v>
      </c>
    </row>
    <row r="3304" spans="1:16" s="2" customFormat="1" outlineLevel="2" x14ac:dyDescent="0.2">
      <c r="A3304" s="217">
        <f t="shared" si="425"/>
        <v>3301</v>
      </c>
      <c r="B3304" s="57" t="s">
        <v>2997</v>
      </c>
      <c r="C3304" s="58" t="s">
        <v>428</v>
      </c>
      <c r="D3304" s="58" t="s">
        <v>2284</v>
      </c>
      <c r="E3304" s="58" t="s">
        <v>2998</v>
      </c>
      <c r="F3304" s="58" t="s">
        <v>1034</v>
      </c>
      <c r="G3304" s="58" t="s">
        <v>2315</v>
      </c>
      <c r="H3304" s="58" t="s">
        <v>445</v>
      </c>
      <c r="I3304" s="58" t="s">
        <v>25</v>
      </c>
      <c r="J3304" s="58" t="s">
        <v>25</v>
      </c>
      <c r="K3304" s="57"/>
      <c r="L3304" s="184">
        <v>33178</v>
      </c>
      <c r="M3304" s="185">
        <v>39161</v>
      </c>
      <c r="N3304" s="186">
        <v>39161</v>
      </c>
      <c r="O3304" s="187">
        <f t="shared" si="427"/>
        <v>0</v>
      </c>
      <c r="P3304" s="59">
        <f t="shared" si="426"/>
        <v>100</v>
      </c>
    </row>
    <row r="3305" spans="1:16" s="2" customFormat="1" outlineLevel="2" x14ac:dyDescent="0.2">
      <c r="A3305" s="217">
        <f t="shared" si="425"/>
        <v>3302</v>
      </c>
      <c r="B3305" s="57" t="s">
        <v>2999</v>
      </c>
      <c r="C3305" s="58" t="s">
        <v>428</v>
      </c>
      <c r="D3305" s="58" t="s">
        <v>2284</v>
      </c>
      <c r="E3305" s="58" t="s">
        <v>3000</v>
      </c>
      <c r="F3305" s="58" t="s">
        <v>1034</v>
      </c>
      <c r="G3305" s="58" t="s">
        <v>2315</v>
      </c>
      <c r="H3305" s="58" t="s">
        <v>445</v>
      </c>
      <c r="I3305" s="58" t="s">
        <v>25</v>
      </c>
      <c r="J3305" s="58" t="s">
        <v>25</v>
      </c>
      <c r="K3305" s="57"/>
      <c r="L3305" s="184">
        <v>33476</v>
      </c>
      <c r="M3305" s="185">
        <v>38704</v>
      </c>
      <c r="N3305" s="186">
        <v>38704</v>
      </c>
      <c r="O3305" s="187">
        <f t="shared" si="427"/>
        <v>0</v>
      </c>
      <c r="P3305" s="59">
        <f t="shared" si="426"/>
        <v>100</v>
      </c>
    </row>
    <row r="3306" spans="1:16" s="2" customFormat="1" outlineLevel="2" x14ac:dyDescent="0.2">
      <c r="A3306" s="217">
        <f t="shared" si="425"/>
        <v>3303</v>
      </c>
      <c r="B3306" s="57" t="s">
        <v>3358</v>
      </c>
      <c r="C3306" s="58" t="s">
        <v>428</v>
      </c>
      <c r="D3306" s="58" t="s">
        <v>2284</v>
      </c>
      <c r="E3306" s="58" t="s">
        <v>3359</v>
      </c>
      <c r="F3306" s="58" t="s">
        <v>1034</v>
      </c>
      <c r="G3306" s="58" t="s">
        <v>2315</v>
      </c>
      <c r="H3306" s="58" t="s">
        <v>445</v>
      </c>
      <c r="I3306" s="58" t="s">
        <v>25</v>
      </c>
      <c r="J3306" s="58" t="s">
        <v>25</v>
      </c>
      <c r="K3306" s="57"/>
      <c r="L3306" s="184">
        <v>20691</v>
      </c>
      <c r="M3306" s="185">
        <v>24349</v>
      </c>
      <c r="N3306" s="186">
        <v>24349</v>
      </c>
      <c r="O3306" s="187">
        <f t="shared" si="427"/>
        <v>0</v>
      </c>
      <c r="P3306" s="59">
        <f t="shared" si="426"/>
        <v>100</v>
      </c>
    </row>
    <row r="3307" spans="1:16" s="2" customFormat="1" outlineLevel="2" x14ac:dyDescent="0.2">
      <c r="A3307" s="217">
        <f t="shared" si="425"/>
        <v>3304</v>
      </c>
      <c r="B3307" s="57" t="s">
        <v>3125</v>
      </c>
      <c r="C3307" s="58" t="s">
        <v>428</v>
      </c>
      <c r="D3307" s="58" t="s">
        <v>2284</v>
      </c>
      <c r="E3307" s="58" t="s">
        <v>3126</v>
      </c>
      <c r="F3307" s="58" t="s">
        <v>1034</v>
      </c>
      <c r="G3307" s="58" t="s">
        <v>2315</v>
      </c>
      <c r="H3307" s="58" t="s">
        <v>445</v>
      </c>
      <c r="I3307" s="58" t="s">
        <v>25</v>
      </c>
      <c r="J3307" s="58" t="s">
        <v>25</v>
      </c>
      <c r="K3307" s="57"/>
      <c r="L3307" s="184">
        <v>12791</v>
      </c>
      <c r="M3307" s="185">
        <v>14601</v>
      </c>
      <c r="N3307" s="186">
        <v>14601</v>
      </c>
      <c r="O3307" s="187">
        <f t="shared" si="427"/>
        <v>0</v>
      </c>
      <c r="P3307" s="59">
        <f t="shared" si="426"/>
        <v>100</v>
      </c>
    </row>
    <row r="3308" spans="1:16" s="2" customFormat="1" outlineLevel="2" x14ac:dyDescent="0.2">
      <c r="A3308" s="217">
        <f t="shared" si="425"/>
        <v>3305</v>
      </c>
      <c r="B3308" s="57" t="s">
        <v>3127</v>
      </c>
      <c r="C3308" s="58" t="s">
        <v>428</v>
      </c>
      <c r="D3308" s="58" t="s">
        <v>2284</v>
      </c>
      <c r="E3308" s="58" t="s">
        <v>3128</v>
      </c>
      <c r="F3308" s="58" t="s">
        <v>1034</v>
      </c>
      <c r="G3308" s="58" t="s">
        <v>2315</v>
      </c>
      <c r="H3308" s="58" t="s">
        <v>445</v>
      </c>
      <c r="I3308" s="58" t="s">
        <v>25</v>
      </c>
      <c r="J3308" s="58" t="s">
        <v>25</v>
      </c>
      <c r="K3308" s="57"/>
      <c r="L3308" s="184">
        <v>18288</v>
      </c>
      <c r="M3308" s="185">
        <v>21269</v>
      </c>
      <c r="N3308" s="186">
        <v>21269</v>
      </c>
      <c r="O3308" s="187">
        <f t="shared" si="427"/>
        <v>0</v>
      </c>
      <c r="P3308" s="59">
        <f t="shared" si="426"/>
        <v>100</v>
      </c>
    </row>
    <row r="3309" spans="1:16" s="2" customFormat="1" outlineLevel="2" x14ac:dyDescent="0.2">
      <c r="A3309" s="217">
        <f t="shared" si="425"/>
        <v>3306</v>
      </c>
      <c r="B3309" s="57" t="s">
        <v>4098</v>
      </c>
      <c r="C3309" s="58" t="s">
        <v>428</v>
      </c>
      <c r="D3309" s="58" t="s">
        <v>2284</v>
      </c>
      <c r="E3309" s="58" t="s">
        <v>4099</v>
      </c>
      <c r="F3309" s="58" t="s">
        <v>1034</v>
      </c>
      <c r="G3309" s="58" t="s">
        <v>2315</v>
      </c>
      <c r="H3309" s="58" t="s">
        <v>445</v>
      </c>
      <c r="I3309" s="58" t="s">
        <v>25</v>
      </c>
      <c r="J3309" s="58" t="s">
        <v>25</v>
      </c>
      <c r="K3309" s="57"/>
      <c r="L3309" s="184">
        <v>14897</v>
      </c>
      <c r="M3309" s="185">
        <v>17085</v>
      </c>
      <c r="N3309" s="186">
        <v>17085</v>
      </c>
      <c r="O3309" s="187">
        <f t="shared" si="427"/>
        <v>0</v>
      </c>
      <c r="P3309" s="59">
        <f t="shared" si="426"/>
        <v>100</v>
      </c>
    </row>
    <row r="3310" spans="1:16" s="2" customFormat="1" outlineLevel="2" x14ac:dyDescent="0.2">
      <c r="A3310" s="217">
        <f t="shared" si="425"/>
        <v>3307</v>
      </c>
      <c r="B3310" s="57" t="s">
        <v>3129</v>
      </c>
      <c r="C3310" s="58" t="s">
        <v>428</v>
      </c>
      <c r="D3310" s="58" t="s">
        <v>2284</v>
      </c>
      <c r="E3310" s="58" t="s">
        <v>3130</v>
      </c>
      <c r="F3310" s="58" t="s">
        <v>1034</v>
      </c>
      <c r="G3310" s="58" t="s">
        <v>2315</v>
      </c>
      <c r="H3310" s="58" t="s">
        <v>445</v>
      </c>
      <c r="I3310" s="58" t="s">
        <v>25</v>
      </c>
      <c r="J3310" s="58" t="s">
        <v>25</v>
      </c>
      <c r="K3310" s="57"/>
      <c r="L3310" s="184">
        <v>21907</v>
      </c>
      <c r="M3310" s="185">
        <v>26656</v>
      </c>
      <c r="N3310" s="186">
        <v>26656</v>
      </c>
      <c r="O3310" s="187">
        <f t="shared" si="427"/>
        <v>0</v>
      </c>
      <c r="P3310" s="59">
        <f t="shared" si="426"/>
        <v>100</v>
      </c>
    </row>
    <row r="3311" spans="1:16" s="2" customFormat="1" outlineLevel="2" x14ac:dyDescent="0.2">
      <c r="A3311" s="217">
        <f t="shared" si="425"/>
        <v>3308</v>
      </c>
      <c r="B3311" s="57" t="s">
        <v>3131</v>
      </c>
      <c r="C3311" s="58" t="s">
        <v>428</v>
      </c>
      <c r="D3311" s="58" t="s">
        <v>2284</v>
      </c>
      <c r="E3311" s="58" t="s">
        <v>3132</v>
      </c>
      <c r="F3311" s="58" t="s">
        <v>1034</v>
      </c>
      <c r="G3311" s="58" t="s">
        <v>2315</v>
      </c>
      <c r="H3311" s="58" t="s">
        <v>445</v>
      </c>
      <c r="I3311" s="58" t="s">
        <v>25</v>
      </c>
      <c r="J3311" s="58" t="s">
        <v>25</v>
      </c>
      <c r="K3311" s="57"/>
      <c r="L3311" s="184">
        <v>14617</v>
      </c>
      <c r="M3311" s="185">
        <v>17021</v>
      </c>
      <c r="N3311" s="186">
        <v>17021</v>
      </c>
      <c r="O3311" s="187">
        <f t="shared" si="427"/>
        <v>0</v>
      </c>
      <c r="P3311" s="59">
        <f t="shared" si="426"/>
        <v>100</v>
      </c>
    </row>
    <row r="3312" spans="1:16" s="2" customFormat="1" outlineLevel="2" x14ac:dyDescent="0.2">
      <c r="A3312" s="217">
        <f t="shared" si="425"/>
        <v>3309</v>
      </c>
      <c r="B3312" s="57" t="s">
        <v>3133</v>
      </c>
      <c r="C3312" s="58" t="s">
        <v>428</v>
      </c>
      <c r="D3312" s="58" t="s">
        <v>2284</v>
      </c>
      <c r="E3312" s="58" t="s">
        <v>3134</v>
      </c>
      <c r="F3312" s="58" t="s">
        <v>1034</v>
      </c>
      <c r="G3312" s="58" t="s">
        <v>2315</v>
      </c>
      <c r="H3312" s="58" t="s">
        <v>445</v>
      </c>
      <c r="I3312" s="58" t="s">
        <v>25</v>
      </c>
      <c r="J3312" s="58" t="s">
        <v>25</v>
      </c>
      <c r="K3312" s="57"/>
      <c r="L3312" s="184">
        <v>13420</v>
      </c>
      <c r="M3312" s="185">
        <v>15967</v>
      </c>
      <c r="N3312" s="186">
        <v>15967</v>
      </c>
      <c r="O3312" s="187">
        <f t="shared" si="427"/>
        <v>0</v>
      </c>
      <c r="P3312" s="59">
        <f t="shared" si="426"/>
        <v>100</v>
      </c>
    </row>
    <row r="3313" spans="1:16" s="2" customFormat="1" outlineLevel="2" x14ac:dyDescent="0.2">
      <c r="A3313" s="217">
        <f t="shared" si="425"/>
        <v>3310</v>
      </c>
      <c r="B3313" s="57" t="s">
        <v>4100</v>
      </c>
      <c r="C3313" s="58" t="s">
        <v>428</v>
      </c>
      <c r="D3313" s="58" t="s">
        <v>2284</v>
      </c>
      <c r="E3313" s="58" t="s">
        <v>4101</v>
      </c>
      <c r="F3313" s="58" t="s">
        <v>1034</v>
      </c>
      <c r="G3313" s="58" t="s">
        <v>2315</v>
      </c>
      <c r="H3313" s="58" t="s">
        <v>445</v>
      </c>
      <c r="I3313" s="58" t="s">
        <v>25</v>
      </c>
      <c r="J3313" s="58" t="s">
        <v>25</v>
      </c>
      <c r="K3313" s="57"/>
      <c r="L3313" s="184">
        <v>10885</v>
      </c>
      <c r="M3313" s="185">
        <v>13275</v>
      </c>
      <c r="N3313" s="186">
        <v>13275</v>
      </c>
      <c r="O3313" s="187">
        <f t="shared" si="427"/>
        <v>0</v>
      </c>
      <c r="P3313" s="59">
        <f t="shared" si="426"/>
        <v>100</v>
      </c>
    </row>
    <row r="3314" spans="1:16" s="2" customFormat="1" outlineLevel="2" x14ac:dyDescent="0.2">
      <c r="A3314" s="217">
        <f t="shared" si="425"/>
        <v>3311</v>
      </c>
      <c r="B3314" s="57" t="s">
        <v>3135</v>
      </c>
      <c r="C3314" s="58" t="s">
        <v>428</v>
      </c>
      <c r="D3314" s="58" t="s">
        <v>2284</v>
      </c>
      <c r="E3314" s="58" t="s">
        <v>3136</v>
      </c>
      <c r="F3314" s="58" t="s">
        <v>1034</v>
      </c>
      <c r="G3314" s="58" t="s">
        <v>2315</v>
      </c>
      <c r="H3314" s="58" t="s">
        <v>445</v>
      </c>
      <c r="I3314" s="58" t="s">
        <v>25</v>
      </c>
      <c r="J3314" s="58" t="s">
        <v>25</v>
      </c>
      <c r="K3314" s="57"/>
      <c r="L3314" s="184">
        <v>13418</v>
      </c>
      <c r="M3314" s="185">
        <v>16543</v>
      </c>
      <c r="N3314" s="186">
        <v>16543</v>
      </c>
      <c r="O3314" s="187">
        <f t="shared" si="427"/>
        <v>0</v>
      </c>
      <c r="P3314" s="59">
        <f t="shared" si="426"/>
        <v>100</v>
      </c>
    </row>
    <row r="3315" spans="1:16" s="2" customFormat="1" outlineLevel="2" x14ac:dyDescent="0.2">
      <c r="A3315" s="217">
        <f t="shared" si="425"/>
        <v>3312</v>
      </c>
      <c r="B3315" s="57" t="s">
        <v>3398</v>
      </c>
      <c r="C3315" s="58" t="s">
        <v>428</v>
      </c>
      <c r="D3315" s="58" t="s">
        <v>2284</v>
      </c>
      <c r="E3315" s="58" t="s">
        <v>3399</v>
      </c>
      <c r="F3315" s="58" t="s">
        <v>1034</v>
      </c>
      <c r="G3315" s="58" t="s">
        <v>2315</v>
      </c>
      <c r="H3315" s="58" t="s">
        <v>445</v>
      </c>
      <c r="I3315" s="58" t="s">
        <v>25</v>
      </c>
      <c r="J3315" s="58" t="s">
        <v>25</v>
      </c>
      <c r="K3315" s="57"/>
      <c r="L3315" s="184">
        <v>23106</v>
      </c>
      <c r="M3315" s="185">
        <v>27047</v>
      </c>
      <c r="N3315" s="186">
        <v>27047</v>
      </c>
      <c r="O3315" s="187">
        <f t="shared" si="427"/>
        <v>0</v>
      </c>
      <c r="P3315" s="59">
        <f t="shared" si="426"/>
        <v>100</v>
      </c>
    </row>
    <row r="3316" spans="1:16" s="2" customFormat="1" outlineLevel="2" x14ac:dyDescent="0.2">
      <c r="A3316" s="217">
        <f t="shared" si="425"/>
        <v>3313</v>
      </c>
      <c r="B3316" s="57" t="s">
        <v>3400</v>
      </c>
      <c r="C3316" s="58" t="s">
        <v>428</v>
      </c>
      <c r="D3316" s="58" t="s">
        <v>2284</v>
      </c>
      <c r="E3316" s="58" t="s">
        <v>3401</v>
      </c>
      <c r="F3316" s="58" t="s">
        <v>1034</v>
      </c>
      <c r="G3316" s="58" t="s">
        <v>2315</v>
      </c>
      <c r="H3316" s="58" t="s">
        <v>445</v>
      </c>
      <c r="I3316" s="58" t="s">
        <v>25</v>
      </c>
      <c r="J3316" s="58" t="s">
        <v>25</v>
      </c>
      <c r="K3316" s="57"/>
      <c r="L3316" s="184">
        <v>30085</v>
      </c>
      <c r="M3316" s="185">
        <v>36012</v>
      </c>
      <c r="N3316" s="186">
        <v>36012</v>
      </c>
      <c r="O3316" s="187">
        <f t="shared" si="427"/>
        <v>0</v>
      </c>
      <c r="P3316" s="59">
        <f t="shared" si="426"/>
        <v>100</v>
      </c>
    </row>
    <row r="3317" spans="1:16" s="2" customFormat="1" outlineLevel="2" x14ac:dyDescent="0.2">
      <c r="A3317" s="217">
        <f t="shared" si="425"/>
        <v>3314</v>
      </c>
      <c r="B3317" s="57" t="s">
        <v>4102</v>
      </c>
      <c r="C3317" s="58" t="s">
        <v>428</v>
      </c>
      <c r="D3317" s="58" t="s">
        <v>2284</v>
      </c>
      <c r="E3317" s="58" t="s">
        <v>4103</v>
      </c>
      <c r="F3317" s="58" t="s">
        <v>1034</v>
      </c>
      <c r="G3317" s="58" t="s">
        <v>2315</v>
      </c>
      <c r="H3317" s="58" t="s">
        <v>445</v>
      </c>
      <c r="I3317" s="58" t="s">
        <v>25</v>
      </c>
      <c r="J3317" s="58" t="s">
        <v>25</v>
      </c>
      <c r="K3317" s="57"/>
      <c r="L3317" s="184">
        <v>24286</v>
      </c>
      <c r="M3317" s="185">
        <v>29273</v>
      </c>
      <c r="N3317" s="186">
        <v>29273</v>
      </c>
      <c r="O3317" s="187">
        <f t="shared" si="427"/>
        <v>0</v>
      </c>
      <c r="P3317" s="59">
        <f t="shared" si="426"/>
        <v>100</v>
      </c>
    </row>
    <row r="3318" spans="1:16" s="2" customFormat="1" outlineLevel="2" x14ac:dyDescent="0.2">
      <c r="A3318" s="217">
        <f t="shared" si="425"/>
        <v>3315</v>
      </c>
      <c r="B3318" s="57" t="s">
        <v>4104</v>
      </c>
      <c r="C3318" s="58" t="s">
        <v>428</v>
      </c>
      <c r="D3318" s="58" t="s">
        <v>2284</v>
      </c>
      <c r="E3318" s="58" t="s">
        <v>4105</v>
      </c>
      <c r="F3318" s="58" t="s">
        <v>1034</v>
      </c>
      <c r="G3318" s="58" t="s">
        <v>2315</v>
      </c>
      <c r="H3318" s="58" t="s">
        <v>445</v>
      </c>
      <c r="I3318" s="58" t="s">
        <v>25</v>
      </c>
      <c r="J3318" s="58" t="s">
        <v>25</v>
      </c>
      <c r="K3318" s="57"/>
      <c r="L3318" s="184">
        <v>15620</v>
      </c>
      <c r="M3318" s="185">
        <v>19906</v>
      </c>
      <c r="N3318" s="186">
        <v>19906</v>
      </c>
      <c r="O3318" s="187">
        <f t="shared" si="427"/>
        <v>0</v>
      </c>
      <c r="P3318" s="59">
        <f t="shared" si="426"/>
        <v>100</v>
      </c>
    </row>
    <row r="3319" spans="1:16" s="2" customFormat="1" outlineLevel="2" x14ac:dyDescent="0.2">
      <c r="A3319" s="217">
        <f t="shared" si="425"/>
        <v>3316</v>
      </c>
      <c r="B3319" s="57" t="s">
        <v>3137</v>
      </c>
      <c r="C3319" s="58" t="s">
        <v>428</v>
      </c>
      <c r="D3319" s="58" t="s">
        <v>2284</v>
      </c>
      <c r="E3319" s="58" t="s">
        <v>3138</v>
      </c>
      <c r="F3319" s="58" t="s">
        <v>1034</v>
      </c>
      <c r="G3319" s="58" t="s">
        <v>2315</v>
      </c>
      <c r="H3319" s="58" t="s">
        <v>445</v>
      </c>
      <c r="I3319" s="58" t="s">
        <v>25</v>
      </c>
      <c r="J3319" s="58" t="s">
        <v>25</v>
      </c>
      <c r="K3319" s="57"/>
      <c r="L3319" s="184">
        <v>24677</v>
      </c>
      <c r="M3319" s="185">
        <v>29522</v>
      </c>
      <c r="N3319" s="186">
        <v>29522</v>
      </c>
      <c r="O3319" s="187">
        <f t="shared" si="427"/>
        <v>0</v>
      </c>
      <c r="P3319" s="59">
        <f t="shared" si="426"/>
        <v>100</v>
      </c>
    </row>
    <row r="3320" spans="1:16" s="2" customFormat="1" outlineLevel="2" x14ac:dyDescent="0.2">
      <c r="A3320" s="217">
        <f t="shared" si="425"/>
        <v>3317</v>
      </c>
      <c r="B3320" s="57" t="s">
        <v>3139</v>
      </c>
      <c r="C3320" s="58" t="s">
        <v>428</v>
      </c>
      <c r="D3320" s="58" t="s">
        <v>2284</v>
      </c>
      <c r="E3320" s="58" t="s">
        <v>3140</v>
      </c>
      <c r="F3320" s="58" t="s">
        <v>1034</v>
      </c>
      <c r="G3320" s="58" t="s">
        <v>2315</v>
      </c>
      <c r="H3320" s="58" t="s">
        <v>445</v>
      </c>
      <c r="I3320" s="58" t="s">
        <v>25</v>
      </c>
      <c r="J3320" s="58" t="s">
        <v>25</v>
      </c>
      <c r="K3320" s="57"/>
      <c r="L3320" s="184">
        <v>13492</v>
      </c>
      <c r="M3320" s="185">
        <v>15245</v>
      </c>
      <c r="N3320" s="186">
        <v>15245</v>
      </c>
      <c r="O3320" s="187">
        <f t="shared" si="427"/>
        <v>0</v>
      </c>
      <c r="P3320" s="59">
        <f t="shared" si="426"/>
        <v>100</v>
      </c>
    </row>
    <row r="3321" spans="1:16" s="2" customFormat="1" outlineLevel="2" x14ac:dyDescent="0.2">
      <c r="A3321" s="217">
        <f t="shared" si="425"/>
        <v>3318</v>
      </c>
      <c r="B3321" s="57" t="s">
        <v>4106</v>
      </c>
      <c r="C3321" s="58" t="s">
        <v>428</v>
      </c>
      <c r="D3321" s="58" t="s">
        <v>2284</v>
      </c>
      <c r="E3321" s="58" t="s">
        <v>4107</v>
      </c>
      <c r="F3321" s="58" t="s">
        <v>1034</v>
      </c>
      <c r="G3321" s="58" t="s">
        <v>2315</v>
      </c>
      <c r="H3321" s="58" t="s">
        <v>445</v>
      </c>
      <c r="I3321" s="58" t="s">
        <v>25</v>
      </c>
      <c r="J3321" s="58" t="s">
        <v>25</v>
      </c>
      <c r="K3321" s="57"/>
      <c r="L3321" s="184">
        <v>15029</v>
      </c>
      <c r="M3321" s="185">
        <v>19934</v>
      </c>
      <c r="N3321" s="186">
        <v>19934</v>
      </c>
      <c r="O3321" s="187">
        <f t="shared" si="427"/>
        <v>0</v>
      </c>
      <c r="P3321" s="59">
        <f t="shared" si="426"/>
        <v>100</v>
      </c>
    </row>
    <row r="3322" spans="1:16" s="2" customFormat="1" outlineLevel="2" x14ac:dyDescent="0.2">
      <c r="A3322" s="217">
        <f t="shared" si="425"/>
        <v>3319</v>
      </c>
      <c r="B3322" s="57" t="s">
        <v>3228</v>
      </c>
      <c r="C3322" s="58" t="s">
        <v>428</v>
      </c>
      <c r="D3322" s="58" t="s">
        <v>2284</v>
      </c>
      <c r="E3322" s="58" t="s">
        <v>3229</v>
      </c>
      <c r="F3322" s="58" t="s">
        <v>1034</v>
      </c>
      <c r="G3322" s="58" t="s">
        <v>2315</v>
      </c>
      <c r="H3322" s="58" t="s">
        <v>445</v>
      </c>
      <c r="I3322" s="58" t="s">
        <v>25</v>
      </c>
      <c r="J3322" s="58" t="s">
        <v>25</v>
      </c>
      <c r="K3322" s="57"/>
      <c r="L3322" s="184">
        <v>27822</v>
      </c>
      <c r="M3322" s="185">
        <v>32454</v>
      </c>
      <c r="N3322" s="186">
        <v>32454</v>
      </c>
      <c r="O3322" s="187">
        <f t="shared" si="427"/>
        <v>0</v>
      </c>
      <c r="P3322" s="59">
        <f t="shared" si="426"/>
        <v>100</v>
      </c>
    </row>
    <row r="3323" spans="1:16" s="2" customFormat="1" outlineLevel="2" x14ac:dyDescent="0.2">
      <c r="A3323" s="217">
        <f t="shared" si="425"/>
        <v>3320</v>
      </c>
      <c r="B3323" s="57" t="s">
        <v>3402</v>
      </c>
      <c r="C3323" s="58" t="s">
        <v>428</v>
      </c>
      <c r="D3323" s="58" t="s">
        <v>2284</v>
      </c>
      <c r="E3323" s="58" t="s">
        <v>3403</v>
      </c>
      <c r="F3323" s="58" t="s">
        <v>1034</v>
      </c>
      <c r="G3323" s="58" t="s">
        <v>2315</v>
      </c>
      <c r="H3323" s="58" t="s">
        <v>445</v>
      </c>
      <c r="I3323" s="58" t="s">
        <v>25</v>
      </c>
      <c r="J3323" s="58" t="s">
        <v>25</v>
      </c>
      <c r="K3323" s="57"/>
      <c r="L3323" s="184">
        <v>28577</v>
      </c>
      <c r="M3323" s="185">
        <v>32492</v>
      </c>
      <c r="N3323" s="186">
        <v>32492</v>
      </c>
      <c r="O3323" s="187">
        <f t="shared" si="427"/>
        <v>0</v>
      </c>
      <c r="P3323" s="59">
        <f t="shared" si="426"/>
        <v>100</v>
      </c>
    </row>
    <row r="3324" spans="1:16" s="2" customFormat="1" outlineLevel="2" x14ac:dyDescent="0.2">
      <c r="A3324" s="217">
        <f t="shared" si="425"/>
        <v>3321</v>
      </c>
      <c r="B3324" s="57" t="s">
        <v>3404</v>
      </c>
      <c r="C3324" s="58" t="s">
        <v>428</v>
      </c>
      <c r="D3324" s="58" t="s">
        <v>2284</v>
      </c>
      <c r="E3324" s="58" t="s">
        <v>3405</v>
      </c>
      <c r="F3324" s="58" t="s">
        <v>1034</v>
      </c>
      <c r="G3324" s="58" t="s">
        <v>2315</v>
      </c>
      <c r="H3324" s="58" t="s">
        <v>445</v>
      </c>
      <c r="I3324" s="58" t="s">
        <v>25</v>
      </c>
      <c r="J3324" s="58" t="s">
        <v>25</v>
      </c>
      <c r="K3324" s="57"/>
      <c r="L3324" s="184">
        <v>16863</v>
      </c>
      <c r="M3324" s="185">
        <v>21185</v>
      </c>
      <c r="N3324" s="186">
        <v>21185</v>
      </c>
      <c r="O3324" s="187">
        <f t="shared" si="427"/>
        <v>0</v>
      </c>
      <c r="P3324" s="59">
        <f t="shared" si="426"/>
        <v>100</v>
      </c>
    </row>
    <row r="3325" spans="1:16" s="2" customFormat="1" outlineLevel="2" x14ac:dyDescent="0.2">
      <c r="A3325" s="217">
        <f t="shared" si="425"/>
        <v>3322</v>
      </c>
      <c r="B3325" s="57" t="s">
        <v>3141</v>
      </c>
      <c r="C3325" s="58" t="s">
        <v>428</v>
      </c>
      <c r="D3325" s="58" t="s">
        <v>2284</v>
      </c>
      <c r="E3325" s="58" t="s">
        <v>3142</v>
      </c>
      <c r="F3325" s="58" t="s">
        <v>1034</v>
      </c>
      <c r="G3325" s="58" t="s">
        <v>2315</v>
      </c>
      <c r="H3325" s="58" t="s">
        <v>445</v>
      </c>
      <c r="I3325" s="58" t="s">
        <v>25</v>
      </c>
      <c r="J3325" s="58" t="s">
        <v>25</v>
      </c>
      <c r="K3325" s="57"/>
      <c r="L3325" s="184">
        <v>14116</v>
      </c>
      <c r="M3325" s="185">
        <v>16561</v>
      </c>
      <c r="N3325" s="186">
        <v>16561</v>
      </c>
      <c r="O3325" s="187">
        <f t="shared" si="427"/>
        <v>0</v>
      </c>
      <c r="P3325" s="59">
        <f t="shared" si="426"/>
        <v>100</v>
      </c>
    </row>
    <row r="3326" spans="1:16" s="2" customFormat="1" outlineLevel="2" x14ac:dyDescent="0.2">
      <c r="A3326" s="217">
        <f t="shared" si="425"/>
        <v>3323</v>
      </c>
      <c r="B3326" s="57" t="s">
        <v>3360</v>
      </c>
      <c r="C3326" s="58" t="s">
        <v>428</v>
      </c>
      <c r="D3326" s="58" t="s">
        <v>2284</v>
      </c>
      <c r="E3326" s="58" t="s">
        <v>3361</v>
      </c>
      <c r="F3326" s="58" t="s">
        <v>1034</v>
      </c>
      <c r="G3326" s="58" t="s">
        <v>2315</v>
      </c>
      <c r="H3326" s="58" t="s">
        <v>445</v>
      </c>
      <c r="I3326" s="58" t="s">
        <v>25</v>
      </c>
      <c r="J3326" s="58" t="s">
        <v>25</v>
      </c>
      <c r="K3326" s="57"/>
      <c r="L3326" s="184">
        <v>22807</v>
      </c>
      <c r="M3326" s="185">
        <v>28033</v>
      </c>
      <c r="N3326" s="186">
        <v>28033</v>
      </c>
      <c r="O3326" s="187">
        <f t="shared" si="427"/>
        <v>0</v>
      </c>
      <c r="P3326" s="59">
        <f t="shared" si="426"/>
        <v>100</v>
      </c>
    </row>
    <row r="3327" spans="1:16" s="2" customFormat="1" outlineLevel="2" x14ac:dyDescent="0.2">
      <c r="A3327" s="217">
        <f t="shared" si="425"/>
        <v>3324</v>
      </c>
      <c r="B3327" s="57" t="s">
        <v>3143</v>
      </c>
      <c r="C3327" s="58" t="s">
        <v>428</v>
      </c>
      <c r="D3327" s="58" t="s">
        <v>2284</v>
      </c>
      <c r="E3327" s="58" t="s">
        <v>3144</v>
      </c>
      <c r="F3327" s="58" t="s">
        <v>1034</v>
      </c>
      <c r="G3327" s="58" t="s">
        <v>2315</v>
      </c>
      <c r="H3327" s="58" t="s">
        <v>445</v>
      </c>
      <c r="I3327" s="58" t="s">
        <v>25</v>
      </c>
      <c r="J3327" s="58" t="s">
        <v>25</v>
      </c>
      <c r="K3327" s="57"/>
      <c r="L3327" s="184">
        <v>32332</v>
      </c>
      <c r="M3327" s="185">
        <v>39118</v>
      </c>
      <c r="N3327" s="186">
        <v>39118</v>
      </c>
      <c r="O3327" s="187">
        <f t="shared" si="427"/>
        <v>0</v>
      </c>
      <c r="P3327" s="59">
        <f t="shared" si="426"/>
        <v>100</v>
      </c>
    </row>
    <row r="3328" spans="1:16" s="2" customFormat="1" outlineLevel="2" x14ac:dyDescent="0.2">
      <c r="A3328" s="217">
        <f t="shared" si="425"/>
        <v>3325</v>
      </c>
      <c r="B3328" s="57" t="s">
        <v>3145</v>
      </c>
      <c r="C3328" s="58" t="s">
        <v>428</v>
      </c>
      <c r="D3328" s="58" t="s">
        <v>2284</v>
      </c>
      <c r="E3328" s="58" t="s">
        <v>3146</v>
      </c>
      <c r="F3328" s="58" t="s">
        <v>1034</v>
      </c>
      <c r="G3328" s="58" t="s">
        <v>2315</v>
      </c>
      <c r="H3328" s="58" t="s">
        <v>445</v>
      </c>
      <c r="I3328" s="58" t="s">
        <v>25</v>
      </c>
      <c r="J3328" s="58" t="s">
        <v>25</v>
      </c>
      <c r="K3328" s="57"/>
      <c r="L3328" s="184">
        <v>14384</v>
      </c>
      <c r="M3328" s="185">
        <v>18032</v>
      </c>
      <c r="N3328" s="186">
        <v>18032</v>
      </c>
      <c r="O3328" s="187">
        <f t="shared" si="427"/>
        <v>0</v>
      </c>
      <c r="P3328" s="59">
        <f t="shared" si="426"/>
        <v>100</v>
      </c>
    </row>
    <row r="3329" spans="1:16" s="2" customFormat="1" outlineLevel="2" x14ac:dyDescent="0.2">
      <c r="A3329" s="217">
        <f t="shared" si="425"/>
        <v>3326</v>
      </c>
      <c r="B3329" s="57" t="s">
        <v>3147</v>
      </c>
      <c r="C3329" s="58" t="s">
        <v>428</v>
      </c>
      <c r="D3329" s="58" t="s">
        <v>2284</v>
      </c>
      <c r="E3329" s="58" t="s">
        <v>3148</v>
      </c>
      <c r="F3329" s="58" t="s">
        <v>1034</v>
      </c>
      <c r="G3329" s="58" t="s">
        <v>2315</v>
      </c>
      <c r="H3329" s="58" t="s">
        <v>445</v>
      </c>
      <c r="I3329" s="58" t="s">
        <v>25</v>
      </c>
      <c r="J3329" s="58" t="s">
        <v>25</v>
      </c>
      <c r="K3329" s="57"/>
      <c r="L3329" s="184">
        <v>21596</v>
      </c>
      <c r="M3329" s="185">
        <v>24380</v>
      </c>
      <c r="N3329" s="186">
        <v>24380</v>
      </c>
      <c r="O3329" s="187">
        <f t="shared" si="427"/>
        <v>0</v>
      </c>
      <c r="P3329" s="59">
        <f t="shared" si="426"/>
        <v>100</v>
      </c>
    </row>
    <row r="3330" spans="1:16" s="2" customFormat="1" outlineLevel="2" x14ac:dyDescent="0.2">
      <c r="A3330" s="217">
        <f t="shared" si="425"/>
        <v>3327</v>
      </c>
      <c r="B3330" s="57" t="s">
        <v>3149</v>
      </c>
      <c r="C3330" s="58" t="s">
        <v>428</v>
      </c>
      <c r="D3330" s="58" t="s">
        <v>2284</v>
      </c>
      <c r="E3330" s="58" t="s">
        <v>3150</v>
      </c>
      <c r="F3330" s="58" t="s">
        <v>1034</v>
      </c>
      <c r="G3330" s="58" t="s">
        <v>2315</v>
      </c>
      <c r="H3330" s="58" t="s">
        <v>445</v>
      </c>
      <c r="I3330" s="58" t="s">
        <v>25</v>
      </c>
      <c r="J3330" s="58" t="s">
        <v>25</v>
      </c>
      <c r="K3330" s="57"/>
      <c r="L3330" s="184">
        <v>18091</v>
      </c>
      <c r="M3330" s="185">
        <v>21411</v>
      </c>
      <c r="N3330" s="186">
        <v>21411</v>
      </c>
      <c r="O3330" s="187">
        <f t="shared" si="427"/>
        <v>0</v>
      </c>
      <c r="P3330" s="59">
        <f t="shared" si="426"/>
        <v>100</v>
      </c>
    </row>
    <row r="3331" spans="1:16" s="2" customFormat="1" outlineLevel="2" x14ac:dyDescent="0.2">
      <c r="A3331" s="217">
        <f t="shared" si="425"/>
        <v>3328</v>
      </c>
      <c r="B3331" s="57" t="s">
        <v>3001</v>
      </c>
      <c r="C3331" s="58" t="s">
        <v>428</v>
      </c>
      <c r="D3331" s="58" t="s">
        <v>2284</v>
      </c>
      <c r="E3331" s="58" t="s">
        <v>3002</v>
      </c>
      <c r="F3331" s="58" t="s">
        <v>1034</v>
      </c>
      <c r="G3331" s="58" t="s">
        <v>2315</v>
      </c>
      <c r="H3331" s="58" t="s">
        <v>445</v>
      </c>
      <c r="I3331" s="58" t="s">
        <v>25</v>
      </c>
      <c r="J3331" s="58" t="s">
        <v>25</v>
      </c>
      <c r="K3331" s="57"/>
      <c r="L3331" s="184">
        <v>34577</v>
      </c>
      <c r="M3331" s="185">
        <v>40424</v>
      </c>
      <c r="N3331" s="186">
        <v>40424</v>
      </c>
      <c r="O3331" s="187">
        <f t="shared" si="427"/>
        <v>0</v>
      </c>
      <c r="P3331" s="59">
        <f t="shared" si="426"/>
        <v>100</v>
      </c>
    </row>
    <row r="3332" spans="1:16" s="2" customFormat="1" outlineLevel="2" x14ac:dyDescent="0.2">
      <c r="A3332" s="217">
        <f t="shared" si="425"/>
        <v>3329</v>
      </c>
      <c r="B3332" s="57" t="s">
        <v>3151</v>
      </c>
      <c r="C3332" s="58" t="s">
        <v>428</v>
      </c>
      <c r="D3332" s="58" t="s">
        <v>2284</v>
      </c>
      <c r="E3332" s="58" t="s">
        <v>3152</v>
      </c>
      <c r="F3332" s="58" t="s">
        <v>1034</v>
      </c>
      <c r="G3332" s="58" t="s">
        <v>2315</v>
      </c>
      <c r="H3332" s="58" t="s">
        <v>445</v>
      </c>
      <c r="I3332" s="58" t="s">
        <v>25</v>
      </c>
      <c r="J3332" s="58" t="s">
        <v>25</v>
      </c>
      <c r="K3332" s="57"/>
      <c r="L3332" s="184">
        <v>40545</v>
      </c>
      <c r="M3332" s="185">
        <v>44776</v>
      </c>
      <c r="N3332" s="186">
        <v>44776</v>
      </c>
      <c r="O3332" s="187">
        <f t="shared" si="427"/>
        <v>0</v>
      </c>
      <c r="P3332" s="59">
        <f t="shared" si="426"/>
        <v>100</v>
      </c>
    </row>
    <row r="3333" spans="1:16" s="2" customFormat="1" outlineLevel="2" x14ac:dyDescent="0.2">
      <c r="A3333" s="217">
        <f t="shared" si="425"/>
        <v>3330</v>
      </c>
      <c r="B3333" s="57" t="s">
        <v>3003</v>
      </c>
      <c r="C3333" s="58" t="s">
        <v>428</v>
      </c>
      <c r="D3333" s="58" t="s">
        <v>2284</v>
      </c>
      <c r="E3333" s="58" t="s">
        <v>3004</v>
      </c>
      <c r="F3333" s="58" t="s">
        <v>1034</v>
      </c>
      <c r="G3333" s="58" t="s">
        <v>2315</v>
      </c>
      <c r="H3333" s="58" t="s">
        <v>445</v>
      </c>
      <c r="I3333" s="58" t="s">
        <v>25</v>
      </c>
      <c r="J3333" s="58" t="s">
        <v>25</v>
      </c>
      <c r="K3333" s="57"/>
      <c r="L3333" s="184">
        <v>25613</v>
      </c>
      <c r="M3333" s="185">
        <v>28369</v>
      </c>
      <c r="N3333" s="186">
        <v>28369</v>
      </c>
      <c r="O3333" s="187">
        <f t="shared" si="427"/>
        <v>0</v>
      </c>
      <c r="P3333" s="59">
        <f t="shared" si="426"/>
        <v>100</v>
      </c>
    </row>
    <row r="3334" spans="1:16" s="2" customFormat="1" outlineLevel="2" x14ac:dyDescent="0.2">
      <c r="A3334" s="217">
        <f t="shared" ref="A3334:A3397" si="428">A3333+1</f>
        <v>3331</v>
      </c>
      <c r="B3334" s="57" t="s">
        <v>3153</v>
      </c>
      <c r="C3334" s="58" t="s">
        <v>428</v>
      </c>
      <c r="D3334" s="58" t="s">
        <v>2284</v>
      </c>
      <c r="E3334" s="58" t="s">
        <v>3154</v>
      </c>
      <c r="F3334" s="58" t="s">
        <v>1034</v>
      </c>
      <c r="G3334" s="58" t="s">
        <v>2315</v>
      </c>
      <c r="H3334" s="58" t="s">
        <v>445</v>
      </c>
      <c r="I3334" s="58" t="s">
        <v>25</v>
      </c>
      <c r="J3334" s="58" t="s">
        <v>25</v>
      </c>
      <c r="K3334" s="57"/>
      <c r="L3334" s="184">
        <v>34628</v>
      </c>
      <c r="M3334" s="185">
        <v>39380</v>
      </c>
      <c r="N3334" s="186">
        <v>39380</v>
      </c>
      <c r="O3334" s="187">
        <f t="shared" si="427"/>
        <v>0</v>
      </c>
      <c r="P3334" s="59">
        <f t="shared" si="426"/>
        <v>100</v>
      </c>
    </row>
    <row r="3335" spans="1:16" s="2" customFormat="1" outlineLevel="2" x14ac:dyDescent="0.2">
      <c r="A3335" s="217">
        <f t="shared" si="428"/>
        <v>3332</v>
      </c>
      <c r="B3335" s="57" t="s">
        <v>3005</v>
      </c>
      <c r="C3335" s="58" t="s">
        <v>428</v>
      </c>
      <c r="D3335" s="58" t="s">
        <v>2284</v>
      </c>
      <c r="E3335" s="58" t="s">
        <v>3006</v>
      </c>
      <c r="F3335" s="58" t="s">
        <v>1034</v>
      </c>
      <c r="G3335" s="58" t="s">
        <v>2315</v>
      </c>
      <c r="H3335" s="58" t="s">
        <v>445</v>
      </c>
      <c r="I3335" s="58" t="s">
        <v>25</v>
      </c>
      <c r="J3335" s="58" t="s">
        <v>25</v>
      </c>
      <c r="K3335" s="57"/>
      <c r="L3335" s="184">
        <v>31376</v>
      </c>
      <c r="M3335" s="185">
        <v>37070</v>
      </c>
      <c r="N3335" s="186">
        <v>37070</v>
      </c>
      <c r="O3335" s="187">
        <f t="shared" si="427"/>
        <v>0</v>
      </c>
      <c r="P3335" s="59">
        <f t="shared" si="426"/>
        <v>100</v>
      </c>
    </row>
    <row r="3336" spans="1:16" s="2" customFormat="1" outlineLevel="2" x14ac:dyDescent="0.2">
      <c r="A3336" s="217">
        <f t="shared" si="428"/>
        <v>3333</v>
      </c>
      <c r="B3336" s="57" t="s">
        <v>3155</v>
      </c>
      <c r="C3336" s="58" t="s">
        <v>428</v>
      </c>
      <c r="D3336" s="58" t="s">
        <v>2284</v>
      </c>
      <c r="E3336" s="58" t="s">
        <v>3156</v>
      </c>
      <c r="F3336" s="58" t="s">
        <v>1034</v>
      </c>
      <c r="G3336" s="58" t="s">
        <v>2315</v>
      </c>
      <c r="H3336" s="58" t="s">
        <v>445</v>
      </c>
      <c r="I3336" s="58" t="s">
        <v>25</v>
      </c>
      <c r="J3336" s="58" t="s">
        <v>25</v>
      </c>
      <c r="K3336" s="57"/>
      <c r="L3336" s="184">
        <v>22986</v>
      </c>
      <c r="M3336" s="185">
        <v>26773</v>
      </c>
      <c r="N3336" s="186">
        <v>26773</v>
      </c>
      <c r="O3336" s="187">
        <f t="shared" si="427"/>
        <v>0</v>
      </c>
      <c r="P3336" s="59">
        <f t="shared" si="426"/>
        <v>100</v>
      </c>
    </row>
    <row r="3337" spans="1:16" s="2" customFormat="1" outlineLevel="2" x14ac:dyDescent="0.2">
      <c r="A3337" s="217">
        <f t="shared" si="428"/>
        <v>3334</v>
      </c>
      <c r="B3337" s="57" t="s">
        <v>3007</v>
      </c>
      <c r="C3337" s="58" t="s">
        <v>428</v>
      </c>
      <c r="D3337" s="58" t="s">
        <v>2284</v>
      </c>
      <c r="E3337" s="58" t="s">
        <v>3008</v>
      </c>
      <c r="F3337" s="58" t="s">
        <v>1034</v>
      </c>
      <c r="G3337" s="58" t="s">
        <v>2315</v>
      </c>
      <c r="H3337" s="58" t="s">
        <v>445</v>
      </c>
      <c r="I3337" s="58" t="s">
        <v>25</v>
      </c>
      <c r="J3337" s="58" t="s">
        <v>25</v>
      </c>
      <c r="K3337" s="57"/>
      <c r="L3337" s="184">
        <v>20999</v>
      </c>
      <c r="M3337" s="185">
        <v>25033</v>
      </c>
      <c r="N3337" s="186">
        <v>25033</v>
      </c>
      <c r="O3337" s="187">
        <f t="shared" si="427"/>
        <v>0</v>
      </c>
      <c r="P3337" s="59">
        <f t="shared" si="426"/>
        <v>100</v>
      </c>
    </row>
    <row r="3338" spans="1:16" s="2" customFormat="1" outlineLevel="2" x14ac:dyDescent="0.2">
      <c r="A3338" s="217">
        <f t="shared" si="428"/>
        <v>3335</v>
      </c>
      <c r="B3338" s="57" t="s">
        <v>3157</v>
      </c>
      <c r="C3338" s="58" t="s">
        <v>428</v>
      </c>
      <c r="D3338" s="58" t="s">
        <v>2284</v>
      </c>
      <c r="E3338" s="58" t="s">
        <v>3158</v>
      </c>
      <c r="F3338" s="58" t="s">
        <v>1034</v>
      </c>
      <c r="G3338" s="58" t="s">
        <v>2315</v>
      </c>
      <c r="H3338" s="58" t="s">
        <v>445</v>
      </c>
      <c r="I3338" s="58" t="s">
        <v>25</v>
      </c>
      <c r="J3338" s="58" t="s">
        <v>25</v>
      </c>
      <c r="K3338" s="57"/>
      <c r="L3338" s="184">
        <v>33696</v>
      </c>
      <c r="M3338" s="185">
        <v>38475</v>
      </c>
      <c r="N3338" s="186">
        <v>38475</v>
      </c>
      <c r="O3338" s="187">
        <f t="shared" si="427"/>
        <v>0</v>
      </c>
      <c r="P3338" s="59">
        <f t="shared" si="426"/>
        <v>100</v>
      </c>
    </row>
    <row r="3339" spans="1:16" s="2" customFormat="1" outlineLevel="2" x14ac:dyDescent="0.2">
      <c r="A3339" s="217">
        <f t="shared" si="428"/>
        <v>3336</v>
      </c>
      <c r="B3339" s="57" t="s">
        <v>3159</v>
      </c>
      <c r="C3339" s="58" t="s">
        <v>428</v>
      </c>
      <c r="D3339" s="58" t="s">
        <v>2284</v>
      </c>
      <c r="E3339" s="58" t="s">
        <v>3160</v>
      </c>
      <c r="F3339" s="58" t="s">
        <v>1034</v>
      </c>
      <c r="G3339" s="58" t="s">
        <v>2315</v>
      </c>
      <c r="H3339" s="58" t="s">
        <v>445</v>
      </c>
      <c r="I3339" s="58" t="s">
        <v>25</v>
      </c>
      <c r="J3339" s="58" t="s">
        <v>25</v>
      </c>
      <c r="K3339" s="57"/>
      <c r="L3339" s="184">
        <v>26323</v>
      </c>
      <c r="M3339" s="185">
        <v>31976</v>
      </c>
      <c r="N3339" s="186">
        <v>31976</v>
      </c>
      <c r="O3339" s="187">
        <f t="shared" si="427"/>
        <v>0</v>
      </c>
      <c r="P3339" s="59">
        <f t="shared" si="426"/>
        <v>100</v>
      </c>
    </row>
    <row r="3340" spans="1:16" s="2" customFormat="1" outlineLevel="2" x14ac:dyDescent="0.2">
      <c r="A3340" s="217">
        <f t="shared" si="428"/>
        <v>3337</v>
      </c>
      <c r="B3340" s="57" t="s">
        <v>3161</v>
      </c>
      <c r="C3340" s="58" t="s">
        <v>428</v>
      </c>
      <c r="D3340" s="58" t="s">
        <v>2284</v>
      </c>
      <c r="E3340" s="58" t="s">
        <v>3162</v>
      </c>
      <c r="F3340" s="58" t="s">
        <v>1034</v>
      </c>
      <c r="G3340" s="58" t="s">
        <v>2315</v>
      </c>
      <c r="H3340" s="58" t="s">
        <v>445</v>
      </c>
      <c r="I3340" s="58" t="s">
        <v>25</v>
      </c>
      <c r="J3340" s="58" t="s">
        <v>25</v>
      </c>
      <c r="K3340" s="57"/>
      <c r="L3340" s="184">
        <v>27524</v>
      </c>
      <c r="M3340" s="185">
        <v>31754</v>
      </c>
      <c r="N3340" s="186">
        <v>31754</v>
      </c>
      <c r="O3340" s="187">
        <f t="shared" si="427"/>
        <v>0</v>
      </c>
      <c r="P3340" s="59">
        <f t="shared" si="426"/>
        <v>100</v>
      </c>
    </row>
    <row r="3341" spans="1:16" s="2" customFormat="1" outlineLevel="2" x14ac:dyDescent="0.2">
      <c r="A3341" s="217">
        <f t="shared" si="428"/>
        <v>3338</v>
      </c>
      <c r="B3341" s="57" t="s">
        <v>3163</v>
      </c>
      <c r="C3341" s="58" t="s">
        <v>428</v>
      </c>
      <c r="D3341" s="58" t="s">
        <v>2284</v>
      </c>
      <c r="E3341" s="58" t="s">
        <v>3164</v>
      </c>
      <c r="F3341" s="58" t="s">
        <v>1034</v>
      </c>
      <c r="G3341" s="58" t="s">
        <v>2315</v>
      </c>
      <c r="H3341" s="58" t="s">
        <v>445</v>
      </c>
      <c r="I3341" s="58" t="s">
        <v>25</v>
      </c>
      <c r="J3341" s="58" t="s">
        <v>25</v>
      </c>
      <c r="K3341" s="57"/>
      <c r="L3341" s="184">
        <v>24994</v>
      </c>
      <c r="M3341" s="185">
        <v>31530</v>
      </c>
      <c r="N3341" s="186">
        <v>31530</v>
      </c>
      <c r="O3341" s="187">
        <f t="shared" si="427"/>
        <v>0</v>
      </c>
      <c r="P3341" s="59">
        <f t="shared" si="426"/>
        <v>100</v>
      </c>
    </row>
    <row r="3342" spans="1:16" s="2" customFormat="1" outlineLevel="2" x14ac:dyDescent="0.2">
      <c r="A3342" s="217">
        <f t="shared" si="428"/>
        <v>3339</v>
      </c>
      <c r="B3342" s="57" t="s">
        <v>3165</v>
      </c>
      <c r="C3342" s="58" t="s">
        <v>428</v>
      </c>
      <c r="D3342" s="58" t="s">
        <v>2284</v>
      </c>
      <c r="E3342" s="58" t="s">
        <v>3166</v>
      </c>
      <c r="F3342" s="58" t="s">
        <v>1034</v>
      </c>
      <c r="G3342" s="58" t="s">
        <v>2315</v>
      </c>
      <c r="H3342" s="58" t="s">
        <v>445</v>
      </c>
      <c r="I3342" s="58" t="s">
        <v>25</v>
      </c>
      <c r="J3342" s="58" t="s">
        <v>25</v>
      </c>
      <c r="K3342" s="57"/>
      <c r="L3342" s="184">
        <v>31353</v>
      </c>
      <c r="M3342" s="185">
        <v>33792</v>
      </c>
      <c r="N3342" s="186">
        <v>33792</v>
      </c>
      <c r="O3342" s="187">
        <f t="shared" si="427"/>
        <v>0</v>
      </c>
      <c r="P3342" s="59">
        <f t="shared" si="426"/>
        <v>100</v>
      </c>
    </row>
    <row r="3343" spans="1:16" s="2" customFormat="1" outlineLevel="2" x14ac:dyDescent="0.2">
      <c r="A3343" s="217">
        <f t="shared" si="428"/>
        <v>3340</v>
      </c>
      <c r="B3343" s="57" t="s">
        <v>3167</v>
      </c>
      <c r="C3343" s="58" t="s">
        <v>428</v>
      </c>
      <c r="D3343" s="58" t="s">
        <v>2284</v>
      </c>
      <c r="E3343" s="58" t="s">
        <v>3168</v>
      </c>
      <c r="F3343" s="58" t="s">
        <v>1034</v>
      </c>
      <c r="G3343" s="58" t="s">
        <v>2315</v>
      </c>
      <c r="H3343" s="58" t="s">
        <v>445</v>
      </c>
      <c r="I3343" s="58" t="s">
        <v>25</v>
      </c>
      <c r="J3343" s="58" t="s">
        <v>25</v>
      </c>
      <c r="K3343" s="57"/>
      <c r="L3343" s="184">
        <v>29584</v>
      </c>
      <c r="M3343" s="185">
        <v>33816</v>
      </c>
      <c r="N3343" s="186">
        <v>33816</v>
      </c>
      <c r="O3343" s="187">
        <f t="shared" si="427"/>
        <v>0</v>
      </c>
      <c r="P3343" s="59">
        <f t="shared" si="426"/>
        <v>100</v>
      </c>
    </row>
    <row r="3344" spans="1:16" s="2" customFormat="1" outlineLevel="2" x14ac:dyDescent="0.2">
      <c r="A3344" s="217">
        <f t="shared" si="428"/>
        <v>3341</v>
      </c>
      <c r="B3344" s="57" t="s">
        <v>3169</v>
      </c>
      <c r="C3344" s="58" t="s">
        <v>428</v>
      </c>
      <c r="D3344" s="58" t="s">
        <v>2284</v>
      </c>
      <c r="E3344" s="58" t="s">
        <v>3170</v>
      </c>
      <c r="F3344" s="58" t="s">
        <v>1034</v>
      </c>
      <c r="G3344" s="58" t="s">
        <v>2315</v>
      </c>
      <c r="H3344" s="58" t="s">
        <v>445</v>
      </c>
      <c r="I3344" s="58" t="s">
        <v>25</v>
      </c>
      <c r="J3344" s="58" t="s">
        <v>25</v>
      </c>
      <c r="K3344" s="57"/>
      <c r="L3344" s="184">
        <v>17888</v>
      </c>
      <c r="M3344" s="185">
        <v>21320</v>
      </c>
      <c r="N3344" s="186">
        <v>21320</v>
      </c>
      <c r="O3344" s="187">
        <f t="shared" si="427"/>
        <v>0</v>
      </c>
      <c r="P3344" s="59">
        <f t="shared" si="426"/>
        <v>100</v>
      </c>
    </row>
    <row r="3345" spans="1:16" s="2" customFormat="1" outlineLevel="2" x14ac:dyDescent="0.2">
      <c r="A3345" s="217">
        <f t="shared" si="428"/>
        <v>3342</v>
      </c>
      <c r="B3345" s="57" t="s">
        <v>3171</v>
      </c>
      <c r="C3345" s="58" t="s">
        <v>428</v>
      </c>
      <c r="D3345" s="58" t="s">
        <v>2284</v>
      </c>
      <c r="E3345" s="58" t="s">
        <v>3172</v>
      </c>
      <c r="F3345" s="58" t="s">
        <v>1034</v>
      </c>
      <c r="G3345" s="58" t="s">
        <v>2315</v>
      </c>
      <c r="H3345" s="58" t="s">
        <v>445</v>
      </c>
      <c r="I3345" s="58" t="s">
        <v>25</v>
      </c>
      <c r="J3345" s="58" t="s">
        <v>25</v>
      </c>
      <c r="K3345" s="57"/>
      <c r="L3345" s="184">
        <v>21870</v>
      </c>
      <c r="M3345" s="185">
        <v>25868</v>
      </c>
      <c r="N3345" s="186">
        <v>25868</v>
      </c>
      <c r="O3345" s="187">
        <f t="shared" si="427"/>
        <v>0</v>
      </c>
      <c r="P3345" s="59">
        <f t="shared" si="426"/>
        <v>100</v>
      </c>
    </row>
    <row r="3346" spans="1:16" s="2" customFormat="1" outlineLevel="2" x14ac:dyDescent="0.2">
      <c r="A3346" s="217">
        <f t="shared" si="428"/>
        <v>3343</v>
      </c>
      <c r="B3346" s="57" t="s">
        <v>4108</v>
      </c>
      <c r="C3346" s="58" t="s">
        <v>428</v>
      </c>
      <c r="D3346" s="58" t="s">
        <v>2284</v>
      </c>
      <c r="E3346" s="58" t="s">
        <v>4109</v>
      </c>
      <c r="F3346" s="58" t="s">
        <v>1034</v>
      </c>
      <c r="G3346" s="58" t="s">
        <v>2315</v>
      </c>
      <c r="H3346" s="58" t="s">
        <v>445</v>
      </c>
      <c r="I3346" s="58" t="s">
        <v>25</v>
      </c>
      <c r="J3346" s="58" t="s">
        <v>25</v>
      </c>
      <c r="K3346" s="57"/>
      <c r="L3346" s="184">
        <v>16039</v>
      </c>
      <c r="M3346" s="185">
        <v>17728</v>
      </c>
      <c r="N3346" s="186">
        <v>17728</v>
      </c>
      <c r="O3346" s="187">
        <f t="shared" si="427"/>
        <v>0</v>
      </c>
      <c r="P3346" s="59">
        <f t="shared" si="426"/>
        <v>100</v>
      </c>
    </row>
    <row r="3347" spans="1:16" s="2" customFormat="1" outlineLevel="2" x14ac:dyDescent="0.2">
      <c r="A3347" s="217">
        <f t="shared" si="428"/>
        <v>3344</v>
      </c>
      <c r="B3347" s="57" t="s">
        <v>3406</v>
      </c>
      <c r="C3347" s="58" t="s">
        <v>428</v>
      </c>
      <c r="D3347" s="58" t="s">
        <v>2284</v>
      </c>
      <c r="E3347" s="58" t="s">
        <v>3407</v>
      </c>
      <c r="F3347" s="58" t="s">
        <v>1034</v>
      </c>
      <c r="G3347" s="58" t="s">
        <v>2315</v>
      </c>
      <c r="H3347" s="58" t="s">
        <v>445</v>
      </c>
      <c r="I3347" s="58" t="s">
        <v>25</v>
      </c>
      <c r="J3347" s="58" t="s">
        <v>25</v>
      </c>
      <c r="K3347" s="57"/>
      <c r="L3347" s="184">
        <v>18543</v>
      </c>
      <c r="M3347" s="185">
        <v>19404</v>
      </c>
      <c r="N3347" s="186">
        <v>19404</v>
      </c>
      <c r="O3347" s="187">
        <f t="shared" si="427"/>
        <v>0</v>
      </c>
      <c r="P3347" s="59">
        <f t="shared" ref="P3347:P3410" si="429">N3347/M3347*100</f>
        <v>100</v>
      </c>
    </row>
    <row r="3348" spans="1:16" s="2" customFormat="1" outlineLevel="2" x14ac:dyDescent="0.2">
      <c r="A3348" s="217">
        <f t="shared" si="428"/>
        <v>3345</v>
      </c>
      <c r="B3348" s="57" t="s">
        <v>4110</v>
      </c>
      <c r="C3348" s="58" t="s">
        <v>428</v>
      </c>
      <c r="D3348" s="58" t="s">
        <v>2284</v>
      </c>
      <c r="E3348" s="58" t="s">
        <v>4111</v>
      </c>
      <c r="F3348" s="58" t="s">
        <v>1034</v>
      </c>
      <c r="G3348" s="58" t="s">
        <v>2315</v>
      </c>
      <c r="H3348" s="58" t="s">
        <v>445</v>
      </c>
      <c r="I3348" s="58" t="s">
        <v>25</v>
      </c>
      <c r="J3348" s="58" t="s">
        <v>25</v>
      </c>
      <c r="K3348" s="57"/>
      <c r="L3348" s="184">
        <v>12425</v>
      </c>
      <c r="M3348" s="185">
        <v>14794</v>
      </c>
      <c r="N3348" s="186">
        <v>14794</v>
      </c>
      <c r="O3348" s="187">
        <f t="shared" si="427"/>
        <v>0</v>
      </c>
      <c r="P3348" s="59">
        <f t="shared" si="429"/>
        <v>100</v>
      </c>
    </row>
    <row r="3349" spans="1:16" s="2" customFormat="1" outlineLevel="2" x14ac:dyDescent="0.2">
      <c r="A3349" s="217">
        <f t="shared" si="428"/>
        <v>3346</v>
      </c>
      <c r="B3349" s="57" t="s">
        <v>4112</v>
      </c>
      <c r="C3349" s="58" t="s">
        <v>428</v>
      </c>
      <c r="D3349" s="58" t="s">
        <v>2284</v>
      </c>
      <c r="E3349" s="58" t="s">
        <v>4113</v>
      </c>
      <c r="F3349" s="58" t="s">
        <v>1034</v>
      </c>
      <c r="G3349" s="58" t="s">
        <v>2315</v>
      </c>
      <c r="H3349" s="58" t="s">
        <v>445</v>
      </c>
      <c r="I3349" s="58" t="s">
        <v>25</v>
      </c>
      <c r="J3349" s="58" t="s">
        <v>25</v>
      </c>
      <c r="K3349" s="57"/>
      <c r="L3349" s="184">
        <v>21473</v>
      </c>
      <c r="M3349" s="185">
        <v>24931</v>
      </c>
      <c r="N3349" s="186">
        <v>24931</v>
      </c>
      <c r="O3349" s="187">
        <f t="shared" si="427"/>
        <v>0</v>
      </c>
      <c r="P3349" s="59">
        <f t="shared" si="429"/>
        <v>100</v>
      </c>
    </row>
    <row r="3350" spans="1:16" s="2" customFormat="1" outlineLevel="2" x14ac:dyDescent="0.2">
      <c r="A3350" s="217">
        <f t="shared" si="428"/>
        <v>3347</v>
      </c>
      <c r="B3350" s="57" t="s">
        <v>3173</v>
      </c>
      <c r="C3350" s="58" t="s">
        <v>428</v>
      </c>
      <c r="D3350" s="58" t="s">
        <v>2284</v>
      </c>
      <c r="E3350" s="58" t="s">
        <v>3174</v>
      </c>
      <c r="F3350" s="58" t="s">
        <v>1034</v>
      </c>
      <c r="G3350" s="58" t="s">
        <v>2315</v>
      </c>
      <c r="H3350" s="58" t="s">
        <v>445</v>
      </c>
      <c r="I3350" s="58" t="s">
        <v>25</v>
      </c>
      <c r="J3350" s="58" t="s">
        <v>25</v>
      </c>
      <c r="K3350" s="57"/>
      <c r="L3350" s="184">
        <v>22421</v>
      </c>
      <c r="M3350" s="185">
        <v>25412</v>
      </c>
      <c r="N3350" s="186">
        <v>25412</v>
      </c>
      <c r="O3350" s="187">
        <f t="shared" ref="O3350:O3413" si="430">N3350-M3350</f>
        <v>0</v>
      </c>
      <c r="P3350" s="59">
        <f t="shared" si="429"/>
        <v>100</v>
      </c>
    </row>
    <row r="3351" spans="1:16" s="2" customFormat="1" outlineLevel="2" x14ac:dyDescent="0.2">
      <c r="A3351" s="217">
        <f t="shared" si="428"/>
        <v>3348</v>
      </c>
      <c r="B3351" s="57" t="s">
        <v>4114</v>
      </c>
      <c r="C3351" s="58" t="s">
        <v>428</v>
      </c>
      <c r="D3351" s="58" t="s">
        <v>2284</v>
      </c>
      <c r="E3351" s="58" t="s">
        <v>4115</v>
      </c>
      <c r="F3351" s="58" t="s">
        <v>1505</v>
      </c>
      <c r="G3351" s="58" t="s">
        <v>2315</v>
      </c>
      <c r="H3351" s="58" t="s">
        <v>445</v>
      </c>
      <c r="I3351" s="58" t="s">
        <v>25</v>
      </c>
      <c r="J3351" s="58" t="s">
        <v>25</v>
      </c>
      <c r="K3351" s="57"/>
      <c r="L3351" s="184">
        <v>37290</v>
      </c>
      <c r="M3351" s="185">
        <v>38137</v>
      </c>
      <c r="N3351" s="186">
        <v>38137</v>
      </c>
      <c r="O3351" s="187">
        <f t="shared" si="430"/>
        <v>0</v>
      </c>
      <c r="P3351" s="59">
        <f t="shared" si="429"/>
        <v>100</v>
      </c>
    </row>
    <row r="3352" spans="1:16" s="2" customFormat="1" outlineLevel="2" x14ac:dyDescent="0.2">
      <c r="A3352" s="217">
        <f t="shared" si="428"/>
        <v>3349</v>
      </c>
      <c r="B3352" s="57" t="s">
        <v>4116</v>
      </c>
      <c r="C3352" s="58" t="s">
        <v>428</v>
      </c>
      <c r="D3352" s="58" t="s">
        <v>2284</v>
      </c>
      <c r="E3352" s="58" t="s">
        <v>4117</v>
      </c>
      <c r="F3352" s="58" t="s">
        <v>1505</v>
      </c>
      <c r="G3352" s="58" t="s">
        <v>2315</v>
      </c>
      <c r="H3352" s="58" t="s">
        <v>445</v>
      </c>
      <c r="I3352" s="58" t="s">
        <v>25</v>
      </c>
      <c r="J3352" s="58" t="s">
        <v>25</v>
      </c>
      <c r="K3352" s="57"/>
      <c r="L3352" s="184">
        <v>16311</v>
      </c>
      <c r="M3352" s="185">
        <v>18506</v>
      </c>
      <c r="N3352" s="186">
        <v>18506</v>
      </c>
      <c r="O3352" s="187">
        <f t="shared" si="430"/>
        <v>0</v>
      </c>
      <c r="P3352" s="59">
        <f t="shared" si="429"/>
        <v>100</v>
      </c>
    </row>
    <row r="3353" spans="1:16" s="2" customFormat="1" outlineLevel="2" x14ac:dyDescent="0.2">
      <c r="A3353" s="217">
        <f t="shared" si="428"/>
        <v>3350</v>
      </c>
      <c r="B3353" s="57" t="s">
        <v>4118</v>
      </c>
      <c r="C3353" s="58" t="s">
        <v>428</v>
      </c>
      <c r="D3353" s="58" t="s">
        <v>2284</v>
      </c>
      <c r="E3353" s="58" t="s">
        <v>4119</v>
      </c>
      <c r="F3353" s="58" t="s">
        <v>1505</v>
      </c>
      <c r="G3353" s="58" t="s">
        <v>2315</v>
      </c>
      <c r="H3353" s="58" t="s">
        <v>445</v>
      </c>
      <c r="I3353" s="58" t="s">
        <v>25</v>
      </c>
      <c r="J3353" s="58" t="s">
        <v>25</v>
      </c>
      <c r="K3353" s="57"/>
      <c r="L3353" s="184">
        <v>16327</v>
      </c>
      <c r="M3353" s="185">
        <v>21240</v>
      </c>
      <c r="N3353" s="186">
        <v>21240</v>
      </c>
      <c r="O3353" s="187">
        <f t="shared" si="430"/>
        <v>0</v>
      </c>
      <c r="P3353" s="59">
        <f t="shared" si="429"/>
        <v>100</v>
      </c>
    </row>
    <row r="3354" spans="1:16" s="2" customFormat="1" outlineLevel="2" x14ac:dyDescent="0.2">
      <c r="A3354" s="217">
        <f t="shared" si="428"/>
        <v>3351</v>
      </c>
      <c r="B3354" s="57" t="s">
        <v>2907</v>
      </c>
      <c r="C3354" s="58" t="s">
        <v>428</v>
      </c>
      <c r="D3354" s="58" t="s">
        <v>2284</v>
      </c>
      <c r="E3354" s="58" t="s">
        <v>2908</v>
      </c>
      <c r="F3354" s="58" t="s">
        <v>1505</v>
      </c>
      <c r="G3354" s="58" t="s">
        <v>2315</v>
      </c>
      <c r="H3354" s="58" t="s">
        <v>445</v>
      </c>
      <c r="I3354" s="58" t="s">
        <v>25</v>
      </c>
      <c r="J3354" s="58" t="s">
        <v>25</v>
      </c>
      <c r="K3354" s="57"/>
      <c r="L3354" s="184">
        <v>22055</v>
      </c>
      <c r="M3354" s="185">
        <v>0</v>
      </c>
      <c r="N3354" s="186">
        <v>0</v>
      </c>
      <c r="O3354" s="187">
        <f t="shared" si="430"/>
        <v>0</v>
      </c>
      <c r="P3354" s="59" t="s">
        <v>8417</v>
      </c>
    </row>
    <row r="3355" spans="1:16" s="2" customFormat="1" outlineLevel="2" x14ac:dyDescent="0.2">
      <c r="A3355" s="217">
        <f t="shared" si="428"/>
        <v>3352</v>
      </c>
      <c r="B3355" s="57" t="s">
        <v>3023</v>
      </c>
      <c r="C3355" s="58" t="s">
        <v>428</v>
      </c>
      <c r="D3355" s="58" t="s">
        <v>2284</v>
      </c>
      <c r="E3355" s="58" t="s">
        <v>3024</v>
      </c>
      <c r="F3355" s="58" t="s">
        <v>1505</v>
      </c>
      <c r="G3355" s="58" t="s">
        <v>2315</v>
      </c>
      <c r="H3355" s="58" t="s">
        <v>445</v>
      </c>
      <c r="I3355" s="58" t="s">
        <v>25</v>
      </c>
      <c r="J3355" s="58" t="s">
        <v>25</v>
      </c>
      <c r="K3355" s="57"/>
      <c r="L3355" s="184">
        <v>18406</v>
      </c>
      <c r="M3355" s="185">
        <v>20775</v>
      </c>
      <c r="N3355" s="186">
        <v>20775</v>
      </c>
      <c r="O3355" s="187">
        <f t="shared" si="430"/>
        <v>0</v>
      </c>
      <c r="P3355" s="59">
        <f t="shared" si="429"/>
        <v>100</v>
      </c>
    </row>
    <row r="3356" spans="1:16" s="2" customFormat="1" outlineLevel="2" x14ac:dyDescent="0.2">
      <c r="A3356" s="217">
        <f t="shared" si="428"/>
        <v>3353</v>
      </c>
      <c r="B3356" s="57" t="s">
        <v>4120</v>
      </c>
      <c r="C3356" s="58" t="s">
        <v>428</v>
      </c>
      <c r="D3356" s="58" t="s">
        <v>2284</v>
      </c>
      <c r="E3356" s="58" t="s">
        <v>4121</v>
      </c>
      <c r="F3356" s="58" t="s">
        <v>3027</v>
      </c>
      <c r="G3356" s="58" t="s">
        <v>2315</v>
      </c>
      <c r="H3356" s="58" t="s">
        <v>445</v>
      </c>
      <c r="I3356" s="58" t="s">
        <v>25</v>
      </c>
      <c r="J3356" s="58" t="s">
        <v>25</v>
      </c>
      <c r="K3356" s="57"/>
      <c r="L3356" s="184">
        <v>5873</v>
      </c>
      <c r="M3356" s="185">
        <v>6648</v>
      </c>
      <c r="N3356" s="186">
        <v>6648</v>
      </c>
      <c r="O3356" s="187">
        <f t="shared" si="430"/>
        <v>0</v>
      </c>
      <c r="P3356" s="59">
        <f t="shared" si="429"/>
        <v>100</v>
      </c>
    </row>
    <row r="3357" spans="1:16" s="2" customFormat="1" outlineLevel="2" x14ac:dyDescent="0.2">
      <c r="A3357" s="217">
        <f t="shared" si="428"/>
        <v>3354</v>
      </c>
      <c r="B3357" s="57" t="s">
        <v>3332</v>
      </c>
      <c r="C3357" s="58" t="s">
        <v>428</v>
      </c>
      <c r="D3357" s="58" t="s">
        <v>2284</v>
      </c>
      <c r="E3357" s="58" t="s">
        <v>3333</v>
      </c>
      <c r="F3357" s="58" t="s">
        <v>3027</v>
      </c>
      <c r="G3357" s="58" t="s">
        <v>2315</v>
      </c>
      <c r="H3357" s="58" t="s">
        <v>445</v>
      </c>
      <c r="I3357" s="58" t="s">
        <v>25</v>
      </c>
      <c r="J3357" s="58" t="s">
        <v>25</v>
      </c>
      <c r="K3357" s="57"/>
      <c r="L3357" s="184">
        <v>5372</v>
      </c>
      <c r="M3357" s="185">
        <v>6697</v>
      </c>
      <c r="N3357" s="186">
        <v>6697</v>
      </c>
      <c r="O3357" s="187">
        <f t="shared" si="430"/>
        <v>0</v>
      </c>
      <c r="P3357" s="59">
        <f t="shared" si="429"/>
        <v>100</v>
      </c>
    </row>
    <row r="3358" spans="1:16" s="2" customFormat="1" outlineLevel="2" x14ac:dyDescent="0.2">
      <c r="A3358" s="217">
        <f t="shared" si="428"/>
        <v>3355</v>
      </c>
      <c r="B3358" s="57" t="s">
        <v>3408</v>
      </c>
      <c r="C3358" s="58" t="s">
        <v>428</v>
      </c>
      <c r="D3358" s="58" t="s">
        <v>2284</v>
      </c>
      <c r="E3358" s="58" t="s">
        <v>3409</v>
      </c>
      <c r="F3358" s="58" t="s">
        <v>3027</v>
      </c>
      <c r="G3358" s="58" t="s">
        <v>2315</v>
      </c>
      <c r="H3358" s="58" t="s">
        <v>445</v>
      </c>
      <c r="I3358" s="58" t="s">
        <v>25</v>
      </c>
      <c r="J3358" s="58" t="s">
        <v>25</v>
      </c>
      <c r="K3358" s="57"/>
      <c r="L3358" s="184">
        <v>3151</v>
      </c>
      <c r="M3358" s="185">
        <v>4330</v>
      </c>
      <c r="N3358" s="186">
        <v>4330</v>
      </c>
      <c r="O3358" s="187">
        <f t="shared" si="430"/>
        <v>0</v>
      </c>
      <c r="P3358" s="59">
        <f t="shared" si="429"/>
        <v>100</v>
      </c>
    </row>
    <row r="3359" spans="1:16" s="2" customFormat="1" outlineLevel="2" x14ac:dyDescent="0.2">
      <c r="A3359" s="217">
        <f t="shared" si="428"/>
        <v>3356</v>
      </c>
      <c r="B3359" s="57" t="s">
        <v>4122</v>
      </c>
      <c r="C3359" s="58" t="s">
        <v>428</v>
      </c>
      <c r="D3359" s="58" t="s">
        <v>2284</v>
      </c>
      <c r="E3359" s="58" t="s">
        <v>4123</v>
      </c>
      <c r="F3359" s="58" t="s">
        <v>3027</v>
      </c>
      <c r="G3359" s="58" t="s">
        <v>2315</v>
      </c>
      <c r="H3359" s="58" t="s">
        <v>445</v>
      </c>
      <c r="I3359" s="58" t="s">
        <v>25</v>
      </c>
      <c r="J3359" s="58" t="s">
        <v>25</v>
      </c>
      <c r="K3359" s="57"/>
      <c r="L3359" s="184">
        <v>6309</v>
      </c>
      <c r="M3359" s="185">
        <v>7028</v>
      </c>
      <c r="N3359" s="186">
        <v>7028</v>
      </c>
      <c r="O3359" s="187">
        <f t="shared" si="430"/>
        <v>0</v>
      </c>
      <c r="P3359" s="59">
        <f t="shared" si="429"/>
        <v>100</v>
      </c>
    </row>
    <row r="3360" spans="1:16" s="2" customFormat="1" outlineLevel="2" x14ac:dyDescent="0.2">
      <c r="A3360" s="217">
        <f t="shared" si="428"/>
        <v>3357</v>
      </c>
      <c r="B3360" s="57" t="s">
        <v>3175</v>
      </c>
      <c r="C3360" s="58" t="s">
        <v>428</v>
      </c>
      <c r="D3360" s="58" t="s">
        <v>2284</v>
      </c>
      <c r="E3360" s="58" t="s">
        <v>3176</v>
      </c>
      <c r="F3360" s="58" t="s">
        <v>3027</v>
      </c>
      <c r="G3360" s="58" t="s">
        <v>2315</v>
      </c>
      <c r="H3360" s="58" t="s">
        <v>445</v>
      </c>
      <c r="I3360" s="58" t="s">
        <v>25</v>
      </c>
      <c r="J3360" s="58" t="s">
        <v>25</v>
      </c>
      <c r="K3360" s="57"/>
      <c r="L3360" s="184">
        <v>8620</v>
      </c>
      <c r="M3360" s="185">
        <v>10880</v>
      </c>
      <c r="N3360" s="186">
        <v>10880</v>
      </c>
      <c r="O3360" s="187">
        <f t="shared" si="430"/>
        <v>0</v>
      </c>
      <c r="P3360" s="59">
        <f t="shared" si="429"/>
        <v>100</v>
      </c>
    </row>
    <row r="3361" spans="1:16" s="2" customFormat="1" outlineLevel="2" x14ac:dyDescent="0.2">
      <c r="A3361" s="217">
        <f t="shared" si="428"/>
        <v>3358</v>
      </c>
      <c r="B3361" s="57" t="s">
        <v>3177</v>
      </c>
      <c r="C3361" s="58" t="s">
        <v>428</v>
      </c>
      <c r="D3361" s="58" t="s">
        <v>2284</v>
      </c>
      <c r="E3361" s="58" t="s">
        <v>3178</v>
      </c>
      <c r="F3361" s="58" t="s">
        <v>3027</v>
      </c>
      <c r="G3361" s="58" t="s">
        <v>2315</v>
      </c>
      <c r="H3361" s="58" t="s">
        <v>445</v>
      </c>
      <c r="I3361" s="58" t="s">
        <v>25</v>
      </c>
      <c r="J3361" s="58" t="s">
        <v>25</v>
      </c>
      <c r="K3361" s="57"/>
      <c r="L3361" s="184">
        <v>4081</v>
      </c>
      <c r="M3361" s="185">
        <v>5908</v>
      </c>
      <c r="N3361" s="186">
        <v>5908</v>
      </c>
      <c r="O3361" s="187">
        <f t="shared" si="430"/>
        <v>0</v>
      </c>
      <c r="P3361" s="59">
        <f t="shared" si="429"/>
        <v>100</v>
      </c>
    </row>
    <row r="3362" spans="1:16" s="2" customFormat="1" outlineLevel="2" x14ac:dyDescent="0.2">
      <c r="A3362" s="217">
        <f t="shared" si="428"/>
        <v>3359</v>
      </c>
      <c r="B3362" s="57" t="s">
        <v>3179</v>
      </c>
      <c r="C3362" s="58" t="s">
        <v>428</v>
      </c>
      <c r="D3362" s="58" t="s">
        <v>2284</v>
      </c>
      <c r="E3362" s="58" t="s">
        <v>3180</v>
      </c>
      <c r="F3362" s="58" t="s">
        <v>3027</v>
      </c>
      <c r="G3362" s="58" t="s">
        <v>2315</v>
      </c>
      <c r="H3362" s="58" t="s">
        <v>445</v>
      </c>
      <c r="I3362" s="58" t="s">
        <v>25</v>
      </c>
      <c r="J3362" s="58" t="s">
        <v>25</v>
      </c>
      <c r="K3362" s="57"/>
      <c r="L3362" s="184">
        <v>6391</v>
      </c>
      <c r="M3362" s="185">
        <v>7387</v>
      </c>
      <c r="N3362" s="186">
        <v>7387</v>
      </c>
      <c r="O3362" s="187">
        <f t="shared" si="430"/>
        <v>0</v>
      </c>
      <c r="P3362" s="59">
        <f t="shared" si="429"/>
        <v>100</v>
      </c>
    </row>
    <row r="3363" spans="1:16" s="2" customFormat="1" outlineLevel="2" x14ac:dyDescent="0.2">
      <c r="A3363" s="217">
        <f t="shared" si="428"/>
        <v>3360</v>
      </c>
      <c r="B3363" s="57" t="s">
        <v>4124</v>
      </c>
      <c r="C3363" s="58" t="s">
        <v>428</v>
      </c>
      <c r="D3363" s="58" t="s">
        <v>2284</v>
      </c>
      <c r="E3363" s="58" t="s">
        <v>4125</v>
      </c>
      <c r="F3363" s="58" t="s">
        <v>3027</v>
      </c>
      <c r="G3363" s="58" t="s">
        <v>2315</v>
      </c>
      <c r="H3363" s="58" t="s">
        <v>445</v>
      </c>
      <c r="I3363" s="58" t="s">
        <v>25</v>
      </c>
      <c r="J3363" s="58" t="s">
        <v>25</v>
      </c>
      <c r="K3363" s="57"/>
      <c r="L3363" s="184">
        <v>7515</v>
      </c>
      <c r="M3363" s="185">
        <v>9635</v>
      </c>
      <c r="N3363" s="186">
        <v>9635</v>
      </c>
      <c r="O3363" s="187">
        <f t="shared" si="430"/>
        <v>0</v>
      </c>
      <c r="P3363" s="59">
        <f t="shared" si="429"/>
        <v>100</v>
      </c>
    </row>
    <row r="3364" spans="1:16" s="2" customFormat="1" outlineLevel="2" x14ac:dyDescent="0.2">
      <c r="A3364" s="217">
        <f t="shared" si="428"/>
        <v>3361</v>
      </c>
      <c r="B3364" s="57" t="s">
        <v>3078</v>
      </c>
      <c r="C3364" s="58" t="s">
        <v>428</v>
      </c>
      <c r="D3364" s="58" t="s">
        <v>2284</v>
      </c>
      <c r="E3364" s="58" t="s">
        <v>3181</v>
      </c>
      <c r="F3364" s="58" t="s">
        <v>3027</v>
      </c>
      <c r="G3364" s="58" t="s">
        <v>2315</v>
      </c>
      <c r="H3364" s="58" t="s">
        <v>445</v>
      </c>
      <c r="I3364" s="58" t="s">
        <v>25</v>
      </c>
      <c r="J3364" s="58" t="s">
        <v>25</v>
      </c>
      <c r="K3364" s="57"/>
      <c r="L3364" s="184">
        <v>6403</v>
      </c>
      <c r="M3364" s="185">
        <v>7987</v>
      </c>
      <c r="N3364" s="186">
        <v>7987</v>
      </c>
      <c r="O3364" s="187">
        <f t="shared" si="430"/>
        <v>0</v>
      </c>
      <c r="P3364" s="59">
        <f t="shared" si="429"/>
        <v>100</v>
      </c>
    </row>
    <row r="3365" spans="1:16" s="2" customFormat="1" outlineLevel="2" x14ac:dyDescent="0.2">
      <c r="A3365" s="217">
        <f t="shared" si="428"/>
        <v>3362</v>
      </c>
      <c r="B3365" s="57" t="s">
        <v>4126</v>
      </c>
      <c r="C3365" s="58" t="s">
        <v>428</v>
      </c>
      <c r="D3365" s="58" t="s">
        <v>2284</v>
      </c>
      <c r="E3365" s="58" t="s">
        <v>4127</v>
      </c>
      <c r="F3365" s="58" t="s">
        <v>3027</v>
      </c>
      <c r="G3365" s="58" t="s">
        <v>2315</v>
      </c>
      <c r="H3365" s="58" t="s">
        <v>445</v>
      </c>
      <c r="I3365" s="58" t="s">
        <v>25</v>
      </c>
      <c r="J3365" s="58" t="s">
        <v>25</v>
      </c>
      <c r="K3365" s="57"/>
      <c r="L3365" s="184">
        <v>6197</v>
      </c>
      <c r="M3365" s="185">
        <v>6716</v>
      </c>
      <c r="N3365" s="186">
        <v>6716</v>
      </c>
      <c r="O3365" s="187">
        <f t="shared" si="430"/>
        <v>0</v>
      </c>
      <c r="P3365" s="59">
        <f t="shared" si="429"/>
        <v>100</v>
      </c>
    </row>
    <row r="3366" spans="1:16" s="2" customFormat="1" outlineLevel="2" x14ac:dyDescent="0.2">
      <c r="A3366" s="217">
        <f t="shared" si="428"/>
        <v>3363</v>
      </c>
      <c r="B3366" s="57" t="s">
        <v>3182</v>
      </c>
      <c r="C3366" s="58" t="s">
        <v>428</v>
      </c>
      <c r="D3366" s="58" t="s">
        <v>2284</v>
      </c>
      <c r="E3366" s="58" t="s">
        <v>3183</v>
      </c>
      <c r="F3366" s="58" t="s">
        <v>3027</v>
      </c>
      <c r="G3366" s="58" t="s">
        <v>2315</v>
      </c>
      <c r="H3366" s="58" t="s">
        <v>445</v>
      </c>
      <c r="I3366" s="58" t="s">
        <v>25</v>
      </c>
      <c r="J3366" s="58" t="s">
        <v>25</v>
      </c>
      <c r="K3366" s="57"/>
      <c r="L3366" s="184">
        <v>9895</v>
      </c>
      <c r="M3366" s="185">
        <v>12589</v>
      </c>
      <c r="N3366" s="186">
        <v>12589</v>
      </c>
      <c r="O3366" s="187">
        <f t="shared" si="430"/>
        <v>0</v>
      </c>
      <c r="P3366" s="59">
        <f t="shared" si="429"/>
        <v>100</v>
      </c>
    </row>
    <row r="3367" spans="1:16" s="2" customFormat="1" outlineLevel="2" x14ac:dyDescent="0.2">
      <c r="A3367" s="217">
        <f t="shared" si="428"/>
        <v>3364</v>
      </c>
      <c r="B3367" s="57" t="s">
        <v>4128</v>
      </c>
      <c r="C3367" s="58" t="s">
        <v>428</v>
      </c>
      <c r="D3367" s="58" t="s">
        <v>2284</v>
      </c>
      <c r="E3367" s="58" t="s">
        <v>4129</v>
      </c>
      <c r="F3367" s="58" t="s">
        <v>3027</v>
      </c>
      <c r="G3367" s="58" t="s">
        <v>2315</v>
      </c>
      <c r="H3367" s="58" t="s">
        <v>445</v>
      </c>
      <c r="I3367" s="58" t="s">
        <v>25</v>
      </c>
      <c r="J3367" s="58" t="s">
        <v>25</v>
      </c>
      <c r="K3367" s="57"/>
      <c r="L3367" s="184">
        <v>10455</v>
      </c>
      <c r="M3367" s="185">
        <v>10842</v>
      </c>
      <c r="N3367" s="186">
        <v>10842</v>
      </c>
      <c r="O3367" s="187">
        <f t="shared" si="430"/>
        <v>0</v>
      </c>
      <c r="P3367" s="59">
        <f t="shared" si="429"/>
        <v>100</v>
      </c>
    </row>
    <row r="3368" spans="1:16" s="2" customFormat="1" outlineLevel="2" x14ac:dyDescent="0.2">
      <c r="A3368" s="217">
        <f t="shared" si="428"/>
        <v>3365</v>
      </c>
      <c r="B3368" s="57" t="s">
        <v>3184</v>
      </c>
      <c r="C3368" s="58" t="s">
        <v>428</v>
      </c>
      <c r="D3368" s="58" t="s">
        <v>2284</v>
      </c>
      <c r="E3368" s="58" t="s">
        <v>3185</v>
      </c>
      <c r="F3368" s="58" t="s">
        <v>3027</v>
      </c>
      <c r="G3368" s="58" t="s">
        <v>2315</v>
      </c>
      <c r="H3368" s="58" t="s">
        <v>445</v>
      </c>
      <c r="I3368" s="58" t="s">
        <v>25</v>
      </c>
      <c r="J3368" s="58" t="s">
        <v>25</v>
      </c>
      <c r="K3368" s="57"/>
      <c r="L3368" s="184">
        <v>4417</v>
      </c>
      <c r="M3368" s="185">
        <v>5644</v>
      </c>
      <c r="N3368" s="186">
        <v>5644</v>
      </c>
      <c r="O3368" s="187">
        <f t="shared" si="430"/>
        <v>0</v>
      </c>
      <c r="P3368" s="59">
        <f t="shared" si="429"/>
        <v>100</v>
      </c>
    </row>
    <row r="3369" spans="1:16" s="2" customFormat="1" outlineLevel="2" x14ac:dyDescent="0.2">
      <c r="A3369" s="217">
        <f t="shared" si="428"/>
        <v>3366</v>
      </c>
      <c r="B3369" s="57" t="s">
        <v>3186</v>
      </c>
      <c r="C3369" s="58" t="s">
        <v>428</v>
      </c>
      <c r="D3369" s="58" t="s">
        <v>2284</v>
      </c>
      <c r="E3369" s="58" t="s">
        <v>3187</v>
      </c>
      <c r="F3369" s="58" t="s">
        <v>3027</v>
      </c>
      <c r="G3369" s="58" t="s">
        <v>2315</v>
      </c>
      <c r="H3369" s="58" t="s">
        <v>445</v>
      </c>
      <c r="I3369" s="58" t="s">
        <v>25</v>
      </c>
      <c r="J3369" s="58" t="s">
        <v>25</v>
      </c>
      <c r="K3369" s="57"/>
      <c r="L3369" s="184">
        <v>7370</v>
      </c>
      <c r="M3369" s="185">
        <v>9222</v>
      </c>
      <c r="N3369" s="186">
        <v>9222</v>
      </c>
      <c r="O3369" s="187">
        <f t="shared" si="430"/>
        <v>0</v>
      </c>
      <c r="P3369" s="59">
        <f t="shared" si="429"/>
        <v>100</v>
      </c>
    </row>
    <row r="3370" spans="1:16" s="2" customFormat="1" outlineLevel="2" x14ac:dyDescent="0.2">
      <c r="A3370" s="217">
        <f t="shared" si="428"/>
        <v>3367</v>
      </c>
      <c r="B3370" s="57" t="s">
        <v>4130</v>
      </c>
      <c r="C3370" s="58" t="s">
        <v>428</v>
      </c>
      <c r="D3370" s="58" t="s">
        <v>2284</v>
      </c>
      <c r="E3370" s="58" t="s">
        <v>4131</v>
      </c>
      <c r="F3370" s="58" t="s">
        <v>3027</v>
      </c>
      <c r="G3370" s="58" t="s">
        <v>2315</v>
      </c>
      <c r="H3370" s="58" t="s">
        <v>445</v>
      </c>
      <c r="I3370" s="58" t="s">
        <v>25</v>
      </c>
      <c r="J3370" s="58" t="s">
        <v>25</v>
      </c>
      <c r="K3370" s="57"/>
      <c r="L3370" s="184">
        <v>2623</v>
      </c>
      <c r="M3370" s="185">
        <v>3238</v>
      </c>
      <c r="N3370" s="186">
        <v>3238</v>
      </c>
      <c r="O3370" s="187">
        <f t="shared" si="430"/>
        <v>0</v>
      </c>
      <c r="P3370" s="59">
        <f t="shared" si="429"/>
        <v>100</v>
      </c>
    </row>
    <row r="3371" spans="1:16" s="2" customFormat="1" outlineLevel="2" x14ac:dyDescent="0.2">
      <c r="A3371" s="217">
        <f t="shared" si="428"/>
        <v>3368</v>
      </c>
      <c r="B3371" s="57" t="s">
        <v>3188</v>
      </c>
      <c r="C3371" s="58" t="s">
        <v>428</v>
      </c>
      <c r="D3371" s="58" t="s">
        <v>2284</v>
      </c>
      <c r="E3371" s="58" t="s">
        <v>3189</v>
      </c>
      <c r="F3371" s="58" t="s">
        <v>3027</v>
      </c>
      <c r="G3371" s="58" t="s">
        <v>2315</v>
      </c>
      <c r="H3371" s="58" t="s">
        <v>445</v>
      </c>
      <c r="I3371" s="58" t="s">
        <v>25</v>
      </c>
      <c r="J3371" s="58" t="s">
        <v>25</v>
      </c>
      <c r="K3371" s="57"/>
      <c r="L3371" s="184">
        <v>2761</v>
      </c>
      <c r="M3371" s="185">
        <v>4129</v>
      </c>
      <c r="N3371" s="186">
        <v>4129</v>
      </c>
      <c r="O3371" s="187">
        <f t="shared" si="430"/>
        <v>0</v>
      </c>
      <c r="P3371" s="59">
        <f t="shared" si="429"/>
        <v>100</v>
      </c>
    </row>
    <row r="3372" spans="1:16" s="2" customFormat="1" outlineLevel="2" x14ac:dyDescent="0.2">
      <c r="A3372" s="217">
        <f t="shared" si="428"/>
        <v>3369</v>
      </c>
      <c r="B3372" s="57" t="s">
        <v>3190</v>
      </c>
      <c r="C3372" s="58" t="s">
        <v>428</v>
      </c>
      <c r="D3372" s="58" t="s">
        <v>2284</v>
      </c>
      <c r="E3372" s="58" t="s">
        <v>3191</v>
      </c>
      <c r="F3372" s="58" t="s">
        <v>3027</v>
      </c>
      <c r="G3372" s="58" t="s">
        <v>2315</v>
      </c>
      <c r="H3372" s="58" t="s">
        <v>445</v>
      </c>
      <c r="I3372" s="58" t="s">
        <v>25</v>
      </c>
      <c r="J3372" s="58" t="s">
        <v>25</v>
      </c>
      <c r="K3372" s="57"/>
      <c r="L3372" s="184">
        <v>4608</v>
      </c>
      <c r="M3372" s="185">
        <v>5906</v>
      </c>
      <c r="N3372" s="186">
        <v>5906</v>
      </c>
      <c r="O3372" s="187">
        <f t="shared" si="430"/>
        <v>0</v>
      </c>
      <c r="P3372" s="59">
        <f t="shared" si="429"/>
        <v>100</v>
      </c>
    </row>
    <row r="3373" spans="1:16" s="2" customFormat="1" outlineLevel="2" x14ac:dyDescent="0.2">
      <c r="A3373" s="217">
        <f t="shared" si="428"/>
        <v>3370</v>
      </c>
      <c r="B3373" s="57" t="s">
        <v>3410</v>
      </c>
      <c r="C3373" s="58" t="s">
        <v>428</v>
      </c>
      <c r="D3373" s="58" t="s">
        <v>2284</v>
      </c>
      <c r="E3373" s="58" t="s">
        <v>3411</v>
      </c>
      <c r="F3373" s="58" t="s">
        <v>3027</v>
      </c>
      <c r="G3373" s="58" t="s">
        <v>2315</v>
      </c>
      <c r="H3373" s="58" t="s">
        <v>445</v>
      </c>
      <c r="I3373" s="58" t="s">
        <v>25</v>
      </c>
      <c r="J3373" s="58" t="s">
        <v>25</v>
      </c>
      <c r="K3373" s="57"/>
      <c r="L3373" s="184">
        <v>13523</v>
      </c>
      <c r="M3373" s="185">
        <v>16065</v>
      </c>
      <c r="N3373" s="186">
        <v>16065</v>
      </c>
      <c r="O3373" s="187">
        <f t="shared" si="430"/>
        <v>0</v>
      </c>
      <c r="P3373" s="59">
        <f t="shared" si="429"/>
        <v>100</v>
      </c>
    </row>
    <row r="3374" spans="1:16" s="2" customFormat="1" outlineLevel="2" x14ac:dyDescent="0.2">
      <c r="A3374" s="217">
        <f t="shared" si="428"/>
        <v>3371</v>
      </c>
      <c r="B3374" s="57" t="s">
        <v>3334</v>
      </c>
      <c r="C3374" s="58" t="s">
        <v>428</v>
      </c>
      <c r="D3374" s="58" t="s">
        <v>2284</v>
      </c>
      <c r="E3374" s="58" t="s">
        <v>3335</v>
      </c>
      <c r="F3374" s="58" t="s">
        <v>3027</v>
      </c>
      <c r="G3374" s="58" t="s">
        <v>2315</v>
      </c>
      <c r="H3374" s="58" t="s">
        <v>445</v>
      </c>
      <c r="I3374" s="58" t="s">
        <v>25</v>
      </c>
      <c r="J3374" s="58" t="s">
        <v>25</v>
      </c>
      <c r="K3374" s="57"/>
      <c r="L3374" s="184">
        <v>8634</v>
      </c>
      <c r="M3374" s="185">
        <v>11292</v>
      </c>
      <c r="N3374" s="186">
        <v>11292</v>
      </c>
      <c r="O3374" s="187">
        <f t="shared" si="430"/>
        <v>0</v>
      </c>
      <c r="P3374" s="59">
        <f t="shared" si="429"/>
        <v>100</v>
      </c>
    </row>
    <row r="3375" spans="1:16" s="2" customFormat="1" outlineLevel="2" x14ac:dyDescent="0.2">
      <c r="A3375" s="217">
        <f t="shared" si="428"/>
        <v>3372</v>
      </c>
      <c r="B3375" s="57" t="s">
        <v>4132</v>
      </c>
      <c r="C3375" s="58" t="s">
        <v>428</v>
      </c>
      <c r="D3375" s="58" t="s">
        <v>2284</v>
      </c>
      <c r="E3375" s="58" t="s">
        <v>4133</v>
      </c>
      <c r="F3375" s="58" t="s">
        <v>3027</v>
      </c>
      <c r="G3375" s="58" t="s">
        <v>2315</v>
      </c>
      <c r="H3375" s="58" t="s">
        <v>445</v>
      </c>
      <c r="I3375" s="58" t="s">
        <v>25</v>
      </c>
      <c r="J3375" s="58" t="s">
        <v>25</v>
      </c>
      <c r="K3375" s="57"/>
      <c r="L3375" s="184">
        <v>2648</v>
      </c>
      <c r="M3375" s="185">
        <v>3089</v>
      </c>
      <c r="N3375" s="186">
        <v>3089</v>
      </c>
      <c r="O3375" s="187">
        <f t="shared" si="430"/>
        <v>0</v>
      </c>
      <c r="P3375" s="59">
        <f t="shared" si="429"/>
        <v>100</v>
      </c>
    </row>
    <row r="3376" spans="1:16" s="2" customFormat="1" outlineLevel="2" x14ac:dyDescent="0.2">
      <c r="A3376" s="217">
        <f t="shared" si="428"/>
        <v>3373</v>
      </c>
      <c r="B3376" s="57" t="s">
        <v>4134</v>
      </c>
      <c r="C3376" s="58" t="s">
        <v>428</v>
      </c>
      <c r="D3376" s="58" t="s">
        <v>2284</v>
      </c>
      <c r="E3376" s="58" t="s">
        <v>4135</v>
      </c>
      <c r="F3376" s="58" t="s">
        <v>3027</v>
      </c>
      <c r="G3376" s="58" t="s">
        <v>2315</v>
      </c>
      <c r="H3376" s="58" t="s">
        <v>445</v>
      </c>
      <c r="I3376" s="58" t="s">
        <v>25</v>
      </c>
      <c r="J3376" s="58" t="s">
        <v>25</v>
      </c>
      <c r="K3376" s="57"/>
      <c r="L3376" s="184">
        <v>9456</v>
      </c>
      <c r="M3376" s="185">
        <v>11157</v>
      </c>
      <c r="N3376" s="186">
        <v>11157</v>
      </c>
      <c r="O3376" s="187">
        <f t="shared" si="430"/>
        <v>0</v>
      </c>
      <c r="P3376" s="59">
        <f t="shared" si="429"/>
        <v>100</v>
      </c>
    </row>
    <row r="3377" spans="1:16" s="2" customFormat="1" outlineLevel="2" x14ac:dyDescent="0.2">
      <c r="A3377" s="217">
        <f t="shared" si="428"/>
        <v>3374</v>
      </c>
      <c r="B3377" s="57" t="s">
        <v>3192</v>
      </c>
      <c r="C3377" s="58" t="s">
        <v>428</v>
      </c>
      <c r="D3377" s="58" t="s">
        <v>2284</v>
      </c>
      <c r="E3377" s="58" t="s">
        <v>3193</v>
      </c>
      <c r="F3377" s="58" t="s">
        <v>3027</v>
      </c>
      <c r="G3377" s="58" t="s">
        <v>2315</v>
      </c>
      <c r="H3377" s="58" t="s">
        <v>445</v>
      </c>
      <c r="I3377" s="58" t="s">
        <v>25</v>
      </c>
      <c r="J3377" s="58" t="s">
        <v>25</v>
      </c>
      <c r="K3377" s="57"/>
      <c r="L3377" s="184">
        <v>4163</v>
      </c>
      <c r="M3377" s="185">
        <v>4951</v>
      </c>
      <c r="N3377" s="186">
        <v>4951</v>
      </c>
      <c r="O3377" s="187">
        <f t="shared" si="430"/>
        <v>0</v>
      </c>
      <c r="P3377" s="59">
        <f t="shared" si="429"/>
        <v>100</v>
      </c>
    </row>
    <row r="3378" spans="1:16" s="2" customFormat="1" outlineLevel="2" x14ac:dyDescent="0.2">
      <c r="A3378" s="217">
        <f t="shared" si="428"/>
        <v>3375</v>
      </c>
      <c r="B3378" s="57" t="s">
        <v>4136</v>
      </c>
      <c r="C3378" s="58" t="s">
        <v>428</v>
      </c>
      <c r="D3378" s="58" t="s">
        <v>2284</v>
      </c>
      <c r="E3378" s="58" t="s">
        <v>4137</v>
      </c>
      <c r="F3378" s="58" t="s">
        <v>3027</v>
      </c>
      <c r="G3378" s="58" t="s">
        <v>2315</v>
      </c>
      <c r="H3378" s="58" t="s">
        <v>445</v>
      </c>
      <c r="I3378" s="58" t="s">
        <v>25</v>
      </c>
      <c r="J3378" s="58" t="s">
        <v>25</v>
      </c>
      <c r="K3378" s="57"/>
      <c r="L3378" s="184">
        <v>12509</v>
      </c>
      <c r="M3378" s="185">
        <v>14856</v>
      </c>
      <c r="N3378" s="186">
        <v>14856</v>
      </c>
      <c r="O3378" s="187">
        <f t="shared" si="430"/>
        <v>0</v>
      </c>
      <c r="P3378" s="59">
        <f t="shared" si="429"/>
        <v>100</v>
      </c>
    </row>
    <row r="3379" spans="1:16" s="2" customFormat="1" outlineLevel="2" x14ac:dyDescent="0.2">
      <c r="A3379" s="217">
        <f t="shared" si="428"/>
        <v>3376</v>
      </c>
      <c r="B3379" s="57" t="s">
        <v>3194</v>
      </c>
      <c r="C3379" s="58" t="s">
        <v>428</v>
      </c>
      <c r="D3379" s="58" t="s">
        <v>2284</v>
      </c>
      <c r="E3379" s="58" t="s">
        <v>3195</v>
      </c>
      <c r="F3379" s="58" t="s">
        <v>3027</v>
      </c>
      <c r="G3379" s="58" t="s">
        <v>2315</v>
      </c>
      <c r="H3379" s="58" t="s">
        <v>445</v>
      </c>
      <c r="I3379" s="58" t="s">
        <v>25</v>
      </c>
      <c r="J3379" s="58" t="s">
        <v>25</v>
      </c>
      <c r="K3379" s="57"/>
      <c r="L3379" s="184">
        <v>3554</v>
      </c>
      <c r="M3379" s="185">
        <v>4139</v>
      </c>
      <c r="N3379" s="186">
        <v>4139</v>
      </c>
      <c r="O3379" s="187">
        <f t="shared" si="430"/>
        <v>0</v>
      </c>
      <c r="P3379" s="59">
        <f t="shared" si="429"/>
        <v>100</v>
      </c>
    </row>
    <row r="3380" spans="1:16" s="2" customFormat="1" outlineLevel="2" x14ac:dyDescent="0.2">
      <c r="A3380" s="217">
        <f t="shared" si="428"/>
        <v>3377</v>
      </c>
      <c r="B3380" s="57" t="s">
        <v>3412</v>
      </c>
      <c r="C3380" s="58" t="s">
        <v>428</v>
      </c>
      <c r="D3380" s="58" t="s">
        <v>2284</v>
      </c>
      <c r="E3380" s="58" t="s">
        <v>3413</v>
      </c>
      <c r="F3380" s="58" t="s">
        <v>3027</v>
      </c>
      <c r="G3380" s="58" t="s">
        <v>2315</v>
      </c>
      <c r="H3380" s="58" t="s">
        <v>445</v>
      </c>
      <c r="I3380" s="58" t="s">
        <v>25</v>
      </c>
      <c r="J3380" s="58" t="s">
        <v>25</v>
      </c>
      <c r="K3380" s="57"/>
      <c r="L3380" s="184">
        <v>5935</v>
      </c>
      <c r="M3380" s="185">
        <v>6876</v>
      </c>
      <c r="N3380" s="186">
        <v>6876</v>
      </c>
      <c r="O3380" s="187">
        <f t="shared" si="430"/>
        <v>0</v>
      </c>
      <c r="P3380" s="59">
        <f t="shared" si="429"/>
        <v>100</v>
      </c>
    </row>
    <row r="3381" spans="1:16" s="2" customFormat="1" outlineLevel="2" x14ac:dyDescent="0.2">
      <c r="A3381" s="217">
        <f t="shared" si="428"/>
        <v>3378</v>
      </c>
      <c r="B3381" s="57" t="s">
        <v>3196</v>
      </c>
      <c r="C3381" s="58" t="s">
        <v>428</v>
      </c>
      <c r="D3381" s="58" t="s">
        <v>2284</v>
      </c>
      <c r="E3381" s="58" t="s">
        <v>3197</v>
      </c>
      <c r="F3381" s="58" t="s">
        <v>3027</v>
      </c>
      <c r="G3381" s="58" t="s">
        <v>2315</v>
      </c>
      <c r="H3381" s="58" t="s">
        <v>445</v>
      </c>
      <c r="I3381" s="58" t="s">
        <v>25</v>
      </c>
      <c r="J3381" s="58" t="s">
        <v>25</v>
      </c>
      <c r="K3381" s="57"/>
      <c r="L3381" s="184">
        <v>7332</v>
      </c>
      <c r="M3381" s="185">
        <v>8699</v>
      </c>
      <c r="N3381" s="186">
        <v>8699</v>
      </c>
      <c r="O3381" s="187">
        <f t="shared" si="430"/>
        <v>0</v>
      </c>
      <c r="P3381" s="59">
        <f t="shared" si="429"/>
        <v>100</v>
      </c>
    </row>
    <row r="3382" spans="1:16" s="2" customFormat="1" outlineLevel="2" x14ac:dyDescent="0.2">
      <c r="A3382" s="217">
        <f t="shared" si="428"/>
        <v>3379</v>
      </c>
      <c r="B3382" s="57" t="s">
        <v>4138</v>
      </c>
      <c r="C3382" s="58" t="s">
        <v>428</v>
      </c>
      <c r="D3382" s="58" t="s">
        <v>2284</v>
      </c>
      <c r="E3382" s="58" t="s">
        <v>4139</v>
      </c>
      <c r="F3382" s="58" t="s">
        <v>3027</v>
      </c>
      <c r="G3382" s="58" t="s">
        <v>2315</v>
      </c>
      <c r="H3382" s="58" t="s">
        <v>445</v>
      </c>
      <c r="I3382" s="58" t="s">
        <v>25</v>
      </c>
      <c r="J3382" s="58" t="s">
        <v>25</v>
      </c>
      <c r="K3382" s="57"/>
      <c r="L3382" s="184">
        <v>5984</v>
      </c>
      <c r="M3382" s="185">
        <v>6442</v>
      </c>
      <c r="N3382" s="186">
        <v>6442</v>
      </c>
      <c r="O3382" s="187">
        <f t="shared" si="430"/>
        <v>0</v>
      </c>
      <c r="P3382" s="59">
        <f t="shared" si="429"/>
        <v>100</v>
      </c>
    </row>
    <row r="3383" spans="1:16" s="2" customFormat="1" outlineLevel="2" x14ac:dyDescent="0.2">
      <c r="A3383" s="217">
        <f t="shared" si="428"/>
        <v>3380</v>
      </c>
      <c r="B3383" s="57" t="s">
        <v>3198</v>
      </c>
      <c r="C3383" s="58" t="s">
        <v>428</v>
      </c>
      <c r="D3383" s="58" t="s">
        <v>2284</v>
      </c>
      <c r="E3383" s="58" t="s">
        <v>3199</v>
      </c>
      <c r="F3383" s="58" t="s">
        <v>3027</v>
      </c>
      <c r="G3383" s="58" t="s">
        <v>2315</v>
      </c>
      <c r="H3383" s="58" t="s">
        <v>445</v>
      </c>
      <c r="I3383" s="58" t="s">
        <v>25</v>
      </c>
      <c r="J3383" s="58" t="s">
        <v>25</v>
      </c>
      <c r="K3383" s="57"/>
      <c r="L3383" s="184">
        <v>4014</v>
      </c>
      <c r="M3383" s="185">
        <v>4915</v>
      </c>
      <c r="N3383" s="186">
        <v>4915</v>
      </c>
      <c r="O3383" s="187">
        <f t="shared" si="430"/>
        <v>0</v>
      </c>
      <c r="P3383" s="59">
        <f t="shared" si="429"/>
        <v>100</v>
      </c>
    </row>
    <row r="3384" spans="1:16" s="2" customFormat="1" outlineLevel="2" x14ac:dyDescent="0.2">
      <c r="A3384" s="217">
        <f t="shared" si="428"/>
        <v>3381</v>
      </c>
      <c r="B3384" s="57" t="s">
        <v>3200</v>
      </c>
      <c r="C3384" s="58" t="s">
        <v>428</v>
      </c>
      <c r="D3384" s="58" t="s">
        <v>2284</v>
      </c>
      <c r="E3384" s="58" t="s">
        <v>3201</v>
      </c>
      <c r="F3384" s="58" t="s">
        <v>3027</v>
      </c>
      <c r="G3384" s="58" t="s">
        <v>2315</v>
      </c>
      <c r="H3384" s="58" t="s">
        <v>445</v>
      </c>
      <c r="I3384" s="58" t="s">
        <v>25</v>
      </c>
      <c r="J3384" s="58" t="s">
        <v>25</v>
      </c>
      <c r="K3384" s="57"/>
      <c r="L3384" s="184">
        <v>3176</v>
      </c>
      <c r="M3384" s="185">
        <v>3500</v>
      </c>
      <c r="N3384" s="186">
        <v>3500</v>
      </c>
      <c r="O3384" s="187">
        <f t="shared" si="430"/>
        <v>0</v>
      </c>
      <c r="P3384" s="59">
        <f t="shared" si="429"/>
        <v>100</v>
      </c>
    </row>
    <row r="3385" spans="1:16" s="2" customFormat="1" outlineLevel="2" x14ac:dyDescent="0.2">
      <c r="A3385" s="217">
        <f t="shared" si="428"/>
        <v>3382</v>
      </c>
      <c r="B3385" s="57" t="s">
        <v>3202</v>
      </c>
      <c r="C3385" s="58" t="s">
        <v>428</v>
      </c>
      <c r="D3385" s="58" t="s">
        <v>2284</v>
      </c>
      <c r="E3385" s="58" t="s">
        <v>3203</v>
      </c>
      <c r="F3385" s="58" t="s">
        <v>3027</v>
      </c>
      <c r="G3385" s="58" t="s">
        <v>2315</v>
      </c>
      <c r="H3385" s="58" t="s">
        <v>445</v>
      </c>
      <c r="I3385" s="58" t="s">
        <v>25</v>
      </c>
      <c r="J3385" s="58" t="s">
        <v>25</v>
      </c>
      <c r="K3385" s="57"/>
      <c r="L3385" s="184">
        <v>4200</v>
      </c>
      <c r="M3385" s="185">
        <v>4740</v>
      </c>
      <c r="N3385" s="186">
        <v>4740</v>
      </c>
      <c r="O3385" s="187">
        <f t="shared" si="430"/>
        <v>0</v>
      </c>
      <c r="P3385" s="59">
        <f t="shared" si="429"/>
        <v>100</v>
      </c>
    </row>
    <row r="3386" spans="1:16" s="2" customFormat="1" outlineLevel="2" x14ac:dyDescent="0.2">
      <c r="A3386" s="217">
        <f t="shared" si="428"/>
        <v>3383</v>
      </c>
      <c r="B3386" s="57" t="s">
        <v>3204</v>
      </c>
      <c r="C3386" s="58" t="s">
        <v>428</v>
      </c>
      <c r="D3386" s="58" t="s">
        <v>2284</v>
      </c>
      <c r="E3386" s="58" t="s">
        <v>3205</v>
      </c>
      <c r="F3386" s="58" t="s">
        <v>3027</v>
      </c>
      <c r="G3386" s="58" t="s">
        <v>2315</v>
      </c>
      <c r="H3386" s="58" t="s">
        <v>445</v>
      </c>
      <c r="I3386" s="58" t="s">
        <v>25</v>
      </c>
      <c r="J3386" s="58" t="s">
        <v>25</v>
      </c>
      <c r="K3386" s="57"/>
      <c r="L3386" s="184">
        <v>7136</v>
      </c>
      <c r="M3386" s="185">
        <v>7674</v>
      </c>
      <c r="N3386" s="186">
        <v>7674</v>
      </c>
      <c r="O3386" s="187">
        <f t="shared" si="430"/>
        <v>0</v>
      </c>
      <c r="P3386" s="59">
        <f t="shared" si="429"/>
        <v>100</v>
      </c>
    </row>
    <row r="3387" spans="1:16" s="2" customFormat="1" outlineLevel="2" x14ac:dyDescent="0.2">
      <c r="A3387" s="217">
        <f t="shared" si="428"/>
        <v>3384</v>
      </c>
      <c r="B3387" s="57" t="s">
        <v>3206</v>
      </c>
      <c r="C3387" s="58" t="s">
        <v>428</v>
      </c>
      <c r="D3387" s="58" t="s">
        <v>2284</v>
      </c>
      <c r="E3387" s="58" t="s">
        <v>3207</v>
      </c>
      <c r="F3387" s="58" t="s">
        <v>3027</v>
      </c>
      <c r="G3387" s="58" t="s">
        <v>2315</v>
      </c>
      <c r="H3387" s="58" t="s">
        <v>445</v>
      </c>
      <c r="I3387" s="58" t="s">
        <v>25</v>
      </c>
      <c r="J3387" s="58" t="s">
        <v>25</v>
      </c>
      <c r="K3387" s="57"/>
      <c r="L3387" s="184">
        <v>3286</v>
      </c>
      <c r="M3387" s="185">
        <v>3965</v>
      </c>
      <c r="N3387" s="186">
        <v>3965</v>
      </c>
      <c r="O3387" s="187">
        <f t="shared" si="430"/>
        <v>0</v>
      </c>
      <c r="P3387" s="59">
        <f t="shared" si="429"/>
        <v>100</v>
      </c>
    </row>
    <row r="3388" spans="1:16" s="2" customFormat="1" outlineLevel="2" x14ac:dyDescent="0.2">
      <c r="A3388" s="217">
        <f t="shared" si="428"/>
        <v>3385</v>
      </c>
      <c r="B3388" s="57" t="s">
        <v>3208</v>
      </c>
      <c r="C3388" s="58" t="s">
        <v>428</v>
      </c>
      <c r="D3388" s="58" t="s">
        <v>2284</v>
      </c>
      <c r="E3388" s="58" t="s">
        <v>3209</v>
      </c>
      <c r="F3388" s="58" t="s">
        <v>3027</v>
      </c>
      <c r="G3388" s="58" t="s">
        <v>2315</v>
      </c>
      <c r="H3388" s="58" t="s">
        <v>445</v>
      </c>
      <c r="I3388" s="58" t="s">
        <v>25</v>
      </c>
      <c r="J3388" s="58" t="s">
        <v>25</v>
      </c>
      <c r="K3388" s="57"/>
      <c r="L3388" s="184">
        <v>4156</v>
      </c>
      <c r="M3388" s="185">
        <v>4802</v>
      </c>
      <c r="N3388" s="186">
        <v>4802</v>
      </c>
      <c r="O3388" s="187">
        <f t="shared" si="430"/>
        <v>0</v>
      </c>
      <c r="P3388" s="59">
        <f t="shared" si="429"/>
        <v>100</v>
      </c>
    </row>
    <row r="3389" spans="1:16" s="2" customFormat="1" outlineLevel="2" x14ac:dyDescent="0.2">
      <c r="A3389" s="217">
        <f t="shared" si="428"/>
        <v>3386</v>
      </c>
      <c r="B3389" s="57" t="s">
        <v>4140</v>
      </c>
      <c r="C3389" s="58" t="s">
        <v>428</v>
      </c>
      <c r="D3389" s="58" t="s">
        <v>2284</v>
      </c>
      <c r="E3389" s="58" t="s">
        <v>4141</v>
      </c>
      <c r="F3389" s="58" t="s">
        <v>3027</v>
      </c>
      <c r="G3389" s="58" t="s">
        <v>2315</v>
      </c>
      <c r="H3389" s="58" t="s">
        <v>445</v>
      </c>
      <c r="I3389" s="58" t="s">
        <v>25</v>
      </c>
      <c r="J3389" s="58" t="s">
        <v>25</v>
      </c>
      <c r="K3389" s="57"/>
      <c r="L3389" s="184">
        <v>3249</v>
      </c>
      <c r="M3389" s="185">
        <v>4140</v>
      </c>
      <c r="N3389" s="186">
        <v>4140</v>
      </c>
      <c r="O3389" s="187">
        <f t="shared" si="430"/>
        <v>0</v>
      </c>
      <c r="P3389" s="59">
        <f t="shared" si="429"/>
        <v>100</v>
      </c>
    </row>
    <row r="3390" spans="1:16" s="2" customFormat="1" outlineLevel="2" x14ac:dyDescent="0.2">
      <c r="A3390" s="217">
        <f t="shared" si="428"/>
        <v>3387</v>
      </c>
      <c r="B3390" s="57" t="s">
        <v>4142</v>
      </c>
      <c r="C3390" s="58" t="s">
        <v>428</v>
      </c>
      <c r="D3390" s="58" t="s">
        <v>2284</v>
      </c>
      <c r="E3390" s="58" t="s">
        <v>4143</v>
      </c>
      <c r="F3390" s="58" t="s">
        <v>3027</v>
      </c>
      <c r="G3390" s="58" t="s">
        <v>2315</v>
      </c>
      <c r="H3390" s="58" t="s">
        <v>445</v>
      </c>
      <c r="I3390" s="58" t="s">
        <v>25</v>
      </c>
      <c r="J3390" s="58" t="s">
        <v>25</v>
      </c>
      <c r="K3390" s="57"/>
      <c r="L3390" s="184">
        <v>2786</v>
      </c>
      <c r="M3390" s="185">
        <v>3943</v>
      </c>
      <c r="N3390" s="186">
        <v>3943</v>
      </c>
      <c r="O3390" s="187">
        <f t="shared" si="430"/>
        <v>0</v>
      </c>
      <c r="P3390" s="59">
        <f t="shared" si="429"/>
        <v>100</v>
      </c>
    </row>
    <row r="3391" spans="1:16" s="2" customFormat="1" outlineLevel="2" x14ac:dyDescent="0.2">
      <c r="A3391" s="217">
        <f t="shared" si="428"/>
        <v>3388</v>
      </c>
      <c r="B3391" s="57" t="s">
        <v>3210</v>
      </c>
      <c r="C3391" s="58" t="s">
        <v>428</v>
      </c>
      <c r="D3391" s="58" t="s">
        <v>2284</v>
      </c>
      <c r="E3391" s="58" t="s">
        <v>3211</v>
      </c>
      <c r="F3391" s="58" t="s">
        <v>3027</v>
      </c>
      <c r="G3391" s="58" t="s">
        <v>2315</v>
      </c>
      <c r="H3391" s="58" t="s">
        <v>445</v>
      </c>
      <c r="I3391" s="58" t="s">
        <v>25</v>
      </c>
      <c r="J3391" s="58" t="s">
        <v>25</v>
      </c>
      <c r="K3391" s="57"/>
      <c r="L3391" s="184">
        <v>4679</v>
      </c>
      <c r="M3391" s="185">
        <v>5768</v>
      </c>
      <c r="N3391" s="186">
        <v>5768</v>
      </c>
      <c r="O3391" s="187">
        <f t="shared" si="430"/>
        <v>0</v>
      </c>
      <c r="P3391" s="59">
        <f t="shared" si="429"/>
        <v>100</v>
      </c>
    </row>
    <row r="3392" spans="1:16" s="2" customFormat="1" outlineLevel="2" x14ac:dyDescent="0.2">
      <c r="A3392" s="217">
        <f t="shared" si="428"/>
        <v>3389</v>
      </c>
      <c r="B3392" s="57" t="s">
        <v>4144</v>
      </c>
      <c r="C3392" s="58" t="s">
        <v>428</v>
      </c>
      <c r="D3392" s="58" t="s">
        <v>2284</v>
      </c>
      <c r="E3392" s="58" t="s">
        <v>4145</v>
      </c>
      <c r="F3392" s="58" t="s">
        <v>3027</v>
      </c>
      <c r="G3392" s="58" t="s">
        <v>2315</v>
      </c>
      <c r="H3392" s="58" t="s">
        <v>445</v>
      </c>
      <c r="I3392" s="58" t="s">
        <v>25</v>
      </c>
      <c r="J3392" s="58" t="s">
        <v>25</v>
      </c>
      <c r="K3392" s="57"/>
      <c r="L3392" s="184">
        <v>7020</v>
      </c>
      <c r="M3392" s="185">
        <v>8155</v>
      </c>
      <c r="N3392" s="186">
        <v>8155</v>
      </c>
      <c r="O3392" s="187">
        <f t="shared" si="430"/>
        <v>0</v>
      </c>
      <c r="P3392" s="59">
        <f t="shared" si="429"/>
        <v>100</v>
      </c>
    </row>
    <row r="3393" spans="1:16" s="2" customFormat="1" outlineLevel="2" x14ac:dyDescent="0.2">
      <c r="A3393" s="217">
        <f t="shared" si="428"/>
        <v>3390</v>
      </c>
      <c r="B3393" s="57" t="s">
        <v>3212</v>
      </c>
      <c r="C3393" s="58" t="s">
        <v>428</v>
      </c>
      <c r="D3393" s="58" t="s">
        <v>2284</v>
      </c>
      <c r="E3393" s="58" t="s">
        <v>3213</v>
      </c>
      <c r="F3393" s="58" t="s">
        <v>3027</v>
      </c>
      <c r="G3393" s="58" t="s">
        <v>2315</v>
      </c>
      <c r="H3393" s="58" t="s">
        <v>445</v>
      </c>
      <c r="I3393" s="58" t="s">
        <v>25</v>
      </c>
      <c r="J3393" s="58" t="s">
        <v>25</v>
      </c>
      <c r="K3393" s="57"/>
      <c r="L3393" s="184">
        <v>5412</v>
      </c>
      <c r="M3393" s="185">
        <v>5632</v>
      </c>
      <c r="N3393" s="186">
        <v>5632</v>
      </c>
      <c r="O3393" s="187">
        <f t="shared" si="430"/>
        <v>0</v>
      </c>
      <c r="P3393" s="59">
        <f t="shared" si="429"/>
        <v>100</v>
      </c>
    </row>
    <row r="3394" spans="1:16" s="2" customFormat="1" outlineLevel="2" x14ac:dyDescent="0.2">
      <c r="A3394" s="217">
        <f t="shared" si="428"/>
        <v>3391</v>
      </c>
      <c r="B3394" s="57" t="s">
        <v>3414</v>
      </c>
      <c r="C3394" s="58" t="s">
        <v>428</v>
      </c>
      <c r="D3394" s="58" t="s">
        <v>2284</v>
      </c>
      <c r="E3394" s="58" t="s">
        <v>3415</v>
      </c>
      <c r="F3394" s="58" t="s">
        <v>3027</v>
      </c>
      <c r="G3394" s="58" t="s">
        <v>2315</v>
      </c>
      <c r="H3394" s="58" t="s">
        <v>445</v>
      </c>
      <c r="I3394" s="58" t="s">
        <v>25</v>
      </c>
      <c r="J3394" s="58" t="s">
        <v>25</v>
      </c>
      <c r="K3394" s="57"/>
      <c r="L3394" s="184">
        <v>3878</v>
      </c>
      <c r="M3394" s="185">
        <v>4750</v>
      </c>
      <c r="N3394" s="186">
        <v>4750</v>
      </c>
      <c r="O3394" s="187">
        <f t="shared" si="430"/>
        <v>0</v>
      </c>
      <c r="P3394" s="59">
        <f t="shared" si="429"/>
        <v>100</v>
      </c>
    </row>
    <row r="3395" spans="1:16" s="2" customFormat="1" outlineLevel="2" x14ac:dyDescent="0.2">
      <c r="A3395" s="217">
        <f t="shared" si="428"/>
        <v>3392</v>
      </c>
      <c r="B3395" s="57" t="s">
        <v>3214</v>
      </c>
      <c r="C3395" s="58" t="s">
        <v>428</v>
      </c>
      <c r="D3395" s="58" t="s">
        <v>2284</v>
      </c>
      <c r="E3395" s="58" t="s">
        <v>3215</v>
      </c>
      <c r="F3395" s="58" t="s">
        <v>3027</v>
      </c>
      <c r="G3395" s="58" t="s">
        <v>2315</v>
      </c>
      <c r="H3395" s="58" t="s">
        <v>445</v>
      </c>
      <c r="I3395" s="58" t="s">
        <v>25</v>
      </c>
      <c r="J3395" s="58" t="s">
        <v>25</v>
      </c>
      <c r="K3395" s="57"/>
      <c r="L3395" s="184">
        <v>6411</v>
      </c>
      <c r="M3395" s="185">
        <v>7058</v>
      </c>
      <c r="N3395" s="186">
        <v>7058</v>
      </c>
      <c r="O3395" s="187">
        <f t="shared" si="430"/>
        <v>0</v>
      </c>
      <c r="P3395" s="59">
        <f t="shared" si="429"/>
        <v>100</v>
      </c>
    </row>
    <row r="3396" spans="1:16" s="2" customFormat="1" outlineLevel="2" x14ac:dyDescent="0.2">
      <c r="A3396" s="217">
        <f t="shared" si="428"/>
        <v>3393</v>
      </c>
      <c r="B3396" s="57" t="s">
        <v>3216</v>
      </c>
      <c r="C3396" s="58" t="s">
        <v>428</v>
      </c>
      <c r="D3396" s="58" t="s">
        <v>2284</v>
      </c>
      <c r="E3396" s="58" t="s">
        <v>3217</v>
      </c>
      <c r="F3396" s="58" t="s">
        <v>3027</v>
      </c>
      <c r="G3396" s="58" t="s">
        <v>2315</v>
      </c>
      <c r="H3396" s="58" t="s">
        <v>445</v>
      </c>
      <c r="I3396" s="58" t="s">
        <v>25</v>
      </c>
      <c r="J3396" s="58" t="s">
        <v>25</v>
      </c>
      <c r="K3396" s="57"/>
      <c r="L3396" s="184">
        <v>4542</v>
      </c>
      <c r="M3396" s="185">
        <v>4837</v>
      </c>
      <c r="N3396" s="186">
        <v>4837</v>
      </c>
      <c r="O3396" s="187">
        <f t="shared" si="430"/>
        <v>0</v>
      </c>
      <c r="P3396" s="59">
        <f t="shared" si="429"/>
        <v>100</v>
      </c>
    </row>
    <row r="3397" spans="1:16" s="2" customFormat="1" outlineLevel="2" x14ac:dyDescent="0.2">
      <c r="A3397" s="217">
        <f t="shared" si="428"/>
        <v>3394</v>
      </c>
      <c r="B3397" s="57" t="s">
        <v>4146</v>
      </c>
      <c r="C3397" s="58" t="s">
        <v>428</v>
      </c>
      <c r="D3397" s="58" t="s">
        <v>2284</v>
      </c>
      <c r="E3397" s="58" t="s">
        <v>4147</v>
      </c>
      <c r="F3397" s="58" t="s">
        <v>3027</v>
      </c>
      <c r="G3397" s="58" t="s">
        <v>2315</v>
      </c>
      <c r="H3397" s="58" t="s">
        <v>445</v>
      </c>
      <c r="I3397" s="58" t="s">
        <v>25</v>
      </c>
      <c r="J3397" s="58" t="s">
        <v>25</v>
      </c>
      <c r="K3397" s="57"/>
      <c r="L3397" s="184">
        <v>6503</v>
      </c>
      <c r="M3397" s="185">
        <v>7917</v>
      </c>
      <c r="N3397" s="186">
        <v>7917</v>
      </c>
      <c r="O3397" s="187">
        <f t="shared" si="430"/>
        <v>0</v>
      </c>
      <c r="P3397" s="59">
        <f t="shared" si="429"/>
        <v>100</v>
      </c>
    </row>
    <row r="3398" spans="1:16" s="2" customFormat="1" outlineLevel="2" x14ac:dyDescent="0.2">
      <c r="A3398" s="217">
        <f t="shared" ref="A3398:A3461" si="431">A3397+1</f>
        <v>3395</v>
      </c>
      <c r="B3398" s="57" t="s">
        <v>3218</v>
      </c>
      <c r="C3398" s="58" t="s">
        <v>428</v>
      </c>
      <c r="D3398" s="58" t="s">
        <v>2284</v>
      </c>
      <c r="E3398" s="58" t="s">
        <v>3219</v>
      </c>
      <c r="F3398" s="58" t="s">
        <v>3027</v>
      </c>
      <c r="G3398" s="58" t="s">
        <v>2315</v>
      </c>
      <c r="H3398" s="58" t="s">
        <v>445</v>
      </c>
      <c r="I3398" s="58" t="s">
        <v>25</v>
      </c>
      <c r="J3398" s="58" t="s">
        <v>25</v>
      </c>
      <c r="K3398" s="57"/>
      <c r="L3398" s="184">
        <v>6971</v>
      </c>
      <c r="M3398" s="185">
        <v>8328</v>
      </c>
      <c r="N3398" s="186">
        <v>8328</v>
      </c>
      <c r="O3398" s="187">
        <f t="shared" si="430"/>
        <v>0</v>
      </c>
      <c r="P3398" s="59">
        <f t="shared" si="429"/>
        <v>100</v>
      </c>
    </row>
    <row r="3399" spans="1:16" s="2" customFormat="1" outlineLevel="2" x14ac:dyDescent="0.2">
      <c r="A3399" s="217">
        <f t="shared" si="431"/>
        <v>3396</v>
      </c>
      <c r="B3399" s="57" t="s">
        <v>4148</v>
      </c>
      <c r="C3399" s="58" t="s">
        <v>428</v>
      </c>
      <c r="D3399" s="58" t="s">
        <v>2284</v>
      </c>
      <c r="E3399" s="58" t="s">
        <v>3221</v>
      </c>
      <c r="F3399" s="58" t="s">
        <v>3027</v>
      </c>
      <c r="G3399" s="58" t="s">
        <v>2315</v>
      </c>
      <c r="H3399" s="58" t="s">
        <v>445</v>
      </c>
      <c r="I3399" s="58" t="s">
        <v>25</v>
      </c>
      <c r="J3399" s="58" t="s">
        <v>25</v>
      </c>
      <c r="K3399" s="57"/>
      <c r="L3399" s="184">
        <v>9058</v>
      </c>
      <c r="M3399" s="185">
        <v>10662</v>
      </c>
      <c r="N3399" s="186">
        <v>10662</v>
      </c>
      <c r="O3399" s="187">
        <f t="shared" si="430"/>
        <v>0</v>
      </c>
      <c r="P3399" s="59">
        <f t="shared" si="429"/>
        <v>100</v>
      </c>
    </row>
    <row r="3400" spans="1:16" s="2" customFormat="1" outlineLevel="2" x14ac:dyDescent="0.2">
      <c r="A3400" s="217">
        <f t="shared" si="431"/>
        <v>3397</v>
      </c>
      <c r="B3400" s="57" t="s">
        <v>3222</v>
      </c>
      <c r="C3400" s="58" t="s">
        <v>428</v>
      </c>
      <c r="D3400" s="58" t="s">
        <v>2284</v>
      </c>
      <c r="E3400" s="58" t="s">
        <v>3223</v>
      </c>
      <c r="F3400" s="58" t="s">
        <v>3027</v>
      </c>
      <c r="G3400" s="58" t="s">
        <v>2315</v>
      </c>
      <c r="H3400" s="58" t="s">
        <v>445</v>
      </c>
      <c r="I3400" s="58" t="s">
        <v>25</v>
      </c>
      <c r="J3400" s="58" t="s">
        <v>25</v>
      </c>
      <c r="K3400" s="57"/>
      <c r="L3400" s="184">
        <v>6645</v>
      </c>
      <c r="M3400" s="185">
        <v>7500</v>
      </c>
      <c r="N3400" s="186">
        <v>7500</v>
      </c>
      <c r="O3400" s="187">
        <f t="shared" si="430"/>
        <v>0</v>
      </c>
      <c r="P3400" s="59">
        <f t="shared" si="429"/>
        <v>100</v>
      </c>
    </row>
    <row r="3401" spans="1:16" s="2" customFormat="1" outlineLevel="2" x14ac:dyDescent="0.2">
      <c r="A3401" s="217">
        <f t="shared" si="431"/>
        <v>3398</v>
      </c>
      <c r="B3401" s="57" t="s">
        <v>3224</v>
      </c>
      <c r="C3401" s="58" t="s">
        <v>428</v>
      </c>
      <c r="D3401" s="58" t="s">
        <v>2284</v>
      </c>
      <c r="E3401" s="58" t="s">
        <v>3225</v>
      </c>
      <c r="F3401" s="58" t="s">
        <v>3027</v>
      </c>
      <c r="G3401" s="58" t="s">
        <v>2315</v>
      </c>
      <c r="H3401" s="58" t="s">
        <v>445</v>
      </c>
      <c r="I3401" s="58" t="s">
        <v>25</v>
      </c>
      <c r="J3401" s="58" t="s">
        <v>25</v>
      </c>
      <c r="K3401" s="57"/>
      <c r="L3401" s="184">
        <v>6444</v>
      </c>
      <c r="M3401" s="185">
        <v>7381</v>
      </c>
      <c r="N3401" s="186">
        <v>7381</v>
      </c>
      <c r="O3401" s="187">
        <f t="shared" si="430"/>
        <v>0</v>
      </c>
      <c r="P3401" s="59">
        <f t="shared" si="429"/>
        <v>100</v>
      </c>
    </row>
    <row r="3402" spans="1:16" s="2" customFormat="1" outlineLevel="2" x14ac:dyDescent="0.2">
      <c r="A3402" s="217">
        <f t="shared" si="431"/>
        <v>3399</v>
      </c>
      <c r="B3402" s="57" t="s">
        <v>4149</v>
      </c>
      <c r="C3402" s="58" t="s">
        <v>428</v>
      </c>
      <c r="D3402" s="58" t="s">
        <v>2284</v>
      </c>
      <c r="E3402" s="58" t="s">
        <v>4150</v>
      </c>
      <c r="F3402" s="58" t="s">
        <v>3027</v>
      </c>
      <c r="G3402" s="58" t="s">
        <v>2315</v>
      </c>
      <c r="H3402" s="58" t="s">
        <v>445</v>
      </c>
      <c r="I3402" s="58" t="s">
        <v>25</v>
      </c>
      <c r="J3402" s="58" t="s">
        <v>25</v>
      </c>
      <c r="K3402" s="57"/>
      <c r="L3402" s="184">
        <v>5376</v>
      </c>
      <c r="M3402" s="185">
        <v>6443</v>
      </c>
      <c r="N3402" s="186">
        <v>6443</v>
      </c>
      <c r="O3402" s="187">
        <f t="shared" si="430"/>
        <v>0</v>
      </c>
      <c r="P3402" s="59">
        <f t="shared" si="429"/>
        <v>100</v>
      </c>
    </row>
    <row r="3403" spans="1:16" s="2" customFormat="1" outlineLevel="2" x14ac:dyDescent="0.2">
      <c r="A3403" s="217">
        <f t="shared" si="431"/>
        <v>3400</v>
      </c>
      <c r="B3403" s="57" t="s">
        <v>4151</v>
      </c>
      <c r="C3403" s="58" t="s">
        <v>428</v>
      </c>
      <c r="D3403" s="58" t="s">
        <v>2284</v>
      </c>
      <c r="E3403" s="58" t="s">
        <v>4152</v>
      </c>
      <c r="F3403" s="58" t="s">
        <v>3027</v>
      </c>
      <c r="G3403" s="58" t="s">
        <v>2315</v>
      </c>
      <c r="H3403" s="58" t="s">
        <v>445</v>
      </c>
      <c r="I3403" s="58" t="s">
        <v>25</v>
      </c>
      <c r="J3403" s="58" t="s">
        <v>25</v>
      </c>
      <c r="K3403" s="57"/>
      <c r="L3403" s="184">
        <v>3572</v>
      </c>
      <c r="M3403" s="185">
        <v>4671</v>
      </c>
      <c r="N3403" s="186">
        <v>4671</v>
      </c>
      <c r="O3403" s="187">
        <f t="shared" si="430"/>
        <v>0</v>
      </c>
      <c r="P3403" s="59">
        <f t="shared" si="429"/>
        <v>100</v>
      </c>
    </row>
    <row r="3404" spans="1:16" s="2" customFormat="1" outlineLevel="2" x14ac:dyDescent="0.2">
      <c r="A3404" s="217">
        <f t="shared" si="431"/>
        <v>3401</v>
      </c>
      <c r="B3404" s="57" t="s">
        <v>2902</v>
      </c>
      <c r="C3404" s="58" t="s">
        <v>428</v>
      </c>
      <c r="D3404" s="58" t="s">
        <v>2284</v>
      </c>
      <c r="E3404" s="58" t="s">
        <v>2903</v>
      </c>
      <c r="F3404" s="58" t="s">
        <v>151</v>
      </c>
      <c r="G3404" s="58" t="s">
        <v>2315</v>
      </c>
      <c r="H3404" s="58" t="s">
        <v>445</v>
      </c>
      <c r="I3404" s="58" t="s">
        <v>25</v>
      </c>
      <c r="J3404" s="58" t="s">
        <v>25</v>
      </c>
      <c r="K3404" s="57"/>
      <c r="L3404" s="184">
        <v>16656</v>
      </c>
      <c r="M3404" s="185">
        <v>19080</v>
      </c>
      <c r="N3404" s="186">
        <v>19080</v>
      </c>
      <c r="O3404" s="187">
        <f t="shared" si="430"/>
        <v>0</v>
      </c>
      <c r="P3404" s="59">
        <f t="shared" si="429"/>
        <v>100</v>
      </c>
    </row>
    <row r="3405" spans="1:16" s="2" customFormat="1" outlineLevel="2" x14ac:dyDescent="0.2">
      <c r="A3405" s="217">
        <f t="shared" si="431"/>
        <v>3402</v>
      </c>
      <c r="B3405" s="57" t="s">
        <v>4153</v>
      </c>
      <c r="C3405" s="58" t="s">
        <v>428</v>
      </c>
      <c r="D3405" s="58" t="s">
        <v>2284</v>
      </c>
      <c r="E3405" s="58" t="s">
        <v>4154</v>
      </c>
      <c r="F3405" s="58" t="s">
        <v>2854</v>
      </c>
      <c r="G3405" s="58" t="s">
        <v>2315</v>
      </c>
      <c r="H3405" s="58" t="s">
        <v>445</v>
      </c>
      <c r="I3405" s="58" t="s">
        <v>25</v>
      </c>
      <c r="J3405" s="58" t="s">
        <v>25</v>
      </c>
      <c r="K3405" s="57"/>
      <c r="L3405" s="184">
        <v>2359</v>
      </c>
      <c r="M3405" s="185">
        <v>2695</v>
      </c>
      <c r="N3405" s="186">
        <v>2695</v>
      </c>
      <c r="O3405" s="187">
        <f t="shared" si="430"/>
        <v>0</v>
      </c>
      <c r="P3405" s="59">
        <f t="shared" si="429"/>
        <v>100</v>
      </c>
    </row>
    <row r="3406" spans="1:16" s="2" customFormat="1" outlineLevel="2" x14ac:dyDescent="0.2">
      <c r="A3406" s="217">
        <f t="shared" si="431"/>
        <v>3403</v>
      </c>
      <c r="B3406" s="57" t="s">
        <v>4155</v>
      </c>
      <c r="C3406" s="58" t="s">
        <v>428</v>
      </c>
      <c r="D3406" s="58" t="s">
        <v>2284</v>
      </c>
      <c r="E3406" s="58" t="s">
        <v>4156</v>
      </c>
      <c r="F3406" s="58" t="s">
        <v>2854</v>
      </c>
      <c r="G3406" s="58" t="s">
        <v>2315</v>
      </c>
      <c r="H3406" s="58" t="s">
        <v>445</v>
      </c>
      <c r="I3406" s="58" t="s">
        <v>25</v>
      </c>
      <c r="J3406" s="58" t="s">
        <v>25</v>
      </c>
      <c r="K3406" s="57"/>
      <c r="L3406" s="184">
        <v>5391</v>
      </c>
      <c r="M3406" s="185">
        <v>6111</v>
      </c>
      <c r="N3406" s="186">
        <v>6111</v>
      </c>
      <c r="O3406" s="187">
        <f t="shared" si="430"/>
        <v>0</v>
      </c>
      <c r="P3406" s="59">
        <f t="shared" si="429"/>
        <v>100</v>
      </c>
    </row>
    <row r="3407" spans="1:16" s="2" customFormat="1" outlineLevel="2" x14ac:dyDescent="0.2">
      <c r="A3407" s="217">
        <f t="shared" si="431"/>
        <v>3404</v>
      </c>
      <c r="B3407" s="57" t="s">
        <v>4157</v>
      </c>
      <c r="C3407" s="58" t="s">
        <v>428</v>
      </c>
      <c r="D3407" s="58" t="s">
        <v>2284</v>
      </c>
      <c r="E3407" s="58" t="s">
        <v>4158</v>
      </c>
      <c r="F3407" s="58" t="s">
        <v>2854</v>
      </c>
      <c r="G3407" s="58" t="s">
        <v>2315</v>
      </c>
      <c r="H3407" s="58" t="s">
        <v>445</v>
      </c>
      <c r="I3407" s="58" t="s">
        <v>25</v>
      </c>
      <c r="J3407" s="58" t="s">
        <v>25</v>
      </c>
      <c r="K3407" s="57"/>
      <c r="L3407" s="184">
        <v>2379</v>
      </c>
      <c r="M3407" s="185">
        <v>3178</v>
      </c>
      <c r="N3407" s="186">
        <v>3178</v>
      </c>
      <c r="O3407" s="187">
        <f t="shared" si="430"/>
        <v>0</v>
      </c>
      <c r="P3407" s="59">
        <f t="shared" si="429"/>
        <v>100</v>
      </c>
    </row>
    <row r="3408" spans="1:16" s="2" customFormat="1" outlineLevel="2" x14ac:dyDescent="0.2">
      <c r="A3408" s="217">
        <f t="shared" si="431"/>
        <v>3405</v>
      </c>
      <c r="B3408" s="57" t="s">
        <v>4159</v>
      </c>
      <c r="C3408" s="58" t="s">
        <v>428</v>
      </c>
      <c r="D3408" s="58" t="s">
        <v>2284</v>
      </c>
      <c r="E3408" s="58" t="s">
        <v>4160</v>
      </c>
      <c r="F3408" s="58" t="s">
        <v>2854</v>
      </c>
      <c r="G3408" s="58" t="s">
        <v>2315</v>
      </c>
      <c r="H3408" s="58" t="s">
        <v>445</v>
      </c>
      <c r="I3408" s="58" t="s">
        <v>25</v>
      </c>
      <c r="J3408" s="58" t="s">
        <v>25</v>
      </c>
      <c r="K3408" s="57"/>
      <c r="L3408" s="184">
        <v>3932</v>
      </c>
      <c r="M3408" s="185">
        <v>4586</v>
      </c>
      <c r="N3408" s="186">
        <v>4586</v>
      </c>
      <c r="O3408" s="187">
        <f t="shared" si="430"/>
        <v>0</v>
      </c>
      <c r="P3408" s="59">
        <f t="shared" si="429"/>
        <v>100</v>
      </c>
    </row>
    <row r="3409" spans="1:16" s="2" customFormat="1" outlineLevel="2" x14ac:dyDescent="0.2">
      <c r="A3409" s="217">
        <f t="shared" si="431"/>
        <v>3406</v>
      </c>
      <c r="B3409" s="57" t="s">
        <v>4161</v>
      </c>
      <c r="C3409" s="58" t="s">
        <v>428</v>
      </c>
      <c r="D3409" s="58" t="s">
        <v>2284</v>
      </c>
      <c r="E3409" s="58" t="s">
        <v>4162</v>
      </c>
      <c r="F3409" s="58" t="s">
        <v>2854</v>
      </c>
      <c r="G3409" s="58" t="s">
        <v>2315</v>
      </c>
      <c r="H3409" s="58" t="s">
        <v>445</v>
      </c>
      <c r="I3409" s="58" t="s">
        <v>25</v>
      </c>
      <c r="J3409" s="58" t="s">
        <v>25</v>
      </c>
      <c r="K3409" s="57"/>
      <c r="L3409" s="184">
        <v>3736</v>
      </c>
      <c r="M3409" s="185">
        <v>4083</v>
      </c>
      <c r="N3409" s="186">
        <v>4083</v>
      </c>
      <c r="O3409" s="187">
        <f t="shared" si="430"/>
        <v>0</v>
      </c>
      <c r="P3409" s="59">
        <f t="shared" si="429"/>
        <v>100</v>
      </c>
    </row>
    <row r="3410" spans="1:16" s="2" customFormat="1" outlineLevel="2" x14ac:dyDescent="0.2">
      <c r="A3410" s="217">
        <f t="shared" si="431"/>
        <v>3407</v>
      </c>
      <c r="B3410" s="57" t="s">
        <v>4163</v>
      </c>
      <c r="C3410" s="58" t="s">
        <v>428</v>
      </c>
      <c r="D3410" s="58" t="s">
        <v>2284</v>
      </c>
      <c r="E3410" s="58" t="s">
        <v>4164</v>
      </c>
      <c r="F3410" s="58" t="s">
        <v>2854</v>
      </c>
      <c r="G3410" s="58" t="s">
        <v>2315</v>
      </c>
      <c r="H3410" s="58" t="s">
        <v>445</v>
      </c>
      <c r="I3410" s="58" t="s">
        <v>25</v>
      </c>
      <c r="J3410" s="58" t="s">
        <v>25</v>
      </c>
      <c r="K3410" s="57"/>
      <c r="L3410" s="184">
        <v>17228</v>
      </c>
      <c r="M3410" s="185">
        <v>18406</v>
      </c>
      <c r="N3410" s="186">
        <v>18406</v>
      </c>
      <c r="O3410" s="187">
        <f t="shared" si="430"/>
        <v>0</v>
      </c>
      <c r="P3410" s="59">
        <f t="shared" si="429"/>
        <v>100</v>
      </c>
    </row>
    <row r="3411" spans="1:16" s="2" customFormat="1" outlineLevel="2" x14ac:dyDescent="0.2">
      <c r="A3411" s="217">
        <f t="shared" si="431"/>
        <v>3408</v>
      </c>
      <c r="B3411" s="57" t="s">
        <v>4165</v>
      </c>
      <c r="C3411" s="58" t="s">
        <v>428</v>
      </c>
      <c r="D3411" s="58" t="s">
        <v>2284</v>
      </c>
      <c r="E3411" s="58" t="s">
        <v>4166</v>
      </c>
      <c r="F3411" s="58" t="s">
        <v>2854</v>
      </c>
      <c r="G3411" s="58" t="s">
        <v>2315</v>
      </c>
      <c r="H3411" s="58" t="s">
        <v>445</v>
      </c>
      <c r="I3411" s="58" t="s">
        <v>25</v>
      </c>
      <c r="J3411" s="58" t="s">
        <v>25</v>
      </c>
      <c r="K3411" s="57"/>
      <c r="L3411" s="184">
        <v>4887</v>
      </c>
      <c r="M3411" s="185">
        <v>5110</v>
      </c>
      <c r="N3411" s="186">
        <v>5110</v>
      </c>
      <c r="O3411" s="187">
        <f t="shared" si="430"/>
        <v>0</v>
      </c>
      <c r="P3411" s="59">
        <f t="shared" ref="P3411:P3467" si="432">N3411/M3411*100</f>
        <v>100</v>
      </c>
    </row>
    <row r="3412" spans="1:16" s="2" customFormat="1" outlineLevel="2" x14ac:dyDescent="0.2">
      <c r="A3412" s="217">
        <f t="shared" si="431"/>
        <v>3409</v>
      </c>
      <c r="B3412" s="57" t="s">
        <v>4167</v>
      </c>
      <c r="C3412" s="58" t="s">
        <v>428</v>
      </c>
      <c r="D3412" s="58" t="s">
        <v>2284</v>
      </c>
      <c r="E3412" s="58" t="s">
        <v>4168</v>
      </c>
      <c r="F3412" s="58" t="s">
        <v>2854</v>
      </c>
      <c r="G3412" s="58" t="s">
        <v>2315</v>
      </c>
      <c r="H3412" s="58" t="s">
        <v>445</v>
      </c>
      <c r="I3412" s="58" t="s">
        <v>25</v>
      </c>
      <c r="J3412" s="58" t="s">
        <v>25</v>
      </c>
      <c r="K3412" s="57"/>
      <c r="L3412" s="184">
        <v>7054</v>
      </c>
      <c r="M3412" s="185">
        <v>7348</v>
      </c>
      <c r="N3412" s="186">
        <v>7348</v>
      </c>
      <c r="O3412" s="187">
        <f t="shared" si="430"/>
        <v>0</v>
      </c>
      <c r="P3412" s="59">
        <f t="shared" si="432"/>
        <v>100</v>
      </c>
    </row>
    <row r="3413" spans="1:16" s="2" customFormat="1" outlineLevel="2" x14ac:dyDescent="0.2">
      <c r="A3413" s="217">
        <f t="shared" si="431"/>
        <v>3410</v>
      </c>
      <c r="B3413" s="57" t="s">
        <v>4169</v>
      </c>
      <c r="C3413" s="58" t="s">
        <v>428</v>
      </c>
      <c r="D3413" s="58" t="s">
        <v>2284</v>
      </c>
      <c r="E3413" s="58" t="s">
        <v>4170</v>
      </c>
      <c r="F3413" s="58" t="s">
        <v>2854</v>
      </c>
      <c r="G3413" s="58" t="s">
        <v>2315</v>
      </c>
      <c r="H3413" s="58" t="s">
        <v>445</v>
      </c>
      <c r="I3413" s="58" t="s">
        <v>25</v>
      </c>
      <c r="J3413" s="58" t="s">
        <v>25</v>
      </c>
      <c r="K3413" s="57"/>
      <c r="L3413" s="184">
        <v>1843</v>
      </c>
      <c r="M3413" s="185">
        <v>2064</v>
      </c>
      <c r="N3413" s="186">
        <v>2064</v>
      </c>
      <c r="O3413" s="187">
        <f t="shared" si="430"/>
        <v>0</v>
      </c>
      <c r="P3413" s="59">
        <f t="shared" si="432"/>
        <v>100</v>
      </c>
    </row>
    <row r="3414" spans="1:16" s="2" customFormat="1" outlineLevel="2" x14ac:dyDescent="0.2">
      <c r="A3414" s="217">
        <f t="shared" si="431"/>
        <v>3411</v>
      </c>
      <c r="B3414" s="57" t="s">
        <v>4171</v>
      </c>
      <c r="C3414" s="58" t="s">
        <v>428</v>
      </c>
      <c r="D3414" s="58" t="s">
        <v>2284</v>
      </c>
      <c r="E3414" s="58" t="s">
        <v>4172</v>
      </c>
      <c r="F3414" s="58" t="s">
        <v>2854</v>
      </c>
      <c r="G3414" s="58" t="s">
        <v>2315</v>
      </c>
      <c r="H3414" s="58" t="s">
        <v>445</v>
      </c>
      <c r="I3414" s="58" t="s">
        <v>25</v>
      </c>
      <c r="J3414" s="58" t="s">
        <v>25</v>
      </c>
      <c r="K3414" s="57"/>
      <c r="L3414" s="184">
        <v>1750</v>
      </c>
      <c r="M3414" s="185">
        <v>1905</v>
      </c>
      <c r="N3414" s="186">
        <v>1905</v>
      </c>
      <c r="O3414" s="187">
        <f t="shared" ref="O3414:O3452" si="433">N3414-M3414</f>
        <v>0</v>
      </c>
      <c r="P3414" s="59">
        <f t="shared" si="432"/>
        <v>100</v>
      </c>
    </row>
    <row r="3415" spans="1:16" s="2" customFormat="1" outlineLevel="2" x14ac:dyDescent="0.2">
      <c r="A3415" s="217">
        <f t="shared" si="431"/>
        <v>3412</v>
      </c>
      <c r="B3415" s="57" t="s">
        <v>4173</v>
      </c>
      <c r="C3415" s="58" t="s">
        <v>428</v>
      </c>
      <c r="D3415" s="58" t="s">
        <v>2284</v>
      </c>
      <c r="E3415" s="58" t="s">
        <v>4174</v>
      </c>
      <c r="F3415" s="58" t="s">
        <v>2531</v>
      </c>
      <c r="G3415" s="58" t="s">
        <v>2315</v>
      </c>
      <c r="H3415" s="58" t="s">
        <v>445</v>
      </c>
      <c r="I3415" s="58" t="s">
        <v>25</v>
      </c>
      <c r="J3415" s="58" t="s">
        <v>25</v>
      </c>
      <c r="K3415" s="57"/>
      <c r="L3415" s="184">
        <v>5660</v>
      </c>
      <c r="M3415" s="185">
        <v>6244</v>
      </c>
      <c r="N3415" s="186">
        <v>6244</v>
      </c>
      <c r="O3415" s="187">
        <f t="shared" si="433"/>
        <v>0</v>
      </c>
      <c r="P3415" s="59">
        <f t="shared" si="432"/>
        <v>100</v>
      </c>
    </row>
    <row r="3416" spans="1:16" s="2" customFormat="1" outlineLevel="2" x14ac:dyDescent="0.2">
      <c r="A3416" s="217">
        <f t="shared" si="431"/>
        <v>3413</v>
      </c>
      <c r="B3416" s="57" t="s">
        <v>4175</v>
      </c>
      <c r="C3416" s="58" t="s">
        <v>428</v>
      </c>
      <c r="D3416" s="58" t="s">
        <v>2284</v>
      </c>
      <c r="E3416" s="58" t="s">
        <v>507</v>
      </c>
      <c r="F3416" s="58" t="s">
        <v>2531</v>
      </c>
      <c r="G3416" s="58" t="s">
        <v>2315</v>
      </c>
      <c r="H3416" s="58" t="s">
        <v>445</v>
      </c>
      <c r="I3416" s="58" t="s">
        <v>25</v>
      </c>
      <c r="J3416" s="58" t="s">
        <v>25</v>
      </c>
      <c r="K3416" s="57"/>
      <c r="L3416" s="184">
        <v>17638</v>
      </c>
      <c r="M3416" s="185">
        <v>20836</v>
      </c>
      <c r="N3416" s="186">
        <v>20836</v>
      </c>
      <c r="O3416" s="187">
        <f t="shared" si="433"/>
        <v>0</v>
      </c>
      <c r="P3416" s="59">
        <f t="shared" si="432"/>
        <v>100</v>
      </c>
    </row>
    <row r="3417" spans="1:16" s="2" customFormat="1" outlineLevel="2" x14ac:dyDescent="0.2">
      <c r="A3417" s="217">
        <f t="shared" si="431"/>
        <v>3414</v>
      </c>
      <c r="B3417" s="57" t="s">
        <v>4176</v>
      </c>
      <c r="C3417" s="58" t="s">
        <v>428</v>
      </c>
      <c r="D3417" s="58" t="s">
        <v>2284</v>
      </c>
      <c r="E3417" s="58" t="s">
        <v>4177</v>
      </c>
      <c r="F3417" s="58" t="s">
        <v>2531</v>
      </c>
      <c r="G3417" s="58" t="s">
        <v>2315</v>
      </c>
      <c r="H3417" s="58" t="s">
        <v>445</v>
      </c>
      <c r="I3417" s="58" t="s">
        <v>25</v>
      </c>
      <c r="J3417" s="58" t="s">
        <v>25</v>
      </c>
      <c r="K3417" s="57"/>
      <c r="L3417" s="184">
        <v>13193</v>
      </c>
      <c r="M3417" s="185">
        <v>15275</v>
      </c>
      <c r="N3417" s="186">
        <v>15275</v>
      </c>
      <c r="O3417" s="187">
        <f t="shared" si="433"/>
        <v>0</v>
      </c>
      <c r="P3417" s="59">
        <f t="shared" si="432"/>
        <v>100</v>
      </c>
    </row>
    <row r="3418" spans="1:16" s="2" customFormat="1" outlineLevel="2" x14ac:dyDescent="0.2">
      <c r="A3418" s="217">
        <f t="shared" si="431"/>
        <v>3415</v>
      </c>
      <c r="B3418" s="57" t="s">
        <v>4178</v>
      </c>
      <c r="C3418" s="58" t="s">
        <v>428</v>
      </c>
      <c r="D3418" s="58" t="s">
        <v>2284</v>
      </c>
      <c r="E3418" s="58" t="s">
        <v>4179</v>
      </c>
      <c r="F3418" s="58" t="s">
        <v>2531</v>
      </c>
      <c r="G3418" s="58" t="s">
        <v>2315</v>
      </c>
      <c r="H3418" s="58" t="s">
        <v>445</v>
      </c>
      <c r="I3418" s="58" t="s">
        <v>25</v>
      </c>
      <c r="J3418" s="58" t="s">
        <v>25</v>
      </c>
      <c r="K3418" s="57"/>
      <c r="L3418" s="184">
        <v>8687</v>
      </c>
      <c r="M3418" s="185">
        <v>10265</v>
      </c>
      <c r="N3418" s="186">
        <v>10265</v>
      </c>
      <c r="O3418" s="187">
        <f t="shared" si="433"/>
        <v>0</v>
      </c>
      <c r="P3418" s="59">
        <f t="shared" si="432"/>
        <v>100</v>
      </c>
    </row>
    <row r="3419" spans="1:16" s="2" customFormat="1" outlineLevel="2" x14ac:dyDescent="0.2">
      <c r="A3419" s="217">
        <f t="shared" si="431"/>
        <v>3416</v>
      </c>
      <c r="B3419" s="57" t="s">
        <v>4180</v>
      </c>
      <c r="C3419" s="58" t="s">
        <v>428</v>
      </c>
      <c r="D3419" s="58" t="s">
        <v>2284</v>
      </c>
      <c r="E3419" s="58" t="s">
        <v>4181</v>
      </c>
      <c r="F3419" s="58" t="s">
        <v>2531</v>
      </c>
      <c r="G3419" s="58" t="s">
        <v>2315</v>
      </c>
      <c r="H3419" s="58" t="s">
        <v>445</v>
      </c>
      <c r="I3419" s="58" t="s">
        <v>25</v>
      </c>
      <c r="J3419" s="58" t="s">
        <v>25</v>
      </c>
      <c r="K3419" s="57"/>
      <c r="L3419" s="184">
        <v>7308</v>
      </c>
      <c r="M3419" s="185">
        <v>9074</v>
      </c>
      <c r="N3419" s="186">
        <v>9074</v>
      </c>
      <c r="O3419" s="187">
        <f t="shared" si="433"/>
        <v>0</v>
      </c>
      <c r="P3419" s="59">
        <f t="shared" si="432"/>
        <v>100</v>
      </c>
    </row>
    <row r="3420" spans="1:16" s="2" customFormat="1" outlineLevel="2" x14ac:dyDescent="0.2">
      <c r="A3420" s="217">
        <f t="shared" si="431"/>
        <v>3417</v>
      </c>
      <c r="B3420" s="57" t="s">
        <v>4182</v>
      </c>
      <c r="C3420" s="58" t="s">
        <v>428</v>
      </c>
      <c r="D3420" s="58" t="s">
        <v>2284</v>
      </c>
      <c r="E3420" s="58" t="s">
        <v>4183</v>
      </c>
      <c r="F3420" s="58" t="s">
        <v>2531</v>
      </c>
      <c r="G3420" s="58" t="s">
        <v>2315</v>
      </c>
      <c r="H3420" s="58" t="s">
        <v>445</v>
      </c>
      <c r="I3420" s="58" t="s">
        <v>25</v>
      </c>
      <c r="J3420" s="58" t="s">
        <v>25</v>
      </c>
      <c r="K3420" s="57"/>
      <c r="L3420" s="184">
        <v>3115</v>
      </c>
      <c r="M3420" s="185">
        <v>3984</v>
      </c>
      <c r="N3420" s="186">
        <v>3984</v>
      </c>
      <c r="O3420" s="187">
        <f t="shared" si="433"/>
        <v>0</v>
      </c>
      <c r="P3420" s="59">
        <f t="shared" si="432"/>
        <v>100</v>
      </c>
    </row>
    <row r="3421" spans="1:16" s="2" customFormat="1" outlineLevel="2" x14ac:dyDescent="0.2">
      <c r="A3421" s="217">
        <f t="shared" si="431"/>
        <v>3418</v>
      </c>
      <c r="B3421" s="57" t="s">
        <v>4184</v>
      </c>
      <c r="C3421" s="58" t="s">
        <v>428</v>
      </c>
      <c r="D3421" s="58" t="s">
        <v>2284</v>
      </c>
      <c r="E3421" s="58" t="s">
        <v>4185</v>
      </c>
      <c r="F3421" s="58" t="s">
        <v>2531</v>
      </c>
      <c r="G3421" s="58" t="s">
        <v>2315</v>
      </c>
      <c r="H3421" s="58" t="s">
        <v>445</v>
      </c>
      <c r="I3421" s="58" t="s">
        <v>25</v>
      </c>
      <c r="J3421" s="58" t="s">
        <v>25</v>
      </c>
      <c r="K3421" s="57"/>
      <c r="L3421" s="184">
        <v>19776</v>
      </c>
      <c r="M3421" s="185">
        <v>25017</v>
      </c>
      <c r="N3421" s="186">
        <v>25017</v>
      </c>
      <c r="O3421" s="187">
        <f t="shared" si="433"/>
        <v>0</v>
      </c>
      <c r="P3421" s="59">
        <f t="shared" si="432"/>
        <v>100</v>
      </c>
    </row>
    <row r="3422" spans="1:16" s="2" customFormat="1" outlineLevel="2" x14ac:dyDescent="0.2">
      <c r="A3422" s="217">
        <f t="shared" si="431"/>
        <v>3419</v>
      </c>
      <c r="B3422" s="57" t="s">
        <v>4186</v>
      </c>
      <c r="C3422" s="58" t="s">
        <v>428</v>
      </c>
      <c r="D3422" s="58" t="s">
        <v>2284</v>
      </c>
      <c r="E3422" s="58" t="s">
        <v>2531</v>
      </c>
      <c r="F3422" s="58" t="s">
        <v>2531</v>
      </c>
      <c r="G3422" s="58" t="s">
        <v>2315</v>
      </c>
      <c r="H3422" s="58" t="s">
        <v>445</v>
      </c>
      <c r="I3422" s="58" t="s">
        <v>25</v>
      </c>
      <c r="J3422" s="58" t="s">
        <v>25</v>
      </c>
      <c r="K3422" s="57"/>
      <c r="L3422" s="184">
        <v>4953</v>
      </c>
      <c r="M3422" s="185">
        <v>6836</v>
      </c>
      <c r="N3422" s="186">
        <v>6836</v>
      </c>
      <c r="O3422" s="187">
        <f t="shared" si="433"/>
        <v>0</v>
      </c>
      <c r="P3422" s="59">
        <f t="shared" si="432"/>
        <v>100</v>
      </c>
    </row>
    <row r="3423" spans="1:16" s="2" customFormat="1" outlineLevel="2" x14ac:dyDescent="0.2">
      <c r="A3423" s="217">
        <f t="shared" si="431"/>
        <v>3420</v>
      </c>
      <c r="B3423" s="57" t="s">
        <v>4187</v>
      </c>
      <c r="C3423" s="58" t="s">
        <v>428</v>
      </c>
      <c r="D3423" s="58" t="s">
        <v>2284</v>
      </c>
      <c r="E3423" s="58" t="s">
        <v>4188</v>
      </c>
      <c r="F3423" s="58" t="s">
        <v>2531</v>
      </c>
      <c r="G3423" s="58" t="s">
        <v>2315</v>
      </c>
      <c r="H3423" s="58" t="s">
        <v>445</v>
      </c>
      <c r="I3423" s="58" t="s">
        <v>25</v>
      </c>
      <c r="J3423" s="58" t="s">
        <v>25</v>
      </c>
      <c r="K3423" s="57"/>
      <c r="L3423" s="184">
        <v>12005</v>
      </c>
      <c r="M3423" s="185">
        <v>14467</v>
      </c>
      <c r="N3423" s="186">
        <v>14467</v>
      </c>
      <c r="O3423" s="187">
        <f t="shared" si="433"/>
        <v>0</v>
      </c>
      <c r="P3423" s="59">
        <f t="shared" si="432"/>
        <v>100</v>
      </c>
    </row>
    <row r="3424" spans="1:16" s="2" customFormat="1" outlineLevel="2" x14ac:dyDescent="0.2">
      <c r="A3424" s="217">
        <f t="shared" si="431"/>
        <v>3421</v>
      </c>
      <c r="B3424" s="57" t="s">
        <v>4189</v>
      </c>
      <c r="C3424" s="58" t="s">
        <v>428</v>
      </c>
      <c r="D3424" s="58" t="s">
        <v>2284</v>
      </c>
      <c r="E3424" s="58" t="s">
        <v>4190</v>
      </c>
      <c r="F3424" s="58" t="s">
        <v>2531</v>
      </c>
      <c r="G3424" s="58" t="s">
        <v>2315</v>
      </c>
      <c r="H3424" s="58" t="s">
        <v>445</v>
      </c>
      <c r="I3424" s="58" t="s">
        <v>25</v>
      </c>
      <c r="J3424" s="58" t="s">
        <v>25</v>
      </c>
      <c r="K3424" s="57"/>
      <c r="L3424" s="184">
        <v>15101</v>
      </c>
      <c r="M3424" s="185">
        <v>17976</v>
      </c>
      <c r="N3424" s="186">
        <v>17976</v>
      </c>
      <c r="O3424" s="187">
        <f t="shared" si="433"/>
        <v>0</v>
      </c>
      <c r="P3424" s="59">
        <f t="shared" si="432"/>
        <v>100</v>
      </c>
    </row>
    <row r="3425" spans="1:16" s="2" customFormat="1" outlineLevel="2" x14ac:dyDescent="0.2">
      <c r="A3425" s="217">
        <f t="shared" si="431"/>
        <v>3422</v>
      </c>
      <c r="B3425" s="57" t="s">
        <v>4191</v>
      </c>
      <c r="C3425" s="58" t="s">
        <v>428</v>
      </c>
      <c r="D3425" s="58" t="s">
        <v>2284</v>
      </c>
      <c r="E3425" s="58" t="s">
        <v>4192</v>
      </c>
      <c r="F3425" s="58" t="s">
        <v>2531</v>
      </c>
      <c r="G3425" s="58" t="s">
        <v>2315</v>
      </c>
      <c r="H3425" s="58" t="s">
        <v>445</v>
      </c>
      <c r="I3425" s="58" t="s">
        <v>25</v>
      </c>
      <c r="J3425" s="58" t="s">
        <v>25</v>
      </c>
      <c r="K3425" s="57"/>
      <c r="L3425" s="184">
        <v>13818</v>
      </c>
      <c r="M3425" s="185">
        <v>16064</v>
      </c>
      <c r="N3425" s="186">
        <v>16064</v>
      </c>
      <c r="O3425" s="187">
        <f t="shared" si="433"/>
        <v>0</v>
      </c>
      <c r="P3425" s="59">
        <f t="shared" si="432"/>
        <v>100</v>
      </c>
    </row>
    <row r="3426" spans="1:16" s="2" customFormat="1" outlineLevel="2" x14ac:dyDescent="0.2">
      <c r="A3426" s="217">
        <f t="shared" si="431"/>
        <v>3423</v>
      </c>
      <c r="B3426" s="57" t="s">
        <v>4193</v>
      </c>
      <c r="C3426" s="58" t="s">
        <v>428</v>
      </c>
      <c r="D3426" s="58" t="s">
        <v>2284</v>
      </c>
      <c r="E3426" s="58" t="s">
        <v>4194</v>
      </c>
      <c r="F3426" s="58" t="s">
        <v>2531</v>
      </c>
      <c r="G3426" s="58" t="s">
        <v>2315</v>
      </c>
      <c r="H3426" s="58" t="s">
        <v>445</v>
      </c>
      <c r="I3426" s="58" t="s">
        <v>25</v>
      </c>
      <c r="J3426" s="58" t="s">
        <v>25</v>
      </c>
      <c r="K3426" s="57"/>
      <c r="L3426" s="184">
        <v>4393</v>
      </c>
      <c r="M3426" s="185">
        <v>5482</v>
      </c>
      <c r="N3426" s="186">
        <v>5482</v>
      </c>
      <c r="O3426" s="187">
        <f t="shared" si="433"/>
        <v>0</v>
      </c>
      <c r="P3426" s="59">
        <f t="shared" si="432"/>
        <v>100</v>
      </c>
    </row>
    <row r="3427" spans="1:16" s="2" customFormat="1" outlineLevel="2" x14ac:dyDescent="0.2">
      <c r="A3427" s="217">
        <f t="shared" si="431"/>
        <v>3424</v>
      </c>
      <c r="B3427" s="57" t="s">
        <v>4195</v>
      </c>
      <c r="C3427" s="58" t="s">
        <v>428</v>
      </c>
      <c r="D3427" s="58" t="s">
        <v>2284</v>
      </c>
      <c r="E3427" s="58" t="s">
        <v>4196</v>
      </c>
      <c r="F3427" s="58" t="s">
        <v>2531</v>
      </c>
      <c r="G3427" s="58" t="s">
        <v>2315</v>
      </c>
      <c r="H3427" s="58" t="s">
        <v>445</v>
      </c>
      <c r="I3427" s="58" t="s">
        <v>25</v>
      </c>
      <c r="J3427" s="58" t="s">
        <v>25</v>
      </c>
      <c r="K3427" s="57"/>
      <c r="L3427" s="184">
        <v>4899</v>
      </c>
      <c r="M3427" s="185">
        <v>5978</v>
      </c>
      <c r="N3427" s="186">
        <v>5978</v>
      </c>
      <c r="O3427" s="187">
        <f t="shared" si="433"/>
        <v>0</v>
      </c>
      <c r="P3427" s="59">
        <f t="shared" si="432"/>
        <v>100</v>
      </c>
    </row>
    <row r="3428" spans="1:16" s="2" customFormat="1" outlineLevel="2" x14ac:dyDescent="0.2">
      <c r="A3428" s="217">
        <f t="shared" si="431"/>
        <v>3425</v>
      </c>
      <c r="B3428" s="57" t="s">
        <v>4197</v>
      </c>
      <c r="C3428" s="58" t="s">
        <v>428</v>
      </c>
      <c r="D3428" s="58" t="s">
        <v>2284</v>
      </c>
      <c r="E3428" s="58" t="s">
        <v>4198</v>
      </c>
      <c r="F3428" s="58" t="s">
        <v>2531</v>
      </c>
      <c r="G3428" s="58" t="s">
        <v>2315</v>
      </c>
      <c r="H3428" s="58" t="s">
        <v>445</v>
      </c>
      <c r="I3428" s="58" t="s">
        <v>25</v>
      </c>
      <c r="J3428" s="58" t="s">
        <v>25</v>
      </c>
      <c r="K3428" s="57"/>
      <c r="L3428" s="184">
        <v>12909</v>
      </c>
      <c r="M3428" s="185">
        <v>15097</v>
      </c>
      <c r="N3428" s="186">
        <v>15097</v>
      </c>
      <c r="O3428" s="187">
        <f t="shared" si="433"/>
        <v>0</v>
      </c>
      <c r="P3428" s="59">
        <f t="shared" si="432"/>
        <v>100</v>
      </c>
    </row>
    <row r="3429" spans="1:16" s="2" customFormat="1" outlineLevel="2" x14ac:dyDescent="0.2">
      <c r="A3429" s="217">
        <f t="shared" si="431"/>
        <v>3426</v>
      </c>
      <c r="B3429" s="57" t="s">
        <v>4199</v>
      </c>
      <c r="C3429" s="58" t="s">
        <v>428</v>
      </c>
      <c r="D3429" s="58" t="s">
        <v>2284</v>
      </c>
      <c r="E3429" s="58" t="s">
        <v>4200</v>
      </c>
      <c r="F3429" s="58" t="s">
        <v>2531</v>
      </c>
      <c r="G3429" s="58" t="s">
        <v>2315</v>
      </c>
      <c r="H3429" s="58" t="s">
        <v>445</v>
      </c>
      <c r="I3429" s="58" t="s">
        <v>25</v>
      </c>
      <c r="J3429" s="58" t="s">
        <v>25</v>
      </c>
      <c r="K3429" s="57"/>
      <c r="L3429" s="184">
        <v>21043</v>
      </c>
      <c r="M3429" s="185">
        <v>26365</v>
      </c>
      <c r="N3429" s="186">
        <v>26365</v>
      </c>
      <c r="O3429" s="187">
        <f t="shared" si="433"/>
        <v>0</v>
      </c>
      <c r="P3429" s="59">
        <f t="shared" si="432"/>
        <v>100</v>
      </c>
    </row>
    <row r="3430" spans="1:16" s="2" customFormat="1" outlineLevel="2" x14ac:dyDescent="0.2">
      <c r="A3430" s="217">
        <f t="shared" si="431"/>
        <v>3427</v>
      </c>
      <c r="B3430" s="57" t="s">
        <v>4201</v>
      </c>
      <c r="C3430" s="58" t="s">
        <v>428</v>
      </c>
      <c r="D3430" s="58" t="s">
        <v>2284</v>
      </c>
      <c r="E3430" s="58" t="s">
        <v>159</v>
      </c>
      <c r="F3430" s="58" t="s">
        <v>2531</v>
      </c>
      <c r="G3430" s="58" t="s">
        <v>2315</v>
      </c>
      <c r="H3430" s="58" t="s">
        <v>445</v>
      </c>
      <c r="I3430" s="58" t="s">
        <v>25</v>
      </c>
      <c r="J3430" s="58" t="s">
        <v>25</v>
      </c>
      <c r="K3430" s="57"/>
      <c r="L3430" s="184">
        <v>5069</v>
      </c>
      <c r="M3430" s="185">
        <v>6500</v>
      </c>
      <c r="N3430" s="186">
        <v>6500</v>
      </c>
      <c r="O3430" s="187">
        <f t="shared" si="433"/>
        <v>0</v>
      </c>
      <c r="P3430" s="59">
        <f t="shared" si="432"/>
        <v>100</v>
      </c>
    </row>
    <row r="3431" spans="1:16" s="2" customFormat="1" outlineLevel="2" x14ac:dyDescent="0.2">
      <c r="A3431" s="217">
        <f t="shared" si="431"/>
        <v>3428</v>
      </c>
      <c r="B3431" s="57" t="s">
        <v>4202</v>
      </c>
      <c r="C3431" s="58" t="s">
        <v>428</v>
      </c>
      <c r="D3431" s="58" t="s">
        <v>2284</v>
      </c>
      <c r="E3431" s="58" t="s">
        <v>4203</v>
      </c>
      <c r="F3431" s="58" t="s">
        <v>2531</v>
      </c>
      <c r="G3431" s="58" t="s">
        <v>2315</v>
      </c>
      <c r="H3431" s="58" t="s">
        <v>445</v>
      </c>
      <c r="I3431" s="58" t="s">
        <v>25</v>
      </c>
      <c r="J3431" s="58" t="s">
        <v>25</v>
      </c>
      <c r="K3431" s="57"/>
      <c r="L3431" s="184">
        <v>18404</v>
      </c>
      <c r="M3431" s="185">
        <v>21736</v>
      </c>
      <c r="N3431" s="186">
        <v>21736</v>
      </c>
      <c r="O3431" s="187">
        <f t="shared" si="433"/>
        <v>0</v>
      </c>
      <c r="P3431" s="59">
        <f t="shared" si="432"/>
        <v>100</v>
      </c>
    </row>
    <row r="3432" spans="1:16" s="2" customFormat="1" outlineLevel="2" x14ac:dyDescent="0.2">
      <c r="A3432" s="217">
        <f t="shared" si="431"/>
        <v>3429</v>
      </c>
      <c r="B3432" s="57" t="s">
        <v>4204</v>
      </c>
      <c r="C3432" s="58" t="s">
        <v>428</v>
      </c>
      <c r="D3432" s="58" t="s">
        <v>2284</v>
      </c>
      <c r="E3432" s="58" t="s">
        <v>4205</v>
      </c>
      <c r="F3432" s="58" t="s">
        <v>2531</v>
      </c>
      <c r="G3432" s="58" t="s">
        <v>2315</v>
      </c>
      <c r="H3432" s="58" t="s">
        <v>445</v>
      </c>
      <c r="I3432" s="58" t="s">
        <v>25</v>
      </c>
      <c r="J3432" s="58" t="s">
        <v>25</v>
      </c>
      <c r="K3432" s="57"/>
      <c r="L3432" s="184">
        <v>6570</v>
      </c>
      <c r="M3432" s="185">
        <v>7945</v>
      </c>
      <c r="N3432" s="186">
        <v>7945</v>
      </c>
      <c r="O3432" s="187">
        <f t="shared" si="433"/>
        <v>0</v>
      </c>
      <c r="P3432" s="59">
        <f t="shared" si="432"/>
        <v>100</v>
      </c>
    </row>
    <row r="3433" spans="1:16" s="2" customFormat="1" outlineLevel="2" x14ac:dyDescent="0.2">
      <c r="A3433" s="217">
        <f t="shared" si="431"/>
        <v>3430</v>
      </c>
      <c r="B3433" s="57" t="s">
        <v>4206</v>
      </c>
      <c r="C3433" s="58" t="s">
        <v>428</v>
      </c>
      <c r="D3433" s="58" t="s">
        <v>2284</v>
      </c>
      <c r="E3433" s="58" t="s">
        <v>4207</v>
      </c>
      <c r="F3433" s="58" t="s">
        <v>2531</v>
      </c>
      <c r="G3433" s="58" t="s">
        <v>2315</v>
      </c>
      <c r="H3433" s="58" t="s">
        <v>445</v>
      </c>
      <c r="I3433" s="58" t="s">
        <v>25</v>
      </c>
      <c r="J3433" s="58" t="s">
        <v>25</v>
      </c>
      <c r="K3433" s="57"/>
      <c r="L3433" s="184">
        <v>4852</v>
      </c>
      <c r="M3433" s="185">
        <v>5603</v>
      </c>
      <c r="N3433" s="186">
        <v>5603</v>
      </c>
      <c r="O3433" s="187">
        <f t="shared" si="433"/>
        <v>0</v>
      </c>
      <c r="P3433" s="59">
        <f t="shared" si="432"/>
        <v>100</v>
      </c>
    </row>
    <row r="3434" spans="1:16" s="2" customFormat="1" outlineLevel="2" x14ac:dyDescent="0.2">
      <c r="A3434" s="217">
        <f t="shared" si="431"/>
        <v>3431</v>
      </c>
      <c r="B3434" s="57" t="s">
        <v>4208</v>
      </c>
      <c r="C3434" s="58" t="s">
        <v>428</v>
      </c>
      <c r="D3434" s="58" t="s">
        <v>2284</v>
      </c>
      <c r="E3434" s="58" t="s">
        <v>4209</v>
      </c>
      <c r="F3434" s="58" t="s">
        <v>2531</v>
      </c>
      <c r="G3434" s="58" t="s">
        <v>2315</v>
      </c>
      <c r="H3434" s="58" t="s">
        <v>445</v>
      </c>
      <c r="I3434" s="58" t="s">
        <v>25</v>
      </c>
      <c r="J3434" s="58" t="s">
        <v>25</v>
      </c>
      <c r="K3434" s="57"/>
      <c r="L3434" s="184">
        <v>4578</v>
      </c>
      <c r="M3434" s="185">
        <v>5555</v>
      </c>
      <c r="N3434" s="186">
        <v>5555</v>
      </c>
      <c r="O3434" s="187">
        <f t="shared" si="433"/>
        <v>0</v>
      </c>
      <c r="P3434" s="59">
        <f t="shared" si="432"/>
        <v>100</v>
      </c>
    </row>
    <row r="3435" spans="1:16" s="2" customFormat="1" outlineLevel="2" x14ac:dyDescent="0.2">
      <c r="A3435" s="217">
        <f t="shared" si="431"/>
        <v>3432</v>
      </c>
      <c r="B3435" s="57" t="s">
        <v>4210</v>
      </c>
      <c r="C3435" s="58" t="s">
        <v>428</v>
      </c>
      <c r="D3435" s="58" t="s">
        <v>2284</v>
      </c>
      <c r="E3435" s="58" t="s">
        <v>4211</v>
      </c>
      <c r="F3435" s="58" t="s">
        <v>2531</v>
      </c>
      <c r="G3435" s="58" t="s">
        <v>2315</v>
      </c>
      <c r="H3435" s="58" t="s">
        <v>445</v>
      </c>
      <c r="I3435" s="58" t="s">
        <v>25</v>
      </c>
      <c r="J3435" s="58" t="s">
        <v>25</v>
      </c>
      <c r="K3435" s="57"/>
      <c r="L3435" s="184">
        <v>7961</v>
      </c>
      <c r="M3435" s="185">
        <v>10363</v>
      </c>
      <c r="N3435" s="186">
        <v>10363</v>
      </c>
      <c r="O3435" s="187">
        <f t="shared" si="433"/>
        <v>0</v>
      </c>
      <c r="P3435" s="59">
        <f t="shared" si="432"/>
        <v>100</v>
      </c>
    </row>
    <row r="3436" spans="1:16" s="2" customFormat="1" outlineLevel="2" x14ac:dyDescent="0.2">
      <c r="A3436" s="217">
        <f t="shared" si="431"/>
        <v>3433</v>
      </c>
      <c r="B3436" s="57" t="s">
        <v>3426</v>
      </c>
      <c r="C3436" s="58" t="s">
        <v>428</v>
      </c>
      <c r="D3436" s="58" t="s">
        <v>2284</v>
      </c>
      <c r="E3436" s="58" t="s">
        <v>3427</v>
      </c>
      <c r="F3436" s="58" t="s">
        <v>3389</v>
      </c>
      <c r="G3436" s="58" t="s">
        <v>2315</v>
      </c>
      <c r="H3436" s="58" t="s">
        <v>445</v>
      </c>
      <c r="I3436" s="58" t="s">
        <v>25</v>
      </c>
      <c r="J3436" s="58" t="s">
        <v>25</v>
      </c>
      <c r="K3436" s="57"/>
      <c r="L3436" s="184">
        <v>7907</v>
      </c>
      <c r="M3436" s="185">
        <v>9082</v>
      </c>
      <c r="N3436" s="186">
        <v>9082</v>
      </c>
      <c r="O3436" s="187">
        <f t="shared" si="433"/>
        <v>0</v>
      </c>
      <c r="P3436" s="59">
        <f t="shared" si="432"/>
        <v>100</v>
      </c>
    </row>
    <row r="3437" spans="1:16" s="2" customFormat="1" outlineLevel="2" x14ac:dyDescent="0.2">
      <c r="A3437" s="217">
        <f t="shared" si="431"/>
        <v>3434</v>
      </c>
      <c r="B3437" s="57" t="s">
        <v>3428</v>
      </c>
      <c r="C3437" s="58" t="s">
        <v>428</v>
      </c>
      <c r="D3437" s="58" t="s">
        <v>2284</v>
      </c>
      <c r="E3437" s="58" t="s">
        <v>3429</v>
      </c>
      <c r="F3437" s="58" t="s">
        <v>3389</v>
      </c>
      <c r="G3437" s="58" t="s">
        <v>2315</v>
      </c>
      <c r="H3437" s="58" t="s">
        <v>445</v>
      </c>
      <c r="I3437" s="58" t="s">
        <v>25</v>
      </c>
      <c r="J3437" s="58" t="s">
        <v>25</v>
      </c>
      <c r="K3437" s="57"/>
      <c r="L3437" s="184">
        <v>5756</v>
      </c>
      <c r="M3437" s="185">
        <v>6393</v>
      </c>
      <c r="N3437" s="186">
        <v>6393</v>
      </c>
      <c r="O3437" s="187">
        <f t="shared" si="433"/>
        <v>0</v>
      </c>
      <c r="P3437" s="59">
        <f t="shared" si="432"/>
        <v>100</v>
      </c>
    </row>
    <row r="3438" spans="1:16" s="2" customFormat="1" outlineLevel="2" x14ac:dyDescent="0.2">
      <c r="A3438" s="217">
        <f t="shared" si="431"/>
        <v>3435</v>
      </c>
      <c r="B3438" s="57" t="s">
        <v>4212</v>
      </c>
      <c r="C3438" s="58" t="s">
        <v>428</v>
      </c>
      <c r="D3438" s="58" t="s">
        <v>2284</v>
      </c>
      <c r="E3438" s="58" t="s">
        <v>4213</v>
      </c>
      <c r="F3438" s="58" t="s">
        <v>39</v>
      </c>
      <c r="G3438" s="58" t="s">
        <v>2315</v>
      </c>
      <c r="H3438" s="58" t="s">
        <v>445</v>
      </c>
      <c r="I3438" s="58" t="s">
        <v>25</v>
      </c>
      <c r="J3438" s="58" t="s">
        <v>25</v>
      </c>
      <c r="K3438" s="57"/>
      <c r="L3438" s="184">
        <v>7935</v>
      </c>
      <c r="M3438" s="185">
        <v>8610</v>
      </c>
      <c r="N3438" s="186">
        <v>8610</v>
      </c>
      <c r="O3438" s="187">
        <f t="shared" si="433"/>
        <v>0</v>
      </c>
      <c r="P3438" s="59">
        <f t="shared" si="432"/>
        <v>100</v>
      </c>
    </row>
    <row r="3439" spans="1:16" s="2" customFormat="1" outlineLevel="2" x14ac:dyDescent="0.2">
      <c r="A3439" s="217">
        <f t="shared" si="431"/>
        <v>3436</v>
      </c>
      <c r="B3439" s="57" t="s">
        <v>4214</v>
      </c>
      <c r="C3439" s="58" t="s">
        <v>428</v>
      </c>
      <c r="D3439" s="58" t="s">
        <v>2284</v>
      </c>
      <c r="E3439" s="58" t="s">
        <v>3431</v>
      </c>
      <c r="F3439" s="58" t="s">
        <v>39</v>
      </c>
      <c r="G3439" s="58" t="s">
        <v>2315</v>
      </c>
      <c r="H3439" s="58" t="s">
        <v>445</v>
      </c>
      <c r="I3439" s="58" t="s">
        <v>25</v>
      </c>
      <c r="J3439" s="58" t="s">
        <v>25</v>
      </c>
      <c r="K3439" s="57"/>
      <c r="L3439" s="184">
        <v>11069</v>
      </c>
      <c r="M3439" s="185">
        <v>12792</v>
      </c>
      <c r="N3439" s="186">
        <v>12792</v>
      </c>
      <c r="O3439" s="187">
        <f t="shared" si="433"/>
        <v>0</v>
      </c>
      <c r="P3439" s="59">
        <f t="shared" si="432"/>
        <v>100</v>
      </c>
    </row>
    <row r="3440" spans="1:16" s="2" customFormat="1" outlineLevel="2" x14ac:dyDescent="0.2">
      <c r="A3440" s="217">
        <f t="shared" si="431"/>
        <v>3437</v>
      </c>
      <c r="B3440" s="57" t="s">
        <v>4215</v>
      </c>
      <c r="C3440" s="58" t="s">
        <v>428</v>
      </c>
      <c r="D3440" s="58" t="s">
        <v>2284</v>
      </c>
      <c r="E3440" s="58" t="s">
        <v>4216</v>
      </c>
      <c r="F3440" s="58" t="s">
        <v>39</v>
      </c>
      <c r="G3440" s="58" t="s">
        <v>2315</v>
      </c>
      <c r="H3440" s="58" t="s">
        <v>445</v>
      </c>
      <c r="I3440" s="58" t="s">
        <v>25</v>
      </c>
      <c r="J3440" s="58" t="s">
        <v>25</v>
      </c>
      <c r="K3440" s="57"/>
      <c r="L3440" s="184">
        <v>2074</v>
      </c>
      <c r="M3440" s="185">
        <v>3011</v>
      </c>
      <c r="N3440" s="186">
        <v>3011</v>
      </c>
      <c r="O3440" s="187">
        <f t="shared" si="433"/>
        <v>0</v>
      </c>
      <c r="P3440" s="59">
        <f t="shared" si="432"/>
        <v>100</v>
      </c>
    </row>
    <row r="3441" spans="1:16" s="2" customFormat="1" outlineLevel="2" x14ac:dyDescent="0.2">
      <c r="A3441" s="217">
        <f t="shared" si="431"/>
        <v>3438</v>
      </c>
      <c r="B3441" s="57" t="s">
        <v>4217</v>
      </c>
      <c r="C3441" s="58" t="s">
        <v>428</v>
      </c>
      <c r="D3441" s="58" t="s">
        <v>2284</v>
      </c>
      <c r="E3441" s="58" t="s">
        <v>4218</v>
      </c>
      <c r="F3441" s="58" t="s">
        <v>39</v>
      </c>
      <c r="G3441" s="58" t="s">
        <v>2315</v>
      </c>
      <c r="H3441" s="58" t="s">
        <v>445</v>
      </c>
      <c r="I3441" s="58" t="s">
        <v>25</v>
      </c>
      <c r="J3441" s="58" t="s">
        <v>25</v>
      </c>
      <c r="K3441" s="57"/>
      <c r="L3441" s="184">
        <v>3101</v>
      </c>
      <c r="M3441" s="185">
        <v>3926</v>
      </c>
      <c r="N3441" s="186">
        <v>3926</v>
      </c>
      <c r="O3441" s="187">
        <f t="shared" si="433"/>
        <v>0</v>
      </c>
      <c r="P3441" s="59">
        <f t="shared" si="432"/>
        <v>100</v>
      </c>
    </row>
    <row r="3442" spans="1:16" s="2" customFormat="1" outlineLevel="2" x14ac:dyDescent="0.2">
      <c r="A3442" s="217">
        <f t="shared" si="431"/>
        <v>3439</v>
      </c>
      <c r="B3442" s="57" t="s">
        <v>4219</v>
      </c>
      <c r="C3442" s="58" t="s">
        <v>428</v>
      </c>
      <c r="D3442" s="58" t="s">
        <v>2284</v>
      </c>
      <c r="E3442" s="58" t="s">
        <v>4220</v>
      </c>
      <c r="F3442" s="58" t="s">
        <v>39</v>
      </c>
      <c r="G3442" s="58" t="s">
        <v>2315</v>
      </c>
      <c r="H3442" s="58" t="s">
        <v>445</v>
      </c>
      <c r="I3442" s="58" t="s">
        <v>25</v>
      </c>
      <c r="J3442" s="58" t="s">
        <v>25</v>
      </c>
      <c r="K3442" s="57"/>
      <c r="L3442" s="184">
        <v>2907</v>
      </c>
      <c r="M3442" s="185">
        <v>3447</v>
      </c>
      <c r="N3442" s="186">
        <v>3447</v>
      </c>
      <c r="O3442" s="187">
        <f t="shared" si="433"/>
        <v>0</v>
      </c>
      <c r="P3442" s="59">
        <f t="shared" si="432"/>
        <v>100</v>
      </c>
    </row>
    <row r="3443" spans="1:16" s="2" customFormat="1" outlineLevel="2" x14ac:dyDescent="0.2">
      <c r="A3443" s="217">
        <f t="shared" si="431"/>
        <v>3440</v>
      </c>
      <c r="B3443" s="57" t="s">
        <v>4221</v>
      </c>
      <c r="C3443" s="58" t="s">
        <v>428</v>
      </c>
      <c r="D3443" s="58" t="s">
        <v>2284</v>
      </c>
      <c r="E3443" s="58" t="s">
        <v>4222</v>
      </c>
      <c r="F3443" s="58" t="s">
        <v>39</v>
      </c>
      <c r="G3443" s="58" t="s">
        <v>2315</v>
      </c>
      <c r="H3443" s="58" t="s">
        <v>445</v>
      </c>
      <c r="I3443" s="58" t="s">
        <v>25</v>
      </c>
      <c r="J3443" s="58" t="s">
        <v>25</v>
      </c>
      <c r="K3443" s="57"/>
      <c r="L3443" s="184">
        <v>2978</v>
      </c>
      <c r="M3443" s="185">
        <v>3844</v>
      </c>
      <c r="N3443" s="186">
        <v>3844</v>
      </c>
      <c r="O3443" s="187">
        <f t="shared" si="433"/>
        <v>0</v>
      </c>
      <c r="P3443" s="59">
        <f t="shared" si="432"/>
        <v>100</v>
      </c>
    </row>
    <row r="3444" spans="1:16" s="2" customFormat="1" outlineLevel="2" x14ac:dyDescent="0.2">
      <c r="A3444" s="217">
        <f t="shared" si="431"/>
        <v>3441</v>
      </c>
      <c r="B3444" s="57" t="s">
        <v>4223</v>
      </c>
      <c r="C3444" s="58" t="s">
        <v>428</v>
      </c>
      <c r="D3444" s="58" t="s">
        <v>2284</v>
      </c>
      <c r="E3444" s="58" t="s">
        <v>3433</v>
      </c>
      <c r="F3444" s="58" t="s">
        <v>39</v>
      </c>
      <c r="G3444" s="58" t="s">
        <v>2315</v>
      </c>
      <c r="H3444" s="58" t="s">
        <v>445</v>
      </c>
      <c r="I3444" s="58" t="s">
        <v>25</v>
      </c>
      <c r="J3444" s="58" t="s">
        <v>25</v>
      </c>
      <c r="K3444" s="57"/>
      <c r="L3444" s="184">
        <v>7119</v>
      </c>
      <c r="M3444" s="185">
        <v>8434</v>
      </c>
      <c r="N3444" s="186">
        <v>8434</v>
      </c>
      <c r="O3444" s="187">
        <f t="shared" si="433"/>
        <v>0</v>
      </c>
      <c r="P3444" s="59">
        <f t="shared" si="432"/>
        <v>100</v>
      </c>
    </row>
    <row r="3445" spans="1:16" s="2" customFormat="1" outlineLevel="2" x14ac:dyDescent="0.2">
      <c r="A3445" s="217">
        <f t="shared" si="431"/>
        <v>3442</v>
      </c>
      <c r="B3445" s="57" t="s">
        <v>4224</v>
      </c>
      <c r="C3445" s="58" t="s">
        <v>428</v>
      </c>
      <c r="D3445" s="58" t="s">
        <v>2284</v>
      </c>
      <c r="E3445" s="58" t="s">
        <v>4225</v>
      </c>
      <c r="F3445" s="58" t="s">
        <v>39</v>
      </c>
      <c r="G3445" s="58" t="s">
        <v>2315</v>
      </c>
      <c r="H3445" s="58" t="s">
        <v>445</v>
      </c>
      <c r="I3445" s="58" t="s">
        <v>25</v>
      </c>
      <c r="J3445" s="58" t="s">
        <v>25</v>
      </c>
      <c r="K3445" s="57"/>
      <c r="L3445" s="184">
        <v>2871</v>
      </c>
      <c r="M3445" s="185">
        <v>3323</v>
      </c>
      <c r="N3445" s="186">
        <v>3323</v>
      </c>
      <c r="O3445" s="187">
        <f t="shared" si="433"/>
        <v>0</v>
      </c>
      <c r="P3445" s="59">
        <f t="shared" si="432"/>
        <v>100</v>
      </c>
    </row>
    <row r="3446" spans="1:16" s="2" customFormat="1" outlineLevel="2" x14ac:dyDescent="0.2">
      <c r="A3446" s="217">
        <f t="shared" si="431"/>
        <v>3443</v>
      </c>
      <c r="B3446" s="57" t="s">
        <v>4226</v>
      </c>
      <c r="C3446" s="58" t="s">
        <v>428</v>
      </c>
      <c r="D3446" s="58" t="s">
        <v>2284</v>
      </c>
      <c r="E3446" s="58" t="s">
        <v>4227</v>
      </c>
      <c r="F3446" s="58" t="s">
        <v>39</v>
      </c>
      <c r="G3446" s="58" t="s">
        <v>2315</v>
      </c>
      <c r="H3446" s="58" t="s">
        <v>445</v>
      </c>
      <c r="I3446" s="58" t="s">
        <v>25</v>
      </c>
      <c r="J3446" s="58" t="s">
        <v>25</v>
      </c>
      <c r="K3446" s="57"/>
      <c r="L3446" s="184">
        <v>1967</v>
      </c>
      <c r="M3446" s="185">
        <v>2232</v>
      </c>
      <c r="N3446" s="186">
        <v>2232</v>
      </c>
      <c r="O3446" s="187">
        <f t="shared" si="433"/>
        <v>0</v>
      </c>
      <c r="P3446" s="59">
        <f t="shared" si="432"/>
        <v>100</v>
      </c>
    </row>
    <row r="3447" spans="1:16" s="2" customFormat="1" outlineLevel="2" x14ac:dyDescent="0.2">
      <c r="A3447" s="217">
        <f t="shared" si="431"/>
        <v>3444</v>
      </c>
      <c r="B3447" s="57" t="s">
        <v>4228</v>
      </c>
      <c r="C3447" s="58" t="s">
        <v>428</v>
      </c>
      <c r="D3447" s="58" t="s">
        <v>2284</v>
      </c>
      <c r="E3447" s="58" t="s">
        <v>4229</v>
      </c>
      <c r="F3447" s="58" t="s">
        <v>39</v>
      </c>
      <c r="G3447" s="58" t="s">
        <v>2315</v>
      </c>
      <c r="H3447" s="58" t="s">
        <v>445</v>
      </c>
      <c r="I3447" s="58" t="s">
        <v>25</v>
      </c>
      <c r="J3447" s="58" t="s">
        <v>25</v>
      </c>
      <c r="K3447" s="57"/>
      <c r="L3447" s="184">
        <v>4500</v>
      </c>
      <c r="M3447" s="185">
        <v>4443</v>
      </c>
      <c r="N3447" s="186">
        <v>4443</v>
      </c>
      <c r="O3447" s="187">
        <f t="shared" si="433"/>
        <v>0</v>
      </c>
      <c r="P3447" s="59">
        <f t="shared" si="432"/>
        <v>100</v>
      </c>
    </row>
    <row r="3448" spans="1:16" s="2" customFormat="1" outlineLevel="2" x14ac:dyDescent="0.2">
      <c r="A3448" s="217">
        <f t="shared" si="431"/>
        <v>3445</v>
      </c>
      <c r="B3448" s="57" t="s">
        <v>4230</v>
      </c>
      <c r="C3448" s="58" t="s">
        <v>428</v>
      </c>
      <c r="D3448" s="58" t="s">
        <v>2284</v>
      </c>
      <c r="E3448" s="58" t="s">
        <v>4231</v>
      </c>
      <c r="F3448" s="58" t="s">
        <v>39</v>
      </c>
      <c r="G3448" s="58" t="s">
        <v>2315</v>
      </c>
      <c r="H3448" s="58" t="s">
        <v>445</v>
      </c>
      <c r="I3448" s="58" t="s">
        <v>25</v>
      </c>
      <c r="J3448" s="58" t="s">
        <v>25</v>
      </c>
      <c r="K3448" s="57"/>
      <c r="L3448" s="184">
        <v>2198</v>
      </c>
      <c r="M3448" s="185">
        <v>2827</v>
      </c>
      <c r="N3448" s="186">
        <v>2827</v>
      </c>
      <c r="O3448" s="187">
        <f t="shared" si="433"/>
        <v>0</v>
      </c>
      <c r="P3448" s="59">
        <f t="shared" si="432"/>
        <v>100</v>
      </c>
    </row>
    <row r="3449" spans="1:16" s="2" customFormat="1" outlineLevel="2" x14ac:dyDescent="0.2">
      <c r="A3449" s="217">
        <f t="shared" si="431"/>
        <v>3446</v>
      </c>
      <c r="B3449" s="57" t="s">
        <v>4232</v>
      </c>
      <c r="C3449" s="58" t="s">
        <v>428</v>
      </c>
      <c r="D3449" s="58" t="s">
        <v>2284</v>
      </c>
      <c r="E3449" s="58" t="s">
        <v>4233</v>
      </c>
      <c r="F3449" s="58" t="s">
        <v>39</v>
      </c>
      <c r="G3449" s="58" t="s">
        <v>2315</v>
      </c>
      <c r="H3449" s="58" t="s">
        <v>445</v>
      </c>
      <c r="I3449" s="58" t="s">
        <v>25</v>
      </c>
      <c r="J3449" s="58" t="s">
        <v>25</v>
      </c>
      <c r="K3449" s="57"/>
      <c r="L3449" s="184">
        <v>3318</v>
      </c>
      <c r="M3449" s="185">
        <v>3675</v>
      </c>
      <c r="N3449" s="186">
        <v>3675</v>
      </c>
      <c r="O3449" s="187">
        <f t="shared" si="433"/>
        <v>0</v>
      </c>
      <c r="P3449" s="59">
        <f t="shared" si="432"/>
        <v>100</v>
      </c>
    </row>
    <row r="3450" spans="1:16" s="2" customFormat="1" outlineLevel="2" x14ac:dyDescent="0.2">
      <c r="A3450" s="217">
        <f t="shared" si="431"/>
        <v>3447</v>
      </c>
      <c r="B3450" s="57" t="s">
        <v>4234</v>
      </c>
      <c r="C3450" s="58" t="s">
        <v>428</v>
      </c>
      <c r="D3450" s="58" t="s">
        <v>2284</v>
      </c>
      <c r="E3450" s="58" t="s">
        <v>4235</v>
      </c>
      <c r="F3450" s="58" t="s">
        <v>39</v>
      </c>
      <c r="G3450" s="58" t="s">
        <v>2315</v>
      </c>
      <c r="H3450" s="58" t="s">
        <v>445</v>
      </c>
      <c r="I3450" s="58" t="s">
        <v>25</v>
      </c>
      <c r="J3450" s="58" t="s">
        <v>25</v>
      </c>
      <c r="K3450" s="57"/>
      <c r="L3450" s="184">
        <v>3861</v>
      </c>
      <c r="M3450" s="185">
        <v>4346</v>
      </c>
      <c r="N3450" s="186">
        <v>4346</v>
      </c>
      <c r="O3450" s="187">
        <f t="shared" si="433"/>
        <v>0</v>
      </c>
      <c r="P3450" s="59">
        <f t="shared" si="432"/>
        <v>100</v>
      </c>
    </row>
    <row r="3451" spans="1:16" s="2" customFormat="1" outlineLevel="2" x14ac:dyDescent="0.2">
      <c r="A3451" s="217">
        <f t="shared" si="431"/>
        <v>3448</v>
      </c>
      <c r="B3451" s="57" t="s">
        <v>4236</v>
      </c>
      <c r="C3451" s="58" t="s">
        <v>428</v>
      </c>
      <c r="D3451" s="58" t="s">
        <v>2284</v>
      </c>
      <c r="E3451" s="58" t="s">
        <v>4237</v>
      </c>
      <c r="F3451" s="58" t="s">
        <v>39</v>
      </c>
      <c r="G3451" s="58" t="s">
        <v>2315</v>
      </c>
      <c r="H3451" s="58" t="s">
        <v>445</v>
      </c>
      <c r="I3451" s="58" t="s">
        <v>25</v>
      </c>
      <c r="J3451" s="58" t="s">
        <v>25</v>
      </c>
      <c r="K3451" s="57"/>
      <c r="L3451" s="184">
        <v>5587</v>
      </c>
      <c r="M3451" s="185">
        <v>6674</v>
      </c>
      <c r="N3451" s="186">
        <v>6674</v>
      </c>
      <c r="O3451" s="187">
        <f t="shared" si="433"/>
        <v>0</v>
      </c>
      <c r="P3451" s="59">
        <f t="shared" si="432"/>
        <v>100</v>
      </c>
    </row>
    <row r="3452" spans="1:16" s="2" customFormat="1" outlineLevel="1" x14ac:dyDescent="0.2">
      <c r="A3452" s="217">
        <f t="shared" si="431"/>
        <v>3449</v>
      </c>
      <c r="B3452" s="57" t="s">
        <v>3434</v>
      </c>
      <c r="C3452" s="58" t="s">
        <v>428</v>
      </c>
      <c r="D3452" s="58" t="s">
        <v>2284</v>
      </c>
      <c r="E3452" s="58" t="s">
        <v>3435</v>
      </c>
      <c r="F3452" s="58" t="s">
        <v>39</v>
      </c>
      <c r="G3452" s="58" t="s">
        <v>2315</v>
      </c>
      <c r="H3452" s="58" t="s">
        <v>445</v>
      </c>
      <c r="I3452" s="58" t="s">
        <v>25</v>
      </c>
      <c r="J3452" s="58" t="s">
        <v>25</v>
      </c>
      <c r="K3452" s="57"/>
      <c r="L3452" s="184">
        <v>12360</v>
      </c>
      <c r="M3452" s="185">
        <v>15260</v>
      </c>
      <c r="N3452" s="186">
        <v>15260</v>
      </c>
      <c r="O3452" s="187">
        <f t="shared" si="433"/>
        <v>0</v>
      </c>
      <c r="P3452" s="59">
        <f t="shared" si="432"/>
        <v>100</v>
      </c>
    </row>
    <row r="3453" spans="1:16" s="2" customFormat="1" ht="15" x14ac:dyDescent="0.25">
      <c r="A3453" s="216">
        <f t="shared" si="431"/>
        <v>3450</v>
      </c>
      <c r="B3453" s="51" t="s">
        <v>4238</v>
      </c>
      <c r="C3453" s="52"/>
      <c r="D3453" s="52"/>
      <c r="E3453" s="52"/>
      <c r="F3453" s="52"/>
      <c r="G3453" s="52"/>
      <c r="H3453" s="52"/>
      <c r="I3453" s="52"/>
      <c r="J3453" s="52"/>
      <c r="K3453" s="53"/>
      <c r="L3453" s="183">
        <f>SUM(L3456:L3470)+L3471+L3485+L3490+L3494+L3504+L3506+L3516+L3518+L3521+L3524+L3527+L3532+L3539</f>
        <v>256396</v>
      </c>
      <c r="M3453" s="183">
        <f t="shared" ref="M3453:O3453" si="434">SUM(M3456:M3470)+M3471+M3485+M3490+M3494+M3504+M3506+M3516+M3518+M3521+M3524+M3527+M3532+M3539</f>
        <v>266177</v>
      </c>
      <c r="N3453" s="183">
        <f t="shared" si="434"/>
        <v>265740</v>
      </c>
      <c r="O3453" s="75">
        <f t="shared" si="434"/>
        <v>-437</v>
      </c>
      <c r="P3453" s="54">
        <f t="shared" si="432"/>
        <v>99.83582353095872</v>
      </c>
    </row>
    <row r="3454" spans="1:16" s="2" customFormat="1" x14ac:dyDescent="0.2">
      <c r="A3454" s="228">
        <f t="shared" si="431"/>
        <v>3451</v>
      </c>
      <c r="B3454" s="85" t="s">
        <v>12</v>
      </c>
      <c r="C3454" s="16"/>
      <c r="D3454" s="16"/>
      <c r="E3454" s="16"/>
      <c r="F3454" s="16"/>
      <c r="G3454" s="16"/>
      <c r="H3454" s="16"/>
      <c r="I3454" s="16"/>
      <c r="J3454" s="16"/>
      <c r="K3454" s="17"/>
      <c r="L3454" s="76">
        <f>SUM(L3456:L3470)+L3471+L3485+L3490+L3494+L3504+L3510+L3511+L3512+L3513+L3514+L3515</f>
        <v>256396</v>
      </c>
      <c r="M3454" s="76">
        <f t="shared" ref="M3454:O3454" si="435">SUM(M3456:M3470)+M3471+M3485+M3490+M3494+M3504+M3510+M3511+M3512+M3513+M3514+M3515</f>
        <v>257902</v>
      </c>
      <c r="N3454" s="76">
        <f t="shared" si="435"/>
        <v>257465</v>
      </c>
      <c r="O3454" s="66">
        <f t="shared" si="435"/>
        <v>-437</v>
      </c>
      <c r="P3454" s="18">
        <f t="shared" si="432"/>
        <v>99.830555792510339</v>
      </c>
    </row>
    <row r="3455" spans="1:16" s="2" customFormat="1" x14ac:dyDescent="0.2">
      <c r="A3455" s="229">
        <f t="shared" si="431"/>
        <v>3452</v>
      </c>
      <c r="B3455" s="86" t="s">
        <v>13</v>
      </c>
      <c r="C3455" s="20"/>
      <c r="D3455" s="20"/>
      <c r="E3455" s="20"/>
      <c r="F3455" s="20"/>
      <c r="G3455" s="20"/>
      <c r="H3455" s="20"/>
      <c r="I3455" s="20"/>
      <c r="J3455" s="20"/>
      <c r="K3455" s="21"/>
      <c r="L3455" s="170">
        <f>L3507+L3508+L3509+L3516+L3518+L3521+L3524+L3527+L3532+L3539</f>
        <v>0</v>
      </c>
      <c r="M3455" s="170">
        <f t="shared" ref="M3455:O3455" si="436">M3507+M3508+M3509+M3516+M3518+M3521+M3524+M3527+M3532+M3539</f>
        <v>8275</v>
      </c>
      <c r="N3455" s="170">
        <f t="shared" si="436"/>
        <v>8275</v>
      </c>
      <c r="O3455" s="171">
        <f t="shared" si="436"/>
        <v>0</v>
      </c>
      <c r="P3455" s="22">
        <f t="shared" si="432"/>
        <v>100</v>
      </c>
    </row>
    <row r="3456" spans="1:16" s="2" customFormat="1" ht="14.25" customHeight="1" outlineLevel="1" x14ac:dyDescent="0.2">
      <c r="A3456" s="217">
        <f t="shared" si="431"/>
        <v>3453</v>
      </c>
      <c r="B3456" s="57" t="s">
        <v>8472</v>
      </c>
      <c r="C3456" s="58" t="s">
        <v>23</v>
      </c>
      <c r="D3456" s="58" t="s">
        <v>4239</v>
      </c>
      <c r="E3456" s="58" t="s">
        <v>491</v>
      </c>
      <c r="F3456" s="58" t="s">
        <v>669</v>
      </c>
      <c r="G3456" s="58" t="s">
        <v>4240</v>
      </c>
      <c r="H3456" s="58"/>
      <c r="I3456" s="58" t="s">
        <v>25</v>
      </c>
      <c r="J3456" s="58" t="s">
        <v>25</v>
      </c>
      <c r="K3456" s="57" t="s">
        <v>4241</v>
      </c>
      <c r="L3456" s="184">
        <v>0</v>
      </c>
      <c r="M3456" s="185">
        <v>10</v>
      </c>
      <c r="N3456" s="186">
        <v>10</v>
      </c>
      <c r="O3456" s="187">
        <f t="shared" ref="O3456:O3467" si="437">N3456-M3456</f>
        <v>0</v>
      </c>
      <c r="P3456" s="59">
        <f t="shared" si="432"/>
        <v>100</v>
      </c>
    </row>
    <row r="3457" spans="1:16" s="2" customFormat="1" ht="28.5" outlineLevel="1" x14ac:dyDescent="0.2">
      <c r="A3457" s="217">
        <f t="shared" si="431"/>
        <v>3454</v>
      </c>
      <c r="B3457" s="57" t="s">
        <v>8473</v>
      </c>
      <c r="C3457" s="58" t="s">
        <v>23</v>
      </c>
      <c r="D3457" s="58" t="s">
        <v>4239</v>
      </c>
      <c r="E3457" s="58" t="s">
        <v>491</v>
      </c>
      <c r="F3457" s="58" t="s">
        <v>669</v>
      </c>
      <c r="G3457" s="58" t="s">
        <v>4240</v>
      </c>
      <c r="H3457" s="58"/>
      <c r="I3457" s="58" t="s">
        <v>25</v>
      </c>
      <c r="J3457" s="58" t="s">
        <v>25</v>
      </c>
      <c r="K3457" s="57" t="s">
        <v>4242</v>
      </c>
      <c r="L3457" s="184">
        <v>0</v>
      </c>
      <c r="M3457" s="185">
        <v>15</v>
      </c>
      <c r="N3457" s="186">
        <v>15</v>
      </c>
      <c r="O3457" s="187">
        <f t="shared" si="437"/>
        <v>0</v>
      </c>
      <c r="P3457" s="59">
        <f t="shared" si="432"/>
        <v>100</v>
      </c>
    </row>
    <row r="3458" spans="1:16" s="2" customFormat="1" ht="28.5" outlineLevel="1" x14ac:dyDescent="0.2">
      <c r="A3458" s="217">
        <f t="shared" si="431"/>
        <v>3455</v>
      </c>
      <c r="B3458" s="57" t="s">
        <v>8473</v>
      </c>
      <c r="C3458" s="58" t="s">
        <v>23</v>
      </c>
      <c r="D3458" s="58" t="s">
        <v>4239</v>
      </c>
      <c r="E3458" s="58" t="s">
        <v>491</v>
      </c>
      <c r="F3458" s="58" t="s">
        <v>669</v>
      </c>
      <c r="G3458" s="58" t="s">
        <v>4240</v>
      </c>
      <c r="H3458" s="58"/>
      <c r="I3458" s="58" t="s">
        <v>25</v>
      </c>
      <c r="J3458" s="58" t="s">
        <v>25</v>
      </c>
      <c r="K3458" s="57" t="s">
        <v>4243</v>
      </c>
      <c r="L3458" s="184">
        <v>0</v>
      </c>
      <c r="M3458" s="185">
        <v>5</v>
      </c>
      <c r="N3458" s="186">
        <v>5</v>
      </c>
      <c r="O3458" s="187">
        <f t="shared" si="437"/>
        <v>0</v>
      </c>
      <c r="P3458" s="59">
        <f t="shared" si="432"/>
        <v>100</v>
      </c>
    </row>
    <row r="3459" spans="1:16" s="2" customFormat="1" outlineLevel="1" x14ac:dyDescent="0.2">
      <c r="A3459" s="217">
        <f t="shared" si="431"/>
        <v>3456</v>
      </c>
      <c r="B3459" s="57" t="s">
        <v>4244</v>
      </c>
      <c r="C3459" s="58" t="s">
        <v>23</v>
      </c>
      <c r="D3459" s="58" t="s">
        <v>4239</v>
      </c>
      <c r="E3459" s="58" t="s">
        <v>25</v>
      </c>
      <c r="F3459" s="58" t="s">
        <v>26</v>
      </c>
      <c r="G3459" s="58" t="s">
        <v>37</v>
      </c>
      <c r="H3459" s="58"/>
      <c r="I3459" s="58" t="s">
        <v>25</v>
      </c>
      <c r="J3459" s="58" t="s">
        <v>25</v>
      </c>
      <c r="K3459" s="57"/>
      <c r="L3459" s="184">
        <v>0</v>
      </c>
      <c r="M3459" s="185">
        <v>2</v>
      </c>
      <c r="N3459" s="186">
        <v>2</v>
      </c>
      <c r="O3459" s="187">
        <f t="shared" si="437"/>
        <v>0</v>
      </c>
      <c r="P3459" s="59">
        <f t="shared" si="432"/>
        <v>100</v>
      </c>
    </row>
    <row r="3460" spans="1:16" s="2" customFormat="1" ht="14.25" customHeight="1" outlineLevel="1" x14ac:dyDescent="0.2">
      <c r="A3460" s="217">
        <f t="shared" si="431"/>
        <v>3457</v>
      </c>
      <c r="B3460" s="57" t="s">
        <v>8474</v>
      </c>
      <c r="C3460" s="58" t="s">
        <v>23</v>
      </c>
      <c r="D3460" s="58" t="s">
        <v>4239</v>
      </c>
      <c r="E3460" s="58" t="s">
        <v>491</v>
      </c>
      <c r="F3460" s="58" t="s">
        <v>26</v>
      </c>
      <c r="G3460" s="58" t="s">
        <v>4245</v>
      </c>
      <c r="H3460" s="58"/>
      <c r="I3460" s="58" t="s">
        <v>25</v>
      </c>
      <c r="J3460" s="58" t="s">
        <v>25</v>
      </c>
      <c r="K3460" s="57" t="s">
        <v>4246</v>
      </c>
      <c r="L3460" s="184">
        <v>0</v>
      </c>
      <c r="M3460" s="185">
        <v>10</v>
      </c>
      <c r="N3460" s="186">
        <v>10</v>
      </c>
      <c r="O3460" s="187">
        <f t="shared" si="437"/>
        <v>0</v>
      </c>
      <c r="P3460" s="59">
        <f t="shared" si="432"/>
        <v>100</v>
      </c>
    </row>
    <row r="3461" spans="1:16" s="2" customFormat="1" ht="28.5" outlineLevel="1" x14ac:dyDescent="0.2">
      <c r="A3461" s="217">
        <f t="shared" si="431"/>
        <v>3458</v>
      </c>
      <c r="B3461" s="57" t="s">
        <v>4247</v>
      </c>
      <c r="C3461" s="58" t="s">
        <v>23</v>
      </c>
      <c r="D3461" s="58" t="s">
        <v>4239</v>
      </c>
      <c r="E3461" s="58" t="s">
        <v>25</v>
      </c>
      <c r="F3461" s="58" t="s">
        <v>26</v>
      </c>
      <c r="G3461" s="58" t="s">
        <v>221</v>
      </c>
      <c r="H3461" s="58"/>
      <c r="I3461" s="58" t="s">
        <v>25</v>
      </c>
      <c r="J3461" s="58" t="s">
        <v>25</v>
      </c>
      <c r="K3461" s="57"/>
      <c r="L3461" s="184">
        <v>60</v>
      </c>
      <c r="M3461" s="185">
        <v>8</v>
      </c>
      <c r="N3461" s="186">
        <v>0</v>
      </c>
      <c r="O3461" s="187">
        <f t="shared" si="437"/>
        <v>-8</v>
      </c>
      <c r="P3461" s="59">
        <f t="shared" si="432"/>
        <v>0</v>
      </c>
    </row>
    <row r="3462" spans="1:16" s="2" customFormat="1" ht="28.5" outlineLevel="1" x14ac:dyDescent="0.2">
      <c r="A3462" s="217">
        <f t="shared" ref="A3462:A3525" si="438">A3461+1</f>
        <v>3459</v>
      </c>
      <c r="B3462" s="57" t="s">
        <v>4248</v>
      </c>
      <c r="C3462" s="58" t="s">
        <v>23</v>
      </c>
      <c r="D3462" s="58" t="s">
        <v>4239</v>
      </c>
      <c r="E3462" s="58" t="s">
        <v>141</v>
      </c>
      <c r="F3462" s="58" t="s">
        <v>4249</v>
      </c>
      <c r="G3462" s="58" t="s">
        <v>213</v>
      </c>
      <c r="H3462" s="58" t="s">
        <v>4250</v>
      </c>
      <c r="I3462" s="58" t="s">
        <v>25</v>
      </c>
      <c r="J3462" s="58" t="s">
        <v>25</v>
      </c>
      <c r="K3462" s="57" t="s">
        <v>4251</v>
      </c>
      <c r="L3462" s="184">
        <v>53</v>
      </c>
      <c r="M3462" s="185">
        <v>424</v>
      </c>
      <c r="N3462" s="186">
        <v>0</v>
      </c>
      <c r="O3462" s="187">
        <f t="shared" si="437"/>
        <v>-424</v>
      </c>
      <c r="P3462" s="59">
        <f t="shared" si="432"/>
        <v>0</v>
      </c>
    </row>
    <row r="3463" spans="1:16" s="2" customFormat="1" outlineLevel="1" x14ac:dyDescent="0.2">
      <c r="A3463" s="217">
        <f t="shared" si="438"/>
        <v>3460</v>
      </c>
      <c r="B3463" s="57" t="s">
        <v>4252</v>
      </c>
      <c r="C3463" s="58" t="s">
        <v>23</v>
      </c>
      <c r="D3463" s="58" t="s">
        <v>4239</v>
      </c>
      <c r="E3463" s="58" t="s">
        <v>25</v>
      </c>
      <c r="F3463" s="58" t="s">
        <v>1439</v>
      </c>
      <c r="G3463" s="58" t="s">
        <v>29</v>
      </c>
      <c r="H3463" s="58"/>
      <c r="I3463" s="58" t="s">
        <v>25</v>
      </c>
      <c r="J3463" s="58" t="s">
        <v>25</v>
      </c>
      <c r="K3463" s="57"/>
      <c r="L3463" s="184">
        <v>0</v>
      </c>
      <c r="M3463" s="185">
        <v>172</v>
      </c>
      <c r="N3463" s="186">
        <v>172</v>
      </c>
      <c r="O3463" s="187">
        <f t="shared" si="437"/>
        <v>0</v>
      </c>
      <c r="P3463" s="59">
        <f t="shared" si="432"/>
        <v>100</v>
      </c>
    </row>
    <row r="3464" spans="1:16" s="2" customFormat="1" outlineLevel="1" x14ac:dyDescent="0.2">
      <c r="A3464" s="217">
        <f t="shared" si="438"/>
        <v>3461</v>
      </c>
      <c r="B3464" s="57" t="s">
        <v>4253</v>
      </c>
      <c r="C3464" s="58" t="s">
        <v>23</v>
      </c>
      <c r="D3464" s="58" t="s">
        <v>4239</v>
      </c>
      <c r="E3464" s="58" t="s">
        <v>25</v>
      </c>
      <c r="F3464" s="58" t="s">
        <v>1439</v>
      </c>
      <c r="G3464" s="58" t="s">
        <v>29</v>
      </c>
      <c r="H3464" s="58"/>
      <c r="I3464" s="58" t="s">
        <v>25</v>
      </c>
      <c r="J3464" s="58" t="s">
        <v>25</v>
      </c>
      <c r="K3464" s="57"/>
      <c r="L3464" s="184">
        <v>0</v>
      </c>
      <c r="M3464" s="185">
        <v>30</v>
      </c>
      <c r="N3464" s="186">
        <v>30</v>
      </c>
      <c r="O3464" s="187">
        <f t="shared" si="437"/>
        <v>0</v>
      </c>
      <c r="P3464" s="59">
        <f t="shared" si="432"/>
        <v>100</v>
      </c>
    </row>
    <row r="3465" spans="1:16" s="2" customFormat="1" outlineLevel="1" x14ac:dyDescent="0.2">
      <c r="A3465" s="217">
        <f t="shared" si="438"/>
        <v>3462</v>
      </c>
      <c r="B3465" s="57" t="s">
        <v>4254</v>
      </c>
      <c r="C3465" s="58" t="s">
        <v>23</v>
      </c>
      <c r="D3465" s="58" t="s">
        <v>4239</v>
      </c>
      <c r="E3465" s="58" t="s">
        <v>25</v>
      </c>
      <c r="F3465" s="58" t="s">
        <v>1439</v>
      </c>
      <c r="G3465" s="58" t="s">
        <v>221</v>
      </c>
      <c r="H3465" s="58"/>
      <c r="I3465" s="58" t="s">
        <v>25</v>
      </c>
      <c r="J3465" s="58" t="s">
        <v>25</v>
      </c>
      <c r="K3465" s="57"/>
      <c r="L3465" s="184">
        <v>400</v>
      </c>
      <c r="M3465" s="185">
        <v>0</v>
      </c>
      <c r="N3465" s="186">
        <v>0</v>
      </c>
      <c r="O3465" s="187">
        <f t="shared" si="437"/>
        <v>0</v>
      </c>
      <c r="P3465" s="59" t="s">
        <v>8417</v>
      </c>
    </row>
    <row r="3466" spans="1:16" s="2" customFormat="1" outlineLevel="1" x14ac:dyDescent="0.2">
      <c r="A3466" s="217">
        <f t="shared" si="438"/>
        <v>3463</v>
      </c>
      <c r="B3466" s="57" t="s">
        <v>4255</v>
      </c>
      <c r="C3466" s="58" t="s">
        <v>23</v>
      </c>
      <c r="D3466" s="58" t="s">
        <v>4239</v>
      </c>
      <c r="E3466" s="58" t="s">
        <v>25</v>
      </c>
      <c r="F3466" s="58" t="s">
        <v>1439</v>
      </c>
      <c r="G3466" s="58" t="s">
        <v>221</v>
      </c>
      <c r="H3466" s="58"/>
      <c r="I3466" s="58" t="s">
        <v>25</v>
      </c>
      <c r="J3466" s="58" t="s">
        <v>25</v>
      </c>
      <c r="K3466" s="57"/>
      <c r="L3466" s="184">
        <v>1000</v>
      </c>
      <c r="M3466" s="185">
        <v>3</v>
      </c>
      <c r="N3466" s="186">
        <v>0</v>
      </c>
      <c r="O3466" s="187">
        <f t="shared" si="437"/>
        <v>-3</v>
      </c>
      <c r="P3466" s="59">
        <f t="shared" si="432"/>
        <v>0</v>
      </c>
    </row>
    <row r="3467" spans="1:16" s="2" customFormat="1" ht="14.25" customHeight="1" outlineLevel="1" x14ac:dyDescent="0.2">
      <c r="A3467" s="217">
        <f t="shared" si="438"/>
        <v>3464</v>
      </c>
      <c r="B3467" s="57" t="s">
        <v>4256</v>
      </c>
      <c r="C3467" s="58" t="s">
        <v>23</v>
      </c>
      <c r="D3467" s="58" t="s">
        <v>4239</v>
      </c>
      <c r="E3467" s="58"/>
      <c r="F3467" s="58" t="s">
        <v>1439</v>
      </c>
      <c r="G3467" s="58" t="s">
        <v>221</v>
      </c>
      <c r="H3467" s="58"/>
      <c r="I3467" s="58" t="s">
        <v>25</v>
      </c>
      <c r="J3467" s="58" t="s">
        <v>25</v>
      </c>
      <c r="K3467" s="57" t="s">
        <v>4257</v>
      </c>
      <c r="L3467" s="184">
        <v>300</v>
      </c>
      <c r="M3467" s="185">
        <v>2</v>
      </c>
      <c r="N3467" s="186">
        <v>0</v>
      </c>
      <c r="O3467" s="187">
        <f t="shared" si="437"/>
        <v>-2</v>
      </c>
      <c r="P3467" s="59">
        <f t="shared" si="432"/>
        <v>0</v>
      </c>
    </row>
    <row r="3468" spans="1:16" s="2" customFormat="1" ht="28.5" outlineLevel="1" x14ac:dyDescent="0.2">
      <c r="A3468" s="217">
        <f t="shared" si="438"/>
        <v>3465</v>
      </c>
      <c r="B3468" s="57" t="s">
        <v>4258</v>
      </c>
      <c r="C3468" s="58" t="s">
        <v>23</v>
      </c>
      <c r="D3468" s="58" t="s">
        <v>4239</v>
      </c>
      <c r="E3468" s="58" t="s">
        <v>25</v>
      </c>
      <c r="F3468" s="58" t="s">
        <v>3787</v>
      </c>
      <c r="G3468" s="58" t="s">
        <v>89</v>
      </c>
      <c r="H3468" s="58"/>
      <c r="I3468" s="58" t="s">
        <v>25</v>
      </c>
      <c r="J3468" s="58" t="s">
        <v>25</v>
      </c>
      <c r="K3468" s="57" t="s">
        <v>4259</v>
      </c>
      <c r="L3468" s="184">
        <v>30000</v>
      </c>
      <c r="M3468" s="185">
        <v>30000</v>
      </c>
      <c r="N3468" s="186">
        <v>30000</v>
      </c>
      <c r="O3468" s="187">
        <f>N3468-M3468</f>
        <v>0</v>
      </c>
      <c r="P3468" s="59">
        <f>N3468/M3468*100</f>
        <v>100</v>
      </c>
    </row>
    <row r="3469" spans="1:16" s="2" customFormat="1" ht="28.5" outlineLevel="1" x14ac:dyDescent="0.2">
      <c r="A3469" s="217">
        <f t="shared" si="438"/>
        <v>3466</v>
      </c>
      <c r="B3469" s="57" t="s">
        <v>4260</v>
      </c>
      <c r="C3469" s="58" t="s">
        <v>23</v>
      </c>
      <c r="D3469" s="58" t="s">
        <v>4239</v>
      </c>
      <c r="E3469" s="58" t="s">
        <v>491</v>
      </c>
      <c r="F3469" s="58" t="s">
        <v>26</v>
      </c>
      <c r="G3469" s="58" t="s">
        <v>86</v>
      </c>
      <c r="H3469" s="58"/>
      <c r="I3469" s="58" t="s">
        <v>25</v>
      </c>
      <c r="J3469" s="58" t="s">
        <v>25</v>
      </c>
      <c r="K3469" s="57" t="s">
        <v>4261</v>
      </c>
      <c r="L3469" s="184">
        <v>0</v>
      </c>
      <c r="M3469" s="185">
        <v>10</v>
      </c>
      <c r="N3469" s="186">
        <v>10</v>
      </c>
      <c r="O3469" s="187">
        <f>N3469-M3469</f>
        <v>0</v>
      </c>
      <c r="P3469" s="59">
        <f>N3469/M3469*100</f>
        <v>100</v>
      </c>
    </row>
    <row r="3470" spans="1:16" s="2" customFormat="1" ht="28.5" outlineLevel="1" x14ac:dyDescent="0.2">
      <c r="A3470" s="217">
        <f t="shared" si="438"/>
        <v>3467</v>
      </c>
      <c r="B3470" s="57" t="s">
        <v>4262</v>
      </c>
      <c r="C3470" s="58" t="s">
        <v>23</v>
      </c>
      <c r="D3470" s="58" t="s">
        <v>4239</v>
      </c>
      <c r="E3470" s="58" t="s">
        <v>25</v>
      </c>
      <c r="F3470" s="58" t="s">
        <v>4263</v>
      </c>
      <c r="G3470" s="58" t="s">
        <v>4264</v>
      </c>
      <c r="H3470" s="58"/>
      <c r="I3470" s="58" t="s">
        <v>25</v>
      </c>
      <c r="J3470" s="58" t="s">
        <v>25</v>
      </c>
      <c r="K3470" s="57" t="s">
        <v>4265</v>
      </c>
      <c r="L3470" s="184">
        <v>5920</v>
      </c>
      <c r="M3470" s="185">
        <v>5841</v>
      </c>
      <c r="N3470" s="186">
        <v>5841</v>
      </c>
      <c r="O3470" s="187">
        <f>N3470-M3470</f>
        <v>0</v>
      </c>
      <c r="P3470" s="59">
        <f>N3470/M3470*100</f>
        <v>100</v>
      </c>
    </row>
    <row r="3471" spans="1:16" s="2" customFormat="1" outlineLevel="1" x14ac:dyDescent="0.2">
      <c r="A3471" s="232">
        <f t="shared" si="438"/>
        <v>3468</v>
      </c>
      <c r="B3471" s="96" t="s">
        <v>4266</v>
      </c>
      <c r="C3471" s="97" t="s">
        <v>23</v>
      </c>
      <c r="D3471" s="97" t="s">
        <v>4239</v>
      </c>
      <c r="E3471" s="98"/>
      <c r="F3471" s="97"/>
      <c r="G3471" s="97"/>
      <c r="H3471" s="97"/>
      <c r="I3471" s="99"/>
      <c r="J3471" s="100"/>
      <c r="K3471" s="101"/>
      <c r="L3471" s="192">
        <f>SUM(L3472:L3484)</f>
        <v>215433</v>
      </c>
      <c r="M3471" s="192">
        <f t="shared" ref="M3471:O3471" si="439">SUM(M3472:M3484)</f>
        <v>216484</v>
      </c>
      <c r="N3471" s="192">
        <f t="shared" si="439"/>
        <v>216484</v>
      </c>
      <c r="O3471" s="174">
        <f t="shared" si="439"/>
        <v>0</v>
      </c>
      <c r="P3471" s="30">
        <f t="shared" ref="P3471:P3519" si="440">N3471/M3471*100</f>
        <v>100</v>
      </c>
    </row>
    <row r="3472" spans="1:16" s="2" customFormat="1" outlineLevel="2" x14ac:dyDescent="0.2">
      <c r="A3472" s="217">
        <f t="shared" si="438"/>
        <v>3469</v>
      </c>
      <c r="B3472" s="57" t="s">
        <v>4267</v>
      </c>
      <c r="C3472" s="58" t="s">
        <v>23</v>
      </c>
      <c r="D3472" s="58" t="s">
        <v>4239</v>
      </c>
      <c r="E3472" s="58" t="s">
        <v>668</v>
      </c>
      <c r="F3472" s="58" t="s">
        <v>669</v>
      </c>
      <c r="G3472" s="58" t="s">
        <v>135</v>
      </c>
      <c r="H3472" s="58"/>
      <c r="I3472" s="58" t="s">
        <v>25</v>
      </c>
      <c r="J3472" s="58" t="s">
        <v>25</v>
      </c>
      <c r="K3472" s="57"/>
      <c r="L3472" s="184">
        <v>54349</v>
      </c>
      <c r="M3472" s="185">
        <v>54797</v>
      </c>
      <c r="N3472" s="186">
        <v>54797</v>
      </c>
      <c r="O3472" s="187">
        <f t="shared" ref="O3472:O3484" si="441">N3472-M3472</f>
        <v>0</v>
      </c>
      <c r="P3472" s="59">
        <f t="shared" si="440"/>
        <v>100</v>
      </c>
    </row>
    <row r="3473" spans="1:16" s="2" customFormat="1" outlineLevel="2" x14ac:dyDescent="0.2">
      <c r="A3473" s="217">
        <f t="shared" si="438"/>
        <v>3470</v>
      </c>
      <c r="B3473" s="57" t="s">
        <v>4268</v>
      </c>
      <c r="C3473" s="58" t="s">
        <v>23</v>
      </c>
      <c r="D3473" s="58" t="s">
        <v>4239</v>
      </c>
      <c r="E3473" s="58" t="s">
        <v>4269</v>
      </c>
      <c r="F3473" s="58" t="s">
        <v>158</v>
      </c>
      <c r="G3473" s="58" t="s">
        <v>135</v>
      </c>
      <c r="H3473" s="58"/>
      <c r="I3473" s="58" t="s">
        <v>25</v>
      </c>
      <c r="J3473" s="58" t="s">
        <v>25</v>
      </c>
      <c r="K3473" s="57"/>
      <c r="L3473" s="184">
        <v>17949</v>
      </c>
      <c r="M3473" s="185">
        <v>17952</v>
      </c>
      <c r="N3473" s="186">
        <v>17952</v>
      </c>
      <c r="O3473" s="187">
        <f t="shared" si="441"/>
        <v>0</v>
      </c>
      <c r="P3473" s="59">
        <f t="shared" si="440"/>
        <v>100</v>
      </c>
    </row>
    <row r="3474" spans="1:16" s="2" customFormat="1" outlineLevel="2" x14ac:dyDescent="0.2">
      <c r="A3474" s="217">
        <f t="shared" si="438"/>
        <v>3471</v>
      </c>
      <c r="B3474" s="57" t="s">
        <v>4270</v>
      </c>
      <c r="C3474" s="58" t="s">
        <v>23</v>
      </c>
      <c r="D3474" s="58" t="s">
        <v>4239</v>
      </c>
      <c r="E3474" s="58" t="s">
        <v>4271</v>
      </c>
      <c r="F3474" s="58" t="s">
        <v>158</v>
      </c>
      <c r="G3474" s="58" t="s">
        <v>135</v>
      </c>
      <c r="H3474" s="58"/>
      <c r="I3474" s="58" t="s">
        <v>25</v>
      </c>
      <c r="J3474" s="58" t="s">
        <v>25</v>
      </c>
      <c r="K3474" s="57"/>
      <c r="L3474" s="184">
        <v>14408</v>
      </c>
      <c r="M3474" s="185">
        <v>14408</v>
      </c>
      <c r="N3474" s="186">
        <v>14408</v>
      </c>
      <c r="O3474" s="187">
        <f t="shared" si="441"/>
        <v>0</v>
      </c>
      <c r="P3474" s="59">
        <f t="shared" si="440"/>
        <v>100</v>
      </c>
    </row>
    <row r="3475" spans="1:16" s="2" customFormat="1" outlineLevel="2" x14ac:dyDescent="0.2">
      <c r="A3475" s="217">
        <f t="shared" si="438"/>
        <v>3472</v>
      </c>
      <c r="B3475" s="57" t="s">
        <v>4272</v>
      </c>
      <c r="C3475" s="58" t="s">
        <v>23</v>
      </c>
      <c r="D3475" s="58" t="s">
        <v>4239</v>
      </c>
      <c r="E3475" s="58" t="s">
        <v>4273</v>
      </c>
      <c r="F3475" s="58" t="s">
        <v>158</v>
      </c>
      <c r="G3475" s="58" t="s">
        <v>135</v>
      </c>
      <c r="H3475" s="58"/>
      <c r="I3475" s="58" t="s">
        <v>25</v>
      </c>
      <c r="J3475" s="58" t="s">
        <v>25</v>
      </c>
      <c r="K3475" s="57"/>
      <c r="L3475" s="184">
        <v>15491</v>
      </c>
      <c r="M3475" s="185">
        <v>15491</v>
      </c>
      <c r="N3475" s="186">
        <v>15491</v>
      </c>
      <c r="O3475" s="187">
        <f t="shared" si="441"/>
        <v>0</v>
      </c>
      <c r="P3475" s="59">
        <f t="shared" si="440"/>
        <v>100</v>
      </c>
    </row>
    <row r="3476" spans="1:16" s="2" customFormat="1" outlineLevel="2" x14ac:dyDescent="0.2">
      <c r="A3476" s="217">
        <f t="shared" si="438"/>
        <v>3473</v>
      </c>
      <c r="B3476" s="57" t="s">
        <v>4274</v>
      </c>
      <c r="C3476" s="58" t="s">
        <v>23</v>
      </c>
      <c r="D3476" s="58" t="s">
        <v>4239</v>
      </c>
      <c r="E3476" s="58" t="s">
        <v>4275</v>
      </c>
      <c r="F3476" s="58" t="s">
        <v>158</v>
      </c>
      <c r="G3476" s="58" t="s">
        <v>135</v>
      </c>
      <c r="H3476" s="58"/>
      <c r="I3476" s="58" t="s">
        <v>25</v>
      </c>
      <c r="J3476" s="58" t="s">
        <v>25</v>
      </c>
      <c r="K3476" s="57"/>
      <c r="L3476" s="184">
        <v>9750</v>
      </c>
      <c r="M3476" s="185">
        <v>9750</v>
      </c>
      <c r="N3476" s="186">
        <v>9750</v>
      </c>
      <c r="O3476" s="187">
        <f t="shared" si="441"/>
        <v>0</v>
      </c>
      <c r="P3476" s="59">
        <f t="shared" si="440"/>
        <v>100</v>
      </c>
    </row>
    <row r="3477" spans="1:16" s="2" customFormat="1" outlineLevel="2" x14ac:dyDescent="0.2">
      <c r="A3477" s="217">
        <f t="shared" si="438"/>
        <v>3474</v>
      </c>
      <c r="B3477" s="57" t="s">
        <v>4276</v>
      </c>
      <c r="C3477" s="58" t="s">
        <v>23</v>
      </c>
      <c r="D3477" s="58" t="s">
        <v>4239</v>
      </c>
      <c r="E3477" s="58" t="s">
        <v>4277</v>
      </c>
      <c r="F3477" s="58" t="s">
        <v>158</v>
      </c>
      <c r="G3477" s="58" t="s">
        <v>135</v>
      </c>
      <c r="H3477" s="58"/>
      <c r="I3477" s="58" t="s">
        <v>25</v>
      </c>
      <c r="J3477" s="58" t="s">
        <v>25</v>
      </c>
      <c r="K3477" s="57"/>
      <c r="L3477" s="184">
        <v>11438</v>
      </c>
      <c r="M3477" s="185">
        <v>11438</v>
      </c>
      <c r="N3477" s="186">
        <v>11438</v>
      </c>
      <c r="O3477" s="187">
        <f t="shared" si="441"/>
        <v>0</v>
      </c>
      <c r="P3477" s="59">
        <f t="shared" si="440"/>
        <v>100</v>
      </c>
    </row>
    <row r="3478" spans="1:16" s="2" customFormat="1" outlineLevel="2" x14ac:dyDescent="0.2">
      <c r="A3478" s="217">
        <f t="shared" si="438"/>
        <v>3475</v>
      </c>
      <c r="B3478" s="57" t="s">
        <v>4278</v>
      </c>
      <c r="C3478" s="58" t="s">
        <v>23</v>
      </c>
      <c r="D3478" s="58" t="s">
        <v>4239</v>
      </c>
      <c r="E3478" s="58" t="s">
        <v>4279</v>
      </c>
      <c r="F3478" s="58" t="s">
        <v>158</v>
      </c>
      <c r="G3478" s="58" t="s">
        <v>135</v>
      </c>
      <c r="H3478" s="58"/>
      <c r="I3478" s="58" t="s">
        <v>25</v>
      </c>
      <c r="J3478" s="58" t="s">
        <v>25</v>
      </c>
      <c r="K3478" s="57"/>
      <c r="L3478" s="184">
        <v>9298</v>
      </c>
      <c r="M3478" s="185">
        <v>9300</v>
      </c>
      <c r="N3478" s="186">
        <v>9300</v>
      </c>
      <c r="O3478" s="187">
        <f t="shared" si="441"/>
        <v>0</v>
      </c>
      <c r="P3478" s="59">
        <f t="shared" si="440"/>
        <v>100</v>
      </c>
    </row>
    <row r="3479" spans="1:16" s="2" customFormat="1" outlineLevel="2" x14ac:dyDescent="0.2">
      <c r="A3479" s="217">
        <f t="shared" si="438"/>
        <v>3476</v>
      </c>
      <c r="B3479" s="57" t="s">
        <v>4280</v>
      </c>
      <c r="C3479" s="58" t="s">
        <v>23</v>
      </c>
      <c r="D3479" s="58" t="s">
        <v>4239</v>
      </c>
      <c r="E3479" s="58" t="s">
        <v>4281</v>
      </c>
      <c r="F3479" s="58" t="s">
        <v>158</v>
      </c>
      <c r="G3479" s="58" t="s">
        <v>135</v>
      </c>
      <c r="H3479" s="58"/>
      <c r="I3479" s="58" t="s">
        <v>25</v>
      </c>
      <c r="J3479" s="58" t="s">
        <v>25</v>
      </c>
      <c r="K3479" s="57"/>
      <c r="L3479" s="184">
        <v>12592</v>
      </c>
      <c r="M3479" s="185">
        <v>12592</v>
      </c>
      <c r="N3479" s="186">
        <v>12592</v>
      </c>
      <c r="O3479" s="187">
        <f t="shared" si="441"/>
        <v>0</v>
      </c>
      <c r="P3479" s="59">
        <f t="shared" si="440"/>
        <v>100</v>
      </c>
    </row>
    <row r="3480" spans="1:16" s="2" customFormat="1" outlineLevel="2" x14ac:dyDescent="0.2">
      <c r="A3480" s="217">
        <f t="shared" si="438"/>
        <v>3477</v>
      </c>
      <c r="B3480" s="57" t="s">
        <v>4282</v>
      </c>
      <c r="C3480" s="58" t="s">
        <v>23</v>
      </c>
      <c r="D3480" s="58" t="s">
        <v>4239</v>
      </c>
      <c r="E3480" s="58" t="s">
        <v>1462</v>
      </c>
      <c r="F3480" s="58" t="s">
        <v>158</v>
      </c>
      <c r="G3480" s="58" t="s">
        <v>135</v>
      </c>
      <c r="H3480" s="58"/>
      <c r="I3480" s="58" t="s">
        <v>25</v>
      </c>
      <c r="J3480" s="58" t="s">
        <v>25</v>
      </c>
      <c r="K3480" s="57"/>
      <c r="L3480" s="184">
        <v>24145</v>
      </c>
      <c r="M3480" s="185">
        <v>24145</v>
      </c>
      <c r="N3480" s="186">
        <v>24145</v>
      </c>
      <c r="O3480" s="187">
        <f t="shared" si="441"/>
        <v>0</v>
      </c>
      <c r="P3480" s="59">
        <f t="shared" si="440"/>
        <v>100</v>
      </c>
    </row>
    <row r="3481" spans="1:16" s="2" customFormat="1" outlineLevel="2" x14ac:dyDescent="0.2">
      <c r="A3481" s="217">
        <f t="shared" si="438"/>
        <v>3478</v>
      </c>
      <c r="B3481" s="57" t="s">
        <v>4283</v>
      </c>
      <c r="C3481" s="58" t="s">
        <v>23</v>
      </c>
      <c r="D3481" s="58" t="s">
        <v>4239</v>
      </c>
      <c r="E3481" s="58" t="s">
        <v>4284</v>
      </c>
      <c r="F3481" s="58" t="s">
        <v>158</v>
      </c>
      <c r="G3481" s="58" t="s">
        <v>135</v>
      </c>
      <c r="H3481" s="58"/>
      <c r="I3481" s="58" t="s">
        <v>25</v>
      </c>
      <c r="J3481" s="58" t="s">
        <v>25</v>
      </c>
      <c r="K3481" s="57"/>
      <c r="L3481" s="184">
        <v>33264</v>
      </c>
      <c r="M3481" s="185">
        <v>33395</v>
      </c>
      <c r="N3481" s="186">
        <v>33395</v>
      </c>
      <c r="O3481" s="187">
        <f t="shared" si="441"/>
        <v>0</v>
      </c>
      <c r="P3481" s="59">
        <f t="shared" si="440"/>
        <v>100</v>
      </c>
    </row>
    <row r="3482" spans="1:16" s="2" customFormat="1" outlineLevel="2" x14ac:dyDescent="0.2">
      <c r="A3482" s="217">
        <f t="shared" si="438"/>
        <v>3479</v>
      </c>
      <c r="B3482" s="57" t="s">
        <v>4285</v>
      </c>
      <c r="C3482" s="58" t="s">
        <v>23</v>
      </c>
      <c r="D3482" s="58" t="s">
        <v>4239</v>
      </c>
      <c r="E3482" s="58" t="s">
        <v>4286</v>
      </c>
      <c r="F3482" s="58" t="s">
        <v>26</v>
      </c>
      <c r="G3482" s="58" t="s">
        <v>135</v>
      </c>
      <c r="H3482" s="58"/>
      <c r="I3482" s="58" t="s">
        <v>25</v>
      </c>
      <c r="J3482" s="58" t="s">
        <v>25</v>
      </c>
      <c r="K3482" s="57"/>
      <c r="L3482" s="184">
        <v>7573</v>
      </c>
      <c r="M3482" s="185">
        <v>7814</v>
      </c>
      <c r="N3482" s="186">
        <v>7814</v>
      </c>
      <c r="O3482" s="187">
        <f t="shared" si="441"/>
        <v>0</v>
      </c>
      <c r="P3482" s="59">
        <f t="shared" si="440"/>
        <v>100</v>
      </c>
    </row>
    <row r="3483" spans="1:16" s="2" customFormat="1" outlineLevel="2" x14ac:dyDescent="0.2">
      <c r="A3483" s="217">
        <f t="shared" si="438"/>
        <v>3480</v>
      </c>
      <c r="B3483" s="57" t="s">
        <v>4287</v>
      </c>
      <c r="C3483" s="58" t="s">
        <v>23</v>
      </c>
      <c r="D3483" s="58" t="s">
        <v>4239</v>
      </c>
      <c r="E3483" s="58" t="s">
        <v>141</v>
      </c>
      <c r="F3483" s="58" t="s">
        <v>4249</v>
      </c>
      <c r="G3483" s="58" t="s">
        <v>135</v>
      </c>
      <c r="H3483" s="58"/>
      <c r="I3483" s="58" t="s">
        <v>25</v>
      </c>
      <c r="J3483" s="58" t="s">
        <v>25</v>
      </c>
      <c r="K3483" s="57"/>
      <c r="L3483" s="184">
        <v>5176</v>
      </c>
      <c r="M3483" s="185">
        <v>5176</v>
      </c>
      <c r="N3483" s="186">
        <v>5176</v>
      </c>
      <c r="O3483" s="187">
        <f t="shared" si="441"/>
        <v>0</v>
      </c>
      <c r="P3483" s="59">
        <f t="shared" si="440"/>
        <v>100</v>
      </c>
    </row>
    <row r="3484" spans="1:16" s="2" customFormat="1" outlineLevel="2" x14ac:dyDescent="0.2">
      <c r="A3484" s="217">
        <f t="shared" si="438"/>
        <v>3481</v>
      </c>
      <c r="B3484" s="57" t="s">
        <v>4288</v>
      </c>
      <c r="C3484" s="58" t="s">
        <v>23</v>
      </c>
      <c r="D3484" s="58" t="s">
        <v>4239</v>
      </c>
      <c r="E3484" s="58" t="s">
        <v>1462</v>
      </c>
      <c r="F3484" s="58" t="s">
        <v>82</v>
      </c>
      <c r="G3484" s="58" t="s">
        <v>135</v>
      </c>
      <c r="H3484" s="58"/>
      <c r="I3484" s="58" t="s">
        <v>25</v>
      </c>
      <c r="J3484" s="58" t="s">
        <v>25</v>
      </c>
      <c r="K3484" s="57"/>
      <c r="L3484" s="184">
        <v>0</v>
      </c>
      <c r="M3484" s="185">
        <v>226</v>
      </c>
      <c r="N3484" s="186">
        <v>226</v>
      </c>
      <c r="O3484" s="187">
        <f t="shared" si="441"/>
        <v>0</v>
      </c>
      <c r="P3484" s="59">
        <f t="shared" si="440"/>
        <v>100</v>
      </c>
    </row>
    <row r="3485" spans="1:16" s="2" customFormat="1" outlineLevel="1" x14ac:dyDescent="0.2">
      <c r="A3485" s="225">
        <f t="shared" si="438"/>
        <v>3482</v>
      </c>
      <c r="B3485" s="82" t="s">
        <v>2310</v>
      </c>
      <c r="C3485" s="61"/>
      <c r="D3485" s="61"/>
      <c r="E3485" s="61"/>
      <c r="F3485" s="61"/>
      <c r="G3485" s="61"/>
      <c r="H3485" s="135"/>
      <c r="I3485" s="61"/>
      <c r="J3485" s="61"/>
      <c r="K3485" s="63"/>
      <c r="L3485" s="65">
        <f>SUM(L3486:L3489)</f>
        <v>0</v>
      </c>
      <c r="M3485" s="65">
        <f t="shared" ref="M3485:O3485" si="442">SUM(M3486:M3489)</f>
        <v>507</v>
      </c>
      <c r="N3485" s="65">
        <f t="shared" si="442"/>
        <v>507</v>
      </c>
      <c r="O3485" s="66">
        <f t="shared" si="442"/>
        <v>0</v>
      </c>
      <c r="P3485" s="18">
        <f t="shared" si="440"/>
        <v>100</v>
      </c>
    </row>
    <row r="3486" spans="1:16" s="2" customFormat="1" ht="28.5" outlineLevel="2" x14ac:dyDescent="0.2">
      <c r="A3486" s="217">
        <f t="shared" si="438"/>
        <v>3483</v>
      </c>
      <c r="B3486" s="57" t="s">
        <v>4289</v>
      </c>
      <c r="C3486" s="58" t="s">
        <v>23</v>
      </c>
      <c r="D3486" s="58" t="s">
        <v>4239</v>
      </c>
      <c r="E3486" s="58" t="s">
        <v>4273</v>
      </c>
      <c r="F3486" s="58" t="s">
        <v>514</v>
      </c>
      <c r="G3486" s="58" t="s">
        <v>135</v>
      </c>
      <c r="H3486" s="58"/>
      <c r="I3486" s="58" t="s">
        <v>25</v>
      </c>
      <c r="J3486" s="58" t="s">
        <v>25</v>
      </c>
      <c r="K3486" s="57"/>
      <c r="L3486" s="184">
        <v>0</v>
      </c>
      <c r="M3486" s="185">
        <v>52</v>
      </c>
      <c r="N3486" s="186">
        <v>52</v>
      </c>
      <c r="O3486" s="187">
        <f t="shared" ref="O3486:O3489" si="443">N3486-M3486</f>
        <v>0</v>
      </c>
      <c r="P3486" s="59">
        <f t="shared" si="440"/>
        <v>100</v>
      </c>
    </row>
    <row r="3487" spans="1:16" s="2" customFormat="1" outlineLevel="2" x14ac:dyDescent="0.2">
      <c r="A3487" s="217">
        <f t="shared" si="438"/>
        <v>3484</v>
      </c>
      <c r="B3487" s="57" t="s">
        <v>4290</v>
      </c>
      <c r="C3487" s="58" t="s">
        <v>23</v>
      </c>
      <c r="D3487" s="58" t="s">
        <v>4239</v>
      </c>
      <c r="E3487" s="58" t="s">
        <v>4281</v>
      </c>
      <c r="F3487" s="58" t="s">
        <v>514</v>
      </c>
      <c r="G3487" s="58" t="s">
        <v>135</v>
      </c>
      <c r="H3487" s="58"/>
      <c r="I3487" s="58" t="s">
        <v>25</v>
      </c>
      <c r="J3487" s="58" t="s">
        <v>25</v>
      </c>
      <c r="K3487" s="57"/>
      <c r="L3487" s="184">
        <v>0</v>
      </c>
      <c r="M3487" s="185">
        <v>10</v>
      </c>
      <c r="N3487" s="186">
        <v>10</v>
      </c>
      <c r="O3487" s="187">
        <f t="shared" si="443"/>
        <v>0</v>
      </c>
      <c r="P3487" s="59">
        <f t="shared" si="440"/>
        <v>100</v>
      </c>
    </row>
    <row r="3488" spans="1:16" s="2" customFormat="1" outlineLevel="2" x14ac:dyDescent="0.2">
      <c r="A3488" s="217">
        <f t="shared" si="438"/>
        <v>3485</v>
      </c>
      <c r="B3488" s="57" t="s">
        <v>4291</v>
      </c>
      <c r="C3488" s="58" t="s">
        <v>23</v>
      </c>
      <c r="D3488" s="58" t="s">
        <v>4239</v>
      </c>
      <c r="E3488" s="58" t="s">
        <v>141</v>
      </c>
      <c r="F3488" s="58" t="s">
        <v>514</v>
      </c>
      <c r="G3488" s="58" t="s">
        <v>135</v>
      </c>
      <c r="H3488" s="58"/>
      <c r="I3488" s="58" t="s">
        <v>25</v>
      </c>
      <c r="J3488" s="58" t="s">
        <v>25</v>
      </c>
      <c r="K3488" s="57"/>
      <c r="L3488" s="184">
        <v>0</v>
      </c>
      <c r="M3488" s="185">
        <v>10</v>
      </c>
      <c r="N3488" s="186">
        <v>10</v>
      </c>
      <c r="O3488" s="187">
        <f t="shared" si="443"/>
        <v>0</v>
      </c>
      <c r="P3488" s="59">
        <f t="shared" si="440"/>
        <v>100</v>
      </c>
    </row>
    <row r="3489" spans="1:16" s="2" customFormat="1" outlineLevel="2" x14ac:dyDescent="0.2">
      <c r="A3489" s="217">
        <f t="shared" si="438"/>
        <v>3486</v>
      </c>
      <c r="B3489" s="57" t="s">
        <v>4292</v>
      </c>
      <c r="C3489" s="58" t="s">
        <v>23</v>
      </c>
      <c r="D3489" s="58" t="s">
        <v>4239</v>
      </c>
      <c r="E3489" s="58" t="s">
        <v>4284</v>
      </c>
      <c r="F3489" s="58" t="s">
        <v>514</v>
      </c>
      <c r="G3489" s="58" t="s">
        <v>135</v>
      </c>
      <c r="H3489" s="58"/>
      <c r="I3489" s="58" t="s">
        <v>25</v>
      </c>
      <c r="J3489" s="58" t="s">
        <v>25</v>
      </c>
      <c r="K3489" s="57"/>
      <c r="L3489" s="184">
        <v>0</v>
      </c>
      <c r="M3489" s="185">
        <v>435</v>
      </c>
      <c r="N3489" s="186">
        <v>435</v>
      </c>
      <c r="O3489" s="187">
        <f t="shared" si="443"/>
        <v>0</v>
      </c>
      <c r="P3489" s="59">
        <f t="shared" si="440"/>
        <v>100</v>
      </c>
    </row>
    <row r="3490" spans="1:16" s="2" customFormat="1" outlineLevel="1" x14ac:dyDescent="0.2">
      <c r="A3490" s="225">
        <f t="shared" si="438"/>
        <v>3487</v>
      </c>
      <c r="B3490" s="82" t="s">
        <v>2298</v>
      </c>
      <c r="C3490" s="61"/>
      <c r="D3490" s="61"/>
      <c r="E3490" s="61"/>
      <c r="F3490" s="61"/>
      <c r="G3490" s="61"/>
      <c r="H3490" s="135" t="s">
        <v>2299</v>
      </c>
      <c r="I3490" s="61"/>
      <c r="J3490" s="61"/>
      <c r="K3490" s="63"/>
      <c r="L3490" s="65">
        <f>SUM(L3491:L3493)</f>
        <v>1300</v>
      </c>
      <c r="M3490" s="65">
        <f>SUM(M3491:M3493)</f>
        <v>1200</v>
      </c>
      <c r="N3490" s="65">
        <f>SUM(N3491:N3493)</f>
        <v>1200</v>
      </c>
      <c r="O3490" s="66">
        <f>SUM(O3491:O3493)</f>
        <v>0</v>
      </c>
      <c r="P3490" s="18">
        <f t="shared" si="440"/>
        <v>100</v>
      </c>
    </row>
    <row r="3491" spans="1:16" s="2" customFormat="1" outlineLevel="2" x14ac:dyDescent="0.2">
      <c r="A3491" s="217">
        <f t="shared" si="438"/>
        <v>3488</v>
      </c>
      <c r="B3491" s="57" t="s">
        <v>4293</v>
      </c>
      <c r="C3491" s="58" t="s">
        <v>23</v>
      </c>
      <c r="D3491" s="58" t="s">
        <v>4239</v>
      </c>
      <c r="E3491" s="58" t="s">
        <v>4269</v>
      </c>
      <c r="F3491" s="58" t="s">
        <v>158</v>
      </c>
      <c r="G3491" s="58" t="s">
        <v>135</v>
      </c>
      <c r="H3491" s="58" t="s">
        <v>2299</v>
      </c>
      <c r="I3491" s="58" t="s">
        <v>25</v>
      </c>
      <c r="J3491" s="58" t="s">
        <v>25</v>
      </c>
      <c r="K3491" s="57"/>
      <c r="L3491" s="184">
        <v>700</v>
      </c>
      <c r="M3491" s="185">
        <v>700</v>
      </c>
      <c r="N3491" s="186">
        <v>700</v>
      </c>
      <c r="O3491" s="187">
        <f t="shared" ref="O3491:O3493" si="444">N3491-M3491</f>
        <v>0</v>
      </c>
      <c r="P3491" s="59">
        <f t="shared" si="440"/>
        <v>100</v>
      </c>
    </row>
    <row r="3492" spans="1:16" s="2" customFormat="1" ht="14.25" customHeight="1" outlineLevel="2" x14ac:dyDescent="0.2">
      <c r="A3492" s="217">
        <f t="shared" si="438"/>
        <v>3489</v>
      </c>
      <c r="B3492" s="57" t="s">
        <v>4294</v>
      </c>
      <c r="C3492" s="58" t="s">
        <v>23</v>
      </c>
      <c r="D3492" s="58" t="s">
        <v>4239</v>
      </c>
      <c r="E3492" s="58" t="s">
        <v>4273</v>
      </c>
      <c r="F3492" s="58" t="s">
        <v>158</v>
      </c>
      <c r="G3492" s="58" t="s">
        <v>135</v>
      </c>
      <c r="H3492" s="58" t="s">
        <v>2299</v>
      </c>
      <c r="I3492" s="58" t="s">
        <v>25</v>
      </c>
      <c r="J3492" s="58" t="s">
        <v>25</v>
      </c>
      <c r="K3492" s="57"/>
      <c r="L3492" s="184">
        <v>500</v>
      </c>
      <c r="M3492" s="185">
        <v>400</v>
      </c>
      <c r="N3492" s="186">
        <v>400</v>
      </c>
      <c r="O3492" s="187">
        <f t="shared" si="444"/>
        <v>0</v>
      </c>
      <c r="P3492" s="59">
        <f t="shared" si="440"/>
        <v>100</v>
      </c>
    </row>
    <row r="3493" spans="1:16" s="2" customFormat="1" ht="28.5" outlineLevel="2" x14ac:dyDescent="0.2">
      <c r="A3493" s="217">
        <f t="shared" si="438"/>
        <v>3490</v>
      </c>
      <c r="B3493" s="57" t="s">
        <v>4295</v>
      </c>
      <c r="C3493" s="58" t="s">
        <v>23</v>
      </c>
      <c r="D3493" s="58" t="s">
        <v>4239</v>
      </c>
      <c r="E3493" s="58" t="s">
        <v>1462</v>
      </c>
      <c r="F3493" s="58" t="s">
        <v>158</v>
      </c>
      <c r="G3493" s="58" t="s">
        <v>135</v>
      </c>
      <c r="H3493" s="58" t="s">
        <v>2299</v>
      </c>
      <c r="I3493" s="58" t="s">
        <v>25</v>
      </c>
      <c r="J3493" s="58" t="s">
        <v>25</v>
      </c>
      <c r="K3493" s="57"/>
      <c r="L3493" s="184">
        <v>100</v>
      </c>
      <c r="M3493" s="185">
        <v>100</v>
      </c>
      <c r="N3493" s="186">
        <v>100</v>
      </c>
      <c r="O3493" s="187">
        <f t="shared" si="444"/>
        <v>0</v>
      </c>
      <c r="P3493" s="59">
        <f t="shared" si="440"/>
        <v>100</v>
      </c>
    </row>
    <row r="3494" spans="1:16" s="2" customFormat="1" outlineLevel="1" x14ac:dyDescent="0.2">
      <c r="A3494" s="225">
        <f t="shared" si="438"/>
        <v>3491</v>
      </c>
      <c r="B3494" s="82" t="s">
        <v>4296</v>
      </c>
      <c r="C3494" s="61"/>
      <c r="D3494" s="61"/>
      <c r="E3494" s="61"/>
      <c r="F3494" s="61"/>
      <c r="G3494" s="61"/>
      <c r="H3494" s="137" t="s">
        <v>2307</v>
      </c>
      <c r="I3494" s="61"/>
      <c r="J3494" s="61"/>
      <c r="K3494" s="63"/>
      <c r="L3494" s="65">
        <f>SUM(L3495:L3503)</f>
        <v>560</v>
      </c>
      <c r="M3494" s="65">
        <f t="shared" ref="M3494:O3494" si="445">SUM(M3495:M3503)</f>
        <v>1760</v>
      </c>
      <c r="N3494" s="65">
        <f t="shared" si="445"/>
        <v>1760</v>
      </c>
      <c r="O3494" s="66">
        <f t="shared" si="445"/>
        <v>0</v>
      </c>
      <c r="P3494" s="18">
        <f t="shared" si="440"/>
        <v>100</v>
      </c>
    </row>
    <row r="3495" spans="1:16" s="2" customFormat="1" outlineLevel="2" x14ac:dyDescent="0.2">
      <c r="A3495" s="217">
        <f t="shared" si="438"/>
        <v>3492</v>
      </c>
      <c r="B3495" s="57" t="s">
        <v>4297</v>
      </c>
      <c r="C3495" s="58" t="s">
        <v>23</v>
      </c>
      <c r="D3495" s="58" t="s">
        <v>4239</v>
      </c>
      <c r="E3495" s="58" t="s">
        <v>668</v>
      </c>
      <c r="F3495" s="58" t="s">
        <v>669</v>
      </c>
      <c r="G3495" s="58" t="s">
        <v>135</v>
      </c>
      <c r="H3495" s="58" t="s">
        <v>2307</v>
      </c>
      <c r="I3495" s="58" t="s">
        <v>25</v>
      </c>
      <c r="J3495" s="58" t="s">
        <v>25</v>
      </c>
      <c r="K3495" s="57"/>
      <c r="L3495" s="184">
        <v>0</v>
      </c>
      <c r="M3495" s="185">
        <v>200</v>
      </c>
      <c r="N3495" s="186">
        <v>200</v>
      </c>
      <c r="O3495" s="187">
        <f t="shared" ref="O3495:O3503" si="446">N3495-M3495</f>
        <v>0</v>
      </c>
      <c r="P3495" s="59">
        <f t="shared" si="440"/>
        <v>100</v>
      </c>
    </row>
    <row r="3496" spans="1:16" s="2" customFormat="1" ht="28.5" outlineLevel="2" x14ac:dyDescent="0.2">
      <c r="A3496" s="217">
        <f t="shared" si="438"/>
        <v>3493</v>
      </c>
      <c r="B3496" s="57" t="s">
        <v>4298</v>
      </c>
      <c r="C3496" s="58" t="s">
        <v>23</v>
      </c>
      <c r="D3496" s="58" t="s">
        <v>4239</v>
      </c>
      <c r="E3496" s="58" t="s">
        <v>4269</v>
      </c>
      <c r="F3496" s="58" t="s">
        <v>158</v>
      </c>
      <c r="G3496" s="58" t="s">
        <v>135</v>
      </c>
      <c r="H3496" s="58" t="s">
        <v>2307</v>
      </c>
      <c r="I3496" s="58" t="s">
        <v>25</v>
      </c>
      <c r="J3496" s="58" t="s">
        <v>25</v>
      </c>
      <c r="K3496" s="57"/>
      <c r="L3496" s="184">
        <v>0</v>
      </c>
      <c r="M3496" s="185">
        <v>100</v>
      </c>
      <c r="N3496" s="186">
        <v>100</v>
      </c>
      <c r="O3496" s="187">
        <f t="shared" si="446"/>
        <v>0</v>
      </c>
      <c r="P3496" s="59">
        <f t="shared" si="440"/>
        <v>100</v>
      </c>
    </row>
    <row r="3497" spans="1:16" s="2" customFormat="1" ht="28.5" outlineLevel="2" x14ac:dyDescent="0.2">
      <c r="A3497" s="217">
        <f t="shared" si="438"/>
        <v>3494</v>
      </c>
      <c r="B3497" s="57" t="s">
        <v>4299</v>
      </c>
      <c r="C3497" s="58" t="s">
        <v>23</v>
      </c>
      <c r="D3497" s="58" t="s">
        <v>4239</v>
      </c>
      <c r="E3497" s="58" t="s">
        <v>4271</v>
      </c>
      <c r="F3497" s="58" t="s">
        <v>158</v>
      </c>
      <c r="G3497" s="58" t="s">
        <v>135</v>
      </c>
      <c r="H3497" s="58" t="s">
        <v>2307</v>
      </c>
      <c r="I3497" s="58" t="s">
        <v>25</v>
      </c>
      <c r="J3497" s="58" t="s">
        <v>25</v>
      </c>
      <c r="K3497" s="57" t="s">
        <v>25</v>
      </c>
      <c r="L3497" s="184">
        <v>0</v>
      </c>
      <c r="M3497" s="185">
        <v>125</v>
      </c>
      <c r="N3497" s="186">
        <v>125</v>
      </c>
      <c r="O3497" s="187">
        <f t="shared" si="446"/>
        <v>0</v>
      </c>
      <c r="P3497" s="59">
        <f t="shared" si="440"/>
        <v>100</v>
      </c>
    </row>
    <row r="3498" spans="1:16" s="2" customFormat="1" ht="28.5" outlineLevel="2" x14ac:dyDescent="0.2">
      <c r="A3498" s="217">
        <f t="shared" si="438"/>
        <v>3495</v>
      </c>
      <c r="B3498" s="57" t="s">
        <v>4300</v>
      </c>
      <c r="C3498" s="58" t="s">
        <v>23</v>
      </c>
      <c r="D3498" s="58" t="s">
        <v>4239</v>
      </c>
      <c r="E3498" s="58" t="s">
        <v>4273</v>
      </c>
      <c r="F3498" s="58" t="s">
        <v>158</v>
      </c>
      <c r="G3498" s="58" t="s">
        <v>135</v>
      </c>
      <c r="H3498" s="58" t="s">
        <v>2307</v>
      </c>
      <c r="I3498" s="58" t="s">
        <v>25</v>
      </c>
      <c r="J3498" s="58" t="s">
        <v>25</v>
      </c>
      <c r="K3498" s="57"/>
      <c r="L3498" s="184">
        <v>0</v>
      </c>
      <c r="M3498" s="185">
        <v>100</v>
      </c>
      <c r="N3498" s="186">
        <v>100</v>
      </c>
      <c r="O3498" s="187">
        <f t="shared" si="446"/>
        <v>0</v>
      </c>
      <c r="P3498" s="59">
        <f t="shared" si="440"/>
        <v>100</v>
      </c>
    </row>
    <row r="3499" spans="1:16" s="2" customFormat="1" outlineLevel="2" x14ac:dyDescent="0.2">
      <c r="A3499" s="217">
        <f t="shared" si="438"/>
        <v>3496</v>
      </c>
      <c r="B3499" s="57" t="s">
        <v>4301</v>
      </c>
      <c r="C3499" s="58" t="s">
        <v>23</v>
      </c>
      <c r="D3499" s="58" t="s">
        <v>4239</v>
      </c>
      <c r="E3499" s="58" t="s">
        <v>4275</v>
      </c>
      <c r="F3499" s="58" t="s">
        <v>158</v>
      </c>
      <c r="G3499" s="58" t="s">
        <v>135</v>
      </c>
      <c r="H3499" s="58" t="s">
        <v>2307</v>
      </c>
      <c r="I3499" s="58" t="s">
        <v>25</v>
      </c>
      <c r="J3499" s="58" t="s">
        <v>25</v>
      </c>
      <c r="K3499" s="57"/>
      <c r="L3499" s="184">
        <v>0</v>
      </c>
      <c r="M3499" s="185">
        <v>175</v>
      </c>
      <c r="N3499" s="186">
        <v>175</v>
      </c>
      <c r="O3499" s="187">
        <f t="shared" si="446"/>
        <v>0</v>
      </c>
      <c r="P3499" s="59">
        <f t="shared" si="440"/>
        <v>100</v>
      </c>
    </row>
    <row r="3500" spans="1:16" s="2" customFormat="1" ht="28.5" outlineLevel="2" x14ac:dyDescent="0.2">
      <c r="A3500" s="217">
        <f t="shared" si="438"/>
        <v>3497</v>
      </c>
      <c r="B3500" s="57" t="s">
        <v>4302</v>
      </c>
      <c r="C3500" s="58" t="s">
        <v>23</v>
      </c>
      <c r="D3500" s="58" t="s">
        <v>4239</v>
      </c>
      <c r="E3500" s="58" t="s">
        <v>4275</v>
      </c>
      <c r="F3500" s="58" t="s">
        <v>158</v>
      </c>
      <c r="G3500" s="58" t="s">
        <v>135</v>
      </c>
      <c r="H3500" s="58" t="s">
        <v>2307</v>
      </c>
      <c r="I3500" s="58" t="s">
        <v>25</v>
      </c>
      <c r="J3500" s="58" t="s">
        <v>25</v>
      </c>
      <c r="K3500" s="57"/>
      <c r="L3500" s="184">
        <v>0</v>
      </c>
      <c r="M3500" s="185">
        <v>100</v>
      </c>
      <c r="N3500" s="186">
        <v>100</v>
      </c>
      <c r="O3500" s="187">
        <f t="shared" si="446"/>
        <v>0</v>
      </c>
      <c r="P3500" s="59">
        <f t="shared" si="440"/>
        <v>100</v>
      </c>
    </row>
    <row r="3501" spans="1:16" s="2" customFormat="1" ht="28.5" outlineLevel="2" x14ac:dyDescent="0.2">
      <c r="A3501" s="217">
        <f t="shared" si="438"/>
        <v>3498</v>
      </c>
      <c r="B3501" s="57" t="s">
        <v>4303</v>
      </c>
      <c r="C3501" s="58" t="s">
        <v>23</v>
      </c>
      <c r="D3501" s="58" t="s">
        <v>4239</v>
      </c>
      <c r="E3501" s="58" t="s">
        <v>4281</v>
      </c>
      <c r="F3501" s="58" t="s">
        <v>158</v>
      </c>
      <c r="G3501" s="58" t="s">
        <v>135</v>
      </c>
      <c r="H3501" s="58" t="s">
        <v>2307</v>
      </c>
      <c r="I3501" s="58" t="s">
        <v>25</v>
      </c>
      <c r="J3501" s="58" t="s">
        <v>25</v>
      </c>
      <c r="K3501" s="57"/>
      <c r="L3501" s="184">
        <v>160</v>
      </c>
      <c r="M3501" s="185">
        <v>160</v>
      </c>
      <c r="N3501" s="186">
        <v>160</v>
      </c>
      <c r="O3501" s="187">
        <f t="shared" si="446"/>
        <v>0</v>
      </c>
      <c r="P3501" s="59">
        <f t="shared" si="440"/>
        <v>100</v>
      </c>
    </row>
    <row r="3502" spans="1:16" s="2" customFormat="1" ht="28.5" outlineLevel="2" x14ac:dyDescent="0.2">
      <c r="A3502" s="217">
        <f t="shared" si="438"/>
        <v>3499</v>
      </c>
      <c r="B3502" s="57" t="s">
        <v>4304</v>
      </c>
      <c r="C3502" s="58" t="s">
        <v>23</v>
      </c>
      <c r="D3502" s="58" t="s">
        <v>4239</v>
      </c>
      <c r="E3502" s="58" t="s">
        <v>1462</v>
      </c>
      <c r="F3502" s="58" t="s">
        <v>158</v>
      </c>
      <c r="G3502" s="58" t="s">
        <v>135</v>
      </c>
      <c r="H3502" s="58" t="s">
        <v>2307</v>
      </c>
      <c r="I3502" s="58" t="s">
        <v>25</v>
      </c>
      <c r="J3502" s="58" t="s">
        <v>25</v>
      </c>
      <c r="K3502" s="57"/>
      <c r="L3502" s="184">
        <v>0</v>
      </c>
      <c r="M3502" s="185">
        <v>400</v>
      </c>
      <c r="N3502" s="186">
        <v>400</v>
      </c>
      <c r="O3502" s="187">
        <f t="shared" si="446"/>
        <v>0</v>
      </c>
      <c r="P3502" s="59">
        <f t="shared" si="440"/>
        <v>100</v>
      </c>
    </row>
    <row r="3503" spans="1:16" s="2" customFormat="1" ht="28.5" outlineLevel="2" x14ac:dyDescent="0.2">
      <c r="A3503" s="217">
        <f t="shared" si="438"/>
        <v>3500</v>
      </c>
      <c r="B3503" s="57" t="s">
        <v>4305</v>
      </c>
      <c r="C3503" s="58" t="s">
        <v>23</v>
      </c>
      <c r="D3503" s="58" t="s">
        <v>4239</v>
      </c>
      <c r="E3503" s="58" t="s">
        <v>4284</v>
      </c>
      <c r="F3503" s="58" t="s">
        <v>158</v>
      </c>
      <c r="G3503" s="58" t="s">
        <v>135</v>
      </c>
      <c r="H3503" s="58" t="s">
        <v>2307</v>
      </c>
      <c r="I3503" s="58" t="s">
        <v>25</v>
      </c>
      <c r="J3503" s="58" t="s">
        <v>25</v>
      </c>
      <c r="K3503" s="57"/>
      <c r="L3503" s="184">
        <v>400</v>
      </c>
      <c r="M3503" s="185">
        <v>400</v>
      </c>
      <c r="N3503" s="186">
        <v>400</v>
      </c>
      <c r="O3503" s="187">
        <f t="shared" si="446"/>
        <v>0</v>
      </c>
      <c r="P3503" s="59">
        <f t="shared" si="440"/>
        <v>100</v>
      </c>
    </row>
    <row r="3504" spans="1:16" s="2" customFormat="1" ht="28.5" outlineLevel="1" x14ac:dyDescent="0.2">
      <c r="A3504" s="225">
        <f t="shared" si="438"/>
        <v>3501</v>
      </c>
      <c r="B3504" s="82" t="s">
        <v>4306</v>
      </c>
      <c r="C3504" s="61"/>
      <c r="D3504" s="61"/>
      <c r="E3504" s="61"/>
      <c r="F3504" s="61"/>
      <c r="G3504" s="61"/>
      <c r="H3504" s="135" t="s">
        <v>4307</v>
      </c>
      <c r="I3504" s="61"/>
      <c r="J3504" s="61"/>
      <c r="K3504" s="63"/>
      <c r="L3504" s="65">
        <f>SUM(L3505:L3505)</f>
        <v>1370</v>
      </c>
      <c r="M3504" s="65">
        <f>SUM(M3505:M3505)</f>
        <v>1370</v>
      </c>
      <c r="N3504" s="65">
        <f>SUM(N3505:N3505)</f>
        <v>1370</v>
      </c>
      <c r="O3504" s="66">
        <f>SUM(O3505:O3505)</f>
        <v>0</v>
      </c>
      <c r="P3504" s="18">
        <f t="shared" si="440"/>
        <v>100</v>
      </c>
    </row>
    <row r="3505" spans="1:16" s="2" customFormat="1" ht="28.5" outlineLevel="2" x14ac:dyDescent="0.2">
      <c r="A3505" s="217">
        <f t="shared" si="438"/>
        <v>3502</v>
      </c>
      <c r="B3505" s="57" t="s">
        <v>4308</v>
      </c>
      <c r="C3505" s="58" t="s">
        <v>23</v>
      </c>
      <c r="D3505" s="58" t="s">
        <v>4239</v>
      </c>
      <c r="E3505" s="58" t="s">
        <v>668</v>
      </c>
      <c r="F3505" s="58" t="s">
        <v>669</v>
      </c>
      <c r="G3505" s="58" t="s">
        <v>135</v>
      </c>
      <c r="H3505" s="58" t="s">
        <v>4307</v>
      </c>
      <c r="I3505" s="58" t="s">
        <v>25</v>
      </c>
      <c r="J3505" s="58" t="s">
        <v>25</v>
      </c>
      <c r="K3505" s="57" t="s">
        <v>4309</v>
      </c>
      <c r="L3505" s="184">
        <v>1370</v>
      </c>
      <c r="M3505" s="185">
        <v>1370</v>
      </c>
      <c r="N3505" s="186">
        <v>1370</v>
      </c>
      <c r="O3505" s="187">
        <f t="shared" ref="O3505" si="447">N3505-M3505</f>
        <v>0</v>
      </c>
      <c r="P3505" s="59">
        <f t="shared" si="440"/>
        <v>100</v>
      </c>
    </row>
    <row r="3506" spans="1:16" s="2" customFormat="1" ht="28.5" outlineLevel="1" x14ac:dyDescent="0.2">
      <c r="A3506" s="225">
        <f t="shared" si="438"/>
        <v>3503</v>
      </c>
      <c r="B3506" s="82" t="s">
        <v>4310</v>
      </c>
      <c r="C3506" s="61"/>
      <c r="D3506" s="61"/>
      <c r="E3506" s="61"/>
      <c r="F3506" s="61"/>
      <c r="G3506" s="61"/>
      <c r="H3506" s="135"/>
      <c r="I3506" s="61"/>
      <c r="J3506" s="61"/>
      <c r="K3506" s="63"/>
      <c r="L3506" s="65">
        <f>SUM(L3507:L3515)</f>
        <v>0</v>
      </c>
      <c r="M3506" s="65">
        <f t="shared" ref="M3506:O3506" si="448">SUM(M3507:M3515)</f>
        <v>115</v>
      </c>
      <c r="N3506" s="65">
        <f t="shared" si="448"/>
        <v>115</v>
      </c>
      <c r="O3506" s="66">
        <f t="shared" si="448"/>
        <v>0</v>
      </c>
      <c r="P3506" s="18">
        <f t="shared" si="440"/>
        <v>100</v>
      </c>
    </row>
    <row r="3507" spans="1:16" s="2" customFormat="1" ht="28.5" outlineLevel="2" x14ac:dyDescent="0.2">
      <c r="A3507" s="217">
        <f t="shared" si="438"/>
        <v>3504</v>
      </c>
      <c r="B3507" s="57" t="s">
        <v>4311</v>
      </c>
      <c r="C3507" s="58" t="s">
        <v>23</v>
      </c>
      <c r="D3507" s="58" t="s">
        <v>4239</v>
      </c>
      <c r="E3507" s="58" t="s">
        <v>25</v>
      </c>
      <c r="F3507" s="58" t="s">
        <v>1439</v>
      </c>
      <c r="G3507" s="58" t="s">
        <v>298</v>
      </c>
      <c r="H3507" s="58" t="s">
        <v>4312</v>
      </c>
      <c r="I3507" s="58" t="s">
        <v>25</v>
      </c>
      <c r="J3507" s="58" t="s">
        <v>25</v>
      </c>
      <c r="K3507" s="57" t="s">
        <v>4313</v>
      </c>
      <c r="L3507" s="184">
        <v>0</v>
      </c>
      <c r="M3507" s="185">
        <v>15</v>
      </c>
      <c r="N3507" s="186">
        <v>15</v>
      </c>
      <c r="O3507" s="187">
        <f t="shared" ref="O3507:O3515" si="449">N3507-M3507</f>
        <v>0</v>
      </c>
      <c r="P3507" s="59">
        <f t="shared" si="440"/>
        <v>100</v>
      </c>
    </row>
    <row r="3508" spans="1:16" s="2" customFormat="1" ht="28.5" outlineLevel="2" x14ac:dyDescent="0.2">
      <c r="A3508" s="217">
        <f t="shared" si="438"/>
        <v>3505</v>
      </c>
      <c r="B3508" s="57" t="s">
        <v>4314</v>
      </c>
      <c r="C3508" s="58" t="s">
        <v>23</v>
      </c>
      <c r="D3508" s="58" t="s">
        <v>4239</v>
      </c>
      <c r="E3508" s="58" t="s">
        <v>25</v>
      </c>
      <c r="F3508" s="58" t="s">
        <v>1439</v>
      </c>
      <c r="G3508" s="58" t="s">
        <v>125</v>
      </c>
      <c r="H3508" s="58" t="s">
        <v>4312</v>
      </c>
      <c r="I3508" s="58" t="s">
        <v>25</v>
      </c>
      <c r="J3508" s="58" t="s">
        <v>25</v>
      </c>
      <c r="K3508" s="57" t="s">
        <v>4313</v>
      </c>
      <c r="L3508" s="184">
        <v>0</v>
      </c>
      <c r="M3508" s="185">
        <v>20</v>
      </c>
      <c r="N3508" s="186">
        <v>20</v>
      </c>
      <c r="O3508" s="187">
        <f t="shared" si="449"/>
        <v>0</v>
      </c>
      <c r="P3508" s="59">
        <f t="shared" si="440"/>
        <v>100</v>
      </c>
    </row>
    <row r="3509" spans="1:16" s="2" customFormat="1" ht="28.5" outlineLevel="2" x14ac:dyDescent="0.2">
      <c r="A3509" s="217">
        <f t="shared" si="438"/>
        <v>3506</v>
      </c>
      <c r="B3509" s="57" t="s">
        <v>4315</v>
      </c>
      <c r="C3509" s="58" t="s">
        <v>23</v>
      </c>
      <c r="D3509" s="58" t="s">
        <v>4239</v>
      </c>
      <c r="E3509" s="58" t="s">
        <v>25</v>
      </c>
      <c r="F3509" s="58" t="s">
        <v>1439</v>
      </c>
      <c r="G3509" s="58" t="s">
        <v>31</v>
      </c>
      <c r="H3509" s="58" t="s">
        <v>4312</v>
      </c>
      <c r="I3509" s="58" t="s">
        <v>25</v>
      </c>
      <c r="J3509" s="58" t="s">
        <v>25</v>
      </c>
      <c r="K3509" s="57" t="s">
        <v>4313</v>
      </c>
      <c r="L3509" s="184">
        <v>0</v>
      </c>
      <c r="M3509" s="185">
        <v>31</v>
      </c>
      <c r="N3509" s="186">
        <v>31</v>
      </c>
      <c r="O3509" s="187">
        <f t="shared" si="449"/>
        <v>0</v>
      </c>
      <c r="P3509" s="59">
        <f t="shared" si="440"/>
        <v>100</v>
      </c>
    </row>
    <row r="3510" spans="1:16" s="2" customFormat="1" ht="28.5" outlineLevel="2" x14ac:dyDescent="0.2">
      <c r="A3510" s="217">
        <f t="shared" si="438"/>
        <v>3507</v>
      </c>
      <c r="B3510" s="57" t="s">
        <v>4316</v>
      </c>
      <c r="C3510" s="58" t="s">
        <v>23</v>
      </c>
      <c r="D3510" s="58" t="s">
        <v>4239</v>
      </c>
      <c r="E3510" s="58" t="s">
        <v>25</v>
      </c>
      <c r="F3510" s="58" t="s">
        <v>1439</v>
      </c>
      <c r="G3510" s="58" t="s">
        <v>298</v>
      </c>
      <c r="H3510" s="58"/>
      <c r="I3510" s="58" t="s">
        <v>25</v>
      </c>
      <c r="J3510" s="58" t="s">
        <v>25</v>
      </c>
      <c r="K3510" s="57" t="s">
        <v>4313</v>
      </c>
      <c r="L3510" s="184">
        <v>0</v>
      </c>
      <c r="M3510" s="185">
        <v>10</v>
      </c>
      <c r="N3510" s="186">
        <v>10</v>
      </c>
      <c r="O3510" s="187">
        <f t="shared" si="449"/>
        <v>0</v>
      </c>
      <c r="P3510" s="59">
        <f t="shared" si="440"/>
        <v>100</v>
      </c>
    </row>
    <row r="3511" spans="1:16" s="2" customFormat="1" ht="28.5" outlineLevel="2" x14ac:dyDescent="0.2">
      <c r="A3511" s="217">
        <f t="shared" si="438"/>
        <v>3508</v>
      </c>
      <c r="B3511" s="57" t="s">
        <v>4317</v>
      </c>
      <c r="C3511" s="58" t="s">
        <v>23</v>
      </c>
      <c r="D3511" s="58" t="s">
        <v>4239</v>
      </c>
      <c r="E3511" s="58" t="s">
        <v>25</v>
      </c>
      <c r="F3511" s="58" t="s">
        <v>1439</v>
      </c>
      <c r="G3511" s="58" t="s">
        <v>269</v>
      </c>
      <c r="H3511" s="58"/>
      <c r="I3511" s="58" t="s">
        <v>25</v>
      </c>
      <c r="J3511" s="58" t="s">
        <v>25</v>
      </c>
      <c r="K3511" s="57" t="s">
        <v>4313</v>
      </c>
      <c r="L3511" s="184">
        <v>0</v>
      </c>
      <c r="M3511" s="185">
        <v>6</v>
      </c>
      <c r="N3511" s="186">
        <v>6</v>
      </c>
      <c r="O3511" s="187">
        <f t="shared" si="449"/>
        <v>0</v>
      </c>
      <c r="P3511" s="59">
        <f t="shared" si="440"/>
        <v>100</v>
      </c>
    </row>
    <row r="3512" spans="1:16" s="2" customFormat="1" ht="28.5" outlineLevel="2" x14ac:dyDescent="0.2">
      <c r="A3512" s="217">
        <f t="shared" si="438"/>
        <v>3509</v>
      </c>
      <c r="B3512" s="57" t="s">
        <v>4318</v>
      </c>
      <c r="C3512" s="58" t="s">
        <v>23</v>
      </c>
      <c r="D3512" s="58" t="s">
        <v>4239</v>
      </c>
      <c r="E3512" s="58" t="s">
        <v>25</v>
      </c>
      <c r="F3512" s="58" t="s">
        <v>1439</v>
      </c>
      <c r="G3512" s="58" t="s">
        <v>271</v>
      </c>
      <c r="H3512" s="58"/>
      <c r="I3512" s="58" t="s">
        <v>25</v>
      </c>
      <c r="J3512" s="58" t="s">
        <v>25</v>
      </c>
      <c r="K3512" s="57" t="s">
        <v>4313</v>
      </c>
      <c r="L3512" s="184">
        <v>0</v>
      </c>
      <c r="M3512" s="185">
        <v>2</v>
      </c>
      <c r="N3512" s="186">
        <v>2</v>
      </c>
      <c r="O3512" s="187">
        <f t="shared" si="449"/>
        <v>0</v>
      </c>
      <c r="P3512" s="59">
        <f t="shared" si="440"/>
        <v>100</v>
      </c>
    </row>
    <row r="3513" spans="1:16" s="2" customFormat="1" ht="28.5" outlineLevel="2" x14ac:dyDescent="0.2">
      <c r="A3513" s="217">
        <f t="shared" si="438"/>
        <v>3510</v>
      </c>
      <c r="B3513" s="57" t="s">
        <v>4319</v>
      </c>
      <c r="C3513" s="58" t="s">
        <v>23</v>
      </c>
      <c r="D3513" s="58" t="s">
        <v>4239</v>
      </c>
      <c r="E3513" s="58" t="s">
        <v>25</v>
      </c>
      <c r="F3513" s="58" t="s">
        <v>1439</v>
      </c>
      <c r="G3513" s="58" t="s">
        <v>29</v>
      </c>
      <c r="H3513" s="58"/>
      <c r="I3513" s="58" t="s">
        <v>25</v>
      </c>
      <c r="J3513" s="58" t="s">
        <v>25</v>
      </c>
      <c r="K3513" s="57" t="s">
        <v>4313</v>
      </c>
      <c r="L3513" s="184">
        <v>0</v>
      </c>
      <c r="M3513" s="185">
        <v>2</v>
      </c>
      <c r="N3513" s="186">
        <v>2</v>
      </c>
      <c r="O3513" s="187">
        <f t="shared" si="449"/>
        <v>0</v>
      </c>
      <c r="P3513" s="59">
        <f t="shared" si="440"/>
        <v>100</v>
      </c>
    </row>
    <row r="3514" spans="1:16" s="2" customFormat="1" ht="28.5" outlineLevel="2" x14ac:dyDescent="0.2">
      <c r="A3514" s="217">
        <f t="shared" si="438"/>
        <v>3511</v>
      </c>
      <c r="B3514" s="57" t="s">
        <v>4320</v>
      </c>
      <c r="C3514" s="58" t="s">
        <v>23</v>
      </c>
      <c r="D3514" s="58" t="s">
        <v>4239</v>
      </c>
      <c r="E3514" s="58" t="s">
        <v>25</v>
      </c>
      <c r="F3514" s="58" t="s">
        <v>1439</v>
      </c>
      <c r="G3514" s="58" t="s">
        <v>31</v>
      </c>
      <c r="H3514" s="58"/>
      <c r="I3514" s="58" t="s">
        <v>25</v>
      </c>
      <c r="J3514" s="58" t="s">
        <v>25</v>
      </c>
      <c r="K3514" s="57" t="s">
        <v>4313</v>
      </c>
      <c r="L3514" s="184">
        <v>0</v>
      </c>
      <c r="M3514" s="185">
        <v>9</v>
      </c>
      <c r="N3514" s="186">
        <v>9</v>
      </c>
      <c r="O3514" s="187">
        <f t="shared" si="449"/>
        <v>0</v>
      </c>
      <c r="P3514" s="59">
        <f t="shared" si="440"/>
        <v>100</v>
      </c>
    </row>
    <row r="3515" spans="1:16" s="2" customFormat="1" ht="28.5" outlineLevel="2" x14ac:dyDescent="0.2">
      <c r="A3515" s="217">
        <f t="shared" si="438"/>
        <v>3512</v>
      </c>
      <c r="B3515" s="57" t="s">
        <v>4321</v>
      </c>
      <c r="C3515" s="58" t="s">
        <v>23</v>
      </c>
      <c r="D3515" s="58" t="s">
        <v>4239</v>
      </c>
      <c r="E3515" s="58" t="s">
        <v>25</v>
      </c>
      <c r="F3515" s="58" t="s">
        <v>1439</v>
      </c>
      <c r="G3515" s="58" t="s">
        <v>33</v>
      </c>
      <c r="H3515" s="58"/>
      <c r="I3515" s="58" t="s">
        <v>25</v>
      </c>
      <c r="J3515" s="58" t="s">
        <v>25</v>
      </c>
      <c r="K3515" s="57" t="s">
        <v>4313</v>
      </c>
      <c r="L3515" s="184">
        <v>0</v>
      </c>
      <c r="M3515" s="185">
        <v>20</v>
      </c>
      <c r="N3515" s="186">
        <v>20</v>
      </c>
      <c r="O3515" s="187">
        <f t="shared" si="449"/>
        <v>0</v>
      </c>
      <c r="P3515" s="59">
        <f t="shared" si="440"/>
        <v>100</v>
      </c>
    </row>
    <row r="3516" spans="1:16" s="2" customFormat="1" outlineLevel="1" x14ac:dyDescent="0.2">
      <c r="A3516" s="225">
        <f t="shared" si="438"/>
        <v>3513</v>
      </c>
      <c r="B3516" s="82" t="s">
        <v>2860</v>
      </c>
      <c r="C3516" s="136"/>
      <c r="D3516" s="135"/>
      <c r="E3516" s="135"/>
      <c r="F3516" s="135"/>
      <c r="G3516" s="135"/>
      <c r="H3516" s="135">
        <v>17051</v>
      </c>
      <c r="I3516" s="61"/>
      <c r="J3516" s="61"/>
      <c r="K3516" s="63"/>
      <c r="L3516" s="65">
        <f>SUM(L3517:L3517)</f>
        <v>0</v>
      </c>
      <c r="M3516" s="65">
        <f>SUM(M3517:M3517)</f>
        <v>25</v>
      </c>
      <c r="N3516" s="65">
        <f>SUM(N3517:N3517)</f>
        <v>25</v>
      </c>
      <c r="O3516" s="66">
        <f>SUM(O3517:O3517)</f>
        <v>0</v>
      </c>
      <c r="P3516" s="18">
        <f t="shared" si="440"/>
        <v>100</v>
      </c>
    </row>
    <row r="3517" spans="1:16" s="2" customFormat="1" outlineLevel="2" x14ac:dyDescent="0.2">
      <c r="A3517" s="217">
        <f t="shared" si="438"/>
        <v>3514</v>
      </c>
      <c r="B3517" s="57" t="s">
        <v>4322</v>
      </c>
      <c r="C3517" s="58" t="s">
        <v>23</v>
      </c>
      <c r="D3517" s="58" t="s">
        <v>4239</v>
      </c>
      <c r="E3517" s="58" t="s">
        <v>1462</v>
      </c>
      <c r="F3517" s="58" t="s">
        <v>158</v>
      </c>
      <c r="G3517" s="58" t="s">
        <v>998</v>
      </c>
      <c r="H3517" s="58" t="s">
        <v>1012</v>
      </c>
      <c r="I3517" s="58" t="s">
        <v>1009</v>
      </c>
      <c r="J3517" s="58" t="s">
        <v>615</v>
      </c>
      <c r="K3517" s="57"/>
      <c r="L3517" s="184">
        <v>0</v>
      </c>
      <c r="M3517" s="185">
        <v>25</v>
      </c>
      <c r="N3517" s="186">
        <v>25</v>
      </c>
      <c r="O3517" s="187">
        <f t="shared" ref="O3517" si="450">N3517-M3517</f>
        <v>0</v>
      </c>
      <c r="P3517" s="59">
        <f t="shared" si="440"/>
        <v>100</v>
      </c>
    </row>
    <row r="3518" spans="1:16" s="2" customFormat="1" outlineLevel="1" x14ac:dyDescent="0.2">
      <c r="A3518" s="225">
        <f t="shared" si="438"/>
        <v>3515</v>
      </c>
      <c r="B3518" s="82" t="s">
        <v>2919</v>
      </c>
      <c r="C3518" s="136"/>
      <c r="D3518" s="135"/>
      <c r="E3518" s="135"/>
      <c r="F3518" s="135"/>
      <c r="G3518" s="135"/>
      <c r="H3518" s="135">
        <v>33063</v>
      </c>
      <c r="I3518" s="61"/>
      <c r="J3518" s="61"/>
      <c r="K3518" s="63"/>
      <c r="L3518" s="65">
        <f>SUM(L3519:L3520)</f>
        <v>0</v>
      </c>
      <c r="M3518" s="65">
        <f t="shared" ref="M3518:O3518" si="451">SUM(M3519:M3520)</f>
        <v>3785</v>
      </c>
      <c r="N3518" s="65">
        <f t="shared" si="451"/>
        <v>3785</v>
      </c>
      <c r="O3518" s="66">
        <f t="shared" si="451"/>
        <v>0</v>
      </c>
      <c r="P3518" s="18">
        <f t="shared" si="440"/>
        <v>100</v>
      </c>
    </row>
    <row r="3519" spans="1:16" s="2" customFormat="1" ht="28.5" outlineLevel="2" x14ac:dyDescent="0.2">
      <c r="A3519" s="217">
        <f t="shared" si="438"/>
        <v>3516</v>
      </c>
      <c r="B3519" s="57" t="s">
        <v>4323</v>
      </c>
      <c r="C3519" s="58" t="s">
        <v>23</v>
      </c>
      <c r="D3519" s="58" t="s">
        <v>4239</v>
      </c>
      <c r="E3519" s="58" t="s">
        <v>668</v>
      </c>
      <c r="F3519" s="58" t="s">
        <v>669</v>
      </c>
      <c r="G3519" s="58" t="s">
        <v>998</v>
      </c>
      <c r="H3519" s="58" t="s">
        <v>1045</v>
      </c>
      <c r="I3519" s="58" t="s">
        <v>1042</v>
      </c>
      <c r="J3519" s="58" t="s">
        <v>615</v>
      </c>
      <c r="K3519" s="57"/>
      <c r="L3519" s="184">
        <v>0</v>
      </c>
      <c r="M3519" s="185">
        <v>566</v>
      </c>
      <c r="N3519" s="186">
        <v>566</v>
      </c>
      <c r="O3519" s="187">
        <f t="shared" ref="O3519" si="452">N3519-M3519</f>
        <v>0</v>
      </c>
      <c r="P3519" s="59">
        <f t="shared" si="440"/>
        <v>100</v>
      </c>
    </row>
    <row r="3520" spans="1:16" s="2" customFormat="1" ht="28.5" outlineLevel="2" x14ac:dyDescent="0.2">
      <c r="A3520" s="217">
        <f t="shared" si="438"/>
        <v>3517</v>
      </c>
      <c r="B3520" s="57" t="s">
        <v>4324</v>
      </c>
      <c r="C3520" s="58" t="s">
        <v>23</v>
      </c>
      <c r="D3520" s="58" t="s">
        <v>4239</v>
      </c>
      <c r="E3520" s="58" t="s">
        <v>668</v>
      </c>
      <c r="F3520" s="58" t="s">
        <v>669</v>
      </c>
      <c r="G3520" s="58" t="s">
        <v>998</v>
      </c>
      <c r="H3520" s="58" t="s">
        <v>1045</v>
      </c>
      <c r="I3520" s="58" t="s">
        <v>1042</v>
      </c>
      <c r="J3520" s="58" t="s">
        <v>621</v>
      </c>
      <c r="K3520" s="57"/>
      <c r="L3520" s="184">
        <v>0</v>
      </c>
      <c r="M3520" s="185">
        <v>3219</v>
      </c>
      <c r="N3520" s="186">
        <v>3219</v>
      </c>
      <c r="O3520" s="187">
        <f>N3520-M3520</f>
        <v>0</v>
      </c>
      <c r="P3520" s="59">
        <f>N3520/M3520*100</f>
        <v>100</v>
      </c>
    </row>
    <row r="3521" spans="1:16" s="2" customFormat="1" ht="28.5" outlineLevel="1" x14ac:dyDescent="0.2">
      <c r="A3521" s="225">
        <f t="shared" si="438"/>
        <v>3518</v>
      </c>
      <c r="B3521" s="82" t="s">
        <v>4325</v>
      </c>
      <c r="C3521" s="61"/>
      <c r="D3521" s="61"/>
      <c r="E3521" s="61"/>
      <c r="F3521" s="61"/>
      <c r="G3521" s="61"/>
      <c r="H3521" s="135">
        <v>34013</v>
      </c>
      <c r="I3521" s="61"/>
      <c r="J3521" s="61"/>
      <c r="K3521" s="63"/>
      <c r="L3521" s="65">
        <f>SUM(L3522:L3523)</f>
        <v>0</v>
      </c>
      <c r="M3521" s="65">
        <f t="shared" ref="M3521:O3521" si="453">SUM(M3522:M3523)</f>
        <v>193</v>
      </c>
      <c r="N3521" s="65">
        <f t="shared" si="453"/>
        <v>193</v>
      </c>
      <c r="O3521" s="66">
        <f t="shared" si="453"/>
        <v>0</v>
      </c>
      <c r="P3521" s="18">
        <f t="shared" ref="P3521:P3575" si="454">N3521/M3521*100</f>
        <v>100</v>
      </c>
    </row>
    <row r="3522" spans="1:16" s="2" customFormat="1" outlineLevel="2" x14ac:dyDescent="0.2">
      <c r="A3522" s="217">
        <f t="shared" si="438"/>
        <v>3519</v>
      </c>
      <c r="B3522" s="57" t="s">
        <v>4326</v>
      </c>
      <c r="C3522" s="58" t="s">
        <v>23</v>
      </c>
      <c r="D3522" s="58" t="s">
        <v>4239</v>
      </c>
      <c r="E3522" s="58" t="s">
        <v>4281</v>
      </c>
      <c r="F3522" s="58" t="s">
        <v>158</v>
      </c>
      <c r="G3522" s="58" t="s">
        <v>998</v>
      </c>
      <c r="H3522" s="58" t="s">
        <v>4327</v>
      </c>
      <c r="I3522" s="58" t="s">
        <v>25</v>
      </c>
      <c r="J3522" s="58" t="s">
        <v>25</v>
      </c>
      <c r="K3522" s="57"/>
      <c r="L3522" s="184">
        <v>0</v>
      </c>
      <c r="M3522" s="185">
        <v>55</v>
      </c>
      <c r="N3522" s="186">
        <v>55</v>
      </c>
      <c r="O3522" s="187">
        <f t="shared" ref="O3522:O3523" si="455">N3522-M3522</f>
        <v>0</v>
      </c>
      <c r="P3522" s="59">
        <f t="shared" si="454"/>
        <v>100</v>
      </c>
    </row>
    <row r="3523" spans="1:16" s="2" customFormat="1" outlineLevel="2" x14ac:dyDescent="0.2">
      <c r="A3523" s="217">
        <f t="shared" si="438"/>
        <v>3520</v>
      </c>
      <c r="B3523" s="57" t="s">
        <v>4328</v>
      </c>
      <c r="C3523" s="58" t="s">
        <v>23</v>
      </c>
      <c r="D3523" s="58" t="s">
        <v>4239</v>
      </c>
      <c r="E3523" s="58" t="s">
        <v>4284</v>
      </c>
      <c r="F3523" s="58" t="s">
        <v>158</v>
      </c>
      <c r="G3523" s="58" t="s">
        <v>998</v>
      </c>
      <c r="H3523" s="58" t="s">
        <v>4327</v>
      </c>
      <c r="I3523" s="58" t="s">
        <v>25</v>
      </c>
      <c r="J3523" s="58" t="s">
        <v>25</v>
      </c>
      <c r="K3523" s="57"/>
      <c r="L3523" s="184">
        <v>0</v>
      </c>
      <c r="M3523" s="185">
        <v>138</v>
      </c>
      <c r="N3523" s="186">
        <v>138</v>
      </c>
      <c r="O3523" s="187">
        <f t="shared" si="455"/>
        <v>0</v>
      </c>
      <c r="P3523" s="59">
        <f t="shared" si="454"/>
        <v>100</v>
      </c>
    </row>
    <row r="3524" spans="1:16" s="2" customFormat="1" ht="28.5" outlineLevel="1" x14ac:dyDescent="0.2">
      <c r="A3524" s="225">
        <f t="shared" si="438"/>
        <v>3521</v>
      </c>
      <c r="B3524" s="82" t="s">
        <v>4329</v>
      </c>
      <c r="C3524" s="61"/>
      <c r="D3524" s="61"/>
      <c r="E3524" s="61"/>
      <c r="F3524" s="61"/>
      <c r="G3524" s="61"/>
      <c r="H3524" s="135">
        <v>34017</v>
      </c>
      <c r="I3524" s="61"/>
      <c r="J3524" s="61"/>
      <c r="K3524" s="63"/>
      <c r="L3524" s="65">
        <f>SUM(L3525:L3526)</f>
        <v>0</v>
      </c>
      <c r="M3524" s="65">
        <f t="shared" ref="M3524:O3524" si="456">SUM(M3525:M3526)</f>
        <v>134</v>
      </c>
      <c r="N3524" s="65">
        <f t="shared" si="456"/>
        <v>134</v>
      </c>
      <c r="O3524" s="66">
        <f t="shared" si="456"/>
        <v>0</v>
      </c>
      <c r="P3524" s="18">
        <f t="shared" si="454"/>
        <v>100</v>
      </c>
    </row>
    <row r="3525" spans="1:16" s="2" customFormat="1" ht="28.5" outlineLevel="2" x14ac:dyDescent="0.2">
      <c r="A3525" s="217">
        <f t="shared" si="438"/>
        <v>3522</v>
      </c>
      <c r="B3525" s="57" t="s">
        <v>4330</v>
      </c>
      <c r="C3525" s="58" t="s">
        <v>23</v>
      </c>
      <c r="D3525" s="58" t="s">
        <v>4239</v>
      </c>
      <c r="E3525" s="58" t="s">
        <v>4269</v>
      </c>
      <c r="F3525" s="58" t="s">
        <v>158</v>
      </c>
      <c r="G3525" s="58" t="s">
        <v>998</v>
      </c>
      <c r="H3525" s="58" t="s">
        <v>4331</v>
      </c>
      <c r="I3525" s="58" t="s">
        <v>25</v>
      </c>
      <c r="J3525" s="58" t="s">
        <v>25</v>
      </c>
      <c r="K3525" s="57"/>
      <c r="L3525" s="184">
        <v>0</v>
      </c>
      <c r="M3525" s="185">
        <v>68</v>
      </c>
      <c r="N3525" s="186">
        <v>68</v>
      </c>
      <c r="O3525" s="187">
        <f t="shared" ref="O3525:O3526" si="457">N3525-M3525</f>
        <v>0</v>
      </c>
      <c r="P3525" s="59">
        <f t="shared" si="454"/>
        <v>100</v>
      </c>
    </row>
    <row r="3526" spans="1:16" s="2" customFormat="1" ht="28.5" outlineLevel="2" x14ac:dyDescent="0.2">
      <c r="A3526" s="217">
        <f t="shared" ref="A3526:A3589" si="458">A3525+1</f>
        <v>3523</v>
      </c>
      <c r="B3526" s="57" t="s">
        <v>4332</v>
      </c>
      <c r="C3526" s="58" t="s">
        <v>23</v>
      </c>
      <c r="D3526" s="58" t="s">
        <v>4239</v>
      </c>
      <c r="E3526" s="58" t="s">
        <v>4284</v>
      </c>
      <c r="F3526" s="58" t="s">
        <v>158</v>
      </c>
      <c r="G3526" s="58" t="s">
        <v>998</v>
      </c>
      <c r="H3526" s="58" t="s">
        <v>4331</v>
      </c>
      <c r="I3526" s="58" t="s">
        <v>25</v>
      </c>
      <c r="J3526" s="58" t="s">
        <v>25</v>
      </c>
      <c r="K3526" s="57"/>
      <c r="L3526" s="184">
        <v>0</v>
      </c>
      <c r="M3526" s="185">
        <v>66</v>
      </c>
      <c r="N3526" s="186">
        <v>66</v>
      </c>
      <c r="O3526" s="187">
        <f t="shared" si="457"/>
        <v>0</v>
      </c>
      <c r="P3526" s="59">
        <f t="shared" si="454"/>
        <v>100</v>
      </c>
    </row>
    <row r="3527" spans="1:16" s="2" customFormat="1" outlineLevel="1" x14ac:dyDescent="0.2">
      <c r="A3527" s="225">
        <f t="shared" si="458"/>
        <v>3524</v>
      </c>
      <c r="B3527" s="82" t="s">
        <v>4333</v>
      </c>
      <c r="C3527" s="61"/>
      <c r="D3527" s="61"/>
      <c r="E3527" s="61"/>
      <c r="F3527" s="61"/>
      <c r="G3527" s="61"/>
      <c r="H3527" s="135" t="s">
        <v>4334</v>
      </c>
      <c r="I3527" s="61"/>
      <c r="J3527" s="61"/>
      <c r="K3527" s="63"/>
      <c r="L3527" s="65">
        <f>SUM(L3528:L3531)</f>
        <v>0</v>
      </c>
      <c r="M3527" s="65">
        <f t="shared" ref="M3527:O3527" si="459">SUM(M3528:M3531)</f>
        <v>2508</v>
      </c>
      <c r="N3527" s="65">
        <f t="shared" si="459"/>
        <v>2508</v>
      </c>
      <c r="O3527" s="66">
        <f t="shared" si="459"/>
        <v>0</v>
      </c>
      <c r="P3527" s="18">
        <f t="shared" si="454"/>
        <v>100</v>
      </c>
    </row>
    <row r="3528" spans="1:16" s="2" customFormat="1" ht="28.5" outlineLevel="2" x14ac:dyDescent="0.2">
      <c r="A3528" s="217">
        <f t="shared" si="458"/>
        <v>3525</v>
      </c>
      <c r="B3528" s="57" t="s">
        <v>4335</v>
      </c>
      <c r="C3528" s="58" t="s">
        <v>23</v>
      </c>
      <c r="D3528" s="58" t="s">
        <v>4239</v>
      </c>
      <c r="E3528" s="58" t="s">
        <v>4271</v>
      </c>
      <c r="F3528" s="58" t="s">
        <v>158</v>
      </c>
      <c r="G3528" s="58" t="s">
        <v>998</v>
      </c>
      <c r="H3528" s="58" t="s">
        <v>4334</v>
      </c>
      <c r="I3528" s="58" t="s">
        <v>25</v>
      </c>
      <c r="J3528" s="58" t="s">
        <v>25</v>
      </c>
      <c r="K3528" s="57" t="s">
        <v>25</v>
      </c>
      <c r="L3528" s="184">
        <v>0</v>
      </c>
      <c r="M3528" s="185">
        <v>91</v>
      </c>
      <c r="N3528" s="186">
        <v>91</v>
      </c>
      <c r="O3528" s="187">
        <f t="shared" ref="O3528:O3531" si="460">N3528-M3528</f>
        <v>0</v>
      </c>
      <c r="P3528" s="59">
        <f t="shared" si="454"/>
        <v>100</v>
      </c>
    </row>
    <row r="3529" spans="1:16" s="2" customFormat="1" ht="28.5" outlineLevel="2" x14ac:dyDescent="0.2">
      <c r="A3529" s="217">
        <f t="shared" si="458"/>
        <v>3526</v>
      </c>
      <c r="B3529" s="57" t="s">
        <v>4336</v>
      </c>
      <c r="C3529" s="58" t="s">
        <v>23</v>
      </c>
      <c r="D3529" s="58" t="s">
        <v>4239</v>
      </c>
      <c r="E3529" s="58" t="s">
        <v>1462</v>
      </c>
      <c r="F3529" s="58" t="s">
        <v>158</v>
      </c>
      <c r="G3529" s="58" t="s">
        <v>998</v>
      </c>
      <c r="H3529" s="58" t="s">
        <v>4334</v>
      </c>
      <c r="I3529" s="58" t="s">
        <v>25</v>
      </c>
      <c r="J3529" s="58" t="s">
        <v>25</v>
      </c>
      <c r="K3529" s="57"/>
      <c r="L3529" s="184">
        <v>0</v>
      </c>
      <c r="M3529" s="185">
        <v>1400</v>
      </c>
      <c r="N3529" s="186">
        <v>1400</v>
      </c>
      <c r="O3529" s="187">
        <f t="shared" si="460"/>
        <v>0</v>
      </c>
      <c r="P3529" s="59">
        <f t="shared" si="454"/>
        <v>100</v>
      </c>
    </row>
    <row r="3530" spans="1:16" s="2" customFormat="1" ht="28.5" outlineLevel="2" x14ac:dyDescent="0.2">
      <c r="A3530" s="217">
        <f t="shared" si="458"/>
        <v>3527</v>
      </c>
      <c r="B3530" s="57" t="s">
        <v>4337</v>
      </c>
      <c r="C3530" s="58" t="s">
        <v>23</v>
      </c>
      <c r="D3530" s="58" t="s">
        <v>4239</v>
      </c>
      <c r="E3530" s="58" t="s">
        <v>1462</v>
      </c>
      <c r="F3530" s="58" t="s">
        <v>158</v>
      </c>
      <c r="G3530" s="58" t="s">
        <v>998</v>
      </c>
      <c r="H3530" s="58" t="s">
        <v>4334</v>
      </c>
      <c r="I3530" s="58" t="s">
        <v>25</v>
      </c>
      <c r="J3530" s="58" t="s">
        <v>25</v>
      </c>
      <c r="K3530" s="57"/>
      <c r="L3530" s="184">
        <v>0</v>
      </c>
      <c r="M3530" s="185">
        <v>952</v>
      </c>
      <c r="N3530" s="186">
        <v>952</v>
      </c>
      <c r="O3530" s="187">
        <f t="shared" si="460"/>
        <v>0</v>
      </c>
      <c r="P3530" s="59">
        <f t="shared" si="454"/>
        <v>100</v>
      </c>
    </row>
    <row r="3531" spans="1:16" s="2" customFormat="1" ht="28.5" outlineLevel="2" x14ac:dyDescent="0.2">
      <c r="A3531" s="217">
        <f t="shared" si="458"/>
        <v>3528</v>
      </c>
      <c r="B3531" s="57" t="s">
        <v>4338</v>
      </c>
      <c r="C3531" s="58" t="s">
        <v>23</v>
      </c>
      <c r="D3531" s="58" t="s">
        <v>4239</v>
      </c>
      <c r="E3531" s="58" t="s">
        <v>4284</v>
      </c>
      <c r="F3531" s="58" t="s">
        <v>158</v>
      </c>
      <c r="G3531" s="58" t="s">
        <v>998</v>
      </c>
      <c r="H3531" s="58" t="s">
        <v>4334</v>
      </c>
      <c r="I3531" s="58" t="s">
        <v>25</v>
      </c>
      <c r="J3531" s="58" t="s">
        <v>25</v>
      </c>
      <c r="K3531" s="57"/>
      <c r="L3531" s="184">
        <v>0</v>
      </c>
      <c r="M3531" s="185">
        <v>65</v>
      </c>
      <c r="N3531" s="186">
        <v>65</v>
      </c>
      <c r="O3531" s="187">
        <f t="shared" si="460"/>
        <v>0</v>
      </c>
      <c r="P3531" s="59">
        <f t="shared" si="454"/>
        <v>100</v>
      </c>
    </row>
    <row r="3532" spans="1:16" s="2" customFormat="1" outlineLevel="1" x14ac:dyDescent="0.2">
      <c r="A3532" s="225">
        <f t="shared" si="458"/>
        <v>3529</v>
      </c>
      <c r="B3532" s="82" t="s">
        <v>4339</v>
      </c>
      <c r="C3532" s="61"/>
      <c r="D3532" s="61"/>
      <c r="E3532" s="61"/>
      <c r="F3532" s="61"/>
      <c r="G3532" s="61"/>
      <c r="H3532" s="135">
        <v>34053</v>
      </c>
      <c r="I3532" s="61"/>
      <c r="J3532" s="61"/>
      <c r="K3532" s="63"/>
      <c r="L3532" s="65">
        <f>SUM(L3533:L3538)</f>
        <v>0</v>
      </c>
      <c r="M3532" s="65">
        <f t="shared" ref="M3532:O3532" si="461">SUM(M3533:M3538)</f>
        <v>694</v>
      </c>
      <c r="N3532" s="65">
        <f t="shared" si="461"/>
        <v>694</v>
      </c>
      <c r="O3532" s="66">
        <f t="shared" si="461"/>
        <v>0</v>
      </c>
      <c r="P3532" s="18">
        <f t="shared" si="454"/>
        <v>100</v>
      </c>
    </row>
    <row r="3533" spans="1:16" s="2" customFormat="1" ht="28.5" outlineLevel="2" x14ac:dyDescent="0.2">
      <c r="A3533" s="217">
        <f t="shared" si="458"/>
        <v>3530</v>
      </c>
      <c r="B3533" s="57" t="s">
        <v>4340</v>
      </c>
      <c r="C3533" s="58" t="s">
        <v>23</v>
      </c>
      <c r="D3533" s="58" t="s">
        <v>4239</v>
      </c>
      <c r="E3533" s="58" t="s">
        <v>668</v>
      </c>
      <c r="F3533" s="58" t="s">
        <v>669</v>
      </c>
      <c r="G3533" s="58" t="s">
        <v>998</v>
      </c>
      <c r="H3533" s="58" t="s">
        <v>447</v>
      </c>
      <c r="I3533" s="58" t="s">
        <v>25</v>
      </c>
      <c r="J3533" s="58" t="s">
        <v>25</v>
      </c>
      <c r="K3533" s="57"/>
      <c r="L3533" s="184">
        <v>0</v>
      </c>
      <c r="M3533" s="185">
        <v>315</v>
      </c>
      <c r="N3533" s="186">
        <v>315</v>
      </c>
      <c r="O3533" s="187">
        <f t="shared" ref="O3533:O3538" si="462">N3533-M3533</f>
        <v>0</v>
      </c>
      <c r="P3533" s="59">
        <f t="shared" si="454"/>
        <v>100</v>
      </c>
    </row>
    <row r="3534" spans="1:16" s="2" customFormat="1" ht="28.5" outlineLevel="2" x14ac:dyDescent="0.2">
      <c r="A3534" s="217">
        <f t="shared" si="458"/>
        <v>3531</v>
      </c>
      <c r="B3534" s="57" t="s">
        <v>4340</v>
      </c>
      <c r="C3534" s="58" t="s">
        <v>23</v>
      </c>
      <c r="D3534" s="58" t="s">
        <v>4239</v>
      </c>
      <c r="E3534" s="58" t="s">
        <v>668</v>
      </c>
      <c r="F3534" s="58" t="s">
        <v>669</v>
      </c>
      <c r="G3534" s="58" t="s">
        <v>998</v>
      </c>
      <c r="H3534" s="58" t="s">
        <v>447</v>
      </c>
      <c r="I3534" s="58" t="s">
        <v>25</v>
      </c>
      <c r="J3534" s="58" t="s">
        <v>25</v>
      </c>
      <c r="K3534" s="57"/>
      <c r="L3534" s="184">
        <v>0</v>
      </c>
      <c r="M3534" s="185">
        <v>58</v>
      </c>
      <c r="N3534" s="186">
        <v>58</v>
      </c>
      <c r="O3534" s="187">
        <f t="shared" si="462"/>
        <v>0</v>
      </c>
      <c r="P3534" s="59">
        <f t="shared" si="454"/>
        <v>100</v>
      </c>
    </row>
    <row r="3535" spans="1:16" s="2" customFormat="1" ht="28.5" outlineLevel="2" x14ac:dyDescent="0.2">
      <c r="A3535" s="217">
        <f t="shared" si="458"/>
        <v>3532</v>
      </c>
      <c r="B3535" s="57" t="s">
        <v>4340</v>
      </c>
      <c r="C3535" s="58" t="s">
        <v>23</v>
      </c>
      <c r="D3535" s="58" t="s">
        <v>4239</v>
      </c>
      <c r="E3535" s="58" t="s">
        <v>668</v>
      </c>
      <c r="F3535" s="58" t="s">
        <v>669</v>
      </c>
      <c r="G3535" s="58" t="s">
        <v>998</v>
      </c>
      <c r="H3535" s="58" t="s">
        <v>447</v>
      </c>
      <c r="I3535" s="58" t="s">
        <v>25</v>
      </c>
      <c r="J3535" s="58" t="s">
        <v>25</v>
      </c>
      <c r="K3535" s="57"/>
      <c r="L3535" s="184">
        <v>0</v>
      </c>
      <c r="M3535" s="185">
        <v>22</v>
      </c>
      <c r="N3535" s="186">
        <v>22</v>
      </c>
      <c r="O3535" s="187">
        <f t="shared" si="462"/>
        <v>0</v>
      </c>
      <c r="P3535" s="59">
        <f t="shared" si="454"/>
        <v>100</v>
      </c>
    </row>
    <row r="3536" spans="1:16" s="2" customFormat="1" outlineLevel="2" x14ac:dyDescent="0.2">
      <c r="A3536" s="217">
        <f t="shared" si="458"/>
        <v>3533</v>
      </c>
      <c r="B3536" s="57" t="s">
        <v>4341</v>
      </c>
      <c r="C3536" s="58" t="s">
        <v>23</v>
      </c>
      <c r="D3536" s="58" t="s">
        <v>4239</v>
      </c>
      <c r="E3536" s="58" t="s">
        <v>4281</v>
      </c>
      <c r="F3536" s="58" t="s">
        <v>158</v>
      </c>
      <c r="G3536" s="58" t="s">
        <v>998</v>
      </c>
      <c r="H3536" s="58" t="s">
        <v>447</v>
      </c>
      <c r="I3536" s="58" t="s">
        <v>25</v>
      </c>
      <c r="J3536" s="58" t="s">
        <v>25</v>
      </c>
      <c r="K3536" s="57"/>
      <c r="L3536" s="184">
        <v>0</v>
      </c>
      <c r="M3536" s="185">
        <v>139</v>
      </c>
      <c r="N3536" s="186">
        <v>139</v>
      </c>
      <c r="O3536" s="187">
        <f t="shared" si="462"/>
        <v>0</v>
      </c>
      <c r="P3536" s="59">
        <f t="shared" si="454"/>
        <v>100</v>
      </c>
    </row>
    <row r="3537" spans="1:16" s="2" customFormat="1" outlineLevel="2" x14ac:dyDescent="0.2">
      <c r="A3537" s="217">
        <f t="shared" si="458"/>
        <v>3534</v>
      </c>
      <c r="B3537" s="57" t="s">
        <v>4342</v>
      </c>
      <c r="C3537" s="58" t="s">
        <v>23</v>
      </c>
      <c r="D3537" s="58" t="s">
        <v>4239</v>
      </c>
      <c r="E3537" s="58" t="s">
        <v>1462</v>
      </c>
      <c r="F3537" s="58" t="s">
        <v>158</v>
      </c>
      <c r="G3537" s="58" t="s">
        <v>998</v>
      </c>
      <c r="H3537" s="58" t="s">
        <v>447</v>
      </c>
      <c r="I3537" s="58" t="s">
        <v>25</v>
      </c>
      <c r="J3537" s="58" t="s">
        <v>25</v>
      </c>
      <c r="K3537" s="57"/>
      <c r="L3537" s="184">
        <v>0</v>
      </c>
      <c r="M3537" s="185">
        <v>58</v>
      </c>
      <c r="N3537" s="186">
        <v>58</v>
      </c>
      <c r="O3537" s="187">
        <f t="shared" si="462"/>
        <v>0</v>
      </c>
      <c r="P3537" s="59">
        <f t="shared" si="454"/>
        <v>100</v>
      </c>
    </row>
    <row r="3538" spans="1:16" s="2" customFormat="1" ht="28.5" outlineLevel="2" x14ac:dyDescent="0.2">
      <c r="A3538" s="217">
        <f t="shared" si="458"/>
        <v>3535</v>
      </c>
      <c r="B3538" s="57" t="s">
        <v>4343</v>
      </c>
      <c r="C3538" s="58" t="s">
        <v>23</v>
      </c>
      <c r="D3538" s="58" t="s">
        <v>4239</v>
      </c>
      <c r="E3538" s="58" t="s">
        <v>4284</v>
      </c>
      <c r="F3538" s="58" t="s">
        <v>158</v>
      </c>
      <c r="G3538" s="58" t="s">
        <v>998</v>
      </c>
      <c r="H3538" s="58" t="s">
        <v>447</v>
      </c>
      <c r="I3538" s="58" t="s">
        <v>25</v>
      </c>
      <c r="J3538" s="58" t="s">
        <v>25</v>
      </c>
      <c r="K3538" s="57"/>
      <c r="L3538" s="184">
        <v>0</v>
      </c>
      <c r="M3538" s="185">
        <v>102</v>
      </c>
      <c r="N3538" s="186">
        <v>102</v>
      </c>
      <c r="O3538" s="187">
        <f t="shared" si="462"/>
        <v>0</v>
      </c>
      <c r="P3538" s="59">
        <f t="shared" si="454"/>
        <v>100</v>
      </c>
    </row>
    <row r="3539" spans="1:16" s="2" customFormat="1" outlineLevel="1" x14ac:dyDescent="0.2">
      <c r="A3539" s="225">
        <f t="shared" si="458"/>
        <v>3536</v>
      </c>
      <c r="B3539" s="82" t="s">
        <v>4344</v>
      </c>
      <c r="C3539" s="61"/>
      <c r="D3539" s="61"/>
      <c r="E3539" s="61"/>
      <c r="F3539" s="61"/>
      <c r="G3539" s="61"/>
      <c r="H3539" s="135">
        <v>34070</v>
      </c>
      <c r="I3539" s="61"/>
      <c r="J3539" s="61"/>
      <c r="K3539" s="63"/>
      <c r="L3539" s="65">
        <f>SUM(L3540:L3543)</f>
        <v>0</v>
      </c>
      <c r="M3539" s="65">
        <f t="shared" ref="M3539:O3539" si="463">SUM(M3540:M3543)</f>
        <v>870</v>
      </c>
      <c r="N3539" s="65">
        <f t="shared" si="463"/>
        <v>870</v>
      </c>
      <c r="O3539" s="66">
        <f t="shared" si="463"/>
        <v>0</v>
      </c>
      <c r="P3539" s="18">
        <f t="shared" si="454"/>
        <v>100</v>
      </c>
    </row>
    <row r="3540" spans="1:16" s="2" customFormat="1" outlineLevel="1" x14ac:dyDescent="0.2">
      <c r="A3540" s="217">
        <f t="shared" si="458"/>
        <v>3537</v>
      </c>
      <c r="B3540" s="57" t="s">
        <v>4345</v>
      </c>
      <c r="C3540" s="58" t="s">
        <v>23</v>
      </c>
      <c r="D3540" s="58" t="s">
        <v>4239</v>
      </c>
      <c r="E3540" s="58" t="s">
        <v>668</v>
      </c>
      <c r="F3540" s="58" t="s">
        <v>669</v>
      </c>
      <c r="G3540" s="58" t="s">
        <v>998</v>
      </c>
      <c r="H3540" s="58" t="s">
        <v>448</v>
      </c>
      <c r="I3540" s="58" t="s">
        <v>25</v>
      </c>
      <c r="J3540" s="58" t="s">
        <v>25</v>
      </c>
      <c r="K3540" s="57"/>
      <c r="L3540" s="184">
        <v>0</v>
      </c>
      <c r="M3540" s="185">
        <v>15</v>
      </c>
      <c r="N3540" s="186">
        <v>15</v>
      </c>
      <c r="O3540" s="187">
        <f t="shared" ref="O3540:O3543" si="464">N3540-M3540</f>
        <v>0</v>
      </c>
      <c r="P3540" s="59">
        <f t="shared" si="454"/>
        <v>100</v>
      </c>
    </row>
    <row r="3541" spans="1:16" s="2" customFormat="1" outlineLevel="1" x14ac:dyDescent="0.2">
      <c r="A3541" s="217">
        <f t="shared" si="458"/>
        <v>3538</v>
      </c>
      <c r="B3541" s="57" t="s">
        <v>4346</v>
      </c>
      <c r="C3541" s="58" t="s">
        <v>23</v>
      </c>
      <c r="D3541" s="58" t="s">
        <v>4239</v>
      </c>
      <c r="E3541" s="58" t="s">
        <v>4275</v>
      </c>
      <c r="F3541" s="58" t="s">
        <v>158</v>
      </c>
      <c r="G3541" s="58" t="s">
        <v>998</v>
      </c>
      <c r="H3541" s="58" t="s">
        <v>448</v>
      </c>
      <c r="I3541" s="58" t="s">
        <v>25</v>
      </c>
      <c r="J3541" s="58" t="s">
        <v>25</v>
      </c>
      <c r="K3541" s="57"/>
      <c r="L3541" s="184">
        <v>0</v>
      </c>
      <c r="M3541" s="185">
        <v>750</v>
      </c>
      <c r="N3541" s="186">
        <v>750</v>
      </c>
      <c r="O3541" s="187">
        <f t="shared" si="464"/>
        <v>0</v>
      </c>
      <c r="P3541" s="59">
        <f t="shared" si="454"/>
        <v>100</v>
      </c>
    </row>
    <row r="3542" spans="1:16" s="2" customFormat="1" outlineLevel="1" x14ac:dyDescent="0.2">
      <c r="A3542" s="217">
        <f t="shared" si="458"/>
        <v>3539</v>
      </c>
      <c r="B3542" s="57" t="s">
        <v>4347</v>
      </c>
      <c r="C3542" s="58" t="s">
        <v>23</v>
      </c>
      <c r="D3542" s="58" t="s">
        <v>4239</v>
      </c>
      <c r="E3542" s="58" t="s">
        <v>4284</v>
      </c>
      <c r="F3542" s="58" t="s">
        <v>158</v>
      </c>
      <c r="G3542" s="58" t="s">
        <v>998</v>
      </c>
      <c r="H3542" s="58" t="s">
        <v>448</v>
      </c>
      <c r="I3542" s="58" t="s">
        <v>25</v>
      </c>
      <c r="J3542" s="58" t="s">
        <v>25</v>
      </c>
      <c r="K3542" s="57"/>
      <c r="L3542" s="184">
        <v>0</v>
      </c>
      <c r="M3542" s="185">
        <v>45</v>
      </c>
      <c r="N3542" s="186">
        <v>45</v>
      </c>
      <c r="O3542" s="187">
        <f t="shared" si="464"/>
        <v>0</v>
      </c>
      <c r="P3542" s="59">
        <f t="shared" si="454"/>
        <v>100</v>
      </c>
    </row>
    <row r="3543" spans="1:16" s="2" customFormat="1" outlineLevel="1" x14ac:dyDescent="0.2">
      <c r="A3543" s="217">
        <f t="shared" si="458"/>
        <v>3540</v>
      </c>
      <c r="B3543" s="57" t="s">
        <v>4347</v>
      </c>
      <c r="C3543" s="58" t="s">
        <v>23</v>
      </c>
      <c r="D3543" s="58" t="s">
        <v>4239</v>
      </c>
      <c r="E3543" s="58" t="s">
        <v>4284</v>
      </c>
      <c r="F3543" s="58" t="s">
        <v>158</v>
      </c>
      <c r="G3543" s="58" t="s">
        <v>998</v>
      </c>
      <c r="H3543" s="58" t="s">
        <v>448</v>
      </c>
      <c r="I3543" s="58" t="s">
        <v>25</v>
      </c>
      <c r="J3543" s="58" t="s">
        <v>25</v>
      </c>
      <c r="K3543" s="57"/>
      <c r="L3543" s="184">
        <v>0</v>
      </c>
      <c r="M3543" s="185">
        <v>60</v>
      </c>
      <c r="N3543" s="186">
        <v>60</v>
      </c>
      <c r="O3543" s="187">
        <f t="shared" si="464"/>
        <v>0</v>
      </c>
      <c r="P3543" s="59">
        <f t="shared" si="454"/>
        <v>100</v>
      </c>
    </row>
    <row r="3544" spans="1:16" s="2" customFormat="1" ht="15" x14ac:dyDescent="0.25">
      <c r="A3544" s="216">
        <f t="shared" si="458"/>
        <v>3541</v>
      </c>
      <c r="B3544" s="51" t="s">
        <v>4348</v>
      </c>
      <c r="C3544" s="52"/>
      <c r="D3544" s="52"/>
      <c r="E3544" s="52"/>
      <c r="F3544" s="52"/>
      <c r="G3544" s="52"/>
      <c r="H3544" s="52"/>
      <c r="I3544" s="52"/>
      <c r="J3544" s="52"/>
      <c r="K3544" s="53"/>
      <c r="L3544" s="183">
        <f>SUM(L3547:L3559)+L3560+L3575+L3581+L3586+L3601+L3607+L3612+L3626+L3631+L3636+L3657+L3839</f>
        <v>1701399</v>
      </c>
      <c r="M3544" s="183">
        <f>SUM(M3547:M3559)+M3560+M3575+M3581+M3586+M3601+M3607+M3612+M3626+M3631+M3636+M3657+M3839</f>
        <v>1964829</v>
      </c>
      <c r="N3544" s="183">
        <f>SUM(N3547:N3559)+N3560+N3575+N3581+N3586+N3601+N3607+N3612+N3626+N3631+N3636+N3657+N3839</f>
        <v>1960919</v>
      </c>
      <c r="O3544" s="75">
        <f>SUM(O3547:O3559)+O3560+O3575+O3581+O3586+O3601+O3607+O3612+O3626+O3631+O3636+O3657+O3839</f>
        <v>-3910</v>
      </c>
      <c r="P3544" s="54">
        <f t="shared" si="454"/>
        <v>99.801000494190589</v>
      </c>
    </row>
    <row r="3545" spans="1:16" s="2" customFormat="1" x14ac:dyDescent="0.2">
      <c r="A3545" s="228">
        <f t="shared" si="458"/>
        <v>3542</v>
      </c>
      <c r="B3545" s="85" t="s">
        <v>12</v>
      </c>
      <c r="C3545" s="16"/>
      <c r="D3545" s="16"/>
      <c r="E3545" s="16"/>
      <c r="F3545" s="16"/>
      <c r="G3545" s="16"/>
      <c r="H3545" s="16"/>
      <c r="I3545" s="16"/>
      <c r="J3545" s="16"/>
      <c r="K3545" s="17"/>
      <c r="L3545" s="76">
        <f>SUM(L3547:L3559)+L3560+L3575+L3581+L3586+L3601+L3636</f>
        <v>310479</v>
      </c>
      <c r="M3545" s="76">
        <f>SUM(M3547:M3559)+M3560+M3575+M3581+M3586+M3601+M3636</f>
        <v>360330</v>
      </c>
      <c r="N3545" s="76">
        <f>SUM(N3547:N3559)+N3560+N3575+N3581+N3586+N3601+N3636</f>
        <v>360202</v>
      </c>
      <c r="O3545" s="66">
        <f>SUM(O3547:O3559)+O3560+O3575+O3581+O3586+O3601+O3636</f>
        <v>-128</v>
      </c>
      <c r="P3545" s="18">
        <f t="shared" si="454"/>
        <v>99.964477007187853</v>
      </c>
    </row>
    <row r="3546" spans="1:16" s="2" customFormat="1" x14ac:dyDescent="0.2">
      <c r="A3546" s="229">
        <f t="shared" si="458"/>
        <v>3543</v>
      </c>
      <c r="B3546" s="86" t="s">
        <v>13</v>
      </c>
      <c r="C3546" s="20"/>
      <c r="D3546" s="20"/>
      <c r="E3546" s="20"/>
      <c r="F3546" s="20"/>
      <c r="G3546" s="20"/>
      <c r="H3546" s="20"/>
      <c r="I3546" s="20"/>
      <c r="J3546" s="20"/>
      <c r="K3546" s="21"/>
      <c r="L3546" s="170">
        <f>L3607+L3612+L3626+L3631+L3657+L3839</f>
        <v>1390920</v>
      </c>
      <c r="M3546" s="170">
        <f>M3607+M3612+M3626+M3631+M3657+M3839</f>
        <v>1604499</v>
      </c>
      <c r="N3546" s="170">
        <f>N3607+N3612+N3626+N3631+N3657+N3839</f>
        <v>1600717</v>
      </c>
      <c r="O3546" s="171">
        <f>O3607+O3612+O3626+O3631+O3657+O3839</f>
        <v>-3782</v>
      </c>
      <c r="P3546" s="22">
        <f t="shared" si="454"/>
        <v>99.764287793261317</v>
      </c>
    </row>
    <row r="3547" spans="1:16" s="2" customFormat="1" outlineLevel="1" x14ac:dyDescent="0.2">
      <c r="A3547" s="217">
        <f t="shared" si="458"/>
        <v>3544</v>
      </c>
      <c r="B3547" s="57" t="s">
        <v>4349</v>
      </c>
      <c r="C3547" s="58" t="s">
        <v>23</v>
      </c>
      <c r="D3547" s="58" t="s">
        <v>4350</v>
      </c>
      <c r="E3547" s="58" t="s">
        <v>25</v>
      </c>
      <c r="F3547" s="58" t="s">
        <v>1307</v>
      </c>
      <c r="G3547" s="58" t="s">
        <v>221</v>
      </c>
      <c r="H3547" s="58"/>
      <c r="I3547" s="58" t="s">
        <v>25</v>
      </c>
      <c r="J3547" s="58" t="s">
        <v>25</v>
      </c>
      <c r="K3547" s="57" t="s">
        <v>25</v>
      </c>
      <c r="L3547" s="184">
        <v>60</v>
      </c>
      <c r="M3547" s="185">
        <v>0</v>
      </c>
      <c r="N3547" s="186">
        <v>0</v>
      </c>
      <c r="O3547" s="187">
        <f>N3547-M3547</f>
        <v>0</v>
      </c>
      <c r="P3547" s="59" t="s">
        <v>8417</v>
      </c>
    </row>
    <row r="3548" spans="1:16" s="2" customFormat="1" outlineLevel="1" x14ac:dyDescent="0.2">
      <c r="A3548" s="217">
        <f t="shared" si="458"/>
        <v>3545</v>
      </c>
      <c r="B3548" s="57" t="s">
        <v>4351</v>
      </c>
      <c r="C3548" s="58" t="s">
        <v>23</v>
      </c>
      <c r="D3548" s="58" t="s">
        <v>4350</v>
      </c>
      <c r="E3548" s="58" t="s">
        <v>25</v>
      </c>
      <c r="F3548" s="58" t="s">
        <v>263</v>
      </c>
      <c r="G3548" s="58" t="s">
        <v>27</v>
      </c>
      <c r="H3548" s="58"/>
      <c r="I3548" s="58" t="s">
        <v>25</v>
      </c>
      <c r="J3548" s="58" t="s">
        <v>25</v>
      </c>
      <c r="K3548" s="57"/>
      <c r="L3548" s="184">
        <v>0</v>
      </c>
      <c r="M3548" s="185">
        <v>22</v>
      </c>
      <c r="N3548" s="186">
        <v>22</v>
      </c>
      <c r="O3548" s="187">
        <f t="shared" ref="O3548:O3559" si="465">N3548-M3548</f>
        <v>0</v>
      </c>
      <c r="P3548" s="59">
        <f t="shared" si="454"/>
        <v>100</v>
      </c>
    </row>
    <row r="3549" spans="1:16" s="2" customFormat="1" outlineLevel="1" x14ac:dyDescent="0.2">
      <c r="A3549" s="217">
        <f t="shared" si="458"/>
        <v>3546</v>
      </c>
      <c r="B3549" s="57" t="s">
        <v>4352</v>
      </c>
      <c r="C3549" s="58" t="s">
        <v>23</v>
      </c>
      <c r="D3549" s="58" t="s">
        <v>4350</v>
      </c>
      <c r="E3549" s="58" t="s">
        <v>25</v>
      </c>
      <c r="F3549" s="58" t="s">
        <v>263</v>
      </c>
      <c r="G3549" s="58" t="s">
        <v>29</v>
      </c>
      <c r="H3549" s="58"/>
      <c r="I3549" s="58" t="s">
        <v>25</v>
      </c>
      <c r="J3549" s="58" t="s">
        <v>25</v>
      </c>
      <c r="K3549" s="57"/>
      <c r="L3549" s="184">
        <v>0</v>
      </c>
      <c r="M3549" s="185">
        <v>48</v>
      </c>
      <c r="N3549" s="186">
        <v>11</v>
      </c>
      <c r="O3549" s="187">
        <f t="shared" si="465"/>
        <v>-37</v>
      </c>
      <c r="P3549" s="59">
        <f t="shared" si="454"/>
        <v>22.916666666666664</v>
      </c>
    </row>
    <row r="3550" spans="1:16" s="2" customFormat="1" outlineLevel="1" x14ac:dyDescent="0.2">
      <c r="A3550" s="217">
        <f t="shared" si="458"/>
        <v>3547</v>
      </c>
      <c r="B3550" s="57" t="s">
        <v>4353</v>
      </c>
      <c r="C3550" s="58" t="s">
        <v>23</v>
      </c>
      <c r="D3550" s="58" t="s">
        <v>4350</v>
      </c>
      <c r="E3550" s="58" t="s">
        <v>25</v>
      </c>
      <c r="F3550" s="58" t="s">
        <v>263</v>
      </c>
      <c r="G3550" s="58" t="s">
        <v>29</v>
      </c>
      <c r="H3550" s="58"/>
      <c r="I3550" s="58" t="s">
        <v>25</v>
      </c>
      <c r="J3550" s="58" t="s">
        <v>25</v>
      </c>
      <c r="K3550" s="57"/>
      <c r="L3550" s="184">
        <v>12</v>
      </c>
      <c r="M3550" s="185">
        <v>12</v>
      </c>
      <c r="N3550" s="186">
        <v>12</v>
      </c>
      <c r="O3550" s="187">
        <f t="shared" si="465"/>
        <v>0</v>
      </c>
      <c r="P3550" s="59">
        <f t="shared" si="454"/>
        <v>100</v>
      </c>
    </row>
    <row r="3551" spans="1:16" s="2" customFormat="1" outlineLevel="1" x14ac:dyDescent="0.2">
      <c r="A3551" s="217">
        <f t="shared" si="458"/>
        <v>3548</v>
      </c>
      <c r="B3551" s="57" t="s">
        <v>4354</v>
      </c>
      <c r="C3551" s="58" t="s">
        <v>23</v>
      </c>
      <c r="D3551" s="58" t="s">
        <v>4350</v>
      </c>
      <c r="E3551" s="58" t="s">
        <v>25</v>
      </c>
      <c r="F3551" s="58" t="s">
        <v>263</v>
      </c>
      <c r="G3551" s="58" t="s">
        <v>47</v>
      </c>
      <c r="H3551" s="58"/>
      <c r="I3551" s="58" t="s">
        <v>25</v>
      </c>
      <c r="J3551" s="58" t="s">
        <v>25</v>
      </c>
      <c r="K3551" s="57"/>
      <c r="L3551" s="184">
        <v>110</v>
      </c>
      <c r="M3551" s="185">
        <v>38</v>
      </c>
      <c r="N3551" s="186">
        <v>5</v>
      </c>
      <c r="O3551" s="187">
        <f t="shared" si="465"/>
        <v>-33</v>
      </c>
      <c r="P3551" s="59">
        <f t="shared" si="454"/>
        <v>13.157894736842104</v>
      </c>
    </row>
    <row r="3552" spans="1:16" s="2" customFormat="1" outlineLevel="1" x14ac:dyDescent="0.2">
      <c r="A3552" s="217">
        <f t="shared" si="458"/>
        <v>3549</v>
      </c>
      <c r="B3552" s="57" t="s">
        <v>4355</v>
      </c>
      <c r="C3552" s="58" t="s">
        <v>23</v>
      </c>
      <c r="D3552" s="58" t="s">
        <v>4350</v>
      </c>
      <c r="E3552" s="58" t="s">
        <v>25</v>
      </c>
      <c r="F3552" s="58" t="s">
        <v>263</v>
      </c>
      <c r="G3552" s="58" t="s">
        <v>47</v>
      </c>
      <c r="H3552" s="58"/>
      <c r="I3552" s="58" t="s">
        <v>25</v>
      </c>
      <c r="J3552" s="58" t="s">
        <v>25</v>
      </c>
      <c r="K3552" s="57"/>
      <c r="L3552" s="184">
        <v>200</v>
      </c>
      <c r="M3552" s="185">
        <v>0</v>
      </c>
      <c r="N3552" s="186">
        <v>0</v>
      </c>
      <c r="O3552" s="187">
        <f t="shared" si="465"/>
        <v>0</v>
      </c>
      <c r="P3552" s="59" t="s">
        <v>8417</v>
      </c>
    </row>
    <row r="3553" spans="1:16" s="2" customFormat="1" ht="28.5" outlineLevel="1" x14ac:dyDescent="0.2">
      <c r="A3553" s="217">
        <f t="shared" si="458"/>
        <v>3550</v>
      </c>
      <c r="B3553" s="57" t="s">
        <v>4356</v>
      </c>
      <c r="C3553" s="58" t="s">
        <v>23</v>
      </c>
      <c r="D3553" s="58" t="s">
        <v>4350</v>
      </c>
      <c r="E3553" s="58" t="s">
        <v>25</v>
      </c>
      <c r="F3553" s="58" t="s">
        <v>263</v>
      </c>
      <c r="G3553" s="58" t="s">
        <v>49</v>
      </c>
      <c r="H3553" s="58"/>
      <c r="I3553" s="58" t="s">
        <v>25</v>
      </c>
      <c r="J3553" s="58" t="s">
        <v>25</v>
      </c>
      <c r="K3553" s="57"/>
      <c r="L3553" s="184">
        <v>351</v>
      </c>
      <c r="M3553" s="185">
        <v>351</v>
      </c>
      <c r="N3553" s="186">
        <v>351</v>
      </c>
      <c r="O3553" s="187">
        <f t="shared" si="465"/>
        <v>0</v>
      </c>
      <c r="P3553" s="59">
        <f t="shared" si="454"/>
        <v>100</v>
      </c>
    </row>
    <row r="3554" spans="1:16" s="2" customFormat="1" outlineLevel="1" x14ac:dyDescent="0.2">
      <c r="A3554" s="217">
        <f t="shared" si="458"/>
        <v>3551</v>
      </c>
      <c r="B3554" s="57" t="s">
        <v>4357</v>
      </c>
      <c r="C3554" s="58" t="s">
        <v>23</v>
      </c>
      <c r="D3554" s="58" t="s">
        <v>4350</v>
      </c>
      <c r="E3554" s="58" t="s">
        <v>25</v>
      </c>
      <c r="F3554" s="58" t="s">
        <v>263</v>
      </c>
      <c r="G3554" s="58" t="s">
        <v>49</v>
      </c>
      <c r="H3554" s="58"/>
      <c r="I3554" s="58" t="s">
        <v>25</v>
      </c>
      <c r="J3554" s="58" t="s">
        <v>25</v>
      </c>
      <c r="K3554" s="57"/>
      <c r="L3554" s="184">
        <v>0</v>
      </c>
      <c r="M3554" s="185">
        <v>200</v>
      </c>
      <c r="N3554" s="186">
        <v>200</v>
      </c>
      <c r="O3554" s="187">
        <f t="shared" si="465"/>
        <v>0</v>
      </c>
      <c r="P3554" s="59">
        <f t="shared" si="454"/>
        <v>100</v>
      </c>
    </row>
    <row r="3555" spans="1:16" s="2" customFormat="1" outlineLevel="1" x14ac:dyDescent="0.2">
      <c r="A3555" s="217">
        <f t="shared" si="458"/>
        <v>3552</v>
      </c>
      <c r="B3555" s="57" t="s">
        <v>4358</v>
      </c>
      <c r="C3555" s="58" t="s">
        <v>23</v>
      </c>
      <c r="D3555" s="58" t="s">
        <v>4350</v>
      </c>
      <c r="E3555" s="58" t="s">
        <v>25</v>
      </c>
      <c r="F3555" s="58" t="s">
        <v>263</v>
      </c>
      <c r="G3555" s="58" t="s">
        <v>31</v>
      </c>
      <c r="H3555" s="58"/>
      <c r="I3555" s="58" t="s">
        <v>25</v>
      </c>
      <c r="J3555" s="58" t="s">
        <v>25</v>
      </c>
      <c r="K3555" s="57"/>
      <c r="L3555" s="184">
        <v>150</v>
      </c>
      <c r="M3555" s="185">
        <v>90</v>
      </c>
      <c r="N3555" s="186">
        <v>63</v>
      </c>
      <c r="O3555" s="187">
        <f t="shared" si="465"/>
        <v>-27</v>
      </c>
      <c r="P3555" s="59">
        <f t="shared" si="454"/>
        <v>70</v>
      </c>
    </row>
    <row r="3556" spans="1:16" s="2" customFormat="1" outlineLevel="1" x14ac:dyDescent="0.2">
      <c r="A3556" s="217">
        <f t="shared" si="458"/>
        <v>3553</v>
      </c>
      <c r="B3556" s="57" t="s">
        <v>4359</v>
      </c>
      <c r="C3556" s="58" t="s">
        <v>23</v>
      </c>
      <c r="D3556" s="58" t="s">
        <v>4350</v>
      </c>
      <c r="E3556" s="58" t="s">
        <v>25</v>
      </c>
      <c r="F3556" s="58" t="s">
        <v>263</v>
      </c>
      <c r="G3556" s="58" t="s">
        <v>31</v>
      </c>
      <c r="H3556" s="58"/>
      <c r="I3556" s="58" t="s">
        <v>25</v>
      </c>
      <c r="J3556" s="58" t="s">
        <v>25</v>
      </c>
      <c r="K3556" s="57"/>
      <c r="L3556" s="184">
        <v>175</v>
      </c>
      <c r="M3556" s="185">
        <v>140</v>
      </c>
      <c r="N3556" s="186">
        <v>111</v>
      </c>
      <c r="O3556" s="187">
        <f t="shared" si="465"/>
        <v>-29</v>
      </c>
      <c r="P3556" s="59">
        <f t="shared" si="454"/>
        <v>79.285714285714278</v>
      </c>
    </row>
    <row r="3557" spans="1:16" s="2" customFormat="1" outlineLevel="1" x14ac:dyDescent="0.2">
      <c r="A3557" s="217">
        <f t="shared" si="458"/>
        <v>3554</v>
      </c>
      <c r="B3557" s="57" t="s">
        <v>4360</v>
      </c>
      <c r="C3557" s="58" t="s">
        <v>23</v>
      </c>
      <c r="D3557" s="58" t="s">
        <v>4350</v>
      </c>
      <c r="E3557" s="58" t="s">
        <v>25</v>
      </c>
      <c r="F3557" s="58" t="s">
        <v>263</v>
      </c>
      <c r="G3557" s="58" t="s">
        <v>31</v>
      </c>
      <c r="H3557" s="58"/>
      <c r="I3557" s="58" t="s">
        <v>25</v>
      </c>
      <c r="J3557" s="58" t="s">
        <v>25</v>
      </c>
      <c r="K3557" s="57"/>
      <c r="L3557" s="184">
        <v>1265</v>
      </c>
      <c r="M3557" s="185">
        <v>1265</v>
      </c>
      <c r="N3557" s="186">
        <v>1264</v>
      </c>
      <c r="O3557" s="187">
        <f t="shared" si="465"/>
        <v>-1</v>
      </c>
      <c r="P3557" s="59">
        <f t="shared" si="454"/>
        <v>99.920948616600796</v>
      </c>
    </row>
    <row r="3558" spans="1:16" s="2" customFormat="1" outlineLevel="1" x14ac:dyDescent="0.2">
      <c r="A3558" s="217">
        <f t="shared" si="458"/>
        <v>3555</v>
      </c>
      <c r="B3558" s="57" t="s">
        <v>4361</v>
      </c>
      <c r="C3558" s="58" t="s">
        <v>23</v>
      </c>
      <c r="D3558" s="58" t="s">
        <v>4350</v>
      </c>
      <c r="E3558" s="58" t="s">
        <v>25</v>
      </c>
      <c r="F3558" s="58" t="s">
        <v>263</v>
      </c>
      <c r="G3558" s="58" t="s">
        <v>31</v>
      </c>
      <c r="H3558" s="58"/>
      <c r="I3558" s="58" t="s">
        <v>25</v>
      </c>
      <c r="J3558" s="58" t="s">
        <v>25</v>
      </c>
      <c r="K3558" s="57"/>
      <c r="L3558" s="184">
        <v>50</v>
      </c>
      <c r="M3558" s="185">
        <v>0</v>
      </c>
      <c r="N3558" s="186">
        <v>0</v>
      </c>
      <c r="O3558" s="187">
        <f t="shared" si="465"/>
        <v>0</v>
      </c>
      <c r="P3558" s="59" t="s">
        <v>8417</v>
      </c>
    </row>
    <row r="3559" spans="1:16" s="2" customFormat="1" outlineLevel="1" x14ac:dyDescent="0.2">
      <c r="A3559" s="217">
        <f t="shared" si="458"/>
        <v>3556</v>
      </c>
      <c r="B3559" s="57" t="s">
        <v>4362</v>
      </c>
      <c r="C3559" s="58" t="s">
        <v>23</v>
      </c>
      <c r="D3559" s="58" t="s">
        <v>4350</v>
      </c>
      <c r="E3559" s="58" t="s">
        <v>25</v>
      </c>
      <c r="F3559" s="58" t="s">
        <v>263</v>
      </c>
      <c r="G3559" s="58" t="s">
        <v>221</v>
      </c>
      <c r="H3559" s="58"/>
      <c r="I3559" s="58" t="s">
        <v>25</v>
      </c>
      <c r="J3559" s="58" t="s">
        <v>25</v>
      </c>
      <c r="K3559" s="57"/>
      <c r="L3559" s="184">
        <v>0</v>
      </c>
      <c r="M3559" s="185">
        <v>1</v>
      </c>
      <c r="N3559" s="186">
        <v>0</v>
      </c>
      <c r="O3559" s="187">
        <f t="shared" si="465"/>
        <v>-1</v>
      </c>
      <c r="P3559" s="59">
        <f t="shared" si="454"/>
        <v>0</v>
      </c>
    </row>
    <row r="3560" spans="1:16" s="2" customFormat="1" outlineLevel="1" x14ac:dyDescent="0.2">
      <c r="A3560" s="232">
        <f t="shared" si="458"/>
        <v>3557</v>
      </c>
      <c r="B3560" s="96" t="s">
        <v>4266</v>
      </c>
      <c r="C3560" s="97" t="s">
        <v>23</v>
      </c>
      <c r="D3560" s="97" t="s">
        <v>4350</v>
      </c>
      <c r="E3560" s="98"/>
      <c r="F3560" s="97"/>
      <c r="G3560" s="97"/>
      <c r="H3560" s="97"/>
      <c r="I3560" s="99"/>
      <c r="J3560" s="100"/>
      <c r="K3560" s="101"/>
      <c r="L3560" s="192">
        <f>SUM(L3561:L3574)</f>
        <v>303896</v>
      </c>
      <c r="M3560" s="192">
        <f t="shared" ref="M3560:O3560" si="466">SUM(M3561:M3574)</f>
        <v>319353</v>
      </c>
      <c r="N3560" s="192">
        <f t="shared" si="466"/>
        <v>319353</v>
      </c>
      <c r="O3560" s="174">
        <f t="shared" si="466"/>
        <v>0</v>
      </c>
      <c r="P3560" s="30">
        <f t="shared" si="454"/>
        <v>100</v>
      </c>
    </row>
    <row r="3561" spans="1:16" s="2" customFormat="1" outlineLevel="2" x14ac:dyDescent="0.2">
      <c r="A3561" s="217">
        <f t="shared" si="458"/>
        <v>3558</v>
      </c>
      <c r="B3561" s="57" t="s">
        <v>4363</v>
      </c>
      <c r="C3561" s="58" t="s">
        <v>23</v>
      </c>
      <c r="D3561" s="58" t="s">
        <v>4350</v>
      </c>
      <c r="E3561" s="58" t="s">
        <v>4364</v>
      </c>
      <c r="F3561" s="58" t="s">
        <v>4365</v>
      </c>
      <c r="G3561" s="58" t="s">
        <v>135</v>
      </c>
      <c r="H3561" s="58"/>
      <c r="I3561" s="58" t="s">
        <v>25</v>
      </c>
      <c r="J3561" s="58" t="s">
        <v>25</v>
      </c>
      <c r="K3561" s="57"/>
      <c r="L3561" s="184">
        <v>27645</v>
      </c>
      <c r="M3561" s="185">
        <v>29625</v>
      </c>
      <c r="N3561" s="186">
        <v>29625</v>
      </c>
      <c r="O3561" s="187">
        <f t="shared" ref="O3561:O3574" si="467">N3561-M3561</f>
        <v>0</v>
      </c>
      <c r="P3561" s="59">
        <f t="shared" si="454"/>
        <v>100</v>
      </c>
    </row>
    <row r="3562" spans="1:16" s="2" customFormat="1" outlineLevel="2" x14ac:dyDescent="0.2">
      <c r="A3562" s="217">
        <f t="shared" si="458"/>
        <v>3559</v>
      </c>
      <c r="B3562" s="57" t="s">
        <v>4366</v>
      </c>
      <c r="C3562" s="58" t="s">
        <v>23</v>
      </c>
      <c r="D3562" s="58" t="s">
        <v>4350</v>
      </c>
      <c r="E3562" s="58" t="s">
        <v>4367</v>
      </c>
      <c r="F3562" s="58" t="s">
        <v>4365</v>
      </c>
      <c r="G3562" s="58" t="s">
        <v>135</v>
      </c>
      <c r="H3562" s="58"/>
      <c r="I3562" s="58" t="s">
        <v>25</v>
      </c>
      <c r="J3562" s="58" t="s">
        <v>25</v>
      </c>
      <c r="K3562" s="57"/>
      <c r="L3562" s="184">
        <v>24799</v>
      </c>
      <c r="M3562" s="185">
        <v>25426</v>
      </c>
      <c r="N3562" s="186">
        <v>25426</v>
      </c>
      <c r="O3562" s="187">
        <f t="shared" si="467"/>
        <v>0</v>
      </c>
      <c r="P3562" s="59">
        <f t="shared" si="454"/>
        <v>100</v>
      </c>
    </row>
    <row r="3563" spans="1:16" s="2" customFormat="1" outlineLevel="2" x14ac:dyDescent="0.2">
      <c r="A3563" s="217">
        <f t="shared" si="458"/>
        <v>3560</v>
      </c>
      <c r="B3563" s="57" t="s">
        <v>4368</v>
      </c>
      <c r="C3563" s="58" t="s">
        <v>23</v>
      </c>
      <c r="D3563" s="58" t="s">
        <v>4350</v>
      </c>
      <c r="E3563" s="58" t="s">
        <v>1571</v>
      </c>
      <c r="F3563" s="58" t="s">
        <v>4365</v>
      </c>
      <c r="G3563" s="58" t="s">
        <v>135</v>
      </c>
      <c r="H3563" s="58"/>
      <c r="I3563" s="58" t="s">
        <v>25</v>
      </c>
      <c r="J3563" s="58" t="s">
        <v>25</v>
      </c>
      <c r="K3563" s="57"/>
      <c r="L3563" s="184">
        <v>60176</v>
      </c>
      <c r="M3563" s="185">
        <v>60256</v>
      </c>
      <c r="N3563" s="186">
        <v>60256</v>
      </c>
      <c r="O3563" s="187">
        <f t="shared" si="467"/>
        <v>0</v>
      </c>
      <c r="P3563" s="59">
        <f t="shared" si="454"/>
        <v>100</v>
      </c>
    </row>
    <row r="3564" spans="1:16" s="2" customFormat="1" outlineLevel="2" x14ac:dyDescent="0.2">
      <c r="A3564" s="217">
        <f t="shared" si="458"/>
        <v>3561</v>
      </c>
      <c r="B3564" s="57" t="s">
        <v>4369</v>
      </c>
      <c r="C3564" s="58" t="s">
        <v>23</v>
      </c>
      <c r="D3564" s="58" t="s">
        <v>4350</v>
      </c>
      <c r="E3564" s="58" t="s">
        <v>4370</v>
      </c>
      <c r="F3564" s="58" t="s">
        <v>4365</v>
      </c>
      <c r="G3564" s="58" t="s">
        <v>135</v>
      </c>
      <c r="H3564" s="58"/>
      <c r="I3564" s="58" t="s">
        <v>25</v>
      </c>
      <c r="J3564" s="58" t="s">
        <v>25</v>
      </c>
      <c r="K3564" s="57"/>
      <c r="L3564" s="184">
        <v>16922</v>
      </c>
      <c r="M3564" s="185">
        <v>19542</v>
      </c>
      <c r="N3564" s="186">
        <v>19542</v>
      </c>
      <c r="O3564" s="187">
        <f t="shared" si="467"/>
        <v>0</v>
      </c>
      <c r="P3564" s="59">
        <f t="shared" si="454"/>
        <v>100</v>
      </c>
    </row>
    <row r="3565" spans="1:16" s="2" customFormat="1" outlineLevel="2" x14ac:dyDescent="0.2">
      <c r="A3565" s="217">
        <f t="shared" si="458"/>
        <v>3562</v>
      </c>
      <c r="B3565" s="57" t="s">
        <v>4371</v>
      </c>
      <c r="C3565" s="58" t="s">
        <v>23</v>
      </c>
      <c r="D3565" s="58" t="s">
        <v>4350</v>
      </c>
      <c r="E3565" s="58" t="s">
        <v>1603</v>
      </c>
      <c r="F3565" s="58" t="s">
        <v>4365</v>
      </c>
      <c r="G3565" s="58" t="s">
        <v>135</v>
      </c>
      <c r="H3565" s="58"/>
      <c r="I3565" s="58" t="s">
        <v>25</v>
      </c>
      <c r="J3565" s="58" t="s">
        <v>25</v>
      </c>
      <c r="K3565" s="57"/>
      <c r="L3565" s="184">
        <v>37932</v>
      </c>
      <c r="M3565" s="185">
        <v>37921</v>
      </c>
      <c r="N3565" s="186">
        <v>37921</v>
      </c>
      <c r="O3565" s="187">
        <f t="shared" si="467"/>
        <v>0</v>
      </c>
      <c r="P3565" s="59">
        <f t="shared" si="454"/>
        <v>100</v>
      </c>
    </row>
    <row r="3566" spans="1:16" s="2" customFormat="1" outlineLevel="2" x14ac:dyDescent="0.2">
      <c r="A3566" s="217">
        <f t="shared" si="458"/>
        <v>3563</v>
      </c>
      <c r="B3566" s="57" t="s">
        <v>4372</v>
      </c>
      <c r="C3566" s="58" t="s">
        <v>23</v>
      </c>
      <c r="D3566" s="58" t="s">
        <v>4350</v>
      </c>
      <c r="E3566" s="58" t="s">
        <v>4373</v>
      </c>
      <c r="F3566" s="58" t="s">
        <v>4365</v>
      </c>
      <c r="G3566" s="58" t="s">
        <v>135</v>
      </c>
      <c r="H3566" s="58"/>
      <c r="I3566" s="58" t="s">
        <v>25</v>
      </c>
      <c r="J3566" s="58" t="s">
        <v>25</v>
      </c>
      <c r="K3566" s="57"/>
      <c r="L3566" s="184">
        <v>26900</v>
      </c>
      <c r="M3566" s="185">
        <v>25303</v>
      </c>
      <c r="N3566" s="186">
        <v>25303</v>
      </c>
      <c r="O3566" s="187">
        <f t="shared" si="467"/>
        <v>0</v>
      </c>
      <c r="P3566" s="59">
        <f t="shared" si="454"/>
        <v>100</v>
      </c>
    </row>
    <row r="3567" spans="1:16" s="2" customFormat="1" outlineLevel="2" x14ac:dyDescent="0.2">
      <c r="A3567" s="217">
        <f t="shared" si="458"/>
        <v>3564</v>
      </c>
      <c r="B3567" s="57" t="s">
        <v>4374</v>
      </c>
      <c r="C3567" s="58" t="s">
        <v>23</v>
      </c>
      <c r="D3567" s="58" t="s">
        <v>4350</v>
      </c>
      <c r="E3567" s="58" t="s">
        <v>625</v>
      </c>
      <c r="F3567" s="58" t="s">
        <v>523</v>
      </c>
      <c r="G3567" s="58" t="s">
        <v>135</v>
      </c>
      <c r="H3567" s="58"/>
      <c r="I3567" s="58" t="s">
        <v>25</v>
      </c>
      <c r="J3567" s="58" t="s">
        <v>25</v>
      </c>
      <c r="K3567" s="57"/>
      <c r="L3567" s="184">
        <v>9968</v>
      </c>
      <c r="M3567" s="185">
        <v>13769</v>
      </c>
      <c r="N3567" s="186">
        <v>13769</v>
      </c>
      <c r="O3567" s="187">
        <f t="shared" si="467"/>
        <v>0</v>
      </c>
      <c r="P3567" s="59">
        <f t="shared" si="454"/>
        <v>100</v>
      </c>
    </row>
    <row r="3568" spans="1:16" s="2" customFormat="1" outlineLevel="2" x14ac:dyDescent="0.2">
      <c r="A3568" s="217">
        <f t="shared" si="458"/>
        <v>3565</v>
      </c>
      <c r="B3568" s="57" t="s">
        <v>4375</v>
      </c>
      <c r="C3568" s="58" t="s">
        <v>23</v>
      </c>
      <c r="D3568" s="58" t="s">
        <v>4350</v>
      </c>
      <c r="E3568" s="58" t="s">
        <v>4376</v>
      </c>
      <c r="F3568" s="58" t="s">
        <v>523</v>
      </c>
      <c r="G3568" s="58" t="s">
        <v>135</v>
      </c>
      <c r="H3568" s="58"/>
      <c r="I3568" s="58" t="s">
        <v>25</v>
      </c>
      <c r="J3568" s="58" t="s">
        <v>25</v>
      </c>
      <c r="K3568" s="57"/>
      <c r="L3568" s="184">
        <v>17049</v>
      </c>
      <c r="M3568" s="185">
        <v>17050</v>
      </c>
      <c r="N3568" s="186">
        <v>17050</v>
      </c>
      <c r="O3568" s="187">
        <f t="shared" si="467"/>
        <v>0</v>
      </c>
      <c r="P3568" s="59">
        <f t="shared" si="454"/>
        <v>100</v>
      </c>
    </row>
    <row r="3569" spans="1:16" s="2" customFormat="1" ht="14.25" customHeight="1" outlineLevel="2" x14ac:dyDescent="0.2">
      <c r="A3569" s="217">
        <f t="shared" si="458"/>
        <v>3566</v>
      </c>
      <c r="B3569" s="57" t="s">
        <v>4377</v>
      </c>
      <c r="C3569" s="58" t="s">
        <v>23</v>
      </c>
      <c r="D3569" s="58" t="s">
        <v>4350</v>
      </c>
      <c r="E3569" s="58" t="s">
        <v>4378</v>
      </c>
      <c r="F3569" s="58" t="s">
        <v>523</v>
      </c>
      <c r="G3569" s="58" t="s">
        <v>135</v>
      </c>
      <c r="H3569" s="58"/>
      <c r="I3569" s="58" t="s">
        <v>25</v>
      </c>
      <c r="J3569" s="58" t="s">
        <v>25</v>
      </c>
      <c r="K3569" s="57"/>
      <c r="L3569" s="184">
        <v>5470</v>
      </c>
      <c r="M3569" s="185">
        <v>9753</v>
      </c>
      <c r="N3569" s="186">
        <v>9753</v>
      </c>
      <c r="O3569" s="187">
        <f t="shared" si="467"/>
        <v>0</v>
      </c>
      <c r="P3569" s="59">
        <f t="shared" si="454"/>
        <v>100</v>
      </c>
    </row>
    <row r="3570" spans="1:16" s="2" customFormat="1" outlineLevel="2" x14ac:dyDescent="0.2">
      <c r="A3570" s="217">
        <f t="shared" si="458"/>
        <v>3567</v>
      </c>
      <c r="B3570" s="57" t="s">
        <v>4379</v>
      </c>
      <c r="C3570" s="58" t="s">
        <v>23</v>
      </c>
      <c r="D3570" s="58" t="s">
        <v>4350</v>
      </c>
      <c r="E3570" s="58" t="s">
        <v>522</v>
      </c>
      <c r="F3570" s="58" t="s">
        <v>523</v>
      </c>
      <c r="G3570" s="58" t="s">
        <v>135</v>
      </c>
      <c r="H3570" s="58"/>
      <c r="I3570" s="58" t="s">
        <v>25</v>
      </c>
      <c r="J3570" s="58" t="s">
        <v>25</v>
      </c>
      <c r="K3570" s="57"/>
      <c r="L3570" s="184">
        <v>6930</v>
      </c>
      <c r="M3570" s="185">
        <v>7925</v>
      </c>
      <c r="N3570" s="186">
        <v>7925</v>
      </c>
      <c r="O3570" s="187">
        <f t="shared" si="467"/>
        <v>0</v>
      </c>
      <c r="P3570" s="59">
        <f t="shared" si="454"/>
        <v>100</v>
      </c>
    </row>
    <row r="3571" spans="1:16" s="2" customFormat="1" outlineLevel="2" x14ac:dyDescent="0.2">
      <c r="A3571" s="217">
        <f t="shared" si="458"/>
        <v>3568</v>
      </c>
      <c r="B3571" s="57" t="s">
        <v>4380</v>
      </c>
      <c r="C3571" s="58" t="s">
        <v>23</v>
      </c>
      <c r="D3571" s="58" t="s">
        <v>4350</v>
      </c>
      <c r="E3571" s="58" t="s">
        <v>525</v>
      </c>
      <c r="F3571" s="58" t="s">
        <v>523</v>
      </c>
      <c r="G3571" s="58" t="s">
        <v>135</v>
      </c>
      <c r="H3571" s="58"/>
      <c r="I3571" s="58" t="s">
        <v>25</v>
      </c>
      <c r="J3571" s="58" t="s">
        <v>25</v>
      </c>
      <c r="K3571" s="57"/>
      <c r="L3571" s="184">
        <v>24327</v>
      </c>
      <c r="M3571" s="185">
        <v>24327</v>
      </c>
      <c r="N3571" s="186">
        <v>24327</v>
      </c>
      <c r="O3571" s="187">
        <f t="shared" si="467"/>
        <v>0</v>
      </c>
      <c r="P3571" s="59">
        <f t="shared" si="454"/>
        <v>100</v>
      </c>
    </row>
    <row r="3572" spans="1:16" s="2" customFormat="1" outlineLevel="2" x14ac:dyDescent="0.2">
      <c r="A3572" s="217">
        <f t="shared" si="458"/>
        <v>3569</v>
      </c>
      <c r="B3572" s="57" t="s">
        <v>4381</v>
      </c>
      <c r="C3572" s="58" t="s">
        <v>23</v>
      </c>
      <c r="D3572" s="58" t="s">
        <v>4350</v>
      </c>
      <c r="E3572" s="58" t="s">
        <v>4382</v>
      </c>
      <c r="F3572" s="58" t="s">
        <v>523</v>
      </c>
      <c r="G3572" s="58" t="s">
        <v>135</v>
      </c>
      <c r="H3572" s="58"/>
      <c r="I3572" s="58" t="s">
        <v>25</v>
      </c>
      <c r="J3572" s="58" t="s">
        <v>25</v>
      </c>
      <c r="K3572" s="57"/>
      <c r="L3572" s="184">
        <v>9132</v>
      </c>
      <c r="M3572" s="185">
        <v>10461</v>
      </c>
      <c r="N3572" s="186">
        <v>10461</v>
      </c>
      <c r="O3572" s="187">
        <f t="shared" si="467"/>
        <v>0</v>
      </c>
      <c r="P3572" s="59">
        <f t="shared" si="454"/>
        <v>100</v>
      </c>
    </row>
    <row r="3573" spans="1:16" s="2" customFormat="1" outlineLevel="2" x14ac:dyDescent="0.2">
      <c r="A3573" s="217">
        <f t="shared" si="458"/>
        <v>3570</v>
      </c>
      <c r="B3573" s="57" t="s">
        <v>4383</v>
      </c>
      <c r="C3573" s="58" t="s">
        <v>23</v>
      </c>
      <c r="D3573" s="58" t="s">
        <v>4350</v>
      </c>
      <c r="E3573" s="58" t="s">
        <v>4384</v>
      </c>
      <c r="F3573" s="58" t="s">
        <v>523</v>
      </c>
      <c r="G3573" s="58" t="s">
        <v>135</v>
      </c>
      <c r="H3573" s="58"/>
      <c r="I3573" s="58" t="s">
        <v>25</v>
      </c>
      <c r="J3573" s="58" t="s">
        <v>25</v>
      </c>
      <c r="K3573" s="57"/>
      <c r="L3573" s="184">
        <v>11238</v>
      </c>
      <c r="M3573" s="185">
        <v>11274</v>
      </c>
      <c r="N3573" s="186">
        <v>11274</v>
      </c>
      <c r="O3573" s="187">
        <f t="shared" si="467"/>
        <v>0</v>
      </c>
      <c r="P3573" s="59">
        <f t="shared" si="454"/>
        <v>100</v>
      </c>
    </row>
    <row r="3574" spans="1:16" s="2" customFormat="1" outlineLevel="2" x14ac:dyDescent="0.2">
      <c r="A3574" s="217">
        <f t="shared" si="458"/>
        <v>3571</v>
      </c>
      <c r="B3574" s="57" t="s">
        <v>4385</v>
      </c>
      <c r="C3574" s="58" t="s">
        <v>23</v>
      </c>
      <c r="D3574" s="58" t="s">
        <v>4350</v>
      </c>
      <c r="E3574" s="58" t="s">
        <v>4386</v>
      </c>
      <c r="F3574" s="58" t="s">
        <v>523</v>
      </c>
      <c r="G3574" s="58" t="s">
        <v>135</v>
      </c>
      <c r="H3574" s="58"/>
      <c r="I3574" s="58" t="s">
        <v>25</v>
      </c>
      <c r="J3574" s="58" t="s">
        <v>25</v>
      </c>
      <c r="K3574" s="57"/>
      <c r="L3574" s="184">
        <v>25408</v>
      </c>
      <c r="M3574" s="185">
        <v>26721</v>
      </c>
      <c r="N3574" s="186">
        <v>26721</v>
      </c>
      <c r="O3574" s="187">
        <f t="shared" si="467"/>
        <v>0</v>
      </c>
      <c r="P3574" s="59">
        <f t="shared" si="454"/>
        <v>100</v>
      </c>
    </row>
    <row r="3575" spans="1:16" s="2" customFormat="1" outlineLevel="1" x14ac:dyDescent="0.2">
      <c r="A3575" s="225">
        <f t="shared" si="458"/>
        <v>3572</v>
      </c>
      <c r="B3575" s="82" t="s">
        <v>2310</v>
      </c>
      <c r="C3575" s="61"/>
      <c r="D3575" s="61"/>
      <c r="E3575" s="61"/>
      <c r="F3575" s="61"/>
      <c r="G3575" s="61"/>
      <c r="H3575" s="135"/>
      <c r="I3575" s="61"/>
      <c r="J3575" s="61"/>
      <c r="K3575" s="63"/>
      <c r="L3575" s="65">
        <f>SUM(L3576:L3580)</f>
        <v>0</v>
      </c>
      <c r="M3575" s="65">
        <f t="shared" ref="M3575:O3575" si="468">SUM(M3576:M3580)</f>
        <v>569</v>
      </c>
      <c r="N3575" s="65">
        <f t="shared" si="468"/>
        <v>569</v>
      </c>
      <c r="O3575" s="66">
        <f t="shared" si="468"/>
        <v>0</v>
      </c>
      <c r="P3575" s="18">
        <f t="shared" si="454"/>
        <v>100</v>
      </c>
    </row>
    <row r="3576" spans="1:16" s="2" customFormat="1" outlineLevel="2" x14ac:dyDescent="0.2">
      <c r="A3576" s="217">
        <f t="shared" si="458"/>
        <v>3573</v>
      </c>
      <c r="B3576" s="57" t="s">
        <v>4387</v>
      </c>
      <c r="C3576" s="58" t="s">
        <v>23</v>
      </c>
      <c r="D3576" s="58" t="s">
        <v>4350</v>
      </c>
      <c r="E3576" s="58" t="s">
        <v>4378</v>
      </c>
      <c r="F3576" s="58" t="s">
        <v>514</v>
      </c>
      <c r="G3576" s="58" t="s">
        <v>135</v>
      </c>
      <c r="H3576" s="58"/>
      <c r="I3576" s="58" t="s">
        <v>25</v>
      </c>
      <c r="J3576" s="58" t="s">
        <v>25</v>
      </c>
      <c r="K3576" s="57"/>
      <c r="L3576" s="184">
        <v>0</v>
      </c>
      <c r="M3576" s="185">
        <v>190</v>
      </c>
      <c r="N3576" s="186">
        <v>190</v>
      </c>
      <c r="O3576" s="187">
        <f>N3576-M3576</f>
        <v>0</v>
      </c>
      <c r="P3576" s="59">
        <f>N3576/M3576*100</f>
        <v>100</v>
      </c>
    </row>
    <row r="3577" spans="1:16" s="2" customFormat="1" outlineLevel="2" x14ac:dyDescent="0.2">
      <c r="A3577" s="217">
        <f t="shared" si="458"/>
        <v>3574</v>
      </c>
      <c r="B3577" s="57" t="s">
        <v>4380</v>
      </c>
      <c r="C3577" s="58" t="s">
        <v>23</v>
      </c>
      <c r="D3577" s="58" t="s">
        <v>4350</v>
      </c>
      <c r="E3577" s="58" t="s">
        <v>525</v>
      </c>
      <c r="F3577" s="58" t="s">
        <v>514</v>
      </c>
      <c r="G3577" s="58" t="s">
        <v>135</v>
      </c>
      <c r="H3577" s="58"/>
      <c r="I3577" s="58" t="s">
        <v>25</v>
      </c>
      <c r="J3577" s="58" t="s">
        <v>25</v>
      </c>
      <c r="K3577" s="57"/>
      <c r="L3577" s="184">
        <v>0</v>
      </c>
      <c r="M3577" s="185">
        <v>182</v>
      </c>
      <c r="N3577" s="186">
        <v>182</v>
      </c>
      <c r="O3577" s="187">
        <f>N3577-M3577</f>
        <v>0</v>
      </c>
      <c r="P3577" s="59">
        <f>N3577/M3577*100</f>
        <v>100</v>
      </c>
    </row>
    <row r="3578" spans="1:16" s="2" customFormat="1" outlineLevel="2" x14ac:dyDescent="0.2">
      <c r="A3578" s="217">
        <f t="shared" si="458"/>
        <v>3575</v>
      </c>
      <c r="B3578" s="57" t="s">
        <v>4368</v>
      </c>
      <c r="C3578" s="58" t="s">
        <v>23</v>
      </c>
      <c r="D3578" s="58" t="s">
        <v>4350</v>
      </c>
      <c r="E3578" s="58" t="s">
        <v>1571</v>
      </c>
      <c r="F3578" s="58" t="s">
        <v>514</v>
      </c>
      <c r="G3578" s="58" t="s">
        <v>135</v>
      </c>
      <c r="H3578" s="58"/>
      <c r="I3578" s="58" t="s">
        <v>25</v>
      </c>
      <c r="J3578" s="58" t="s">
        <v>25</v>
      </c>
      <c r="K3578" s="57"/>
      <c r="L3578" s="184">
        <v>0</v>
      </c>
      <c r="M3578" s="185">
        <v>110</v>
      </c>
      <c r="N3578" s="186">
        <v>110</v>
      </c>
      <c r="O3578" s="187">
        <f>N3578-M3578</f>
        <v>0</v>
      </c>
      <c r="P3578" s="59">
        <f>N3578/M3578*100</f>
        <v>100</v>
      </c>
    </row>
    <row r="3579" spans="1:16" s="2" customFormat="1" outlineLevel="2" x14ac:dyDescent="0.2">
      <c r="A3579" s="217">
        <f t="shared" si="458"/>
        <v>3576</v>
      </c>
      <c r="B3579" s="57" t="s">
        <v>4388</v>
      </c>
      <c r="C3579" s="58" t="s">
        <v>23</v>
      </c>
      <c r="D3579" s="58" t="s">
        <v>4350</v>
      </c>
      <c r="E3579" s="58" t="s">
        <v>1603</v>
      </c>
      <c r="F3579" s="58" t="s">
        <v>514</v>
      </c>
      <c r="G3579" s="58" t="s">
        <v>135</v>
      </c>
      <c r="H3579" s="58"/>
      <c r="I3579" s="58" t="s">
        <v>25</v>
      </c>
      <c r="J3579" s="58" t="s">
        <v>25</v>
      </c>
      <c r="K3579" s="57"/>
      <c r="L3579" s="184">
        <v>0</v>
      </c>
      <c r="M3579" s="185">
        <v>46</v>
      </c>
      <c r="N3579" s="186">
        <v>46</v>
      </c>
      <c r="O3579" s="187">
        <f>N3579-M3579</f>
        <v>0</v>
      </c>
      <c r="P3579" s="59">
        <f>N3579/M3579*100</f>
        <v>100</v>
      </c>
    </row>
    <row r="3580" spans="1:16" s="2" customFormat="1" outlineLevel="2" x14ac:dyDescent="0.2">
      <c r="A3580" s="217">
        <f t="shared" si="458"/>
        <v>3577</v>
      </c>
      <c r="B3580" s="57" t="s">
        <v>4389</v>
      </c>
      <c r="C3580" s="58" t="s">
        <v>23</v>
      </c>
      <c r="D3580" s="58" t="s">
        <v>4350</v>
      </c>
      <c r="E3580" s="58" t="s">
        <v>4384</v>
      </c>
      <c r="F3580" s="58" t="s">
        <v>514</v>
      </c>
      <c r="G3580" s="58" t="s">
        <v>135</v>
      </c>
      <c r="H3580" s="58"/>
      <c r="I3580" s="58" t="s">
        <v>25</v>
      </c>
      <c r="J3580" s="58" t="s">
        <v>25</v>
      </c>
      <c r="K3580" s="57"/>
      <c r="L3580" s="184">
        <v>0</v>
      </c>
      <c r="M3580" s="185">
        <v>41</v>
      </c>
      <c r="N3580" s="186">
        <v>41</v>
      </c>
      <c r="O3580" s="187">
        <f>N3580-M3580</f>
        <v>0</v>
      </c>
      <c r="P3580" s="59">
        <f>N3580/M3580*100</f>
        <v>100</v>
      </c>
    </row>
    <row r="3581" spans="1:16" s="2" customFormat="1" outlineLevel="1" x14ac:dyDescent="0.2">
      <c r="A3581" s="225">
        <f t="shared" si="458"/>
        <v>3578</v>
      </c>
      <c r="B3581" s="82" t="s">
        <v>2298</v>
      </c>
      <c r="C3581" s="61"/>
      <c r="D3581" s="61"/>
      <c r="E3581" s="61"/>
      <c r="F3581" s="61"/>
      <c r="G3581" s="61"/>
      <c r="H3581" s="135" t="s">
        <v>2299</v>
      </c>
      <c r="I3581" s="61"/>
      <c r="J3581" s="61"/>
      <c r="K3581" s="63"/>
      <c r="L3581" s="65">
        <f>SUM(L3582:L3585)</f>
        <v>2090</v>
      </c>
      <c r="M3581" s="65">
        <f t="shared" ref="M3581:O3581" si="469">SUM(M3582:M3585)</f>
        <v>3210</v>
      </c>
      <c r="N3581" s="65">
        <f t="shared" si="469"/>
        <v>3210</v>
      </c>
      <c r="O3581" s="66">
        <f t="shared" si="469"/>
        <v>0</v>
      </c>
      <c r="P3581" s="18">
        <f t="shared" ref="P3581" si="470">N3581/M3581*100</f>
        <v>100</v>
      </c>
    </row>
    <row r="3582" spans="1:16" s="2" customFormat="1" outlineLevel="2" x14ac:dyDescent="0.2">
      <c r="A3582" s="217">
        <f t="shared" si="458"/>
        <v>3579</v>
      </c>
      <c r="B3582" s="57" t="s">
        <v>4390</v>
      </c>
      <c r="C3582" s="58" t="s">
        <v>23</v>
      </c>
      <c r="D3582" s="58" t="s">
        <v>4350</v>
      </c>
      <c r="E3582" s="58" t="s">
        <v>525</v>
      </c>
      <c r="F3582" s="58" t="s">
        <v>523</v>
      </c>
      <c r="G3582" s="58" t="s">
        <v>135</v>
      </c>
      <c r="H3582" s="58" t="s">
        <v>2299</v>
      </c>
      <c r="I3582" s="58" t="s">
        <v>25</v>
      </c>
      <c r="J3582" s="58" t="s">
        <v>25</v>
      </c>
      <c r="K3582" s="57"/>
      <c r="L3582" s="184">
        <v>1000</v>
      </c>
      <c r="M3582" s="185">
        <v>1000</v>
      </c>
      <c r="N3582" s="186">
        <v>1000</v>
      </c>
      <c r="O3582" s="187">
        <f>N3582-M3582</f>
        <v>0</v>
      </c>
      <c r="P3582" s="59">
        <f>N3582/M3582*100</f>
        <v>100</v>
      </c>
    </row>
    <row r="3583" spans="1:16" s="2" customFormat="1" ht="28.5" outlineLevel="2" x14ac:dyDescent="0.2">
      <c r="A3583" s="217">
        <f t="shared" si="458"/>
        <v>3580</v>
      </c>
      <c r="B3583" s="57" t="s">
        <v>4391</v>
      </c>
      <c r="C3583" s="58" t="s">
        <v>23</v>
      </c>
      <c r="D3583" s="58" t="s">
        <v>4350</v>
      </c>
      <c r="E3583" s="58" t="s">
        <v>525</v>
      </c>
      <c r="F3583" s="58" t="s">
        <v>523</v>
      </c>
      <c r="G3583" s="58" t="s">
        <v>135</v>
      </c>
      <c r="H3583" s="58" t="s">
        <v>2299</v>
      </c>
      <c r="I3583" s="58" t="s">
        <v>25</v>
      </c>
      <c r="J3583" s="58" t="s">
        <v>25</v>
      </c>
      <c r="K3583" s="57"/>
      <c r="L3583" s="184">
        <v>0</v>
      </c>
      <c r="M3583" s="185">
        <v>120</v>
      </c>
      <c r="N3583" s="186">
        <v>120</v>
      </c>
      <c r="O3583" s="187">
        <f>N3583-M3583</f>
        <v>0</v>
      </c>
      <c r="P3583" s="59">
        <f>N3583/M3583*100</f>
        <v>100</v>
      </c>
    </row>
    <row r="3584" spans="1:16" s="2" customFormat="1" ht="28.5" outlineLevel="2" x14ac:dyDescent="0.2">
      <c r="A3584" s="217">
        <f t="shared" si="458"/>
        <v>3581</v>
      </c>
      <c r="B3584" s="57" t="s">
        <v>4392</v>
      </c>
      <c r="C3584" s="58" t="s">
        <v>23</v>
      </c>
      <c r="D3584" s="58" t="s">
        <v>4350</v>
      </c>
      <c r="E3584" s="58" t="s">
        <v>4384</v>
      </c>
      <c r="F3584" s="58" t="s">
        <v>523</v>
      </c>
      <c r="G3584" s="58" t="s">
        <v>135</v>
      </c>
      <c r="H3584" s="58" t="s">
        <v>2299</v>
      </c>
      <c r="I3584" s="58" t="s">
        <v>25</v>
      </c>
      <c r="J3584" s="58" t="s">
        <v>25</v>
      </c>
      <c r="K3584" s="57"/>
      <c r="L3584" s="184">
        <v>0</v>
      </c>
      <c r="M3584" s="185">
        <v>1000</v>
      </c>
      <c r="N3584" s="186">
        <v>1000</v>
      </c>
      <c r="O3584" s="187">
        <f>N3584-M3584</f>
        <v>0</v>
      </c>
      <c r="P3584" s="59">
        <f>N3584/M3584*100</f>
        <v>100</v>
      </c>
    </row>
    <row r="3585" spans="1:16" s="2" customFormat="1" outlineLevel="2" x14ac:dyDescent="0.2">
      <c r="A3585" s="217">
        <f t="shared" si="458"/>
        <v>3582</v>
      </c>
      <c r="B3585" s="57" t="s">
        <v>4393</v>
      </c>
      <c r="C3585" s="58" t="s">
        <v>23</v>
      </c>
      <c r="D3585" s="58" t="s">
        <v>4350</v>
      </c>
      <c r="E3585" s="58" t="s">
        <v>4386</v>
      </c>
      <c r="F3585" s="58" t="s">
        <v>523</v>
      </c>
      <c r="G3585" s="58" t="s">
        <v>135</v>
      </c>
      <c r="H3585" s="58" t="s">
        <v>2299</v>
      </c>
      <c r="I3585" s="58" t="s">
        <v>25</v>
      </c>
      <c r="J3585" s="58" t="s">
        <v>25</v>
      </c>
      <c r="K3585" s="57"/>
      <c r="L3585" s="184">
        <v>1090</v>
      </c>
      <c r="M3585" s="185">
        <v>1090</v>
      </c>
      <c r="N3585" s="186">
        <v>1090</v>
      </c>
      <c r="O3585" s="187">
        <f>N3585-M3585</f>
        <v>0</v>
      </c>
      <c r="P3585" s="59">
        <f>N3585/M3585*100</f>
        <v>100</v>
      </c>
    </row>
    <row r="3586" spans="1:16" s="2" customFormat="1" outlineLevel="1" x14ac:dyDescent="0.2">
      <c r="A3586" s="225">
        <f t="shared" si="458"/>
        <v>3583</v>
      </c>
      <c r="B3586" s="82" t="s">
        <v>4394</v>
      </c>
      <c r="C3586" s="61"/>
      <c r="D3586" s="61"/>
      <c r="E3586" s="61"/>
      <c r="F3586" s="61"/>
      <c r="G3586" s="61"/>
      <c r="H3586" s="137" t="s">
        <v>4395</v>
      </c>
      <c r="I3586" s="61"/>
      <c r="J3586" s="61"/>
      <c r="K3586" s="63"/>
      <c r="L3586" s="65">
        <f>SUM(L3587:L3600)</f>
        <v>0</v>
      </c>
      <c r="M3586" s="65">
        <f>SUM(M3587:M3600)</f>
        <v>9466</v>
      </c>
      <c r="N3586" s="65">
        <f>SUM(N3587:N3600)</f>
        <v>9466</v>
      </c>
      <c r="O3586" s="66">
        <f>SUM(O3587:O3600)</f>
        <v>0</v>
      </c>
      <c r="P3586" s="18">
        <f t="shared" ref="P3586:P3601" si="471">N3586/M3586*100</f>
        <v>100</v>
      </c>
    </row>
    <row r="3587" spans="1:16" s="2" customFormat="1" ht="28.5" outlineLevel="2" x14ac:dyDescent="0.2">
      <c r="A3587" s="217">
        <f t="shared" si="458"/>
        <v>3584</v>
      </c>
      <c r="B3587" s="57" t="s">
        <v>4396</v>
      </c>
      <c r="C3587" s="58" t="s">
        <v>23</v>
      </c>
      <c r="D3587" s="58" t="s">
        <v>4350</v>
      </c>
      <c r="E3587" s="58" t="s">
        <v>25</v>
      </c>
      <c r="F3587" s="58" t="s">
        <v>85</v>
      </c>
      <c r="G3587" s="58" t="s">
        <v>159</v>
      </c>
      <c r="H3587" s="58" t="s">
        <v>4395</v>
      </c>
      <c r="I3587" s="58" t="s">
        <v>25</v>
      </c>
      <c r="J3587" s="58" t="s">
        <v>25</v>
      </c>
      <c r="K3587" s="57" t="s">
        <v>4397</v>
      </c>
      <c r="L3587" s="184">
        <v>0</v>
      </c>
      <c r="M3587" s="185">
        <v>416</v>
      </c>
      <c r="N3587" s="186">
        <v>416</v>
      </c>
      <c r="O3587" s="187">
        <f t="shared" ref="O3587:O3600" si="472">N3587-M3587</f>
        <v>0</v>
      </c>
      <c r="P3587" s="59">
        <f t="shared" si="471"/>
        <v>100</v>
      </c>
    </row>
    <row r="3588" spans="1:16" s="2" customFormat="1" ht="28.5" outlineLevel="2" x14ac:dyDescent="0.2">
      <c r="A3588" s="217">
        <f t="shared" si="458"/>
        <v>3585</v>
      </c>
      <c r="B3588" s="57" t="s">
        <v>4398</v>
      </c>
      <c r="C3588" s="58" t="s">
        <v>23</v>
      </c>
      <c r="D3588" s="58" t="s">
        <v>4350</v>
      </c>
      <c r="E3588" s="58" t="s">
        <v>25</v>
      </c>
      <c r="F3588" s="58" t="s">
        <v>85</v>
      </c>
      <c r="G3588" s="58" t="s">
        <v>86</v>
      </c>
      <c r="H3588" s="58" t="s">
        <v>4395</v>
      </c>
      <c r="I3588" s="58" t="s">
        <v>25</v>
      </c>
      <c r="J3588" s="58" t="s">
        <v>25</v>
      </c>
      <c r="K3588" s="57" t="s">
        <v>4399</v>
      </c>
      <c r="L3588" s="184">
        <v>0</v>
      </c>
      <c r="M3588" s="185">
        <v>763</v>
      </c>
      <c r="N3588" s="186">
        <v>763</v>
      </c>
      <c r="O3588" s="187">
        <f t="shared" si="472"/>
        <v>0</v>
      </c>
      <c r="P3588" s="59">
        <f t="shared" si="471"/>
        <v>100</v>
      </c>
    </row>
    <row r="3589" spans="1:16" s="2" customFormat="1" ht="28.5" outlineLevel="2" x14ac:dyDescent="0.2">
      <c r="A3589" s="217">
        <f t="shared" si="458"/>
        <v>3586</v>
      </c>
      <c r="B3589" s="57" t="s">
        <v>4400</v>
      </c>
      <c r="C3589" s="58" t="s">
        <v>23</v>
      </c>
      <c r="D3589" s="58" t="s">
        <v>4350</v>
      </c>
      <c r="E3589" s="58" t="s">
        <v>25</v>
      </c>
      <c r="F3589" s="58" t="s">
        <v>85</v>
      </c>
      <c r="G3589" s="58" t="s">
        <v>86</v>
      </c>
      <c r="H3589" s="58" t="s">
        <v>4395</v>
      </c>
      <c r="I3589" s="58" t="s">
        <v>25</v>
      </c>
      <c r="J3589" s="58" t="s">
        <v>25</v>
      </c>
      <c r="K3589" s="57" t="s">
        <v>4401</v>
      </c>
      <c r="L3589" s="184">
        <v>0</v>
      </c>
      <c r="M3589" s="185">
        <v>2329</v>
      </c>
      <c r="N3589" s="186">
        <v>2329</v>
      </c>
      <c r="O3589" s="187">
        <f t="shared" si="472"/>
        <v>0</v>
      </c>
      <c r="P3589" s="59">
        <f t="shared" si="471"/>
        <v>100</v>
      </c>
    </row>
    <row r="3590" spans="1:16" s="2" customFormat="1" ht="28.5" outlineLevel="2" x14ac:dyDescent="0.2">
      <c r="A3590" s="217">
        <f t="shared" ref="A3590:A3653" si="473">A3589+1</f>
        <v>3587</v>
      </c>
      <c r="B3590" s="57" t="s">
        <v>4402</v>
      </c>
      <c r="C3590" s="58" t="s">
        <v>23</v>
      </c>
      <c r="D3590" s="58" t="s">
        <v>4350</v>
      </c>
      <c r="E3590" s="58" t="s">
        <v>25</v>
      </c>
      <c r="F3590" s="58" t="s">
        <v>85</v>
      </c>
      <c r="G3590" s="58" t="s">
        <v>86</v>
      </c>
      <c r="H3590" s="58" t="s">
        <v>4395</v>
      </c>
      <c r="I3590" s="58" t="s">
        <v>25</v>
      </c>
      <c r="J3590" s="58" t="s">
        <v>25</v>
      </c>
      <c r="K3590" s="57" t="s">
        <v>4403</v>
      </c>
      <c r="L3590" s="184">
        <v>0</v>
      </c>
      <c r="M3590" s="185">
        <v>388</v>
      </c>
      <c r="N3590" s="186">
        <v>388</v>
      </c>
      <c r="O3590" s="187">
        <f t="shared" si="472"/>
        <v>0</v>
      </c>
      <c r="P3590" s="59">
        <f t="shared" si="471"/>
        <v>100</v>
      </c>
    </row>
    <row r="3591" spans="1:16" s="2" customFormat="1" ht="28.5" outlineLevel="2" x14ac:dyDescent="0.2">
      <c r="A3591" s="217">
        <f t="shared" si="473"/>
        <v>3588</v>
      </c>
      <c r="B3591" s="57" t="s">
        <v>4404</v>
      </c>
      <c r="C3591" s="58" t="s">
        <v>23</v>
      </c>
      <c r="D3591" s="58" t="s">
        <v>4350</v>
      </c>
      <c r="E3591" s="58" t="s">
        <v>25</v>
      </c>
      <c r="F3591" s="58" t="s">
        <v>85</v>
      </c>
      <c r="G3591" s="58" t="s">
        <v>764</v>
      </c>
      <c r="H3591" s="58" t="s">
        <v>4395</v>
      </c>
      <c r="I3591" s="58" t="s">
        <v>25</v>
      </c>
      <c r="J3591" s="58" t="s">
        <v>25</v>
      </c>
      <c r="K3591" s="57" t="s">
        <v>4405</v>
      </c>
      <c r="L3591" s="184">
        <v>0</v>
      </c>
      <c r="M3591" s="185">
        <v>444</v>
      </c>
      <c r="N3591" s="186">
        <v>444</v>
      </c>
      <c r="O3591" s="187">
        <f t="shared" si="472"/>
        <v>0</v>
      </c>
      <c r="P3591" s="59">
        <f t="shared" si="471"/>
        <v>100</v>
      </c>
    </row>
    <row r="3592" spans="1:16" s="2" customFormat="1" ht="28.5" outlineLevel="2" x14ac:dyDescent="0.2">
      <c r="A3592" s="217">
        <f t="shared" si="473"/>
        <v>3589</v>
      </c>
      <c r="B3592" s="57" t="s">
        <v>4406</v>
      </c>
      <c r="C3592" s="58" t="s">
        <v>23</v>
      </c>
      <c r="D3592" s="58" t="s">
        <v>4350</v>
      </c>
      <c r="E3592" s="58" t="s">
        <v>25</v>
      </c>
      <c r="F3592" s="58" t="s">
        <v>85</v>
      </c>
      <c r="G3592" s="58" t="s">
        <v>764</v>
      </c>
      <c r="H3592" s="58" t="s">
        <v>4395</v>
      </c>
      <c r="I3592" s="58" t="s">
        <v>25</v>
      </c>
      <c r="J3592" s="58" t="s">
        <v>25</v>
      </c>
      <c r="K3592" s="57" t="s">
        <v>4407</v>
      </c>
      <c r="L3592" s="184">
        <v>0</v>
      </c>
      <c r="M3592" s="185">
        <v>749</v>
      </c>
      <c r="N3592" s="186">
        <v>749</v>
      </c>
      <c r="O3592" s="187">
        <f t="shared" si="472"/>
        <v>0</v>
      </c>
      <c r="P3592" s="59">
        <f t="shared" si="471"/>
        <v>100</v>
      </c>
    </row>
    <row r="3593" spans="1:16" s="2" customFormat="1" ht="28.5" outlineLevel="2" x14ac:dyDescent="0.2">
      <c r="A3593" s="217">
        <f t="shared" si="473"/>
        <v>3590</v>
      </c>
      <c r="B3593" s="57" t="s">
        <v>4408</v>
      </c>
      <c r="C3593" s="58" t="s">
        <v>23</v>
      </c>
      <c r="D3593" s="58" t="s">
        <v>4350</v>
      </c>
      <c r="E3593" s="58" t="s">
        <v>25</v>
      </c>
      <c r="F3593" s="58" t="s">
        <v>85</v>
      </c>
      <c r="G3593" s="58" t="s">
        <v>764</v>
      </c>
      <c r="H3593" s="58" t="s">
        <v>4395</v>
      </c>
      <c r="I3593" s="58" t="s">
        <v>25</v>
      </c>
      <c r="J3593" s="58" t="s">
        <v>25</v>
      </c>
      <c r="K3593" s="57" t="s">
        <v>4409</v>
      </c>
      <c r="L3593" s="184">
        <v>0</v>
      </c>
      <c r="M3593" s="185">
        <v>943</v>
      </c>
      <c r="N3593" s="186">
        <v>943</v>
      </c>
      <c r="O3593" s="187">
        <f t="shared" si="472"/>
        <v>0</v>
      </c>
      <c r="P3593" s="59">
        <f t="shared" si="471"/>
        <v>100</v>
      </c>
    </row>
    <row r="3594" spans="1:16" s="2" customFormat="1" ht="28.5" outlineLevel="2" x14ac:dyDescent="0.2">
      <c r="A3594" s="217">
        <f t="shared" si="473"/>
        <v>3591</v>
      </c>
      <c r="B3594" s="57" t="s">
        <v>4410</v>
      </c>
      <c r="C3594" s="58" t="s">
        <v>23</v>
      </c>
      <c r="D3594" s="58" t="s">
        <v>4350</v>
      </c>
      <c r="E3594" s="58" t="s">
        <v>25</v>
      </c>
      <c r="F3594" s="58" t="s">
        <v>85</v>
      </c>
      <c r="G3594" s="58" t="s">
        <v>764</v>
      </c>
      <c r="H3594" s="58" t="s">
        <v>4395</v>
      </c>
      <c r="I3594" s="58" t="s">
        <v>25</v>
      </c>
      <c r="J3594" s="58" t="s">
        <v>25</v>
      </c>
      <c r="K3594" s="57" t="s">
        <v>4411</v>
      </c>
      <c r="L3594" s="184">
        <v>0</v>
      </c>
      <c r="M3594" s="185">
        <v>319</v>
      </c>
      <c r="N3594" s="186">
        <v>319</v>
      </c>
      <c r="O3594" s="187">
        <f t="shared" si="472"/>
        <v>0</v>
      </c>
      <c r="P3594" s="59">
        <f t="shared" si="471"/>
        <v>100</v>
      </c>
    </row>
    <row r="3595" spans="1:16" s="2" customFormat="1" ht="28.5" outlineLevel="2" x14ac:dyDescent="0.2">
      <c r="A3595" s="217">
        <f t="shared" si="473"/>
        <v>3592</v>
      </c>
      <c r="B3595" s="57" t="s">
        <v>4412</v>
      </c>
      <c r="C3595" s="58" t="s">
        <v>23</v>
      </c>
      <c r="D3595" s="58" t="s">
        <v>4350</v>
      </c>
      <c r="E3595" s="58" t="s">
        <v>25</v>
      </c>
      <c r="F3595" s="58" t="s">
        <v>85</v>
      </c>
      <c r="G3595" s="58" t="s">
        <v>764</v>
      </c>
      <c r="H3595" s="58" t="s">
        <v>4395</v>
      </c>
      <c r="I3595" s="58" t="s">
        <v>25</v>
      </c>
      <c r="J3595" s="58" t="s">
        <v>25</v>
      </c>
      <c r="K3595" s="57" t="s">
        <v>4413</v>
      </c>
      <c r="L3595" s="184">
        <v>0</v>
      </c>
      <c r="M3595" s="185">
        <v>333</v>
      </c>
      <c r="N3595" s="186">
        <v>333</v>
      </c>
      <c r="O3595" s="187">
        <f t="shared" si="472"/>
        <v>0</v>
      </c>
      <c r="P3595" s="59">
        <f t="shared" si="471"/>
        <v>100</v>
      </c>
    </row>
    <row r="3596" spans="1:16" s="2" customFormat="1" ht="28.5" outlineLevel="2" x14ac:dyDescent="0.2">
      <c r="A3596" s="217">
        <f t="shared" si="473"/>
        <v>3593</v>
      </c>
      <c r="B3596" s="57" t="s">
        <v>4414</v>
      </c>
      <c r="C3596" s="58" t="s">
        <v>23</v>
      </c>
      <c r="D3596" s="58" t="s">
        <v>4350</v>
      </c>
      <c r="E3596" s="58" t="s">
        <v>25</v>
      </c>
      <c r="F3596" s="58" t="s">
        <v>85</v>
      </c>
      <c r="G3596" s="58" t="s">
        <v>764</v>
      </c>
      <c r="H3596" s="58" t="s">
        <v>4395</v>
      </c>
      <c r="I3596" s="58" t="s">
        <v>25</v>
      </c>
      <c r="J3596" s="58" t="s">
        <v>25</v>
      </c>
      <c r="K3596" s="57" t="s">
        <v>4415</v>
      </c>
      <c r="L3596" s="184">
        <v>0</v>
      </c>
      <c r="M3596" s="185">
        <v>416</v>
      </c>
      <c r="N3596" s="186">
        <v>416</v>
      </c>
      <c r="O3596" s="187">
        <f t="shared" si="472"/>
        <v>0</v>
      </c>
      <c r="P3596" s="59">
        <f t="shared" si="471"/>
        <v>100</v>
      </c>
    </row>
    <row r="3597" spans="1:16" s="2" customFormat="1" ht="28.5" outlineLevel="2" x14ac:dyDescent="0.2">
      <c r="A3597" s="217">
        <f t="shared" si="473"/>
        <v>3594</v>
      </c>
      <c r="B3597" s="57" t="s">
        <v>4416</v>
      </c>
      <c r="C3597" s="58" t="s">
        <v>23</v>
      </c>
      <c r="D3597" s="58" t="s">
        <v>4350</v>
      </c>
      <c r="E3597" s="58" t="s">
        <v>25</v>
      </c>
      <c r="F3597" s="58" t="s">
        <v>85</v>
      </c>
      <c r="G3597" s="58" t="s">
        <v>764</v>
      </c>
      <c r="H3597" s="58" t="s">
        <v>4395</v>
      </c>
      <c r="I3597" s="58" t="s">
        <v>25</v>
      </c>
      <c r="J3597" s="58" t="s">
        <v>25</v>
      </c>
      <c r="K3597" s="57" t="s">
        <v>4417</v>
      </c>
      <c r="L3597" s="184">
        <v>0</v>
      </c>
      <c r="M3597" s="185">
        <v>1206</v>
      </c>
      <c r="N3597" s="186">
        <v>1206</v>
      </c>
      <c r="O3597" s="187">
        <f t="shared" si="472"/>
        <v>0</v>
      </c>
      <c r="P3597" s="59">
        <f t="shared" si="471"/>
        <v>100</v>
      </c>
    </row>
    <row r="3598" spans="1:16" s="2" customFormat="1" ht="28.5" outlineLevel="2" x14ac:dyDescent="0.2">
      <c r="A3598" s="217">
        <f t="shared" si="473"/>
        <v>3595</v>
      </c>
      <c r="B3598" s="57" t="s">
        <v>4418</v>
      </c>
      <c r="C3598" s="58" t="s">
        <v>23</v>
      </c>
      <c r="D3598" s="58" t="s">
        <v>4350</v>
      </c>
      <c r="E3598" s="58" t="s">
        <v>25</v>
      </c>
      <c r="F3598" s="58" t="s">
        <v>85</v>
      </c>
      <c r="G3598" s="58" t="s">
        <v>764</v>
      </c>
      <c r="H3598" s="58" t="s">
        <v>4395</v>
      </c>
      <c r="I3598" s="58" t="s">
        <v>25</v>
      </c>
      <c r="J3598" s="58" t="s">
        <v>25</v>
      </c>
      <c r="K3598" s="57" t="s">
        <v>4419</v>
      </c>
      <c r="L3598" s="184">
        <v>0</v>
      </c>
      <c r="M3598" s="185">
        <v>277</v>
      </c>
      <c r="N3598" s="186">
        <v>277</v>
      </c>
      <c r="O3598" s="187">
        <f t="shared" si="472"/>
        <v>0</v>
      </c>
      <c r="P3598" s="59">
        <f t="shared" si="471"/>
        <v>100</v>
      </c>
    </row>
    <row r="3599" spans="1:16" s="2" customFormat="1" ht="28.5" outlineLevel="2" x14ac:dyDescent="0.2">
      <c r="A3599" s="217">
        <f t="shared" si="473"/>
        <v>3596</v>
      </c>
      <c r="B3599" s="57" t="s">
        <v>4420</v>
      </c>
      <c r="C3599" s="58" t="s">
        <v>23</v>
      </c>
      <c r="D3599" s="58" t="s">
        <v>4350</v>
      </c>
      <c r="E3599" s="58" t="s">
        <v>25</v>
      </c>
      <c r="F3599" s="58" t="s">
        <v>85</v>
      </c>
      <c r="G3599" s="58" t="s">
        <v>764</v>
      </c>
      <c r="H3599" s="58" t="s">
        <v>4395</v>
      </c>
      <c r="I3599" s="58" t="s">
        <v>25</v>
      </c>
      <c r="J3599" s="58" t="s">
        <v>25</v>
      </c>
      <c r="K3599" s="57" t="s">
        <v>4421</v>
      </c>
      <c r="L3599" s="184">
        <v>0</v>
      </c>
      <c r="M3599" s="185">
        <v>481</v>
      </c>
      <c r="N3599" s="186">
        <v>481</v>
      </c>
      <c r="O3599" s="187">
        <f t="shared" si="472"/>
        <v>0</v>
      </c>
      <c r="P3599" s="59">
        <f t="shared" si="471"/>
        <v>100</v>
      </c>
    </row>
    <row r="3600" spans="1:16" s="2" customFormat="1" ht="28.5" outlineLevel="2" x14ac:dyDescent="0.2">
      <c r="A3600" s="217">
        <f t="shared" si="473"/>
        <v>3597</v>
      </c>
      <c r="B3600" s="57" t="s">
        <v>4422</v>
      </c>
      <c r="C3600" s="58" t="s">
        <v>23</v>
      </c>
      <c r="D3600" s="58" t="s">
        <v>4350</v>
      </c>
      <c r="E3600" s="58" t="s">
        <v>781</v>
      </c>
      <c r="F3600" s="58" t="s">
        <v>85</v>
      </c>
      <c r="G3600" s="58" t="s">
        <v>103</v>
      </c>
      <c r="H3600" s="58" t="s">
        <v>4395</v>
      </c>
      <c r="I3600" s="58" t="s">
        <v>25</v>
      </c>
      <c r="J3600" s="58" t="s">
        <v>25</v>
      </c>
      <c r="K3600" s="57" t="s">
        <v>4423</v>
      </c>
      <c r="L3600" s="184">
        <v>0</v>
      </c>
      <c r="M3600" s="185">
        <v>402</v>
      </c>
      <c r="N3600" s="186">
        <v>402</v>
      </c>
      <c r="O3600" s="187">
        <f t="shared" si="472"/>
        <v>0</v>
      </c>
      <c r="P3600" s="59">
        <f t="shared" si="471"/>
        <v>100</v>
      </c>
    </row>
    <row r="3601" spans="1:16" s="2" customFormat="1" outlineLevel="1" x14ac:dyDescent="0.2">
      <c r="A3601" s="225">
        <f t="shared" si="473"/>
        <v>3598</v>
      </c>
      <c r="B3601" s="82" t="s">
        <v>4296</v>
      </c>
      <c r="C3601" s="61"/>
      <c r="D3601" s="61"/>
      <c r="E3601" s="61"/>
      <c r="F3601" s="61"/>
      <c r="G3601" s="61"/>
      <c r="H3601" s="137" t="s">
        <v>2307</v>
      </c>
      <c r="I3601" s="61"/>
      <c r="J3601" s="61"/>
      <c r="K3601" s="63"/>
      <c r="L3601" s="65">
        <f>SUM(L3602:L3606)</f>
        <v>2120</v>
      </c>
      <c r="M3601" s="65">
        <f t="shared" ref="M3601:O3601" si="474">SUM(M3602:M3606)</f>
        <v>2187</v>
      </c>
      <c r="N3601" s="65">
        <f t="shared" si="474"/>
        <v>2187</v>
      </c>
      <c r="O3601" s="66">
        <f t="shared" si="474"/>
        <v>0</v>
      </c>
      <c r="P3601" s="18">
        <f t="shared" si="471"/>
        <v>100</v>
      </c>
    </row>
    <row r="3602" spans="1:16" s="2" customFormat="1" ht="28.5" outlineLevel="3" x14ac:dyDescent="0.2">
      <c r="A3602" s="217">
        <f t="shared" si="473"/>
        <v>3599</v>
      </c>
      <c r="B3602" s="57" t="s">
        <v>4424</v>
      </c>
      <c r="C3602" s="58" t="s">
        <v>23</v>
      </c>
      <c r="D3602" s="58" t="s">
        <v>4350</v>
      </c>
      <c r="E3602" s="58" t="s">
        <v>2512</v>
      </c>
      <c r="F3602" s="58" t="s">
        <v>4425</v>
      </c>
      <c r="G3602" s="58" t="s">
        <v>135</v>
      </c>
      <c r="H3602" s="58" t="s">
        <v>2307</v>
      </c>
      <c r="I3602" s="58" t="s">
        <v>25</v>
      </c>
      <c r="J3602" s="58" t="s">
        <v>25</v>
      </c>
      <c r="K3602" s="57"/>
      <c r="L3602" s="184">
        <v>1120</v>
      </c>
      <c r="M3602" s="185">
        <v>1000</v>
      </c>
      <c r="N3602" s="186">
        <v>1000</v>
      </c>
      <c r="O3602" s="187">
        <f>N3602-M3602</f>
        <v>0</v>
      </c>
      <c r="P3602" s="59">
        <f>N3602/M3602*100</f>
        <v>100</v>
      </c>
    </row>
    <row r="3603" spans="1:16" s="2" customFormat="1" ht="28.5" outlineLevel="3" x14ac:dyDescent="0.2">
      <c r="A3603" s="217">
        <f t="shared" si="473"/>
        <v>3600</v>
      </c>
      <c r="B3603" s="57" t="s">
        <v>4426</v>
      </c>
      <c r="C3603" s="58" t="s">
        <v>23</v>
      </c>
      <c r="D3603" s="58" t="s">
        <v>4350</v>
      </c>
      <c r="E3603" s="58" t="s">
        <v>4367</v>
      </c>
      <c r="F3603" s="58" t="s">
        <v>4365</v>
      </c>
      <c r="G3603" s="58" t="s">
        <v>135</v>
      </c>
      <c r="H3603" s="58" t="s">
        <v>2307</v>
      </c>
      <c r="I3603" s="58" t="s">
        <v>25</v>
      </c>
      <c r="J3603" s="58" t="s">
        <v>25</v>
      </c>
      <c r="K3603" s="57"/>
      <c r="L3603" s="184">
        <v>800</v>
      </c>
      <c r="M3603" s="185">
        <v>800</v>
      </c>
      <c r="N3603" s="186">
        <v>800</v>
      </c>
      <c r="O3603" s="187">
        <f>N3603-M3603</f>
        <v>0</v>
      </c>
      <c r="P3603" s="59">
        <f>N3603/M3603*100</f>
        <v>100</v>
      </c>
    </row>
    <row r="3604" spans="1:16" s="2" customFormat="1" outlineLevel="3" x14ac:dyDescent="0.2">
      <c r="A3604" s="217">
        <f t="shared" si="473"/>
        <v>3601</v>
      </c>
      <c r="B3604" s="57" t="s">
        <v>4427</v>
      </c>
      <c r="C3604" s="58" t="s">
        <v>23</v>
      </c>
      <c r="D3604" s="58" t="s">
        <v>4350</v>
      </c>
      <c r="E3604" s="58" t="s">
        <v>4378</v>
      </c>
      <c r="F3604" s="58" t="s">
        <v>523</v>
      </c>
      <c r="G3604" s="58" t="s">
        <v>135</v>
      </c>
      <c r="H3604" s="58" t="s">
        <v>2307</v>
      </c>
      <c r="I3604" s="58" t="s">
        <v>25</v>
      </c>
      <c r="J3604" s="58" t="s">
        <v>25</v>
      </c>
      <c r="K3604" s="57"/>
      <c r="L3604" s="184">
        <v>0</v>
      </c>
      <c r="M3604" s="185">
        <v>150</v>
      </c>
      <c r="N3604" s="186">
        <v>150</v>
      </c>
      <c r="O3604" s="187">
        <f>N3604-M3604</f>
        <v>0</v>
      </c>
      <c r="P3604" s="59">
        <f>N3604/M3604*100</f>
        <v>100</v>
      </c>
    </row>
    <row r="3605" spans="1:16" s="2" customFormat="1" ht="28.5" outlineLevel="3" x14ac:dyDescent="0.2">
      <c r="A3605" s="217">
        <f t="shared" si="473"/>
        <v>3602</v>
      </c>
      <c r="B3605" s="57" t="s">
        <v>4428</v>
      </c>
      <c r="C3605" s="58" t="s">
        <v>23</v>
      </c>
      <c r="D3605" s="58" t="s">
        <v>4350</v>
      </c>
      <c r="E3605" s="58" t="s">
        <v>4378</v>
      </c>
      <c r="F3605" s="58" t="s">
        <v>523</v>
      </c>
      <c r="G3605" s="58" t="s">
        <v>135</v>
      </c>
      <c r="H3605" s="58" t="s">
        <v>2307</v>
      </c>
      <c r="I3605" s="58" t="s">
        <v>25</v>
      </c>
      <c r="J3605" s="58" t="s">
        <v>25</v>
      </c>
      <c r="K3605" s="57"/>
      <c r="L3605" s="184">
        <v>0</v>
      </c>
      <c r="M3605" s="185">
        <v>37</v>
      </c>
      <c r="N3605" s="186">
        <v>37</v>
      </c>
      <c r="O3605" s="187">
        <f>N3605-M3605</f>
        <v>0</v>
      </c>
      <c r="P3605" s="59">
        <f>N3605/M3605*100</f>
        <v>100</v>
      </c>
    </row>
    <row r="3606" spans="1:16" s="2" customFormat="1" ht="28.5" outlineLevel="3" x14ac:dyDescent="0.2">
      <c r="A3606" s="217">
        <f t="shared" si="473"/>
        <v>3603</v>
      </c>
      <c r="B3606" s="57" t="s">
        <v>4429</v>
      </c>
      <c r="C3606" s="58" t="s">
        <v>23</v>
      </c>
      <c r="D3606" s="58" t="s">
        <v>4350</v>
      </c>
      <c r="E3606" s="58" t="s">
        <v>4386</v>
      </c>
      <c r="F3606" s="58" t="s">
        <v>523</v>
      </c>
      <c r="G3606" s="58" t="s">
        <v>135</v>
      </c>
      <c r="H3606" s="58" t="s">
        <v>2307</v>
      </c>
      <c r="I3606" s="58" t="s">
        <v>25</v>
      </c>
      <c r="J3606" s="58" t="s">
        <v>25</v>
      </c>
      <c r="K3606" s="57"/>
      <c r="L3606" s="184">
        <v>200</v>
      </c>
      <c r="M3606" s="185">
        <v>200</v>
      </c>
      <c r="N3606" s="186">
        <v>200</v>
      </c>
      <c r="O3606" s="187">
        <f>N3606-M3606</f>
        <v>0</v>
      </c>
      <c r="P3606" s="59">
        <f>N3606/M3606*100</f>
        <v>100</v>
      </c>
    </row>
    <row r="3607" spans="1:16" s="2" customFormat="1" outlineLevel="1" x14ac:dyDescent="0.2">
      <c r="A3607" s="225">
        <f t="shared" si="473"/>
        <v>3604</v>
      </c>
      <c r="B3607" s="82" t="s">
        <v>4430</v>
      </c>
      <c r="C3607" s="61"/>
      <c r="D3607" s="61"/>
      <c r="E3607" s="61"/>
      <c r="F3607" s="61"/>
      <c r="G3607" s="61"/>
      <c r="H3607" s="135" t="s">
        <v>421</v>
      </c>
      <c r="I3607" s="61"/>
      <c r="J3607" s="61"/>
      <c r="K3607" s="63"/>
      <c r="L3607" s="65">
        <f>SUM(L3608:L3611)</f>
        <v>0</v>
      </c>
      <c r="M3607" s="65">
        <f t="shared" ref="M3607:O3607" si="475">SUM(M3608:M3611)</f>
        <v>500</v>
      </c>
      <c r="N3607" s="65">
        <f t="shared" si="475"/>
        <v>500</v>
      </c>
      <c r="O3607" s="66">
        <f t="shared" si="475"/>
        <v>0</v>
      </c>
      <c r="P3607" s="18">
        <f t="shared" ref="P3607:P3626" si="476">N3607/M3607*100</f>
        <v>100</v>
      </c>
    </row>
    <row r="3608" spans="1:16" s="2" customFormat="1" outlineLevel="2" x14ac:dyDescent="0.2">
      <c r="A3608" s="217">
        <f t="shared" si="473"/>
        <v>3605</v>
      </c>
      <c r="B3608" s="57" t="s">
        <v>4431</v>
      </c>
      <c r="C3608" s="58" t="s">
        <v>23</v>
      </c>
      <c r="D3608" s="58" t="s">
        <v>4350</v>
      </c>
      <c r="E3608" s="58" t="s">
        <v>25</v>
      </c>
      <c r="F3608" s="58" t="s">
        <v>263</v>
      </c>
      <c r="G3608" s="58" t="s">
        <v>298</v>
      </c>
      <c r="H3608" s="58" t="s">
        <v>421</v>
      </c>
      <c r="I3608" s="58" t="s">
        <v>25</v>
      </c>
      <c r="J3608" s="58" t="s">
        <v>25</v>
      </c>
      <c r="K3608" s="57"/>
      <c r="L3608" s="184">
        <v>0</v>
      </c>
      <c r="M3608" s="185">
        <v>361</v>
      </c>
      <c r="N3608" s="186">
        <v>361</v>
      </c>
      <c r="O3608" s="187">
        <f t="shared" ref="O3608:O3611" si="477">N3608-M3608</f>
        <v>0</v>
      </c>
      <c r="P3608" s="59">
        <f t="shared" si="476"/>
        <v>100</v>
      </c>
    </row>
    <row r="3609" spans="1:16" s="2" customFormat="1" outlineLevel="2" x14ac:dyDescent="0.2">
      <c r="A3609" s="217">
        <f t="shared" si="473"/>
        <v>3606</v>
      </c>
      <c r="B3609" s="57" t="s">
        <v>306</v>
      </c>
      <c r="C3609" s="58" t="s">
        <v>23</v>
      </c>
      <c r="D3609" s="58" t="s">
        <v>4350</v>
      </c>
      <c r="E3609" s="58" t="s">
        <v>25</v>
      </c>
      <c r="F3609" s="58" t="s">
        <v>263</v>
      </c>
      <c r="G3609" s="58" t="s">
        <v>269</v>
      </c>
      <c r="H3609" s="58" t="s">
        <v>421</v>
      </c>
      <c r="I3609" s="58" t="s">
        <v>25</v>
      </c>
      <c r="J3609" s="58" t="s">
        <v>25</v>
      </c>
      <c r="K3609" s="57"/>
      <c r="L3609" s="184">
        <v>0</v>
      </c>
      <c r="M3609" s="185">
        <v>90</v>
      </c>
      <c r="N3609" s="186">
        <v>90</v>
      </c>
      <c r="O3609" s="187">
        <f t="shared" si="477"/>
        <v>0</v>
      </c>
      <c r="P3609" s="59">
        <f t="shared" si="476"/>
        <v>100</v>
      </c>
    </row>
    <row r="3610" spans="1:16" s="2" customFormat="1" outlineLevel="2" x14ac:dyDescent="0.2">
      <c r="A3610" s="217">
        <f t="shared" si="473"/>
        <v>3607</v>
      </c>
      <c r="B3610" s="57" t="s">
        <v>307</v>
      </c>
      <c r="C3610" s="58" t="s">
        <v>23</v>
      </c>
      <c r="D3610" s="58" t="s">
        <v>4350</v>
      </c>
      <c r="E3610" s="58" t="s">
        <v>25</v>
      </c>
      <c r="F3610" s="58" t="s">
        <v>263</v>
      </c>
      <c r="G3610" s="58" t="s">
        <v>271</v>
      </c>
      <c r="H3610" s="58" t="s">
        <v>421</v>
      </c>
      <c r="I3610" s="58" t="s">
        <v>25</v>
      </c>
      <c r="J3610" s="58" t="s">
        <v>25</v>
      </c>
      <c r="K3610" s="57"/>
      <c r="L3610" s="184">
        <v>0</v>
      </c>
      <c r="M3610" s="185">
        <v>33</v>
      </c>
      <c r="N3610" s="186">
        <v>33</v>
      </c>
      <c r="O3610" s="187">
        <f t="shared" si="477"/>
        <v>0</v>
      </c>
      <c r="P3610" s="59">
        <f t="shared" si="476"/>
        <v>100</v>
      </c>
    </row>
    <row r="3611" spans="1:16" s="2" customFormat="1" outlineLevel="2" x14ac:dyDescent="0.2">
      <c r="A3611" s="217">
        <f t="shared" si="473"/>
        <v>3608</v>
      </c>
      <c r="B3611" s="57" t="s">
        <v>4432</v>
      </c>
      <c r="C3611" s="58" t="s">
        <v>23</v>
      </c>
      <c r="D3611" s="58" t="s">
        <v>4350</v>
      </c>
      <c r="E3611" s="58" t="s">
        <v>25</v>
      </c>
      <c r="F3611" s="58" t="s">
        <v>263</v>
      </c>
      <c r="G3611" s="58" t="s">
        <v>31</v>
      </c>
      <c r="H3611" s="58" t="s">
        <v>421</v>
      </c>
      <c r="I3611" s="58" t="s">
        <v>25</v>
      </c>
      <c r="J3611" s="58" t="s">
        <v>25</v>
      </c>
      <c r="K3611" s="57"/>
      <c r="L3611" s="184">
        <v>0</v>
      </c>
      <c r="M3611" s="185">
        <v>16</v>
      </c>
      <c r="N3611" s="186">
        <v>16</v>
      </c>
      <c r="O3611" s="187">
        <f t="shared" si="477"/>
        <v>0</v>
      </c>
      <c r="P3611" s="59">
        <f t="shared" si="476"/>
        <v>100</v>
      </c>
    </row>
    <row r="3612" spans="1:16" s="2" customFormat="1" outlineLevel="1" x14ac:dyDescent="0.2">
      <c r="A3612" s="225">
        <f t="shared" si="473"/>
        <v>3609</v>
      </c>
      <c r="B3612" s="82" t="s">
        <v>4433</v>
      </c>
      <c r="C3612" s="61"/>
      <c r="D3612" s="61"/>
      <c r="E3612" s="61"/>
      <c r="F3612" s="61"/>
      <c r="G3612" s="61"/>
      <c r="H3612" s="135">
        <v>13010</v>
      </c>
      <c r="I3612" s="61"/>
      <c r="J3612" s="61"/>
      <c r="K3612" s="63"/>
      <c r="L3612" s="65">
        <f>SUM(L3613:L3625)</f>
        <v>0</v>
      </c>
      <c r="M3612" s="65">
        <f t="shared" ref="M3612:O3612" si="478">SUM(M3613:M3625)</f>
        <v>4869</v>
      </c>
      <c r="N3612" s="65">
        <f t="shared" si="478"/>
        <v>1378</v>
      </c>
      <c r="O3612" s="66">
        <f t="shared" si="478"/>
        <v>-3491</v>
      </c>
      <c r="P3612" s="18">
        <f t="shared" si="476"/>
        <v>28.301499281166564</v>
      </c>
    </row>
    <row r="3613" spans="1:16" s="2" customFormat="1" outlineLevel="2" x14ac:dyDescent="0.2">
      <c r="A3613" s="217">
        <f t="shared" si="473"/>
        <v>3610</v>
      </c>
      <c r="B3613" s="57" t="s">
        <v>4434</v>
      </c>
      <c r="C3613" s="58" t="s">
        <v>23</v>
      </c>
      <c r="D3613" s="58" t="s">
        <v>4350</v>
      </c>
      <c r="E3613" s="58" t="s">
        <v>25</v>
      </c>
      <c r="F3613" s="58" t="s">
        <v>263</v>
      </c>
      <c r="G3613" s="58" t="s">
        <v>298</v>
      </c>
      <c r="H3613" s="58" t="s">
        <v>4435</v>
      </c>
      <c r="I3613" s="58" t="s">
        <v>25</v>
      </c>
      <c r="J3613" s="58" t="s">
        <v>25</v>
      </c>
      <c r="K3613" s="57"/>
      <c r="L3613" s="184">
        <v>0</v>
      </c>
      <c r="M3613" s="185">
        <v>633</v>
      </c>
      <c r="N3613" s="186">
        <v>633</v>
      </c>
      <c r="O3613" s="187">
        <f t="shared" ref="O3613:O3625" si="479">N3613-M3613</f>
        <v>0</v>
      </c>
      <c r="P3613" s="59">
        <f t="shared" si="476"/>
        <v>100</v>
      </c>
    </row>
    <row r="3614" spans="1:16" s="2" customFormat="1" ht="28.5" outlineLevel="2" x14ac:dyDescent="0.2">
      <c r="A3614" s="217">
        <f t="shared" si="473"/>
        <v>3611</v>
      </c>
      <c r="B3614" s="57" t="s">
        <v>4436</v>
      </c>
      <c r="C3614" s="58" t="s">
        <v>23</v>
      </c>
      <c r="D3614" s="58" t="s">
        <v>4350</v>
      </c>
      <c r="E3614" s="58" t="s">
        <v>25</v>
      </c>
      <c r="F3614" s="58" t="s">
        <v>263</v>
      </c>
      <c r="G3614" s="58" t="s">
        <v>125</v>
      </c>
      <c r="H3614" s="58" t="s">
        <v>4435</v>
      </c>
      <c r="I3614" s="58" t="s">
        <v>25</v>
      </c>
      <c r="J3614" s="58" t="s">
        <v>25</v>
      </c>
      <c r="K3614" s="57"/>
      <c r="L3614" s="184">
        <v>0</v>
      </c>
      <c r="M3614" s="185">
        <v>141</v>
      </c>
      <c r="N3614" s="186">
        <v>135</v>
      </c>
      <c r="O3614" s="187">
        <f t="shared" si="479"/>
        <v>-6</v>
      </c>
      <c r="P3614" s="59">
        <f t="shared" si="476"/>
        <v>95.744680851063833</v>
      </c>
    </row>
    <row r="3615" spans="1:16" s="2" customFormat="1" ht="28.5" outlineLevel="2" x14ac:dyDescent="0.2">
      <c r="A3615" s="217">
        <f t="shared" si="473"/>
        <v>3612</v>
      </c>
      <c r="B3615" s="57" t="s">
        <v>4437</v>
      </c>
      <c r="C3615" s="58" t="s">
        <v>23</v>
      </c>
      <c r="D3615" s="58" t="s">
        <v>4350</v>
      </c>
      <c r="E3615" s="58" t="s">
        <v>25</v>
      </c>
      <c r="F3615" s="58" t="s">
        <v>263</v>
      </c>
      <c r="G3615" s="58" t="s">
        <v>269</v>
      </c>
      <c r="H3615" s="58" t="s">
        <v>4435</v>
      </c>
      <c r="I3615" s="58" t="s">
        <v>25</v>
      </c>
      <c r="J3615" s="58" t="s">
        <v>25</v>
      </c>
      <c r="K3615" s="57"/>
      <c r="L3615" s="184">
        <v>0</v>
      </c>
      <c r="M3615" s="185">
        <v>158</v>
      </c>
      <c r="N3615" s="186">
        <v>158</v>
      </c>
      <c r="O3615" s="187">
        <f t="shared" si="479"/>
        <v>0</v>
      </c>
      <c r="P3615" s="59">
        <f t="shared" si="476"/>
        <v>100</v>
      </c>
    </row>
    <row r="3616" spans="1:16" s="2" customFormat="1" ht="28.5" outlineLevel="2" x14ac:dyDescent="0.2">
      <c r="A3616" s="217">
        <f t="shared" si="473"/>
        <v>3613</v>
      </c>
      <c r="B3616" s="57" t="s">
        <v>4438</v>
      </c>
      <c r="C3616" s="58" t="s">
        <v>23</v>
      </c>
      <c r="D3616" s="58" t="s">
        <v>4350</v>
      </c>
      <c r="E3616" s="58" t="s">
        <v>25</v>
      </c>
      <c r="F3616" s="58" t="s">
        <v>263</v>
      </c>
      <c r="G3616" s="58" t="s">
        <v>271</v>
      </c>
      <c r="H3616" s="58" t="s">
        <v>4435</v>
      </c>
      <c r="I3616" s="58" t="s">
        <v>25</v>
      </c>
      <c r="J3616" s="58" t="s">
        <v>25</v>
      </c>
      <c r="K3616" s="57"/>
      <c r="L3616" s="184">
        <v>0</v>
      </c>
      <c r="M3616" s="185">
        <v>57</v>
      </c>
      <c r="N3616" s="186">
        <v>57</v>
      </c>
      <c r="O3616" s="187">
        <f t="shared" si="479"/>
        <v>0</v>
      </c>
      <c r="P3616" s="59">
        <f t="shared" si="476"/>
        <v>100</v>
      </c>
    </row>
    <row r="3617" spans="1:16" s="2" customFormat="1" outlineLevel="2" x14ac:dyDescent="0.2">
      <c r="A3617" s="217">
        <f t="shared" si="473"/>
        <v>3614</v>
      </c>
      <c r="B3617" s="57" t="s">
        <v>4439</v>
      </c>
      <c r="C3617" s="58" t="s">
        <v>23</v>
      </c>
      <c r="D3617" s="58" t="s">
        <v>4350</v>
      </c>
      <c r="E3617" s="58" t="s">
        <v>25</v>
      </c>
      <c r="F3617" s="58" t="s">
        <v>263</v>
      </c>
      <c r="G3617" s="58" t="s">
        <v>273</v>
      </c>
      <c r="H3617" s="58" t="s">
        <v>4435</v>
      </c>
      <c r="I3617" s="58" t="s">
        <v>25</v>
      </c>
      <c r="J3617" s="58" t="s">
        <v>25</v>
      </c>
      <c r="K3617" s="57"/>
      <c r="L3617" s="184">
        <v>0</v>
      </c>
      <c r="M3617" s="185">
        <v>11</v>
      </c>
      <c r="N3617" s="186">
        <v>11</v>
      </c>
      <c r="O3617" s="187">
        <f t="shared" si="479"/>
        <v>0</v>
      </c>
      <c r="P3617" s="59">
        <f t="shared" si="476"/>
        <v>100</v>
      </c>
    </row>
    <row r="3618" spans="1:16" s="2" customFormat="1" outlineLevel="2" x14ac:dyDescent="0.2">
      <c r="A3618" s="217">
        <f t="shared" si="473"/>
        <v>3615</v>
      </c>
      <c r="B3618" s="57" t="s">
        <v>4440</v>
      </c>
      <c r="C3618" s="58" t="s">
        <v>23</v>
      </c>
      <c r="D3618" s="58" t="s">
        <v>4350</v>
      </c>
      <c r="E3618" s="58" t="s">
        <v>25</v>
      </c>
      <c r="F3618" s="58" t="s">
        <v>263</v>
      </c>
      <c r="G3618" s="58" t="s">
        <v>29</v>
      </c>
      <c r="H3618" s="58" t="s">
        <v>4435</v>
      </c>
      <c r="I3618" s="58" t="s">
        <v>25</v>
      </c>
      <c r="J3618" s="58" t="s">
        <v>25</v>
      </c>
      <c r="K3618" s="57" t="s">
        <v>25</v>
      </c>
      <c r="L3618" s="184">
        <v>0</v>
      </c>
      <c r="M3618" s="185">
        <v>40</v>
      </c>
      <c r="N3618" s="186">
        <v>13</v>
      </c>
      <c r="O3618" s="187">
        <f t="shared" si="479"/>
        <v>-27</v>
      </c>
      <c r="P3618" s="59">
        <f t="shared" si="476"/>
        <v>32.5</v>
      </c>
    </row>
    <row r="3619" spans="1:16" s="2" customFormat="1" outlineLevel="2" x14ac:dyDescent="0.2">
      <c r="A3619" s="217">
        <f t="shared" si="473"/>
        <v>3616</v>
      </c>
      <c r="B3619" s="57" t="s">
        <v>4441</v>
      </c>
      <c r="C3619" s="58" t="s">
        <v>23</v>
      </c>
      <c r="D3619" s="58" t="s">
        <v>4350</v>
      </c>
      <c r="E3619" s="58" t="s">
        <v>491</v>
      </c>
      <c r="F3619" s="58" t="s">
        <v>263</v>
      </c>
      <c r="G3619" s="58" t="s">
        <v>202</v>
      </c>
      <c r="H3619" s="58" t="s">
        <v>4435</v>
      </c>
      <c r="I3619" s="58" t="s">
        <v>25</v>
      </c>
      <c r="J3619" s="58" t="s">
        <v>25</v>
      </c>
      <c r="K3619" s="57"/>
      <c r="L3619" s="184">
        <v>0</v>
      </c>
      <c r="M3619" s="185">
        <v>12</v>
      </c>
      <c r="N3619" s="186">
        <v>10</v>
      </c>
      <c r="O3619" s="187">
        <f t="shared" si="479"/>
        <v>-2</v>
      </c>
      <c r="P3619" s="59">
        <f t="shared" si="476"/>
        <v>83.333333333333343</v>
      </c>
    </row>
    <row r="3620" spans="1:16" s="2" customFormat="1" outlineLevel="2" x14ac:dyDescent="0.2">
      <c r="A3620" s="217">
        <f t="shared" si="473"/>
        <v>3617</v>
      </c>
      <c r="B3620" s="57" t="s">
        <v>4442</v>
      </c>
      <c r="C3620" s="58" t="s">
        <v>23</v>
      </c>
      <c r="D3620" s="58" t="s">
        <v>4350</v>
      </c>
      <c r="E3620" s="58" t="s">
        <v>25</v>
      </c>
      <c r="F3620" s="58" t="s">
        <v>263</v>
      </c>
      <c r="G3620" s="58" t="s">
        <v>471</v>
      </c>
      <c r="H3620" s="58" t="s">
        <v>4435</v>
      </c>
      <c r="I3620" s="58" t="s">
        <v>25</v>
      </c>
      <c r="J3620" s="58" t="s">
        <v>25</v>
      </c>
      <c r="K3620" s="57"/>
      <c r="L3620" s="184">
        <v>0</v>
      </c>
      <c r="M3620" s="185">
        <v>1</v>
      </c>
      <c r="N3620" s="186">
        <v>1</v>
      </c>
      <c r="O3620" s="187">
        <f t="shared" si="479"/>
        <v>0</v>
      </c>
      <c r="P3620" s="59">
        <f t="shared" si="476"/>
        <v>100</v>
      </c>
    </row>
    <row r="3621" spans="1:16" s="2" customFormat="1" outlineLevel="2" x14ac:dyDescent="0.2">
      <c r="A3621" s="217">
        <f t="shared" si="473"/>
        <v>3618</v>
      </c>
      <c r="B3621" s="57" t="s">
        <v>4443</v>
      </c>
      <c r="C3621" s="58" t="s">
        <v>23</v>
      </c>
      <c r="D3621" s="58" t="s">
        <v>4350</v>
      </c>
      <c r="E3621" s="58" t="s">
        <v>491</v>
      </c>
      <c r="F3621" s="58" t="s">
        <v>263</v>
      </c>
      <c r="G3621" s="58" t="s">
        <v>45</v>
      </c>
      <c r="H3621" s="58" t="s">
        <v>4435</v>
      </c>
      <c r="I3621" s="58" t="s">
        <v>25</v>
      </c>
      <c r="J3621" s="58" t="s">
        <v>25</v>
      </c>
      <c r="K3621" s="57" t="s">
        <v>25</v>
      </c>
      <c r="L3621" s="184">
        <v>0</v>
      </c>
      <c r="M3621" s="185">
        <v>50</v>
      </c>
      <c r="N3621" s="186">
        <v>33</v>
      </c>
      <c r="O3621" s="187">
        <f t="shared" si="479"/>
        <v>-17</v>
      </c>
      <c r="P3621" s="59">
        <f t="shared" si="476"/>
        <v>66</v>
      </c>
    </row>
    <row r="3622" spans="1:16" s="2" customFormat="1" outlineLevel="2" x14ac:dyDescent="0.2">
      <c r="A3622" s="217">
        <f t="shared" si="473"/>
        <v>3619</v>
      </c>
      <c r="B3622" s="57" t="s">
        <v>4444</v>
      </c>
      <c r="C3622" s="58" t="s">
        <v>23</v>
      </c>
      <c r="D3622" s="58" t="s">
        <v>4350</v>
      </c>
      <c r="E3622" s="58" t="s">
        <v>25</v>
      </c>
      <c r="F3622" s="58" t="s">
        <v>263</v>
      </c>
      <c r="G3622" s="58" t="s">
        <v>31</v>
      </c>
      <c r="H3622" s="58" t="s">
        <v>4435</v>
      </c>
      <c r="I3622" s="58" t="s">
        <v>25</v>
      </c>
      <c r="J3622" s="58" t="s">
        <v>25</v>
      </c>
      <c r="K3622" s="57"/>
      <c r="L3622" s="184">
        <v>0</v>
      </c>
      <c r="M3622" s="185">
        <v>3645</v>
      </c>
      <c r="N3622" s="186">
        <v>220</v>
      </c>
      <c r="O3622" s="187">
        <f t="shared" si="479"/>
        <v>-3425</v>
      </c>
      <c r="P3622" s="59">
        <f t="shared" si="476"/>
        <v>6.0356652949245539</v>
      </c>
    </row>
    <row r="3623" spans="1:16" s="2" customFormat="1" outlineLevel="2" x14ac:dyDescent="0.2">
      <c r="A3623" s="217">
        <f t="shared" si="473"/>
        <v>3620</v>
      </c>
      <c r="B3623" s="57" t="s">
        <v>4445</v>
      </c>
      <c r="C3623" s="58" t="s">
        <v>23</v>
      </c>
      <c r="D3623" s="58" t="s">
        <v>4350</v>
      </c>
      <c r="E3623" s="58" t="s">
        <v>25</v>
      </c>
      <c r="F3623" s="58" t="s">
        <v>263</v>
      </c>
      <c r="G3623" s="58" t="s">
        <v>67</v>
      </c>
      <c r="H3623" s="58" t="s">
        <v>4435</v>
      </c>
      <c r="I3623" s="58" t="s">
        <v>25</v>
      </c>
      <c r="J3623" s="58" t="s">
        <v>25</v>
      </c>
      <c r="K3623" s="57"/>
      <c r="L3623" s="184">
        <v>0</v>
      </c>
      <c r="M3623" s="185">
        <v>20</v>
      </c>
      <c r="N3623" s="186">
        <v>16</v>
      </c>
      <c r="O3623" s="187">
        <f t="shared" si="479"/>
        <v>-4</v>
      </c>
      <c r="P3623" s="59">
        <f t="shared" si="476"/>
        <v>80</v>
      </c>
    </row>
    <row r="3624" spans="1:16" s="2" customFormat="1" outlineLevel="2" x14ac:dyDescent="0.2">
      <c r="A3624" s="217">
        <f t="shared" si="473"/>
        <v>3621</v>
      </c>
      <c r="B3624" s="57" t="s">
        <v>4446</v>
      </c>
      <c r="C3624" s="58" t="s">
        <v>23</v>
      </c>
      <c r="D3624" s="58" t="s">
        <v>4350</v>
      </c>
      <c r="E3624" s="58" t="s">
        <v>25</v>
      </c>
      <c r="F3624" s="58" t="s">
        <v>263</v>
      </c>
      <c r="G3624" s="58" t="s">
        <v>33</v>
      </c>
      <c r="H3624" s="58" t="s">
        <v>4435</v>
      </c>
      <c r="I3624" s="58" t="s">
        <v>25</v>
      </c>
      <c r="J3624" s="58" t="s">
        <v>25</v>
      </c>
      <c r="K3624" s="57"/>
      <c r="L3624" s="184">
        <v>0</v>
      </c>
      <c r="M3624" s="185">
        <v>40</v>
      </c>
      <c r="N3624" s="186">
        <v>30</v>
      </c>
      <c r="O3624" s="187">
        <f t="shared" si="479"/>
        <v>-10</v>
      </c>
      <c r="P3624" s="59">
        <f t="shared" si="476"/>
        <v>75</v>
      </c>
    </row>
    <row r="3625" spans="1:16" s="2" customFormat="1" outlineLevel="2" x14ac:dyDescent="0.2">
      <c r="A3625" s="217">
        <f t="shared" si="473"/>
        <v>3622</v>
      </c>
      <c r="B3625" s="57" t="s">
        <v>4447</v>
      </c>
      <c r="C3625" s="58" t="s">
        <v>23</v>
      </c>
      <c r="D3625" s="58" t="s">
        <v>4350</v>
      </c>
      <c r="E3625" s="58" t="s">
        <v>25</v>
      </c>
      <c r="F3625" s="58" t="s">
        <v>263</v>
      </c>
      <c r="G3625" s="58" t="s">
        <v>386</v>
      </c>
      <c r="H3625" s="58" t="s">
        <v>4435</v>
      </c>
      <c r="I3625" s="58" t="s">
        <v>25</v>
      </c>
      <c r="J3625" s="58" t="s">
        <v>25</v>
      </c>
      <c r="K3625" s="57"/>
      <c r="L3625" s="184">
        <v>0</v>
      </c>
      <c r="M3625" s="185">
        <v>61</v>
      </c>
      <c r="N3625" s="186">
        <v>61</v>
      </c>
      <c r="O3625" s="187">
        <f t="shared" si="479"/>
        <v>0</v>
      </c>
      <c r="P3625" s="59">
        <f t="shared" si="476"/>
        <v>100</v>
      </c>
    </row>
    <row r="3626" spans="1:16" s="2" customFormat="1" outlineLevel="1" x14ac:dyDescent="0.2">
      <c r="A3626" s="225">
        <f t="shared" si="473"/>
        <v>3623</v>
      </c>
      <c r="B3626" s="82" t="s">
        <v>4448</v>
      </c>
      <c r="C3626" s="61"/>
      <c r="D3626" s="61"/>
      <c r="E3626" s="61"/>
      <c r="F3626" s="61"/>
      <c r="G3626" s="61"/>
      <c r="H3626" s="135">
        <v>13013</v>
      </c>
      <c r="I3626" s="61"/>
      <c r="J3626" s="61"/>
      <c r="K3626" s="63"/>
      <c r="L3626" s="65">
        <f>SUM(L3627:L3630)</f>
        <v>0</v>
      </c>
      <c r="M3626" s="65">
        <f t="shared" ref="M3626:O3626" si="480">SUM(M3627:M3630)</f>
        <v>1367</v>
      </c>
      <c r="N3626" s="65">
        <f t="shared" si="480"/>
        <v>1367</v>
      </c>
      <c r="O3626" s="66">
        <f t="shared" si="480"/>
        <v>0</v>
      </c>
      <c r="P3626" s="18">
        <f t="shared" si="476"/>
        <v>100</v>
      </c>
    </row>
    <row r="3627" spans="1:16" s="2" customFormat="1" outlineLevel="2" x14ac:dyDescent="0.2">
      <c r="A3627" s="217">
        <f t="shared" si="473"/>
        <v>3624</v>
      </c>
      <c r="B3627" s="57" t="s">
        <v>4449</v>
      </c>
      <c r="C3627" s="58" t="s">
        <v>23</v>
      </c>
      <c r="D3627" s="58" t="s">
        <v>4350</v>
      </c>
      <c r="E3627" s="58" t="s">
        <v>625</v>
      </c>
      <c r="F3627" s="58" t="s">
        <v>263</v>
      </c>
      <c r="G3627" s="58" t="s">
        <v>998</v>
      </c>
      <c r="H3627" s="58" t="s">
        <v>690</v>
      </c>
      <c r="I3627" s="58" t="s">
        <v>687</v>
      </c>
      <c r="J3627" s="58" t="s">
        <v>615</v>
      </c>
      <c r="K3627" s="57"/>
      <c r="L3627" s="184">
        <v>0</v>
      </c>
      <c r="M3627" s="185">
        <v>66</v>
      </c>
      <c r="N3627" s="186">
        <v>66</v>
      </c>
      <c r="O3627" s="187">
        <f>N3627-M3627</f>
        <v>0</v>
      </c>
      <c r="P3627" s="59">
        <f>N3627/M3627*100</f>
        <v>100</v>
      </c>
    </row>
    <row r="3628" spans="1:16" s="2" customFormat="1" outlineLevel="2" x14ac:dyDescent="0.2">
      <c r="A3628" s="217">
        <f t="shared" si="473"/>
        <v>3625</v>
      </c>
      <c r="B3628" s="57" t="s">
        <v>4449</v>
      </c>
      <c r="C3628" s="58" t="s">
        <v>23</v>
      </c>
      <c r="D3628" s="58" t="s">
        <v>4350</v>
      </c>
      <c r="E3628" s="58" t="s">
        <v>625</v>
      </c>
      <c r="F3628" s="58" t="s">
        <v>263</v>
      </c>
      <c r="G3628" s="58" t="s">
        <v>998</v>
      </c>
      <c r="H3628" s="58" t="s">
        <v>690</v>
      </c>
      <c r="I3628" s="58" t="s">
        <v>687</v>
      </c>
      <c r="J3628" s="58" t="s">
        <v>621</v>
      </c>
      <c r="K3628" s="57"/>
      <c r="L3628" s="184">
        <v>0</v>
      </c>
      <c r="M3628" s="185">
        <v>560</v>
      </c>
      <c r="N3628" s="186">
        <v>560</v>
      </c>
      <c r="O3628" s="187">
        <f>N3628-M3628</f>
        <v>0</v>
      </c>
      <c r="P3628" s="59">
        <f>N3628/M3628*100</f>
        <v>100</v>
      </c>
    </row>
    <row r="3629" spans="1:16" s="2" customFormat="1" ht="14.25" customHeight="1" outlineLevel="2" x14ac:dyDescent="0.2">
      <c r="A3629" s="217">
        <f t="shared" si="473"/>
        <v>3626</v>
      </c>
      <c r="B3629" s="57" t="s">
        <v>4450</v>
      </c>
      <c r="C3629" s="58" t="s">
        <v>23</v>
      </c>
      <c r="D3629" s="58" t="s">
        <v>4350</v>
      </c>
      <c r="E3629" s="58" t="s">
        <v>1603</v>
      </c>
      <c r="F3629" s="58" t="s">
        <v>263</v>
      </c>
      <c r="G3629" s="58" t="s">
        <v>998</v>
      </c>
      <c r="H3629" s="58" t="s">
        <v>690</v>
      </c>
      <c r="I3629" s="58" t="s">
        <v>687</v>
      </c>
      <c r="J3629" s="58" t="s">
        <v>615</v>
      </c>
      <c r="K3629" s="57" t="s">
        <v>25</v>
      </c>
      <c r="L3629" s="184">
        <v>0</v>
      </c>
      <c r="M3629" s="185">
        <v>78</v>
      </c>
      <c r="N3629" s="186">
        <v>78</v>
      </c>
      <c r="O3629" s="187">
        <f>N3629-M3629</f>
        <v>0</v>
      </c>
      <c r="P3629" s="59">
        <f>N3629/M3629*100</f>
        <v>100</v>
      </c>
    </row>
    <row r="3630" spans="1:16" s="2" customFormat="1" ht="14.25" customHeight="1" outlineLevel="2" x14ac:dyDescent="0.2">
      <c r="A3630" s="217">
        <f t="shared" si="473"/>
        <v>3627</v>
      </c>
      <c r="B3630" s="57" t="s">
        <v>4451</v>
      </c>
      <c r="C3630" s="58" t="s">
        <v>23</v>
      </c>
      <c r="D3630" s="58" t="s">
        <v>4350</v>
      </c>
      <c r="E3630" s="58" t="s">
        <v>1603</v>
      </c>
      <c r="F3630" s="58" t="s">
        <v>263</v>
      </c>
      <c r="G3630" s="58" t="s">
        <v>998</v>
      </c>
      <c r="H3630" s="58" t="s">
        <v>690</v>
      </c>
      <c r="I3630" s="58" t="s">
        <v>687</v>
      </c>
      <c r="J3630" s="58" t="s">
        <v>621</v>
      </c>
      <c r="K3630" s="57" t="s">
        <v>25</v>
      </c>
      <c r="L3630" s="184">
        <v>0</v>
      </c>
      <c r="M3630" s="185">
        <v>663</v>
      </c>
      <c r="N3630" s="186">
        <v>663</v>
      </c>
      <c r="O3630" s="187">
        <f>N3630-M3630</f>
        <v>0</v>
      </c>
      <c r="P3630" s="59">
        <f>N3630/M3630*100</f>
        <v>100</v>
      </c>
    </row>
    <row r="3631" spans="1:16" s="2" customFormat="1" outlineLevel="1" x14ac:dyDescent="0.2">
      <c r="A3631" s="225">
        <f t="shared" si="473"/>
        <v>3628</v>
      </c>
      <c r="B3631" s="82" t="s">
        <v>4452</v>
      </c>
      <c r="C3631" s="61"/>
      <c r="D3631" s="61"/>
      <c r="E3631" s="61"/>
      <c r="F3631" s="61"/>
      <c r="G3631" s="61"/>
      <c r="H3631" s="135">
        <v>13015</v>
      </c>
      <c r="I3631" s="61"/>
      <c r="J3631" s="61"/>
      <c r="K3631" s="63"/>
      <c r="L3631" s="65">
        <f>SUM(L3632:L3635)</f>
        <v>0</v>
      </c>
      <c r="M3631" s="65">
        <f t="shared" ref="M3631:O3631" si="481">SUM(M3632:M3635)</f>
        <v>1362</v>
      </c>
      <c r="N3631" s="65">
        <f t="shared" si="481"/>
        <v>1362</v>
      </c>
      <c r="O3631" s="66">
        <f t="shared" si="481"/>
        <v>0</v>
      </c>
      <c r="P3631" s="18">
        <f t="shared" ref="P3631" si="482">N3631/M3631*100</f>
        <v>100</v>
      </c>
    </row>
    <row r="3632" spans="1:16" s="2" customFormat="1" outlineLevel="2" x14ac:dyDescent="0.2">
      <c r="A3632" s="217">
        <f t="shared" si="473"/>
        <v>3629</v>
      </c>
      <c r="B3632" s="57" t="s">
        <v>4453</v>
      </c>
      <c r="C3632" s="58" t="s">
        <v>23</v>
      </c>
      <c r="D3632" s="58" t="s">
        <v>4350</v>
      </c>
      <c r="E3632" s="58" t="s">
        <v>25</v>
      </c>
      <c r="F3632" s="58" t="s">
        <v>263</v>
      </c>
      <c r="G3632" s="58" t="s">
        <v>298</v>
      </c>
      <c r="H3632" s="58" t="s">
        <v>423</v>
      </c>
      <c r="I3632" s="58" t="s">
        <v>25</v>
      </c>
      <c r="J3632" s="58" t="s">
        <v>25</v>
      </c>
      <c r="K3632" s="57"/>
      <c r="L3632" s="184">
        <v>0</v>
      </c>
      <c r="M3632" s="185">
        <v>1011</v>
      </c>
      <c r="N3632" s="186">
        <v>1011</v>
      </c>
      <c r="O3632" s="187">
        <f>N3632-M3632</f>
        <v>0</v>
      </c>
      <c r="P3632" s="59">
        <f>N3632/M3632*100</f>
        <v>100</v>
      </c>
    </row>
    <row r="3633" spans="1:16" s="2" customFormat="1" ht="28.5" outlineLevel="2" x14ac:dyDescent="0.2">
      <c r="A3633" s="217">
        <f t="shared" si="473"/>
        <v>3630</v>
      </c>
      <c r="B3633" s="57" t="s">
        <v>4454</v>
      </c>
      <c r="C3633" s="58" t="s">
        <v>23</v>
      </c>
      <c r="D3633" s="58" t="s">
        <v>4350</v>
      </c>
      <c r="E3633" s="58" t="s">
        <v>25</v>
      </c>
      <c r="F3633" s="58" t="s">
        <v>263</v>
      </c>
      <c r="G3633" s="58" t="s">
        <v>269</v>
      </c>
      <c r="H3633" s="58" t="s">
        <v>423</v>
      </c>
      <c r="I3633" s="58" t="s">
        <v>25</v>
      </c>
      <c r="J3633" s="58" t="s">
        <v>25</v>
      </c>
      <c r="K3633" s="57"/>
      <c r="L3633" s="184">
        <v>0</v>
      </c>
      <c r="M3633" s="185">
        <v>252</v>
      </c>
      <c r="N3633" s="186">
        <v>252</v>
      </c>
      <c r="O3633" s="187">
        <f>N3633-M3633</f>
        <v>0</v>
      </c>
      <c r="P3633" s="59">
        <f>N3633/M3633*100</f>
        <v>100</v>
      </c>
    </row>
    <row r="3634" spans="1:16" s="2" customFormat="1" ht="14.25" customHeight="1" outlineLevel="2" x14ac:dyDescent="0.2">
      <c r="A3634" s="217">
        <f t="shared" si="473"/>
        <v>3631</v>
      </c>
      <c r="B3634" s="57" t="s">
        <v>4455</v>
      </c>
      <c r="C3634" s="58" t="s">
        <v>23</v>
      </c>
      <c r="D3634" s="58" t="s">
        <v>4350</v>
      </c>
      <c r="E3634" s="58" t="s">
        <v>25</v>
      </c>
      <c r="F3634" s="58" t="s">
        <v>263</v>
      </c>
      <c r="G3634" s="58" t="s">
        <v>271</v>
      </c>
      <c r="H3634" s="58" t="s">
        <v>423</v>
      </c>
      <c r="I3634" s="58" t="s">
        <v>25</v>
      </c>
      <c r="J3634" s="58" t="s">
        <v>25</v>
      </c>
      <c r="K3634" s="57"/>
      <c r="L3634" s="184">
        <v>0</v>
      </c>
      <c r="M3634" s="185">
        <v>91</v>
      </c>
      <c r="N3634" s="186">
        <v>91</v>
      </c>
      <c r="O3634" s="187">
        <f>N3634-M3634</f>
        <v>0</v>
      </c>
      <c r="P3634" s="59">
        <f>N3634/M3634*100</f>
        <v>100</v>
      </c>
    </row>
    <row r="3635" spans="1:16" s="2" customFormat="1" outlineLevel="2" x14ac:dyDescent="0.2">
      <c r="A3635" s="217">
        <f t="shared" si="473"/>
        <v>3632</v>
      </c>
      <c r="B3635" s="57" t="s">
        <v>4456</v>
      </c>
      <c r="C3635" s="58" t="s">
        <v>23</v>
      </c>
      <c r="D3635" s="58" t="s">
        <v>4350</v>
      </c>
      <c r="E3635" s="58" t="s">
        <v>25</v>
      </c>
      <c r="F3635" s="58" t="s">
        <v>263</v>
      </c>
      <c r="G3635" s="58" t="s">
        <v>67</v>
      </c>
      <c r="H3635" s="58" t="s">
        <v>423</v>
      </c>
      <c r="I3635" s="58" t="s">
        <v>25</v>
      </c>
      <c r="J3635" s="58" t="s">
        <v>25</v>
      </c>
      <c r="K3635" s="57"/>
      <c r="L3635" s="184">
        <v>0</v>
      </c>
      <c r="M3635" s="185">
        <v>8</v>
      </c>
      <c r="N3635" s="186">
        <v>8</v>
      </c>
      <c r="O3635" s="187">
        <f>N3635-M3635</f>
        <v>0</v>
      </c>
      <c r="P3635" s="59">
        <f>N3635/M3635*100</f>
        <v>100</v>
      </c>
    </row>
    <row r="3636" spans="1:16" s="2" customFormat="1" outlineLevel="1" x14ac:dyDescent="0.2">
      <c r="A3636" s="225">
        <f t="shared" si="473"/>
        <v>3633</v>
      </c>
      <c r="B3636" s="82" t="s">
        <v>4457</v>
      </c>
      <c r="C3636" s="61"/>
      <c r="D3636" s="61"/>
      <c r="E3636" s="61"/>
      <c r="F3636" s="61"/>
      <c r="G3636" s="61"/>
      <c r="H3636" s="135"/>
      <c r="I3636" s="61"/>
      <c r="J3636" s="61"/>
      <c r="K3636" s="63"/>
      <c r="L3636" s="65">
        <f>SUM(L3637:L3656)</f>
        <v>0</v>
      </c>
      <c r="M3636" s="65">
        <f t="shared" ref="M3636:O3636" si="483">SUM(M3637:M3656)</f>
        <v>23378</v>
      </c>
      <c r="N3636" s="65">
        <f t="shared" si="483"/>
        <v>23378</v>
      </c>
      <c r="O3636" s="66">
        <f t="shared" si="483"/>
        <v>0</v>
      </c>
      <c r="P3636" s="18">
        <f t="shared" ref="P3636:P3699" si="484">N3636/M3636*100</f>
        <v>100</v>
      </c>
    </row>
    <row r="3637" spans="1:16" s="2" customFormat="1" ht="28.5" outlineLevel="2" x14ac:dyDescent="0.2">
      <c r="A3637" s="217">
        <f t="shared" si="473"/>
        <v>3634</v>
      </c>
      <c r="B3637" s="57" t="s">
        <v>4458</v>
      </c>
      <c r="C3637" s="58" t="s">
        <v>23</v>
      </c>
      <c r="D3637" s="58" t="s">
        <v>4350</v>
      </c>
      <c r="E3637" s="58" t="s">
        <v>25</v>
      </c>
      <c r="F3637" s="58" t="s">
        <v>4459</v>
      </c>
      <c r="G3637" s="58" t="s">
        <v>89</v>
      </c>
      <c r="H3637" s="58"/>
      <c r="I3637" s="58" t="s">
        <v>25</v>
      </c>
      <c r="J3637" s="58" t="s">
        <v>25</v>
      </c>
      <c r="K3637" s="57" t="s">
        <v>4460</v>
      </c>
      <c r="L3637" s="184">
        <v>0</v>
      </c>
      <c r="M3637" s="185">
        <v>700</v>
      </c>
      <c r="N3637" s="186">
        <v>700</v>
      </c>
      <c r="O3637" s="187">
        <f t="shared" ref="O3637:O3656" si="485">N3637-M3637</f>
        <v>0</v>
      </c>
      <c r="P3637" s="59">
        <f t="shared" si="484"/>
        <v>100</v>
      </c>
    </row>
    <row r="3638" spans="1:16" s="2" customFormat="1" ht="28.5" outlineLevel="2" x14ac:dyDescent="0.2">
      <c r="A3638" s="217">
        <f t="shared" si="473"/>
        <v>3635</v>
      </c>
      <c r="B3638" s="57" t="s">
        <v>4461</v>
      </c>
      <c r="C3638" s="58" t="s">
        <v>23</v>
      </c>
      <c r="D3638" s="58" t="s">
        <v>4350</v>
      </c>
      <c r="E3638" s="58" t="s">
        <v>25</v>
      </c>
      <c r="F3638" s="58" t="s">
        <v>4459</v>
      </c>
      <c r="G3638" s="58" t="s">
        <v>777</v>
      </c>
      <c r="H3638" s="58"/>
      <c r="I3638" s="58" t="s">
        <v>25</v>
      </c>
      <c r="J3638" s="58" t="s">
        <v>25</v>
      </c>
      <c r="K3638" s="57" t="s">
        <v>4462</v>
      </c>
      <c r="L3638" s="184">
        <v>0</v>
      </c>
      <c r="M3638" s="185">
        <v>1150</v>
      </c>
      <c r="N3638" s="186">
        <v>1150</v>
      </c>
      <c r="O3638" s="187">
        <f t="shared" si="485"/>
        <v>0</v>
      </c>
      <c r="P3638" s="59">
        <f t="shared" si="484"/>
        <v>100</v>
      </c>
    </row>
    <row r="3639" spans="1:16" s="2" customFormat="1" ht="14.25" customHeight="1" outlineLevel="2" x14ac:dyDescent="0.2">
      <c r="A3639" s="217">
        <f t="shared" si="473"/>
        <v>3636</v>
      </c>
      <c r="B3639" s="57" t="s">
        <v>4463</v>
      </c>
      <c r="C3639" s="58" t="s">
        <v>23</v>
      </c>
      <c r="D3639" s="58" t="s">
        <v>4350</v>
      </c>
      <c r="E3639" s="58" t="s">
        <v>25</v>
      </c>
      <c r="F3639" s="58" t="s">
        <v>4365</v>
      </c>
      <c r="G3639" s="58" t="s">
        <v>89</v>
      </c>
      <c r="H3639" s="58"/>
      <c r="I3639" s="58" t="s">
        <v>25</v>
      </c>
      <c r="J3639" s="58" t="s">
        <v>25</v>
      </c>
      <c r="K3639" s="57" t="s">
        <v>4464</v>
      </c>
      <c r="L3639" s="184">
        <v>0</v>
      </c>
      <c r="M3639" s="185">
        <v>600</v>
      </c>
      <c r="N3639" s="186">
        <v>600</v>
      </c>
      <c r="O3639" s="187">
        <f t="shared" si="485"/>
        <v>0</v>
      </c>
      <c r="P3639" s="59">
        <f t="shared" si="484"/>
        <v>100</v>
      </c>
    </row>
    <row r="3640" spans="1:16" s="2" customFormat="1" ht="28.5" outlineLevel="2" x14ac:dyDescent="0.2">
      <c r="A3640" s="217">
        <f t="shared" si="473"/>
        <v>3637</v>
      </c>
      <c r="B3640" s="57" t="s">
        <v>4465</v>
      </c>
      <c r="C3640" s="58" t="s">
        <v>23</v>
      </c>
      <c r="D3640" s="58" t="s">
        <v>4350</v>
      </c>
      <c r="E3640" s="58" t="s">
        <v>25</v>
      </c>
      <c r="F3640" s="58" t="s">
        <v>4365</v>
      </c>
      <c r="G3640" s="58" t="s">
        <v>764</v>
      </c>
      <c r="H3640" s="58"/>
      <c r="I3640" s="58" t="s">
        <v>25</v>
      </c>
      <c r="J3640" s="58" t="s">
        <v>25</v>
      </c>
      <c r="K3640" s="57" t="s">
        <v>4466</v>
      </c>
      <c r="L3640" s="184">
        <v>0</v>
      </c>
      <c r="M3640" s="185">
        <v>800</v>
      </c>
      <c r="N3640" s="186">
        <v>800</v>
      </c>
      <c r="O3640" s="187">
        <f t="shared" si="485"/>
        <v>0</v>
      </c>
      <c r="P3640" s="59">
        <f t="shared" si="484"/>
        <v>100</v>
      </c>
    </row>
    <row r="3641" spans="1:16" s="2" customFormat="1" ht="28.5" outlineLevel="2" x14ac:dyDescent="0.2">
      <c r="A3641" s="217">
        <f t="shared" si="473"/>
        <v>3638</v>
      </c>
      <c r="B3641" s="57" t="s">
        <v>4467</v>
      </c>
      <c r="C3641" s="58" t="s">
        <v>23</v>
      </c>
      <c r="D3641" s="58" t="s">
        <v>4350</v>
      </c>
      <c r="E3641" s="58" t="s">
        <v>2781</v>
      </c>
      <c r="F3641" s="58" t="s">
        <v>4365</v>
      </c>
      <c r="G3641" s="58" t="s">
        <v>103</v>
      </c>
      <c r="H3641" s="58"/>
      <c r="I3641" s="58" t="s">
        <v>25</v>
      </c>
      <c r="J3641" s="58" t="s">
        <v>25</v>
      </c>
      <c r="K3641" s="57" t="s">
        <v>4468</v>
      </c>
      <c r="L3641" s="184">
        <v>0</v>
      </c>
      <c r="M3641" s="185">
        <v>1800</v>
      </c>
      <c r="N3641" s="186">
        <v>1800</v>
      </c>
      <c r="O3641" s="187">
        <f t="shared" si="485"/>
        <v>0</v>
      </c>
      <c r="P3641" s="59">
        <f t="shared" si="484"/>
        <v>100</v>
      </c>
    </row>
    <row r="3642" spans="1:16" s="2" customFormat="1" ht="28.5" outlineLevel="2" x14ac:dyDescent="0.2">
      <c r="A3642" s="217">
        <f t="shared" si="473"/>
        <v>3639</v>
      </c>
      <c r="B3642" s="57" t="s">
        <v>4469</v>
      </c>
      <c r="C3642" s="58" t="s">
        <v>23</v>
      </c>
      <c r="D3642" s="58" t="s">
        <v>4350</v>
      </c>
      <c r="E3642" s="58" t="s">
        <v>2736</v>
      </c>
      <c r="F3642" s="58" t="s">
        <v>4365</v>
      </c>
      <c r="G3642" s="58" t="s">
        <v>103</v>
      </c>
      <c r="H3642" s="58"/>
      <c r="I3642" s="58" t="s">
        <v>25</v>
      </c>
      <c r="J3642" s="58" t="s">
        <v>25</v>
      </c>
      <c r="K3642" s="57" t="s">
        <v>4470</v>
      </c>
      <c r="L3642" s="184">
        <v>0</v>
      </c>
      <c r="M3642" s="185">
        <v>1000</v>
      </c>
      <c r="N3642" s="186">
        <v>1000</v>
      </c>
      <c r="O3642" s="187">
        <f t="shared" si="485"/>
        <v>0</v>
      </c>
      <c r="P3642" s="59">
        <f t="shared" si="484"/>
        <v>100</v>
      </c>
    </row>
    <row r="3643" spans="1:16" s="2" customFormat="1" ht="28.5" outlineLevel="2" x14ac:dyDescent="0.2">
      <c r="A3643" s="217">
        <f t="shared" si="473"/>
        <v>3640</v>
      </c>
      <c r="B3643" s="57" t="s">
        <v>4471</v>
      </c>
      <c r="C3643" s="58" t="s">
        <v>23</v>
      </c>
      <c r="D3643" s="58" t="s">
        <v>4350</v>
      </c>
      <c r="E3643" s="58" t="s">
        <v>2731</v>
      </c>
      <c r="F3643" s="58" t="s">
        <v>4365</v>
      </c>
      <c r="G3643" s="58" t="s">
        <v>103</v>
      </c>
      <c r="H3643" s="58"/>
      <c r="I3643" s="58" t="s">
        <v>25</v>
      </c>
      <c r="J3643" s="58" t="s">
        <v>25</v>
      </c>
      <c r="K3643" s="57" t="s">
        <v>4472</v>
      </c>
      <c r="L3643" s="184">
        <v>0</v>
      </c>
      <c r="M3643" s="185">
        <v>2513</v>
      </c>
      <c r="N3643" s="186">
        <v>2513</v>
      </c>
      <c r="O3643" s="187">
        <f t="shared" si="485"/>
        <v>0</v>
      </c>
      <c r="P3643" s="59">
        <f t="shared" si="484"/>
        <v>100</v>
      </c>
    </row>
    <row r="3644" spans="1:16" s="2" customFormat="1" ht="28.5" outlineLevel="2" x14ac:dyDescent="0.2">
      <c r="A3644" s="217">
        <f t="shared" si="473"/>
        <v>3641</v>
      </c>
      <c r="B3644" s="57" t="s">
        <v>4473</v>
      </c>
      <c r="C3644" s="58" t="s">
        <v>23</v>
      </c>
      <c r="D3644" s="58" t="s">
        <v>4350</v>
      </c>
      <c r="E3644" s="58" t="s">
        <v>25</v>
      </c>
      <c r="F3644" s="58" t="s">
        <v>4474</v>
      </c>
      <c r="G3644" s="58" t="s">
        <v>159</v>
      </c>
      <c r="H3644" s="58"/>
      <c r="I3644" s="58" t="s">
        <v>25</v>
      </c>
      <c r="J3644" s="58" t="s">
        <v>25</v>
      </c>
      <c r="K3644" s="57" t="s">
        <v>4475</v>
      </c>
      <c r="L3644" s="184">
        <v>0</v>
      </c>
      <c r="M3644" s="185">
        <v>300</v>
      </c>
      <c r="N3644" s="186">
        <v>300</v>
      </c>
      <c r="O3644" s="187">
        <f t="shared" si="485"/>
        <v>0</v>
      </c>
      <c r="P3644" s="59">
        <f t="shared" si="484"/>
        <v>100</v>
      </c>
    </row>
    <row r="3645" spans="1:16" s="2" customFormat="1" ht="14.25" customHeight="1" outlineLevel="2" x14ac:dyDescent="0.2">
      <c r="A3645" s="217">
        <f t="shared" si="473"/>
        <v>3642</v>
      </c>
      <c r="B3645" s="57" t="s">
        <v>4476</v>
      </c>
      <c r="C3645" s="58" t="s">
        <v>23</v>
      </c>
      <c r="D3645" s="58" t="s">
        <v>4350</v>
      </c>
      <c r="E3645" s="58" t="s">
        <v>25</v>
      </c>
      <c r="F3645" s="58" t="s">
        <v>4477</v>
      </c>
      <c r="G3645" s="58" t="s">
        <v>86</v>
      </c>
      <c r="H3645" s="58"/>
      <c r="I3645" s="58" t="s">
        <v>25</v>
      </c>
      <c r="J3645" s="58" t="s">
        <v>25</v>
      </c>
      <c r="K3645" s="57" t="s">
        <v>4478</v>
      </c>
      <c r="L3645" s="184">
        <v>0</v>
      </c>
      <c r="M3645" s="185">
        <v>2006</v>
      </c>
      <c r="N3645" s="186">
        <v>2006</v>
      </c>
      <c r="O3645" s="187">
        <f t="shared" si="485"/>
        <v>0</v>
      </c>
      <c r="P3645" s="59">
        <f t="shared" si="484"/>
        <v>100</v>
      </c>
    </row>
    <row r="3646" spans="1:16" s="2" customFormat="1" ht="28.5" outlineLevel="2" x14ac:dyDescent="0.2">
      <c r="A3646" s="217">
        <f t="shared" si="473"/>
        <v>3643</v>
      </c>
      <c r="B3646" s="57" t="s">
        <v>4479</v>
      </c>
      <c r="C3646" s="58" t="s">
        <v>23</v>
      </c>
      <c r="D3646" s="58" t="s">
        <v>4350</v>
      </c>
      <c r="E3646" s="58" t="s">
        <v>25</v>
      </c>
      <c r="F3646" s="58" t="s">
        <v>4477</v>
      </c>
      <c r="G3646" s="58" t="s">
        <v>764</v>
      </c>
      <c r="H3646" s="58"/>
      <c r="I3646" s="58" t="s">
        <v>25</v>
      </c>
      <c r="J3646" s="58" t="s">
        <v>25</v>
      </c>
      <c r="K3646" s="57" t="s">
        <v>4480</v>
      </c>
      <c r="L3646" s="184">
        <v>0</v>
      </c>
      <c r="M3646" s="185">
        <v>1400</v>
      </c>
      <c r="N3646" s="186">
        <v>1400</v>
      </c>
      <c r="O3646" s="187">
        <f t="shared" si="485"/>
        <v>0</v>
      </c>
      <c r="P3646" s="59">
        <f t="shared" si="484"/>
        <v>100</v>
      </c>
    </row>
    <row r="3647" spans="1:16" s="2" customFormat="1" ht="28.5" outlineLevel="2" x14ac:dyDescent="0.2">
      <c r="A3647" s="217">
        <f t="shared" si="473"/>
        <v>3644</v>
      </c>
      <c r="B3647" s="57" t="s">
        <v>4481</v>
      </c>
      <c r="C3647" s="58" t="s">
        <v>23</v>
      </c>
      <c r="D3647" s="58" t="s">
        <v>4350</v>
      </c>
      <c r="E3647" s="58" t="s">
        <v>25</v>
      </c>
      <c r="F3647" s="58" t="s">
        <v>523</v>
      </c>
      <c r="G3647" s="58" t="s">
        <v>764</v>
      </c>
      <c r="H3647" s="58"/>
      <c r="I3647" s="58" t="s">
        <v>25</v>
      </c>
      <c r="J3647" s="58" t="s">
        <v>25</v>
      </c>
      <c r="K3647" s="57" t="s">
        <v>4482</v>
      </c>
      <c r="L3647" s="184">
        <v>0</v>
      </c>
      <c r="M3647" s="185">
        <v>2087</v>
      </c>
      <c r="N3647" s="186">
        <v>2087</v>
      </c>
      <c r="O3647" s="187">
        <f t="shared" si="485"/>
        <v>0</v>
      </c>
      <c r="P3647" s="59">
        <f t="shared" si="484"/>
        <v>100</v>
      </c>
    </row>
    <row r="3648" spans="1:16" s="2" customFormat="1" ht="28.5" outlineLevel="2" x14ac:dyDescent="0.2">
      <c r="A3648" s="217">
        <f t="shared" si="473"/>
        <v>3645</v>
      </c>
      <c r="B3648" s="57" t="s">
        <v>4483</v>
      </c>
      <c r="C3648" s="58" t="s">
        <v>23</v>
      </c>
      <c r="D3648" s="58" t="s">
        <v>4350</v>
      </c>
      <c r="E3648" s="58" t="s">
        <v>4484</v>
      </c>
      <c r="F3648" s="58" t="s">
        <v>523</v>
      </c>
      <c r="G3648" s="58" t="s">
        <v>103</v>
      </c>
      <c r="H3648" s="58"/>
      <c r="I3648" s="58" t="s">
        <v>25</v>
      </c>
      <c r="J3648" s="58" t="s">
        <v>25</v>
      </c>
      <c r="K3648" s="57" t="s">
        <v>4485</v>
      </c>
      <c r="L3648" s="184">
        <v>0</v>
      </c>
      <c r="M3648" s="185">
        <v>2099</v>
      </c>
      <c r="N3648" s="186">
        <v>2099</v>
      </c>
      <c r="O3648" s="187">
        <f t="shared" si="485"/>
        <v>0</v>
      </c>
      <c r="P3648" s="59">
        <f t="shared" si="484"/>
        <v>100</v>
      </c>
    </row>
    <row r="3649" spans="1:16" s="2" customFormat="1" ht="28.5" outlineLevel="2" x14ac:dyDescent="0.2">
      <c r="A3649" s="217">
        <f t="shared" si="473"/>
        <v>3646</v>
      </c>
      <c r="B3649" s="57" t="s">
        <v>4486</v>
      </c>
      <c r="C3649" s="58" t="s">
        <v>23</v>
      </c>
      <c r="D3649" s="58" t="s">
        <v>4350</v>
      </c>
      <c r="E3649" s="58" t="s">
        <v>2112</v>
      </c>
      <c r="F3649" s="58" t="s">
        <v>523</v>
      </c>
      <c r="G3649" s="58" t="s">
        <v>103</v>
      </c>
      <c r="H3649" s="58"/>
      <c r="I3649" s="58" t="s">
        <v>25</v>
      </c>
      <c r="J3649" s="58" t="s">
        <v>25</v>
      </c>
      <c r="K3649" s="57" t="s">
        <v>4487</v>
      </c>
      <c r="L3649" s="184">
        <v>0</v>
      </c>
      <c r="M3649" s="185">
        <v>2000</v>
      </c>
      <c r="N3649" s="186">
        <v>2000</v>
      </c>
      <c r="O3649" s="187">
        <f t="shared" si="485"/>
        <v>0</v>
      </c>
      <c r="P3649" s="59">
        <f t="shared" si="484"/>
        <v>100</v>
      </c>
    </row>
    <row r="3650" spans="1:16" s="2" customFormat="1" ht="14.25" customHeight="1" outlineLevel="2" x14ac:dyDescent="0.2">
      <c r="A3650" s="217">
        <f t="shared" si="473"/>
        <v>3647</v>
      </c>
      <c r="B3650" s="57" t="s">
        <v>4488</v>
      </c>
      <c r="C3650" s="58" t="s">
        <v>23</v>
      </c>
      <c r="D3650" s="58" t="s">
        <v>4350</v>
      </c>
      <c r="E3650" s="58" t="s">
        <v>25</v>
      </c>
      <c r="F3650" s="58" t="s">
        <v>4489</v>
      </c>
      <c r="G3650" s="58" t="s">
        <v>159</v>
      </c>
      <c r="H3650" s="58"/>
      <c r="I3650" s="58" t="s">
        <v>25</v>
      </c>
      <c r="J3650" s="58" t="s">
        <v>25</v>
      </c>
      <c r="K3650" s="57" t="s">
        <v>4490</v>
      </c>
      <c r="L3650" s="184">
        <v>0</v>
      </c>
      <c r="M3650" s="185">
        <v>1000</v>
      </c>
      <c r="N3650" s="186">
        <v>1000</v>
      </c>
      <c r="O3650" s="187">
        <f t="shared" si="485"/>
        <v>0</v>
      </c>
      <c r="P3650" s="59">
        <f t="shared" si="484"/>
        <v>100</v>
      </c>
    </row>
    <row r="3651" spans="1:16" s="2" customFormat="1" ht="14.25" customHeight="1" outlineLevel="2" x14ac:dyDescent="0.2">
      <c r="A3651" s="217">
        <f t="shared" si="473"/>
        <v>3648</v>
      </c>
      <c r="B3651" s="57" t="s">
        <v>4491</v>
      </c>
      <c r="C3651" s="58" t="s">
        <v>23</v>
      </c>
      <c r="D3651" s="58" t="s">
        <v>4350</v>
      </c>
      <c r="E3651" s="58" t="s">
        <v>25</v>
      </c>
      <c r="F3651" s="58" t="s">
        <v>4489</v>
      </c>
      <c r="G3651" s="58" t="s">
        <v>86</v>
      </c>
      <c r="H3651" s="58"/>
      <c r="I3651" s="58" t="s">
        <v>25</v>
      </c>
      <c r="J3651" s="58" t="s">
        <v>25</v>
      </c>
      <c r="K3651" s="57" t="s">
        <v>4492</v>
      </c>
      <c r="L3651" s="184">
        <v>0</v>
      </c>
      <c r="M3651" s="185">
        <v>949</v>
      </c>
      <c r="N3651" s="186">
        <v>949</v>
      </c>
      <c r="O3651" s="187">
        <f t="shared" si="485"/>
        <v>0</v>
      </c>
      <c r="P3651" s="59">
        <f t="shared" si="484"/>
        <v>100</v>
      </c>
    </row>
    <row r="3652" spans="1:16" s="2" customFormat="1" ht="14.25" customHeight="1" outlineLevel="2" x14ac:dyDescent="0.2">
      <c r="A3652" s="217">
        <f t="shared" si="473"/>
        <v>3649</v>
      </c>
      <c r="B3652" s="57" t="s">
        <v>4493</v>
      </c>
      <c r="C3652" s="58" t="s">
        <v>23</v>
      </c>
      <c r="D3652" s="58" t="s">
        <v>4350</v>
      </c>
      <c r="E3652" s="58" t="s">
        <v>25</v>
      </c>
      <c r="F3652" s="58" t="s">
        <v>85</v>
      </c>
      <c r="G3652" s="58" t="s">
        <v>159</v>
      </c>
      <c r="H3652" s="58"/>
      <c r="I3652" s="58" t="s">
        <v>25</v>
      </c>
      <c r="J3652" s="58" t="s">
        <v>25</v>
      </c>
      <c r="K3652" s="57" t="s">
        <v>4494</v>
      </c>
      <c r="L3652" s="184">
        <v>0</v>
      </c>
      <c r="M3652" s="185">
        <v>590</v>
      </c>
      <c r="N3652" s="186">
        <v>590</v>
      </c>
      <c r="O3652" s="187">
        <f t="shared" si="485"/>
        <v>0</v>
      </c>
      <c r="P3652" s="59">
        <f t="shared" si="484"/>
        <v>100</v>
      </c>
    </row>
    <row r="3653" spans="1:16" s="2" customFormat="1" ht="28.5" outlineLevel="2" x14ac:dyDescent="0.2">
      <c r="A3653" s="217">
        <f t="shared" si="473"/>
        <v>3650</v>
      </c>
      <c r="B3653" s="57" t="s">
        <v>4495</v>
      </c>
      <c r="C3653" s="58" t="s">
        <v>23</v>
      </c>
      <c r="D3653" s="58" t="s">
        <v>4350</v>
      </c>
      <c r="E3653" s="58" t="s">
        <v>25</v>
      </c>
      <c r="F3653" s="58" t="s">
        <v>85</v>
      </c>
      <c r="G3653" s="58" t="s">
        <v>86</v>
      </c>
      <c r="H3653" s="58"/>
      <c r="I3653" s="58" t="s">
        <v>25</v>
      </c>
      <c r="J3653" s="58" t="s">
        <v>25</v>
      </c>
      <c r="K3653" s="57" t="s">
        <v>4496</v>
      </c>
      <c r="L3653" s="184">
        <v>0</v>
      </c>
      <c r="M3653" s="185">
        <v>380</v>
      </c>
      <c r="N3653" s="186">
        <v>380</v>
      </c>
      <c r="O3653" s="187">
        <f t="shared" si="485"/>
        <v>0</v>
      </c>
      <c r="P3653" s="59">
        <f t="shared" si="484"/>
        <v>100</v>
      </c>
    </row>
    <row r="3654" spans="1:16" s="2" customFormat="1" ht="14.25" customHeight="1" outlineLevel="2" x14ac:dyDescent="0.2">
      <c r="A3654" s="217">
        <f t="shared" ref="A3654:A3717" si="486">A3653+1</f>
        <v>3651</v>
      </c>
      <c r="B3654" s="57" t="s">
        <v>4497</v>
      </c>
      <c r="C3654" s="58" t="s">
        <v>23</v>
      </c>
      <c r="D3654" s="58" t="s">
        <v>4350</v>
      </c>
      <c r="E3654" s="58" t="s">
        <v>25</v>
      </c>
      <c r="F3654" s="58" t="s">
        <v>85</v>
      </c>
      <c r="G3654" s="58" t="s">
        <v>86</v>
      </c>
      <c r="H3654" s="58"/>
      <c r="I3654" s="58" t="s">
        <v>25</v>
      </c>
      <c r="J3654" s="58" t="s">
        <v>25</v>
      </c>
      <c r="K3654" s="57" t="s">
        <v>4498</v>
      </c>
      <c r="L3654" s="184">
        <v>0</v>
      </c>
      <c r="M3654" s="185">
        <v>900</v>
      </c>
      <c r="N3654" s="186">
        <v>900</v>
      </c>
      <c r="O3654" s="187">
        <f t="shared" si="485"/>
        <v>0</v>
      </c>
      <c r="P3654" s="59">
        <f t="shared" si="484"/>
        <v>100</v>
      </c>
    </row>
    <row r="3655" spans="1:16" s="2" customFormat="1" ht="14.25" customHeight="1" outlineLevel="2" x14ac:dyDescent="0.2">
      <c r="A3655" s="217">
        <f t="shared" si="486"/>
        <v>3652</v>
      </c>
      <c r="B3655" s="57" t="s">
        <v>4499</v>
      </c>
      <c r="C3655" s="58" t="s">
        <v>23</v>
      </c>
      <c r="D3655" s="58" t="s">
        <v>4350</v>
      </c>
      <c r="E3655" s="58" t="s">
        <v>25</v>
      </c>
      <c r="F3655" s="58" t="s">
        <v>85</v>
      </c>
      <c r="G3655" s="58" t="s">
        <v>764</v>
      </c>
      <c r="H3655" s="58"/>
      <c r="I3655" s="58" t="s">
        <v>25</v>
      </c>
      <c r="J3655" s="58" t="s">
        <v>25</v>
      </c>
      <c r="K3655" s="57" t="s">
        <v>4500</v>
      </c>
      <c r="L3655" s="184">
        <v>0</v>
      </c>
      <c r="M3655" s="185">
        <v>115</v>
      </c>
      <c r="N3655" s="186">
        <v>115</v>
      </c>
      <c r="O3655" s="187">
        <f t="shared" si="485"/>
        <v>0</v>
      </c>
      <c r="P3655" s="59">
        <f t="shared" si="484"/>
        <v>100</v>
      </c>
    </row>
    <row r="3656" spans="1:16" s="2" customFormat="1" ht="14.25" customHeight="1" outlineLevel="2" x14ac:dyDescent="0.2">
      <c r="A3656" s="217">
        <f t="shared" si="486"/>
        <v>3653</v>
      </c>
      <c r="B3656" s="57" t="s">
        <v>4501</v>
      </c>
      <c r="C3656" s="58" t="s">
        <v>23</v>
      </c>
      <c r="D3656" s="58" t="s">
        <v>4350</v>
      </c>
      <c r="E3656" s="58" t="s">
        <v>25</v>
      </c>
      <c r="F3656" s="58" t="s">
        <v>4502</v>
      </c>
      <c r="G3656" s="58" t="s">
        <v>159</v>
      </c>
      <c r="H3656" s="58"/>
      <c r="I3656" s="58" t="s">
        <v>25</v>
      </c>
      <c r="J3656" s="58" t="s">
        <v>25</v>
      </c>
      <c r="K3656" s="57" t="s">
        <v>4503</v>
      </c>
      <c r="L3656" s="184">
        <v>0</v>
      </c>
      <c r="M3656" s="185">
        <v>989</v>
      </c>
      <c r="N3656" s="186">
        <v>989</v>
      </c>
      <c r="O3656" s="187">
        <f t="shared" si="485"/>
        <v>0</v>
      </c>
      <c r="P3656" s="59">
        <f t="shared" si="484"/>
        <v>100</v>
      </c>
    </row>
    <row r="3657" spans="1:16" s="2" customFormat="1" outlineLevel="1" x14ac:dyDescent="0.2">
      <c r="A3657" s="225">
        <f t="shared" si="486"/>
        <v>3654</v>
      </c>
      <c r="B3657" s="82" t="s">
        <v>4457</v>
      </c>
      <c r="C3657" s="61"/>
      <c r="D3657" s="61"/>
      <c r="E3657" s="61"/>
      <c r="F3657" s="61"/>
      <c r="G3657" s="61"/>
      <c r="H3657" s="135">
        <v>13305</v>
      </c>
      <c r="I3657" s="61"/>
      <c r="J3657" s="61"/>
      <c r="K3657" s="63"/>
      <c r="L3657" s="65">
        <f>SUM(L3658:L3838)</f>
        <v>1390920</v>
      </c>
      <c r="M3657" s="65">
        <f>SUM(M3658:M3838)</f>
        <v>1565700</v>
      </c>
      <c r="N3657" s="65">
        <f>SUM(N3658:N3838)</f>
        <v>1565592</v>
      </c>
      <c r="O3657" s="66">
        <f>SUM(O3658:O3838)</f>
        <v>-108</v>
      </c>
      <c r="P3657" s="18">
        <f t="shared" si="484"/>
        <v>99.993102126844221</v>
      </c>
    </row>
    <row r="3658" spans="1:16" s="2" customFormat="1" outlineLevel="2" x14ac:dyDescent="0.2">
      <c r="A3658" s="217">
        <f t="shared" si="486"/>
        <v>3655</v>
      </c>
      <c r="B3658" s="57" t="s">
        <v>4504</v>
      </c>
      <c r="C3658" s="58" t="s">
        <v>4505</v>
      </c>
      <c r="D3658" s="58" t="s">
        <v>4350</v>
      </c>
      <c r="E3658" s="58" t="s">
        <v>25</v>
      </c>
      <c r="F3658" s="58" t="s">
        <v>263</v>
      </c>
      <c r="G3658" s="58" t="s">
        <v>221</v>
      </c>
      <c r="H3658" s="58" t="s">
        <v>424</v>
      </c>
      <c r="I3658" s="58" t="s">
        <v>25</v>
      </c>
      <c r="J3658" s="58" t="s">
        <v>25</v>
      </c>
      <c r="K3658" s="57"/>
      <c r="L3658" s="184">
        <v>1390920</v>
      </c>
      <c r="M3658" s="185">
        <v>108</v>
      </c>
      <c r="N3658" s="186">
        <v>0</v>
      </c>
      <c r="O3658" s="187">
        <f t="shared" ref="O3658:O3721" si="487">N3658-M3658</f>
        <v>-108</v>
      </c>
      <c r="P3658" s="59">
        <f t="shared" si="484"/>
        <v>0</v>
      </c>
    </row>
    <row r="3659" spans="1:16" s="2" customFormat="1" ht="28.5" outlineLevel="2" x14ac:dyDescent="0.2">
      <c r="A3659" s="217">
        <f t="shared" si="486"/>
        <v>3656</v>
      </c>
      <c r="B3659" s="57" t="s">
        <v>4506</v>
      </c>
      <c r="C3659" s="58" t="s">
        <v>4505</v>
      </c>
      <c r="D3659" s="58" t="s">
        <v>4350</v>
      </c>
      <c r="E3659" s="58" t="s">
        <v>25</v>
      </c>
      <c r="F3659" s="58" t="s">
        <v>4459</v>
      </c>
      <c r="G3659" s="58" t="s">
        <v>89</v>
      </c>
      <c r="H3659" s="58" t="s">
        <v>424</v>
      </c>
      <c r="I3659" s="58" t="s">
        <v>25</v>
      </c>
      <c r="J3659" s="58" t="s">
        <v>25</v>
      </c>
      <c r="K3659" s="57" t="s">
        <v>4460</v>
      </c>
      <c r="L3659" s="184">
        <v>0</v>
      </c>
      <c r="M3659" s="185">
        <v>1960</v>
      </c>
      <c r="N3659" s="186">
        <v>1960</v>
      </c>
      <c r="O3659" s="187">
        <f t="shared" si="487"/>
        <v>0</v>
      </c>
      <c r="P3659" s="59">
        <f t="shared" si="484"/>
        <v>100</v>
      </c>
    </row>
    <row r="3660" spans="1:16" s="2" customFormat="1" ht="14.25" customHeight="1" outlineLevel="2" x14ac:dyDescent="0.2">
      <c r="A3660" s="217">
        <f t="shared" si="486"/>
        <v>3657</v>
      </c>
      <c r="B3660" s="57" t="s">
        <v>4507</v>
      </c>
      <c r="C3660" s="58" t="s">
        <v>4505</v>
      </c>
      <c r="D3660" s="58" t="s">
        <v>4350</v>
      </c>
      <c r="E3660" s="58" t="s">
        <v>25</v>
      </c>
      <c r="F3660" s="58" t="s">
        <v>4459</v>
      </c>
      <c r="G3660" s="58" t="s">
        <v>159</v>
      </c>
      <c r="H3660" s="58" t="s">
        <v>424</v>
      </c>
      <c r="I3660" s="58" t="s">
        <v>25</v>
      </c>
      <c r="J3660" s="58" t="s">
        <v>25</v>
      </c>
      <c r="K3660" s="57" t="s">
        <v>4508</v>
      </c>
      <c r="L3660" s="184">
        <v>0</v>
      </c>
      <c r="M3660" s="185">
        <v>1032</v>
      </c>
      <c r="N3660" s="186">
        <v>1032</v>
      </c>
      <c r="O3660" s="187">
        <f t="shared" si="487"/>
        <v>0</v>
      </c>
      <c r="P3660" s="59">
        <f t="shared" si="484"/>
        <v>100</v>
      </c>
    </row>
    <row r="3661" spans="1:16" s="2" customFormat="1" ht="28.5" outlineLevel="2" x14ac:dyDescent="0.2">
      <c r="A3661" s="217">
        <f t="shared" si="486"/>
        <v>3658</v>
      </c>
      <c r="B3661" s="57" t="s">
        <v>4509</v>
      </c>
      <c r="C3661" s="58" t="s">
        <v>4505</v>
      </c>
      <c r="D3661" s="58" t="s">
        <v>4350</v>
      </c>
      <c r="E3661" s="58" t="s">
        <v>25</v>
      </c>
      <c r="F3661" s="58" t="s">
        <v>4459</v>
      </c>
      <c r="G3661" s="58" t="s">
        <v>159</v>
      </c>
      <c r="H3661" s="58" t="s">
        <v>424</v>
      </c>
      <c r="I3661" s="58" t="s">
        <v>25</v>
      </c>
      <c r="J3661" s="58" t="s">
        <v>25</v>
      </c>
      <c r="K3661" s="57" t="s">
        <v>4510</v>
      </c>
      <c r="L3661" s="184">
        <v>0</v>
      </c>
      <c r="M3661" s="185">
        <v>1445</v>
      </c>
      <c r="N3661" s="186">
        <v>1445</v>
      </c>
      <c r="O3661" s="187">
        <f t="shared" si="487"/>
        <v>0</v>
      </c>
      <c r="P3661" s="59">
        <f t="shared" si="484"/>
        <v>100</v>
      </c>
    </row>
    <row r="3662" spans="1:16" s="2" customFormat="1" ht="14.25" customHeight="1" outlineLevel="2" x14ac:dyDescent="0.2">
      <c r="A3662" s="217">
        <f t="shared" si="486"/>
        <v>3659</v>
      </c>
      <c r="B3662" s="57" t="s">
        <v>4511</v>
      </c>
      <c r="C3662" s="58" t="s">
        <v>4505</v>
      </c>
      <c r="D3662" s="58" t="s">
        <v>4350</v>
      </c>
      <c r="E3662" s="58" t="s">
        <v>25</v>
      </c>
      <c r="F3662" s="58" t="s">
        <v>4459</v>
      </c>
      <c r="G3662" s="58" t="s">
        <v>159</v>
      </c>
      <c r="H3662" s="58" t="s">
        <v>424</v>
      </c>
      <c r="I3662" s="58" t="s">
        <v>25</v>
      </c>
      <c r="J3662" s="58" t="s">
        <v>25</v>
      </c>
      <c r="K3662" s="57" t="s">
        <v>4512</v>
      </c>
      <c r="L3662" s="184">
        <v>0</v>
      </c>
      <c r="M3662" s="185">
        <v>2110</v>
      </c>
      <c r="N3662" s="186">
        <v>2110</v>
      </c>
      <c r="O3662" s="187">
        <f t="shared" si="487"/>
        <v>0</v>
      </c>
      <c r="P3662" s="59">
        <f t="shared" si="484"/>
        <v>100</v>
      </c>
    </row>
    <row r="3663" spans="1:16" s="2" customFormat="1" ht="28.5" outlineLevel="2" x14ac:dyDescent="0.2">
      <c r="A3663" s="217">
        <f t="shared" si="486"/>
        <v>3660</v>
      </c>
      <c r="B3663" s="57" t="s">
        <v>4513</v>
      </c>
      <c r="C3663" s="58" t="s">
        <v>4505</v>
      </c>
      <c r="D3663" s="58" t="s">
        <v>4350</v>
      </c>
      <c r="E3663" s="58" t="s">
        <v>25</v>
      </c>
      <c r="F3663" s="58" t="s">
        <v>4459</v>
      </c>
      <c r="G3663" s="58" t="s">
        <v>86</v>
      </c>
      <c r="H3663" s="58" t="s">
        <v>424</v>
      </c>
      <c r="I3663" s="58" t="s">
        <v>25</v>
      </c>
      <c r="J3663" s="58" t="s">
        <v>25</v>
      </c>
      <c r="K3663" s="57" t="s">
        <v>4514</v>
      </c>
      <c r="L3663" s="184">
        <v>0</v>
      </c>
      <c r="M3663" s="185">
        <v>521</v>
      </c>
      <c r="N3663" s="186">
        <v>521</v>
      </c>
      <c r="O3663" s="187">
        <f t="shared" si="487"/>
        <v>0</v>
      </c>
      <c r="P3663" s="59">
        <f t="shared" si="484"/>
        <v>100</v>
      </c>
    </row>
    <row r="3664" spans="1:16" s="2" customFormat="1" ht="28.5" outlineLevel="2" x14ac:dyDescent="0.2">
      <c r="A3664" s="217">
        <f t="shared" si="486"/>
        <v>3661</v>
      </c>
      <c r="B3664" s="57" t="s">
        <v>4515</v>
      </c>
      <c r="C3664" s="58" t="s">
        <v>4505</v>
      </c>
      <c r="D3664" s="58" t="s">
        <v>4350</v>
      </c>
      <c r="E3664" s="58" t="s">
        <v>25</v>
      </c>
      <c r="F3664" s="58" t="s">
        <v>4459</v>
      </c>
      <c r="G3664" s="58" t="s">
        <v>86</v>
      </c>
      <c r="H3664" s="58" t="s">
        <v>424</v>
      </c>
      <c r="I3664" s="58" t="s">
        <v>25</v>
      </c>
      <c r="J3664" s="58" t="s">
        <v>25</v>
      </c>
      <c r="K3664" s="57" t="s">
        <v>4516</v>
      </c>
      <c r="L3664" s="184">
        <v>0</v>
      </c>
      <c r="M3664" s="185">
        <v>798</v>
      </c>
      <c r="N3664" s="186">
        <v>798</v>
      </c>
      <c r="O3664" s="187">
        <f t="shared" si="487"/>
        <v>0</v>
      </c>
      <c r="P3664" s="59">
        <f t="shared" si="484"/>
        <v>100</v>
      </c>
    </row>
    <row r="3665" spans="1:16" s="2" customFormat="1" ht="14.25" customHeight="1" outlineLevel="2" x14ac:dyDescent="0.2">
      <c r="A3665" s="217">
        <f t="shared" si="486"/>
        <v>3662</v>
      </c>
      <c r="B3665" s="57" t="s">
        <v>4517</v>
      </c>
      <c r="C3665" s="58" t="s">
        <v>4505</v>
      </c>
      <c r="D3665" s="58" t="s">
        <v>4350</v>
      </c>
      <c r="E3665" s="58" t="s">
        <v>25</v>
      </c>
      <c r="F3665" s="58" t="s">
        <v>4459</v>
      </c>
      <c r="G3665" s="58" t="s">
        <v>86</v>
      </c>
      <c r="H3665" s="58" t="s">
        <v>424</v>
      </c>
      <c r="I3665" s="58" t="s">
        <v>25</v>
      </c>
      <c r="J3665" s="58" t="s">
        <v>25</v>
      </c>
      <c r="K3665" s="57" t="s">
        <v>4518</v>
      </c>
      <c r="L3665" s="184">
        <v>0</v>
      </c>
      <c r="M3665" s="185">
        <v>2102</v>
      </c>
      <c r="N3665" s="186">
        <v>2102</v>
      </c>
      <c r="O3665" s="187">
        <f t="shared" si="487"/>
        <v>0</v>
      </c>
      <c r="P3665" s="59">
        <f t="shared" si="484"/>
        <v>100</v>
      </c>
    </row>
    <row r="3666" spans="1:16" s="2" customFormat="1" ht="28.5" outlineLevel="2" x14ac:dyDescent="0.2">
      <c r="A3666" s="217">
        <f t="shared" si="486"/>
        <v>3663</v>
      </c>
      <c r="B3666" s="57" t="s">
        <v>4519</v>
      </c>
      <c r="C3666" s="58" t="s">
        <v>4505</v>
      </c>
      <c r="D3666" s="58" t="s">
        <v>4350</v>
      </c>
      <c r="E3666" s="58" t="s">
        <v>25</v>
      </c>
      <c r="F3666" s="58" t="s">
        <v>4459</v>
      </c>
      <c r="G3666" s="58" t="s">
        <v>86</v>
      </c>
      <c r="H3666" s="58" t="s">
        <v>424</v>
      </c>
      <c r="I3666" s="58" t="s">
        <v>25</v>
      </c>
      <c r="J3666" s="58" t="s">
        <v>25</v>
      </c>
      <c r="K3666" s="57" t="s">
        <v>4520</v>
      </c>
      <c r="L3666" s="184">
        <v>0</v>
      </c>
      <c r="M3666" s="185">
        <v>225</v>
      </c>
      <c r="N3666" s="186">
        <v>225</v>
      </c>
      <c r="O3666" s="187">
        <f t="shared" si="487"/>
        <v>0</v>
      </c>
      <c r="P3666" s="59">
        <f t="shared" si="484"/>
        <v>100</v>
      </c>
    </row>
    <row r="3667" spans="1:16" s="2" customFormat="1" ht="14.25" customHeight="1" outlineLevel="2" x14ac:dyDescent="0.2">
      <c r="A3667" s="217">
        <f t="shared" si="486"/>
        <v>3664</v>
      </c>
      <c r="B3667" s="57" t="s">
        <v>4521</v>
      </c>
      <c r="C3667" s="58" t="s">
        <v>4505</v>
      </c>
      <c r="D3667" s="58" t="s">
        <v>4350</v>
      </c>
      <c r="E3667" s="58" t="s">
        <v>25</v>
      </c>
      <c r="F3667" s="58" t="s">
        <v>4459</v>
      </c>
      <c r="G3667" s="58" t="s">
        <v>86</v>
      </c>
      <c r="H3667" s="58" t="s">
        <v>424</v>
      </c>
      <c r="I3667" s="58" t="s">
        <v>25</v>
      </c>
      <c r="J3667" s="58" t="s">
        <v>25</v>
      </c>
      <c r="K3667" s="57" t="s">
        <v>4522</v>
      </c>
      <c r="L3667" s="184">
        <v>0</v>
      </c>
      <c r="M3667" s="185">
        <v>449</v>
      </c>
      <c r="N3667" s="186">
        <v>449</v>
      </c>
      <c r="O3667" s="187">
        <f t="shared" si="487"/>
        <v>0</v>
      </c>
      <c r="P3667" s="59">
        <f t="shared" si="484"/>
        <v>100</v>
      </c>
    </row>
    <row r="3668" spans="1:16" s="2" customFormat="1" ht="28.5" outlineLevel="2" x14ac:dyDescent="0.2">
      <c r="A3668" s="217">
        <f t="shared" si="486"/>
        <v>3665</v>
      </c>
      <c r="B3668" s="57" t="s">
        <v>4523</v>
      </c>
      <c r="C3668" s="58" t="s">
        <v>4505</v>
      </c>
      <c r="D3668" s="58" t="s">
        <v>4350</v>
      </c>
      <c r="E3668" s="58" t="s">
        <v>25</v>
      </c>
      <c r="F3668" s="58" t="s">
        <v>4459</v>
      </c>
      <c r="G3668" s="58" t="s">
        <v>86</v>
      </c>
      <c r="H3668" s="58" t="s">
        <v>424</v>
      </c>
      <c r="I3668" s="58" t="s">
        <v>25</v>
      </c>
      <c r="J3668" s="58" t="s">
        <v>25</v>
      </c>
      <c r="K3668" s="57" t="s">
        <v>4524</v>
      </c>
      <c r="L3668" s="184">
        <v>0</v>
      </c>
      <c r="M3668" s="185">
        <v>637</v>
      </c>
      <c r="N3668" s="186">
        <v>637</v>
      </c>
      <c r="O3668" s="187">
        <f t="shared" si="487"/>
        <v>0</v>
      </c>
      <c r="P3668" s="59">
        <f t="shared" si="484"/>
        <v>100</v>
      </c>
    </row>
    <row r="3669" spans="1:16" s="2" customFormat="1" ht="28.5" outlineLevel="2" x14ac:dyDescent="0.2">
      <c r="A3669" s="217">
        <f t="shared" si="486"/>
        <v>3666</v>
      </c>
      <c r="B3669" s="57" t="s">
        <v>4525</v>
      </c>
      <c r="C3669" s="58" t="s">
        <v>4505</v>
      </c>
      <c r="D3669" s="58" t="s">
        <v>4350</v>
      </c>
      <c r="E3669" s="58" t="s">
        <v>25</v>
      </c>
      <c r="F3669" s="58" t="s">
        <v>4459</v>
      </c>
      <c r="G3669" s="58" t="s">
        <v>86</v>
      </c>
      <c r="H3669" s="58" t="s">
        <v>424</v>
      </c>
      <c r="I3669" s="58" t="s">
        <v>25</v>
      </c>
      <c r="J3669" s="58" t="s">
        <v>25</v>
      </c>
      <c r="K3669" s="57" t="s">
        <v>4526</v>
      </c>
      <c r="L3669" s="184">
        <v>0</v>
      </c>
      <c r="M3669" s="185">
        <v>897</v>
      </c>
      <c r="N3669" s="186">
        <v>897</v>
      </c>
      <c r="O3669" s="187">
        <f t="shared" si="487"/>
        <v>0</v>
      </c>
      <c r="P3669" s="59">
        <f t="shared" si="484"/>
        <v>100</v>
      </c>
    </row>
    <row r="3670" spans="1:16" s="2" customFormat="1" ht="14.25" customHeight="1" outlineLevel="2" x14ac:dyDescent="0.2">
      <c r="A3670" s="217">
        <f t="shared" si="486"/>
        <v>3667</v>
      </c>
      <c r="B3670" s="57" t="s">
        <v>4527</v>
      </c>
      <c r="C3670" s="58" t="s">
        <v>4505</v>
      </c>
      <c r="D3670" s="58" t="s">
        <v>4350</v>
      </c>
      <c r="E3670" s="58" t="s">
        <v>25</v>
      </c>
      <c r="F3670" s="58" t="s">
        <v>4459</v>
      </c>
      <c r="G3670" s="58" t="s">
        <v>86</v>
      </c>
      <c r="H3670" s="58" t="s">
        <v>424</v>
      </c>
      <c r="I3670" s="58" t="s">
        <v>25</v>
      </c>
      <c r="J3670" s="58" t="s">
        <v>25</v>
      </c>
      <c r="K3670" s="57" t="s">
        <v>4528</v>
      </c>
      <c r="L3670" s="184">
        <v>0</v>
      </c>
      <c r="M3670" s="185">
        <v>764</v>
      </c>
      <c r="N3670" s="186">
        <v>764</v>
      </c>
      <c r="O3670" s="187">
        <f t="shared" si="487"/>
        <v>0</v>
      </c>
      <c r="P3670" s="59">
        <f t="shared" si="484"/>
        <v>100</v>
      </c>
    </row>
    <row r="3671" spans="1:16" s="2" customFormat="1" ht="28.5" outlineLevel="2" x14ac:dyDescent="0.2">
      <c r="A3671" s="217">
        <f t="shared" si="486"/>
        <v>3668</v>
      </c>
      <c r="B3671" s="57" t="s">
        <v>4529</v>
      </c>
      <c r="C3671" s="58" t="s">
        <v>4505</v>
      </c>
      <c r="D3671" s="58" t="s">
        <v>4350</v>
      </c>
      <c r="E3671" s="58" t="s">
        <v>25</v>
      </c>
      <c r="F3671" s="58" t="s">
        <v>4459</v>
      </c>
      <c r="G3671" s="58" t="s">
        <v>86</v>
      </c>
      <c r="H3671" s="58" t="s">
        <v>424</v>
      </c>
      <c r="I3671" s="58" t="s">
        <v>25</v>
      </c>
      <c r="J3671" s="58" t="s">
        <v>25</v>
      </c>
      <c r="K3671" s="57" t="s">
        <v>4530</v>
      </c>
      <c r="L3671" s="184">
        <v>0</v>
      </c>
      <c r="M3671" s="185">
        <v>1317</v>
      </c>
      <c r="N3671" s="186">
        <v>1317</v>
      </c>
      <c r="O3671" s="187">
        <f t="shared" si="487"/>
        <v>0</v>
      </c>
      <c r="P3671" s="59">
        <f t="shared" si="484"/>
        <v>100</v>
      </c>
    </row>
    <row r="3672" spans="1:16" s="2" customFormat="1" ht="14.25" customHeight="1" outlineLevel="2" x14ac:dyDescent="0.2">
      <c r="A3672" s="217">
        <f t="shared" si="486"/>
        <v>3669</v>
      </c>
      <c r="B3672" s="57" t="s">
        <v>4531</v>
      </c>
      <c r="C3672" s="58" t="s">
        <v>4505</v>
      </c>
      <c r="D3672" s="58" t="s">
        <v>4350</v>
      </c>
      <c r="E3672" s="58" t="s">
        <v>25</v>
      </c>
      <c r="F3672" s="58" t="s">
        <v>4459</v>
      </c>
      <c r="G3672" s="58" t="s">
        <v>86</v>
      </c>
      <c r="H3672" s="58" t="s">
        <v>424</v>
      </c>
      <c r="I3672" s="58" t="s">
        <v>25</v>
      </c>
      <c r="J3672" s="58" t="s">
        <v>25</v>
      </c>
      <c r="K3672" s="57" t="s">
        <v>4532</v>
      </c>
      <c r="L3672" s="184">
        <v>0</v>
      </c>
      <c r="M3672" s="185">
        <v>490</v>
      </c>
      <c r="N3672" s="186">
        <v>490</v>
      </c>
      <c r="O3672" s="187">
        <f t="shared" si="487"/>
        <v>0</v>
      </c>
      <c r="P3672" s="59">
        <f t="shared" si="484"/>
        <v>100</v>
      </c>
    </row>
    <row r="3673" spans="1:16" s="2" customFormat="1" ht="28.5" outlineLevel="2" x14ac:dyDescent="0.2">
      <c r="A3673" s="217">
        <f t="shared" si="486"/>
        <v>3670</v>
      </c>
      <c r="B3673" s="57" t="s">
        <v>4533</v>
      </c>
      <c r="C3673" s="58" t="s">
        <v>4505</v>
      </c>
      <c r="D3673" s="58" t="s">
        <v>4350</v>
      </c>
      <c r="E3673" s="58" t="s">
        <v>25</v>
      </c>
      <c r="F3673" s="58" t="s">
        <v>4459</v>
      </c>
      <c r="G3673" s="58" t="s">
        <v>86</v>
      </c>
      <c r="H3673" s="58" t="s">
        <v>424</v>
      </c>
      <c r="I3673" s="58" t="s">
        <v>25</v>
      </c>
      <c r="J3673" s="58" t="s">
        <v>25</v>
      </c>
      <c r="K3673" s="57" t="s">
        <v>4534</v>
      </c>
      <c r="L3673" s="184">
        <v>0</v>
      </c>
      <c r="M3673" s="185">
        <v>449</v>
      </c>
      <c r="N3673" s="186">
        <v>449</v>
      </c>
      <c r="O3673" s="187">
        <f t="shared" si="487"/>
        <v>0</v>
      </c>
      <c r="P3673" s="59">
        <f t="shared" si="484"/>
        <v>100</v>
      </c>
    </row>
    <row r="3674" spans="1:16" s="2" customFormat="1" ht="14.25" customHeight="1" outlineLevel="2" x14ac:dyDescent="0.2">
      <c r="A3674" s="217">
        <f t="shared" si="486"/>
        <v>3671</v>
      </c>
      <c r="B3674" s="57" t="s">
        <v>4535</v>
      </c>
      <c r="C3674" s="58" t="s">
        <v>4505</v>
      </c>
      <c r="D3674" s="58" t="s">
        <v>4350</v>
      </c>
      <c r="E3674" s="58" t="s">
        <v>25</v>
      </c>
      <c r="F3674" s="58" t="s">
        <v>4459</v>
      </c>
      <c r="G3674" s="58" t="s">
        <v>764</v>
      </c>
      <c r="H3674" s="58" t="s">
        <v>424</v>
      </c>
      <c r="I3674" s="58" t="s">
        <v>25</v>
      </c>
      <c r="J3674" s="58" t="s">
        <v>25</v>
      </c>
      <c r="K3674" s="57" t="s">
        <v>4536</v>
      </c>
      <c r="L3674" s="184">
        <v>0</v>
      </c>
      <c r="M3674" s="185">
        <v>140</v>
      </c>
      <c r="N3674" s="186">
        <v>140</v>
      </c>
      <c r="O3674" s="187">
        <f t="shared" si="487"/>
        <v>0</v>
      </c>
      <c r="P3674" s="59">
        <f t="shared" si="484"/>
        <v>100</v>
      </c>
    </row>
    <row r="3675" spans="1:16" s="2" customFormat="1" ht="28.5" outlineLevel="2" x14ac:dyDescent="0.2">
      <c r="A3675" s="217">
        <f t="shared" si="486"/>
        <v>3672</v>
      </c>
      <c r="B3675" s="57" t="s">
        <v>4537</v>
      </c>
      <c r="C3675" s="58" t="s">
        <v>4505</v>
      </c>
      <c r="D3675" s="58" t="s">
        <v>4350</v>
      </c>
      <c r="E3675" s="58" t="s">
        <v>25</v>
      </c>
      <c r="F3675" s="58" t="s">
        <v>4459</v>
      </c>
      <c r="G3675" s="58" t="s">
        <v>777</v>
      </c>
      <c r="H3675" s="58" t="s">
        <v>424</v>
      </c>
      <c r="I3675" s="58" t="s">
        <v>25</v>
      </c>
      <c r="J3675" s="58" t="s">
        <v>25</v>
      </c>
      <c r="K3675" s="57" t="s">
        <v>4538</v>
      </c>
      <c r="L3675" s="184">
        <v>0</v>
      </c>
      <c r="M3675" s="185">
        <v>735</v>
      </c>
      <c r="N3675" s="186">
        <v>735</v>
      </c>
      <c r="O3675" s="187">
        <f t="shared" si="487"/>
        <v>0</v>
      </c>
      <c r="P3675" s="59">
        <f t="shared" si="484"/>
        <v>100</v>
      </c>
    </row>
    <row r="3676" spans="1:16" s="2" customFormat="1" ht="28.5" outlineLevel="2" x14ac:dyDescent="0.2">
      <c r="A3676" s="217">
        <f t="shared" si="486"/>
        <v>3673</v>
      </c>
      <c r="B3676" s="57" t="s">
        <v>4539</v>
      </c>
      <c r="C3676" s="58" t="s">
        <v>4505</v>
      </c>
      <c r="D3676" s="58" t="s">
        <v>4350</v>
      </c>
      <c r="E3676" s="58" t="s">
        <v>25</v>
      </c>
      <c r="F3676" s="58" t="s">
        <v>4459</v>
      </c>
      <c r="G3676" s="58" t="s">
        <v>777</v>
      </c>
      <c r="H3676" s="58" t="s">
        <v>424</v>
      </c>
      <c r="I3676" s="58" t="s">
        <v>25</v>
      </c>
      <c r="J3676" s="58" t="s">
        <v>25</v>
      </c>
      <c r="K3676" s="57" t="s">
        <v>4462</v>
      </c>
      <c r="L3676" s="184">
        <v>0</v>
      </c>
      <c r="M3676" s="185">
        <v>5068</v>
      </c>
      <c r="N3676" s="186">
        <v>5068</v>
      </c>
      <c r="O3676" s="187">
        <f t="shared" si="487"/>
        <v>0</v>
      </c>
      <c r="P3676" s="59">
        <f t="shared" si="484"/>
        <v>100</v>
      </c>
    </row>
    <row r="3677" spans="1:16" s="2" customFormat="1" ht="28.5" outlineLevel="2" x14ac:dyDescent="0.2">
      <c r="A3677" s="217">
        <f t="shared" si="486"/>
        <v>3674</v>
      </c>
      <c r="B3677" s="57" t="s">
        <v>4540</v>
      </c>
      <c r="C3677" s="58" t="s">
        <v>4505</v>
      </c>
      <c r="D3677" s="58" t="s">
        <v>4350</v>
      </c>
      <c r="E3677" s="58" t="s">
        <v>25</v>
      </c>
      <c r="F3677" s="58" t="s">
        <v>4541</v>
      </c>
      <c r="G3677" s="58" t="s">
        <v>159</v>
      </c>
      <c r="H3677" s="58" t="s">
        <v>424</v>
      </c>
      <c r="I3677" s="58" t="s">
        <v>25</v>
      </c>
      <c r="J3677" s="58" t="s">
        <v>25</v>
      </c>
      <c r="K3677" s="57" t="s">
        <v>4542</v>
      </c>
      <c r="L3677" s="184">
        <v>0</v>
      </c>
      <c r="M3677" s="185">
        <v>1849</v>
      </c>
      <c r="N3677" s="186">
        <v>1849</v>
      </c>
      <c r="O3677" s="187">
        <f t="shared" si="487"/>
        <v>0</v>
      </c>
      <c r="P3677" s="59">
        <f t="shared" si="484"/>
        <v>100</v>
      </c>
    </row>
    <row r="3678" spans="1:16" s="2" customFormat="1" ht="14.25" customHeight="1" outlineLevel="2" x14ac:dyDescent="0.2">
      <c r="A3678" s="217">
        <f t="shared" si="486"/>
        <v>3675</v>
      </c>
      <c r="B3678" s="57" t="s">
        <v>4543</v>
      </c>
      <c r="C3678" s="58" t="s">
        <v>4505</v>
      </c>
      <c r="D3678" s="58" t="s">
        <v>4350</v>
      </c>
      <c r="E3678" s="58" t="s">
        <v>25</v>
      </c>
      <c r="F3678" s="58" t="s">
        <v>4541</v>
      </c>
      <c r="G3678" s="58" t="s">
        <v>159</v>
      </c>
      <c r="H3678" s="58" t="s">
        <v>424</v>
      </c>
      <c r="I3678" s="58" t="s">
        <v>25</v>
      </c>
      <c r="J3678" s="58" t="s">
        <v>25</v>
      </c>
      <c r="K3678" s="57" t="s">
        <v>4544</v>
      </c>
      <c r="L3678" s="184">
        <v>0</v>
      </c>
      <c r="M3678" s="185">
        <v>3058</v>
      </c>
      <c r="N3678" s="186">
        <v>3058</v>
      </c>
      <c r="O3678" s="187">
        <f t="shared" si="487"/>
        <v>0</v>
      </c>
      <c r="P3678" s="59">
        <f t="shared" si="484"/>
        <v>100</v>
      </c>
    </row>
    <row r="3679" spans="1:16" s="2" customFormat="1" ht="14.25" customHeight="1" outlineLevel="2" x14ac:dyDescent="0.2">
      <c r="A3679" s="217">
        <f t="shared" si="486"/>
        <v>3676</v>
      </c>
      <c r="B3679" s="57" t="s">
        <v>4545</v>
      </c>
      <c r="C3679" s="58" t="s">
        <v>4505</v>
      </c>
      <c r="D3679" s="58" t="s">
        <v>4350</v>
      </c>
      <c r="E3679" s="58" t="s">
        <v>25</v>
      </c>
      <c r="F3679" s="58" t="s">
        <v>4541</v>
      </c>
      <c r="G3679" s="58" t="s">
        <v>159</v>
      </c>
      <c r="H3679" s="58" t="s">
        <v>424</v>
      </c>
      <c r="I3679" s="58" t="s">
        <v>25</v>
      </c>
      <c r="J3679" s="58" t="s">
        <v>25</v>
      </c>
      <c r="K3679" s="57" t="s">
        <v>4546</v>
      </c>
      <c r="L3679" s="184">
        <v>0</v>
      </c>
      <c r="M3679" s="185">
        <v>1988</v>
      </c>
      <c r="N3679" s="186">
        <v>1988</v>
      </c>
      <c r="O3679" s="187">
        <f t="shared" si="487"/>
        <v>0</v>
      </c>
      <c r="P3679" s="59">
        <f t="shared" si="484"/>
        <v>100</v>
      </c>
    </row>
    <row r="3680" spans="1:16" s="2" customFormat="1" ht="14.25" customHeight="1" outlineLevel="2" x14ac:dyDescent="0.2">
      <c r="A3680" s="217">
        <f t="shared" si="486"/>
        <v>3677</v>
      </c>
      <c r="B3680" s="57" t="s">
        <v>4547</v>
      </c>
      <c r="C3680" s="58" t="s">
        <v>4505</v>
      </c>
      <c r="D3680" s="58" t="s">
        <v>4350</v>
      </c>
      <c r="E3680" s="58" t="s">
        <v>25</v>
      </c>
      <c r="F3680" s="58" t="s">
        <v>4541</v>
      </c>
      <c r="G3680" s="58" t="s">
        <v>86</v>
      </c>
      <c r="H3680" s="58" t="s">
        <v>424</v>
      </c>
      <c r="I3680" s="58" t="s">
        <v>25</v>
      </c>
      <c r="J3680" s="58" t="s">
        <v>25</v>
      </c>
      <c r="K3680" s="57" t="s">
        <v>4548</v>
      </c>
      <c r="L3680" s="184">
        <v>0</v>
      </c>
      <c r="M3680" s="185">
        <v>8093</v>
      </c>
      <c r="N3680" s="186">
        <v>8093</v>
      </c>
      <c r="O3680" s="187">
        <f t="shared" si="487"/>
        <v>0</v>
      </c>
      <c r="P3680" s="59">
        <f t="shared" si="484"/>
        <v>100</v>
      </c>
    </row>
    <row r="3681" spans="1:16" s="2" customFormat="1" ht="28.5" outlineLevel="2" x14ac:dyDescent="0.2">
      <c r="A3681" s="217">
        <f t="shared" si="486"/>
        <v>3678</v>
      </c>
      <c r="B3681" s="57" t="s">
        <v>4549</v>
      </c>
      <c r="C3681" s="58" t="s">
        <v>4505</v>
      </c>
      <c r="D3681" s="58" t="s">
        <v>4350</v>
      </c>
      <c r="E3681" s="58" t="s">
        <v>25</v>
      </c>
      <c r="F3681" s="58" t="s">
        <v>4541</v>
      </c>
      <c r="G3681" s="58" t="s">
        <v>86</v>
      </c>
      <c r="H3681" s="58" t="s">
        <v>424</v>
      </c>
      <c r="I3681" s="58" t="s">
        <v>25</v>
      </c>
      <c r="J3681" s="58" t="s">
        <v>25</v>
      </c>
      <c r="K3681" s="57" t="s">
        <v>4550</v>
      </c>
      <c r="L3681" s="184">
        <v>0</v>
      </c>
      <c r="M3681" s="185">
        <v>3336</v>
      </c>
      <c r="N3681" s="186">
        <v>3336</v>
      </c>
      <c r="O3681" s="187">
        <f t="shared" si="487"/>
        <v>0</v>
      </c>
      <c r="P3681" s="59">
        <f t="shared" si="484"/>
        <v>100</v>
      </c>
    </row>
    <row r="3682" spans="1:16" s="2" customFormat="1" ht="28.5" outlineLevel="2" x14ac:dyDescent="0.2">
      <c r="A3682" s="217">
        <f t="shared" si="486"/>
        <v>3679</v>
      </c>
      <c r="B3682" s="57" t="s">
        <v>4551</v>
      </c>
      <c r="C3682" s="58" t="s">
        <v>4505</v>
      </c>
      <c r="D3682" s="58" t="s">
        <v>4350</v>
      </c>
      <c r="E3682" s="58" t="s">
        <v>25</v>
      </c>
      <c r="F3682" s="58" t="s">
        <v>4541</v>
      </c>
      <c r="G3682" s="58" t="s">
        <v>86</v>
      </c>
      <c r="H3682" s="58" t="s">
        <v>424</v>
      </c>
      <c r="I3682" s="58" t="s">
        <v>25</v>
      </c>
      <c r="J3682" s="58" t="s">
        <v>25</v>
      </c>
      <c r="K3682" s="57" t="s">
        <v>4552</v>
      </c>
      <c r="L3682" s="184">
        <v>0</v>
      </c>
      <c r="M3682" s="185">
        <v>1425</v>
      </c>
      <c r="N3682" s="186">
        <v>1425</v>
      </c>
      <c r="O3682" s="187">
        <f t="shared" si="487"/>
        <v>0</v>
      </c>
      <c r="P3682" s="59">
        <f t="shared" si="484"/>
        <v>100</v>
      </c>
    </row>
    <row r="3683" spans="1:16" s="2" customFormat="1" ht="14.25" customHeight="1" outlineLevel="2" x14ac:dyDescent="0.2">
      <c r="A3683" s="217">
        <f t="shared" si="486"/>
        <v>3680</v>
      </c>
      <c r="B3683" s="57" t="s">
        <v>4553</v>
      </c>
      <c r="C3683" s="58" t="s">
        <v>4505</v>
      </c>
      <c r="D3683" s="58" t="s">
        <v>4350</v>
      </c>
      <c r="E3683" s="58" t="s">
        <v>25</v>
      </c>
      <c r="F3683" s="58" t="s">
        <v>4541</v>
      </c>
      <c r="G3683" s="58" t="s">
        <v>777</v>
      </c>
      <c r="H3683" s="58" t="s">
        <v>424</v>
      </c>
      <c r="I3683" s="58" t="s">
        <v>25</v>
      </c>
      <c r="J3683" s="58" t="s">
        <v>25</v>
      </c>
      <c r="K3683" s="57" t="s">
        <v>4554</v>
      </c>
      <c r="L3683" s="184">
        <v>0</v>
      </c>
      <c r="M3683" s="185">
        <v>44144</v>
      </c>
      <c r="N3683" s="186">
        <v>44144</v>
      </c>
      <c r="O3683" s="187">
        <f t="shared" si="487"/>
        <v>0</v>
      </c>
      <c r="P3683" s="59">
        <f t="shared" si="484"/>
        <v>100</v>
      </c>
    </row>
    <row r="3684" spans="1:16" s="2" customFormat="1" ht="28.5" outlineLevel="2" x14ac:dyDescent="0.2">
      <c r="A3684" s="217">
        <f t="shared" si="486"/>
        <v>3681</v>
      </c>
      <c r="B3684" s="57" t="s">
        <v>4555</v>
      </c>
      <c r="C3684" s="58" t="s">
        <v>4505</v>
      </c>
      <c r="D3684" s="58" t="s">
        <v>4350</v>
      </c>
      <c r="E3684" s="58" t="s">
        <v>25</v>
      </c>
      <c r="F3684" s="58" t="s">
        <v>4365</v>
      </c>
      <c r="G3684" s="58" t="s">
        <v>89</v>
      </c>
      <c r="H3684" s="58" t="s">
        <v>424</v>
      </c>
      <c r="I3684" s="58" t="s">
        <v>25</v>
      </c>
      <c r="J3684" s="58" t="s">
        <v>25</v>
      </c>
      <c r="K3684" s="57" t="s">
        <v>4556</v>
      </c>
      <c r="L3684" s="184">
        <v>0</v>
      </c>
      <c r="M3684" s="185">
        <v>3586</v>
      </c>
      <c r="N3684" s="186">
        <v>3586</v>
      </c>
      <c r="O3684" s="187">
        <f t="shared" si="487"/>
        <v>0</v>
      </c>
      <c r="P3684" s="59">
        <f t="shared" si="484"/>
        <v>100</v>
      </c>
    </row>
    <row r="3685" spans="1:16" s="2" customFormat="1" ht="14.25" customHeight="1" outlineLevel="2" x14ac:dyDescent="0.2">
      <c r="A3685" s="217">
        <f t="shared" si="486"/>
        <v>3682</v>
      </c>
      <c r="B3685" s="57" t="s">
        <v>4557</v>
      </c>
      <c r="C3685" s="58" t="s">
        <v>4505</v>
      </c>
      <c r="D3685" s="58" t="s">
        <v>4350</v>
      </c>
      <c r="E3685" s="58" t="s">
        <v>25</v>
      </c>
      <c r="F3685" s="58" t="s">
        <v>4365</v>
      </c>
      <c r="G3685" s="58" t="s">
        <v>89</v>
      </c>
      <c r="H3685" s="58" t="s">
        <v>424</v>
      </c>
      <c r="I3685" s="58" t="s">
        <v>25</v>
      </c>
      <c r="J3685" s="58" t="s">
        <v>25</v>
      </c>
      <c r="K3685" s="57" t="s">
        <v>4558</v>
      </c>
      <c r="L3685" s="184">
        <v>0</v>
      </c>
      <c r="M3685" s="185">
        <v>1526</v>
      </c>
      <c r="N3685" s="186">
        <v>1526</v>
      </c>
      <c r="O3685" s="187">
        <f t="shared" si="487"/>
        <v>0</v>
      </c>
      <c r="P3685" s="59">
        <f t="shared" si="484"/>
        <v>100</v>
      </c>
    </row>
    <row r="3686" spans="1:16" s="2" customFormat="1" ht="14.25" customHeight="1" outlineLevel="2" x14ac:dyDescent="0.2">
      <c r="A3686" s="217">
        <f t="shared" si="486"/>
        <v>3683</v>
      </c>
      <c r="B3686" s="57" t="s">
        <v>4559</v>
      </c>
      <c r="C3686" s="58" t="s">
        <v>4505</v>
      </c>
      <c r="D3686" s="58" t="s">
        <v>4350</v>
      </c>
      <c r="E3686" s="58" t="s">
        <v>25</v>
      </c>
      <c r="F3686" s="58" t="s">
        <v>4365</v>
      </c>
      <c r="G3686" s="58" t="s">
        <v>89</v>
      </c>
      <c r="H3686" s="58" t="s">
        <v>424</v>
      </c>
      <c r="I3686" s="58" t="s">
        <v>25</v>
      </c>
      <c r="J3686" s="58" t="s">
        <v>25</v>
      </c>
      <c r="K3686" s="57" t="s">
        <v>4464</v>
      </c>
      <c r="L3686" s="184">
        <v>0</v>
      </c>
      <c r="M3686" s="185">
        <v>4851</v>
      </c>
      <c r="N3686" s="186">
        <v>4851</v>
      </c>
      <c r="O3686" s="187">
        <f t="shared" si="487"/>
        <v>0</v>
      </c>
      <c r="P3686" s="59">
        <f t="shared" si="484"/>
        <v>100</v>
      </c>
    </row>
    <row r="3687" spans="1:16" s="2" customFormat="1" ht="14.25" customHeight="1" outlineLevel="2" x14ac:dyDescent="0.2">
      <c r="A3687" s="217">
        <f t="shared" si="486"/>
        <v>3684</v>
      </c>
      <c r="B3687" s="57" t="s">
        <v>4560</v>
      </c>
      <c r="C3687" s="58" t="s">
        <v>4505</v>
      </c>
      <c r="D3687" s="58" t="s">
        <v>4350</v>
      </c>
      <c r="E3687" s="58" t="s">
        <v>25</v>
      </c>
      <c r="F3687" s="58" t="s">
        <v>4365</v>
      </c>
      <c r="G3687" s="58" t="s">
        <v>764</v>
      </c>
      <c r="H3687" s="58" t="s">
        <v>424</v>
      </c>
      <c r="I3687" s="58" t="s">
        <v>25</v>
      </c>
      <c r="J3687" s="58" t="s">
        <v>25</v>
      </c>
      <c r="K3687" s="57" t="s">
        <v>4561</v>
      </c>
      <c r="L3687" s="184">
        <v>0</v>
      </c>
      <c r="M3687" s="185">
        <v>29073</v>
      </c>
      <c r="N3687" s="186">
        <v>29073</v>
      </c>
      <c r="O3687" s="187">
        <f t="shared" si="487"/>
        <v>0</v>
      </c>
      <c r="P3687" s="59">
        <f t="shared" si="484"/>
        <v>100</v>
      </c>
    </row>
    <row r="3688" spans="1:16" s="2" customFormat="1" ht="28.5" outlineLevel="2" x14ac:dyDescent="0.2">
      <c r="A3688" s="217">
        <f t="shared" si="486"/>
        <v>3685</v>
      </c>
      <c r="B3688" s="57" t="s">
        <v>4465</v>
      </c>
      <c r="C3688" s="58" t="s">
        <v>4505</v>
      </c>
      <c r="D3688" s="58" t="s">
        <v>4350</v>
      </c>
      <c r="E3688" s="58" t="s">
        <v>25</v>
      </c>
      <c r="F3688" s="58" t="s">
        <v>4365</v>
      </c>
      <c r="G3688" s="58" t="s">
        <v>764</v>
      </c>
      <c r="H3688" s="58" t="s">
        <v>424</v>
      </c>
      <c r="I3688" s="58" t="s">
        <v>25</v>
      </c>
      <c r="J3688" s="58" t="s">
        <v>25</v>
      </c>
      <c r="K3688" s="57" t="s">
        <v>4466</v>
      </c>
      <c r="L3688" s="184">
        <v>0</v>
      </c>
      <c r="M3688" s="185">
        <v>17702</v>
      </c>
      <c r="N3688" s="186">
        <v>17702</v>
      </c>
      <c r="O3688" s="187">
        <f t="shared" si="487"/>
        <v>0</v>
      </c>
      <c r="P3688" s="59">
        <f t="shared" si="484"/>
        <v>100</v>
      </c>
    </row>
    <row r="3689" spans="1:16" s="2" customFormat="1" ht="28.5" outlineLevel="2" x14ac:dyDescent="0.2">
      <c r="A3689" s="217">
        <f t="shared" si="486"/>
        <v>3686</v>
      </c>
      <c r="B3689" s="57" t="s">
        <v>4562</v>
      </c>
      <c r="C3689" s="58" t="s">
        <v>4505</v>
      </c>
      <c r="D3689" s="58" t="s">
        <v>4350</v>
      </c>
      <c r="E3689" s="58" t="s">
        <v>2621</v>
      </c>
      <c r="F3689" s="58" t="s">
        <v>4365</v>
      </c>
      <c r="G3689" s="58" t="s">
        <v>103</v>
      </c>
      <c r="H3689" s="58" t="s">
        <v>424</v>
      </c>
      <c r="I3689" s="58" t="s">
        <v>25</v>
      </c>
      <c r="J3689" s="58" t="s">
        <v>25</v>
      </c>
      <c r="K3689" s="57" t="s">
        <v>4563</v>
      </c>
      <c r="L3689" s="184">
        <v>0</v>
      </c>
      <c r="M3689" s="185">
        <v>7598</v>
      </c>
      <c r="N3689" s="186">
        <v>7598</v>
      </c>
      <c r="O3689" s="187">
        <f t="shared" si="487"/>
        <v>0</v>
      </c>
      <c r="P3689" s="59">
        <f t="shared" si="484"/>
        <v>100</v>
      </c>
    </row>
    <row r="3690" spans="1:16" s="2" customFormat="1" ht="28.5" outlineLevel="2" x14ac:dyDescent="0.2">
      <c r="A3690" s="217">
        <f t="shared" si="486"/>
        <v>3687</v>
      </c>
      <c r="B3690" s="57" t="s">
        <v>4564</v>
      </c>
      <c r="C3690" s="58" t="s">
        <v>4505</v>
      </c>
      <c r="D3690" s="58" t="s">
        <v>4350</v>
      </c>
      <c r="E3690" s="58" t="s">
        <v>2731</v>
      </c>
      <c r="F3690" s="58" t="s">
        <v>4365</v>
      </c>
      <c r="G3690" s="58" t="s">
        <v>103</v>
      </c>
      <c r="H3690" s="58" t="s">
        <v>424</v>
      </c>
      <c r="I3690" s="58" t="s">
        <v>25</v>
      </c>
      <c r="J3690" s="58" t="s">
        <v>25</v>
      </c>
      <c r="K3690" s="57" t="s">
        <v>4472</v>
      </c>
      <c r="L3690" s="184">
        <v>0</v>
      </c>
      <c r="M3690" s="185">
        <v>30374</v>
      </c>
      <c r="N3690" s="186">
        <v>30374</v>
      </c>
      <c r="O3690" s="187">
        <f t="shared" si="487"/>
        <v>0</v>
      </c>
      <c r="P3690" s="59">
        <f t="shared" si="484"/>
        <v>100</v>
      </c>
    </row>
    <row r="3691" spans="1:16" s="2" customFormat="1" ht="28.5" outlineLevel="2" x14ac:dyDescent="0.2">
      <c r="A3691" s="217">
        <f t="shared" si="486"/>
        <v>3688</v>
      </c>
      <c r="B3691" s="57" t="s">
        <v>4467</v>
      </c>
      <c r="C3691" s="58" t="s">
        <v>4505</v>
      </c>
      <c r="D3691" s="58" t="s">
        <v>4350</v>
      </c>
      <c r="E3691" s="58" t="s">
        <v>2781</v>
      </c>
      <c r="F3691" s="58" t="s">
        <v>4365</v>
      </c>
      <c r="G3691" s="58" t="s">
        <v>103</v>
      </c>
      <c r="H3691" s="58" t="s">
        <v>424</v>
      </c>
      <c r="I3691" s="58" t="s">
        <v>25</v>
      </c>
      <c r="J3691" s="58" t="s">
        <v>25</v>
      </c>
      <c r="K3691" s="57" t="s">
        <v>4468</v>
      </c>
      <c r="L3691" s="184">
        <v>0</v>
      </c>
      <c r="M3691" s="185">
        <v>17148</v>
      </c>
      <c r="N3691" s="186">
        <v>17148</v>
      </c>
      <c r="O3691" s="187">
        <f t="shared" si="487"/>
        <v>0</v>
      </c>
      <c r="P3691" s="59">
        <f t="shared" si="484"/>
        <v>100</v>
      </c>
    </row>
    <row r="3692" spans="1:16" s="2" customFormat="1" ht="28.5" outlineLevel="2" x14ac:dyDescent="0.2">
      <c r="A3692" s="217">
        <f t="shared" si="486"/>
        <v>3689</v>
      </c>
      <c r="B3692" s="57" t="s">
        <v>4469</v>
      </c>
      <c r="C3692" s="58" t="s">
        <v>4505</v>
      </c>
      <c r="D3692" s="58" t="s">
        <v>4350</v>
      </c>
      <c r="E3692" s="58" t="s">
        <v>2736</v>
      </c>
      <c r="F3692" s="58" t="s">
        <v>4365</v>
      </c>
      <c r="G3692" s="58" t="s">
        <v>103</v>
      </c>
      <c r="H3692" s="58" t="s">
        <v>424</v>
      </c>
      <c r="I3692" s="58" t="s">
        <v>25</v>
      </c>
      <c r="J3692" s="58" t="s">
        <v>25</v>
      </c>
      <c r="K3692" s="57" t="s">
        <v>4470</v>
      </c>
      <c r="L3692" s="184">
        <v>0</v>
      </c>
      <c r="M3692" s="185">
        <v>16312</v>
      </c>
      <c r="N3692" s="186">
        <v>16312</v>
      </c>
      <c r="O3692" s="187">
        <f t="shared" si="487"/>
        <v>0</v>
      </c>
      <c r="P3692" s="59">
        <f t="shared" si="484"/>
        <v>100</v>
      </c>
    </row>
    <row r="3693" spans="1:16" s="2" customFormat="1" ht="28.5" outlineLevel="2" x14ac:dyDescent="0.2">
      <c r="A3693" s="217">
        <f t="shared" si="486"/>
        <v>3690</v>
      </c>
      <c r="B3693" s="57" t="s">
        <v>4565</v>
      </c>
      <c r="C3693" s="58" t="s">
        <v>4505</v>
      </c>
      <c r="D3693" s="58" t="s">
        <v>4350</v>
      </c>
      <c r="E3693" s="58" t="s">
        <v>2746</v>
      </c>
      <c r="F3693" s="58" t="s">
        <v>4365</v>
      </c>
      <c r="G3693" s="58" t="s">
        <v>103</v>
      </c>
      <c r="H3693" s="58" t="s">
        <v>424</v>
      </c>
      <c r="I3693" s="58" t="s">
        <v>25</v>
      </c>
      <c r="J3693" s="58" t="s">
        <v>25</v>
      </c>
      <c r="K3693" s="57" t="s">
        <v>4566</v>
      </c>
      <c r="L3693" s="184">
        <v>0</v>
      </c>
      <c r="M3693" s="185">
        <v>13266</v>
      </c>
      <c r="N3693" s="186">
        <v>13266</v>
      </c>
      <c r="O3693" s="187">
        <f t="shared" si="487"/>
        <v>0</v>
      </c>
      <c r="P3693" s="59">
        <f t="shared" si="484"/>
        <v>100</v>
      </c>
    </row>
    <row r="3694" spans="1:16" s="2" customFormat="1" ht="28.5" outlineLevel="2" x14ac:dyDescent="0.2">
      <c r="A3694" s="217">
        <f t="shared" si="486"/>
        <v>3691</v>
      </c>
      <c r="B3694" s="57" t="s">
        <v>4567</v>
      </c>
      <c r="C3694" s="58" t="s">
        <v>4505</v>
      </c>
      <c r="D3694" s="58" t="s">
        <v>4350</v>
      </c>
      <c r="E3694" s="58" t="s">
        <v>4568</v>
      </c>
      <c r="F3694" s="58" t="s">
        <v>4365</v>
      </c>
      <c r="G3694" s="58" t="s">
        <v>103</v>
      </c>
      <c r="H3694" s="58" t="s">
        <v>424</v>
      </c>
      <c r="I3694" s="58" t="s">
        <v>25</v>
      </c>
      <c r="J3694" s="58" t="s">
        <v>25</v>
      </c>
      <c r="K3694" s="57" t="s">
        <v>4569</v>
      </c>
      <c r="L3694" s="184">
        <v>0</v>
      </c>
      <c r="M3694" s="185">
        <v>13614</v>
      </c>
      <c r="N3694" s="186">
        <v>13614</v>
      </c>
      <c r="O3694" s="187">
        <f t="shared" si="487"/>
        <v>0</v>
      </c>
      <c r="P3694" s="59">
        <f t="shared" si="484"/>
        <v>100</v>
      </c>
    </row>
    <row r="3695" spans="1:16" s="2" customFormat="1" ht="28.5" outlineLevel="2" x14ac:dyDescent="0.2">
      <c r="A3695" s="217">
        <f t="shared" si="486"/>
        <v>3692</v>
      </c>
      <c r="B3695" s="57" t="s">
        <v>4570</v>
      </c>
      <c r="C3695" s="58" t="s">
        <v>4505</v>
      </c>
      <c r="D3695" s="58" t="s">
        <v>4350</v>
      </c>
      <c r="E3695" s="58" t="s">
        <v>4571</v>
      </c>
      <c r="F3695" s="58" t="s">
        <v>4365</v>
      </c>
      <c r="G3695" s="58" t="s">
        <v>103</v>
      </c>
      <c r="H3695" s="58" t="s">
        <v>424</v>
      </c>
      <c r="I3695" s="58" t="s">
        <v>25</v>
      </c>
      <c r="J3695" s="58" t="s">
        <v>25</v>
      </c>
      <c r="K3695" s="57" t="s">
        <v>4572</v>
      </c>
      <c r="L3695" s="184">
        <v>0</v>
      </c>
      <c r="M3695" s="185">
        <v>20938</v>
      </c>
      <c r="N3695" s="186">
        <v>20938</v>
      </c>
      <c r="O3695" s="187">
        <f t="shared" si="487"/>
        <v>0</v>
      </c>
      <c r="P3695" s="59">
        <f t="shared" si="484"/>
        <v>100</v>
      </c>
    </row>
    <row r="3696" spans="1:16" s="2" customFormat="1" ht="28.5" outlineLevel="2" x14ac:dyDescent="0.2">
      <c r="A3696" s="217">
        <f t="shared" si="486"/>
        <v>3693</v>
      </c>
      <c r="B3696" s="57" t="s">
        <v>4573</v>
      </c>
      <c r="C3696" s="58" t="s">
        <v>4505</v>
      </c>
      <c r="D3696" s="58" t="s">
        <v>4350</v>
      </c>
      <c r="E3696" s="58" t="s">
        <v>125</v>
      </c>
      <c r="F3696" s="58" t="s">
        <v>4365</v>
      </c>
      <c r="G3696" s="58" t="s">
        <v>103</v>
      </c>
      <c r="H3696" s="58" t="s">
        <v>424</v>
      </c>
      <c r="I3696" s="58" t="s">
        <v>25</v>
      </c>
      <c r="J3696" s="58" t="s">
        <v>25</v>
      </c>
      <c r="K3696" s="57" t="s">
        <v>4574</v>
      </c>
      <c r="L3696" s="184">
        <v>0</v>
      </c>
      <c r="M3696" s="185">
        <v>48324</v>
      </c>
      <c r="N3696" s="186">
        <v>48324</v>
      </c>
      <c r="O3696" s="187">
        <f t="shared" si="487"/>
        <v>0</v>
      </c>
      <c r="P3696" s="59">
        <f t="shared" si="484"/>
        <v>100</v>
      </c>
    </row>
    <row r="3697" spans="1:16" s="2" customFormat="1" ht="28.5" outlineLevel="2" x14ac:dyDescent="0.2">
      <c r="A3697" s="217">
        <f t="shared" si="486"/>
        <v>3694</v>
      </c>
      <c r="B3697" s="57" t="s">
        <v>4575</v>
      </c>
      <c r="C3697" s="58" t="s">
        <v>4505</v>
      </c>
      <c r="D3697" s="58" t="s">
        <v>4350</v>
      </c>
      <c r="E3697" s="58" t="s">
        <v>2112</v>
      </c>
      <c r="F3697" s="58" t="s">
        <v>4365</v>
      </c>
      <c r="G3697" s="58" t="s">
        <v>103</v>
      </c>
      <c r="H3697" s="58" t="s">
        <v>424</v>
      </c>
      <c r="I3697" s="58" t="s">
        <v>25</v>
      </c>
      <c r="J3697" s="58" t="s">
        <v>25</v>
      </c>
      <c r="K3697" s="57" t="s">
        <v>4576</v>
      </c>
      <c r="L3697" s="184">
        <v>0</v>
      </c>
      <c r="M3697" s="185">
        <v>11608</v>
      </c>
      <c r="N3697" s="186">
        <v>11608</v>
      </c>
      <c r="O3697" s="187">
        <f t="shared" si="487"/>
        <v>0</v>
      </c>
      <c r="P3697" s="59">
        <f t="shared" si="484"/>
        <v>100</v>
      </c>
    </row>
    <row r="3698" spans="1:16" s="2" customFormat="1" ht="28.5" outlineLevel="2" x14ac:dyDescent="0.2">
      <c r="A3698" s="217">
        <f t="shared" si="486"/>
        <v>3695</v>
      </c>
      <c r="B3698" s="57" t="s">
        <v>4486</v>
      </c>
      <c r="C3698" s="58" t="s">
        <v>4505</v>
      </c>
      <c r="D3698" s="58" t="s">
        <v>4350</v>
      </c>
      <c r="E3698" s="58" t="s">
        <v>2112</v>
      </c>
      <c r="F3698" s="58" t="s">
        <v>4365</v>
      </c>
      <c r="G3698" s="58" t="s">
        <v>103</v>
      </c>
      <c r="H3698" s="58" t="s">
        <v>424</v>
      </c>
      <c r="I3698" s="58" t="s">
        <v>25</v>
      </c>
      <c r="J3698" s="58" t="s">
        <v>25</v>
      </c>
      <c r="K3698" s="57" t="s">
        <v>4487</v>
      </c>
      <c r="L3698" s="184">
        <v>0</v>
      </c>
      <c r="M3698" s="185">
        <v>23567</v>
      </c>
      <c r="N3698" s="186">
        <v>23567</v>
      </c>
      <c r="O3698" s="187">
        <f t="shared" si="487"/>
        <v>0</v>
      </c>
      <c r="P3698" s="59">
        <f t="shared" si="484"/>
        <v>100</v>
      </c>
    </row>
    <row r="3699" spans="1:16" s="2" customFormat="1" ht="28.5" outlineLevel="2" x14ac:dyDescent="0.2">
      <c r="A3699" s="217">
        <f t="shared" si="486"/>
        <v>3696</v>
      </c>
      <c r="B3699" s="57" t="s">
        <v>4577</v>
      </c>
      <c r="C3699" s="58" t="s">
        <v>4505</v>
      </c>
      <c r="D3699" s="58" t="s">
        <v>4350</v>
      </c>
      <c r="E3699" s="58" t="s">
        <v>2112</v>
      </c>
      <c r="F3699" s="58" t="s">
        <v>4365</v>
      </c>
      <c r="G3699" s="58" t="s">
        <v>103</v>
      </c>
      <c r="H3699" s="58" t="s">
        <v>424</v>
      </c>
      <c r="I3699" s="58" t="s">
        <v>25</v>
      </c>
      <c r="J3699" s="58" t="s">
        <v>25</v>
      </c>
      <c r="K3699" s="57" t="s">
        <v>4578</v>
      </c>
      <c r="L3699" s="184">
        <v>0</v>
      </c>
      <c r="M3699" s="185">
        <v>8120</v>
      </c>
      <c r="N3699" s="186">
        <v>8120</v>
      </c>
      <c r="O3699" s="187">
        <f t="shared" si="487"/>
        <v>0</v>
      </c>
      <c r="P3699" s="59">
        <f t="shared" si="484"/>
        <v>100</v>
      </c>
    </row>
    <row r="3700" spans="1:16" s="2" customFormat="1" ht="28.5" outlineLevel="2" x14ac:dyDescent="0.2">
      <c r="A3700" s="217">
        <f t="shared" si="486"/>
        <v>3697</v>
      </c>
      <c r="B3700" s="57" t="s">
        <v>4579</v>
      </c>
      <c r="C3700" s="58" t="s">
        <v>4505</v>
      </c>
      <c r="D3700" s="58" t="s">
        <v>4350</v>
      </c>
      <c r="E3700" s="58" t="s">
        <v>2112</v>
      </c>
      <c r="F3700" s="58" t="s">
        <v>4365</v>
      </c>
      <c r="G3700" s="58" t="s">
        <v>103</v>
      </c>
      <c r="H3700" s="58" t="s">
        <v>424</v>
      </c>
      <c r="I3700" s="58" t="s">
        <v>25</v>
      </c>
      <c r="J3700" s="58" t="s">
        <v>25</v>
      </c>
      <c r="K3700" s="57" t="s">
        <v>4580</v>
      </c>
      <c r="L3700" s="184">
        <v>0</v>
      </c>
      <c r="M3700" s="185">
        <v>17169</v>
      </c>
      <c r="N3700" s="186">
        <v>17169</v>
      </c>
      <c r="O3700" s="187">
        <f t="shared" si="487"/>
        <v>0</v>
      </c>
      <c r="P3700" s="59">
        <f t="shared" ref="P3700:P3763" si="488">N3700/M3700*100</f>
        <v>100</v>
      </c>
    </row>
    <row r="3701" spans="1:16" s="2" customFormat="1" ht="28.5" outlineLevel="2" x14ac:dyDescent="0.2">
      <c r="A3701" s="217">
        <f t="shared" si="486"/>
        <v>3698</v>
      </c>
      <c r="B3701" s="57" t="s">
        <v>4581</v>
      </c>
      <c r="C3701" s="58" t="s">
        <v>4505</v>
      </c>
      <c r="D3701" s="58" t="s">
        <v>4350</v>
      </c>
      <c r="E3701" s="58" t="s">
        <v>2112</v>
      </c>
      <c r="F3701" s="58" t="s">
        <v>4365</v>
      </c>
      <c r="G3701" s="58" t="s">
        <v>103</v>
      </c>
      <c r="H3701" s="58" t="s">
        <v>424</v>
      </c>
      <c r="I3701" s="58" t="s">
        <v>25</v>
      </c>
      <c r="J3701" s="58" t="s">
        <v>25</v>
      </c>
      <c r="K3701" s="57" t="s">
        <v>4582</v>
      </c>
      <c r="L3701" s="184">
        <v>0</v>
      </c>
      <c r="M3701" s="185">
        <v>12457</v>
      </c>
      <c r="N3701" s="186">
        <v>12457</v>
      </c>
      <c r="O3701" s="187">
        <f t="shared" si="487"/>
        <v>0</v>
      </c>
      <c r="P3701" s="59">
        <f t="shared" si="488"/>
        <v>100</v>
      </c>
    </row>
    <row r="3702" spans="1:16" s="2" customFormat="1" ht="28.5" outlineLevel="2" x14ac:dyDescent="0.2">
      <c r="A3702" s="217">
        <f t="shared" si="486"/>
        <v>3699</v>
      </c>
      <c r="B3702" s="57" t="s">
        <v>4583</v>
      </c>
      <c r="C3702" s="58" t="s">
        <v>4505</v>
      </c>
      <c r="D3702" s="58" t="s">
        <v>4350</v>
      </c>
      <c r="E3702" s="58" t="s">
        <v>2112</v>
      </c>
      <c r="F3702" s="58" t="s">
        <v>4365</v>
      </c>
      <c r="G3702" s="58" t="s">
        <v>103</v>
      </c>
      <c r="H3702" s="58" t="s">
        <v>424</v>
      </c>
      <c r="I3702" s="58" t="s">
        <v>25</v>
      </c>
      <c r="J3702" s="58" t="s">
        <v>25</v>
      </c>
      <c r="K3702" s="57" t="s">
        <v>4584</v>
      </c>
      <c r="L3702" s="184">
        <v>0</v>
      </c>
      <c r="M3702" s="185">
        <v>24147</v>
      </c>
      <c r="N3702" s="186">
        <v>24147</v>
      </c>
      <c r="O3702" s="187">
        <f t="shared" si="487"/>
        <v>0</v>
      </c>
      <c r="P3702" s="59">
        <f t="shared" si="488"/>
        <v>100</v>
      </c>
    </row>
    <row r="3703" spans="1:16" s="2" customFormat="1" ht="28.5" outlineLevel="2" x14ac:dyDescent="0.2">
      <c r="A3703" s="217">
        <f t="shared" si="486"/>
        <v>3700</v>
      </c>
      <c r="B3703" s="57" t="s">
        <v>8475</v>
      </c>
      <c r="C3703" s="58" t="s">
        <v>4505</v>
      </c>
      <c r="D3703" s="58" t="s">
        <v>4350</v>
      </c>
      <c r="E3703" s="58" t="s">
        <v>25</v>
      </c>
      <c r="F3703" s="58" t="s">
        <v>4474</v>
      </c>
      <c r="G3703" s="58" t="s">
        <v>809</v>
      </c>
      <c r="H3703" s="58" t="s">
        <v>424</v>
      </c>
      <c r="I3703" s="58" t="s">
        <v>25</v>
      </c>
      <c r="J3703" s="58" t="s">
        <v>25</v>
      </c>
      <c r="K3703" s="57" t="s">
        <v>4585</v>
      </c>
      <c r="L3703" s="184">
        <v>0</v>
      </c>
      <c r="M3703" s="185">
        <v>3525</v>
      </c>
      <c r="N3703" s="186">
        <v>3525</v>
      </c>
      <c r="O3703" s="187">
        <f t="shared" si="487"/>
        <v>0</v>
      </c>
      <c r="P3703" s="59">
        <f t="shared" si="488"/>
        <v>100</v>
      </c>
    </row>
    <row r="3704" spans="1:16" s="2" customFormat="1" ht="28.5" outlineLevel="2" x14ac:dyDescent="0.2">
      <c r="A3704" s="217">
        <f t="shared" si="486"/>
        <v>3701</v>
      </c>
      <c r="B3704" s="57" t="s">
        <v>4586</v>
      </c>
      <c r="C3704" s="58" t="s">
        <v>4505</v>
      </c>
      <c r="D3704" s="58" t="s">
        <v>4350</v>
      </c>
      <c r="E3704" s="58" t="s">
        <v>25</v>
      </c>
      <c r="F3704" s="58" t="s">
        <v>4474</v>
      </c>
      <c r="G3704" s="58" t="s">
        <v>89</v>
      </c>
      <c r="H3704" s="58" t="s">
        <v>424</v>
      </c>
      <c r="I3704" s="58" t="s">
        <v>25</v>
      </c>
      <c r="J3704" s="58" t="s">
        <v>25</v>
      </c>
      <c r="K3704" s="57" t="s">
        <v>4587</v>
      </c>
      <c r="L3704" s="184">
        <v>0</v>
      </c>
      <c r="M3704" s="185">
        <v>3546</v>
      </c>
      <c r="N3704" s="186">
        <v>3546</v>
      </c>
      <c r="O3704" s="187">
        <f t="shared" si="487"/>
        <v>0</v>
      </c>
      <c r="P3704" s="59">
        <f t="shared" si="488"/>
        <v>100</v>
      </c>
    </row>
    <row r="3705" spans="1:16" s="2" customFormat="1" ht="14.25" customHeight="1" outlineLevel="2" x14ac:dyDescent="0.2">
      <c r="A3705" s="217">
        <f t="shared" si="486"/>
        <v>3702</v>
      </c>
      <c r="B3705" s="57" t="s">
        <v>4588</v>
      </c>
      <c r="C3705" s="58" t="s">
        <v>4505</v>
      </c>
      <c r="D3705" s="58" t="s">
        <v>4350</v>
      </c>
      <c r="E3705" s="58" t="s">
        <v>25</v>
      </c>
      <c r="F3705" s="58" t="s">
        <v>4474</v>
      </c>
      <c r="G3705" s="58" t="s">
        <v>89</v>
      </c>
      <c r="H3705" s="58" t="s">
        <v>424</v>
      </c>
      <c r="I3705" s="58" t="s">
        <v>25</v>
      </c>
      <c r="J3705" s="58" t="s">
        <v>25</v>
      </c>
      <c r="K3705" s="57" t="s">
        <v>4589</v>
      </c>
      <c r="L3705" s="184">
        <v>0</v>
      </c>
      <c r="M3705" s="185">
        <v>1048</v>
      </c>
      <c r="N3705" s="186">
        <v>1048</v>
      </c>
      <c r="O3705" s="187">
        <f t="shared" si="487"/>
        <v>0</v>
      </c>
      <c r="P3705" s="59">
        <f t="shared" si="488"/>
        <v>100</v>
      </c>
    </row>
    <row r="3706" spans="1:16" s="2" customFormat="1" ht="28.5" outlineLevel="2" x14ac:dyDescent="0.2">
      <c r="A3706" s="217">
        <f t="shared" si="486"/>
        <v>3703</v>
      </c>
      <c r="B3706" s="57" t="s">
        <v>4590</v>
      </c>
      <c r="C3706" s="58" t="s">
        <v>4505</v>
      </c>
      <c r="D3706" s="58" t="s">
        <v>4350</v>
      </c>
      <c r="E3706" s="58" t="s">
        <v>25</v>
      </c>
      <c r="F3706" s="58" t="s">
        <v>4474</v>
      </c>
      <c r="G3706" s="58" t="s">
        <v>89</v>
      </c>
      <c r="H3706" s="58" t="s">
        <v>424</v>
      </c>
      <c r="I3706" s="58" t="s">
        <v>25</v>
      </c>
      <c r="J3706" s="58" t="s">
        <v>25</v>
      </c>
      <c r="K3706" s="57" t="s">
        <v>4591</v>
      </c>
      <c r="L3706" s="184">
        <v>0</v>
      </c>
      <c r="M3706" s="185">
        <v>1135</v>
      </c>
      <c r="N3706" s="186">
        <v>1135</v>
      </c>
      <c r="O3706" s="187">
        <f t="shared" si="487"/>
        <v>0</v>
      </c>
      <c r="P3706" s="59">
        <f t="shared" si="488"/>
        <v>100</v>
      </c>
    </row>
    <row r="3707" spans="1:16" s="2" customFormat="1" ht="28.5" outlineLevel="2" x14ac:dyDescent="0.2">
      <c r="A3707" s="217">
        <f t="shared" si="486"/>
        <v>3704</v>
      </c>
      <c r="B3707" s="57" t="s">
        <v>4592</v>
      </c>
      <c r="C3707" s="58" t="s">
        <v>4505</v>
      </c>
      <c r="D3707" s="58" t="s">
        <v>4350</v>
      </c>
      <c r="E3707" s="58" t="s">
        <v>25</v>
      </c>
      <c r="F3707" s="58" t="s">
        <v>4474</v>
      </c>
      <c r="G3707" s="58" t="s">
        <v>159</v>
      </c>
      <c r="H3707" s="58" t="s">
        <v>424</v>
      </c>
      <c r="I3707" s="58" t="s">
        <v>25</v>
      </c>
      <c r="J3707" s="58" t="s">
        <v>25</v>
      </c>
      <c r="K3707" s="57" t="s">
        <v>4593</v>
      </c>
      <c r="L3707" s="184">
        <v>0</v>
      </c>
      <c r="M3707" s="185">
        <v>3101</v>
      </c>
      <c r="N3707" s="186">
        <v>3101</v>
      </c>
      <c r="O3707" s="187">
        <f t="shared" si="487"/>
        <v>0</v>
      </c>
      <c r="P3707" s="59">
        <f t="shared" si="488"/>
        <v>100</v>
      </c>
    </row>
    <row r="3708" spans="1:16" s="2" customFormat="1" ht="28.5" outlineLevel="2" x14ac:dyDescent="0.2">
      <c r="A3708" s="217">
        <f t="shared" si="486"/>
        <v>3705</v>
      </c>
      <c r="B3708" s="57" t="s">
        <v>4473</v>
      </c>
      <c r="C3708" s="58" t="s">
        <v>4505</v>
      </c>
      <c r="D3708" s="58" t="s">
        <v>4350</v>
      </c>
      <c r="E3708" s="58" t="s">
        <v>25</v>
      </c>
      <c r="F3708" s="58" t="s">
        <v>4474</v>
      </c>
      <c r="G3708" s="58" t="s">
        <v>159</v>
      </c>
      <c r="H3708" s="58" t="s">
        <v>424</v>
      </c>
      <c r="I3708" s="58" t="s">
        <v>25</v>
      </c>
      <c r="J3708" s="58" t="s">
        <v>25</v>
      </c>
      <c r="K3708" s="57" t="s">
        <v>4475</v>
      </c>
      <c r="L3708" s="184">
        <v>0</v>
      </c>
      <c r="M3708" s="185">
        <v>4327</v>
      </c>
      <c r="N3708" s="186">
        <v>4327</v>
      </c>
      <c r="O3708" s="187">
        <f t="shared" si="487"/>
        <v>0</v>
      </c>
      <c r="P3708" s="59">
        <f t="shared" si="488"/>
        <v>100</v>
      </c>
    </row>
    <row r="3709" spans="1:16" s="2" customFormat="1" ht="28.5" outlineLevel="2" x14ac:dyDescent="0.2">
      <c r="A3709" s="217">
        <f t="shared" si="486"/>
        <v>3706</v>
      </c>
      <c r="B3709" s="57" t="s">
        <v>4594</v>
      </c>
      <c r="C3709" s="58" t="s">
        <v>4505</v>
      </c>
      <c r="D3709" s="58" t="s">
        <v>4350</v>
      </c>
      <c r="E3709" s="58" t="s">
        <v>25</v>
      </c>
      <c r="F3709" s="58" t="s">
        <v>4474</v>
      </c>
      <c r="G3709" s="58" t="s">
        <v>159</v>
      </c>
      <c r="H3709" s="58" t="s">
        <v>424</v>
      </c>
      <c r="I3709" s="58" t="s">
        <v>25</v>
      </c>
      <c r="J3709" s="58" t="s">
        <v>25</v>
      </c>
      <c r="K3709" s="57" t="s">
        <v>4595</v>
      </c>
      <c r="L3709" s="184">
        <v>0</v>
      </c>
      <c r="M3709" s="185">
        <v>4948</v>
      </c>
      <c r="N3709" s="186">
        <v>4948</v>
      </c>
      <c r="O3709" s="187">
        <f t="shared" si="487"/>
        <v>0</v>
      </c>
      <c r="P3709" s="59">
        <f t="shared" si="488"/>
        <v>100</v>
      </c>
    </row>
    <row r="3710" spans="1:16" s="2" customFormat="1" ht="28.5" outlineLevel="2" x14ac:dyDescent="0.2">
      <c r="A3710" s="217">
        <f t="shared" si="486"/>
        <v>3707</v>
      </c>
      <c r="B3710" s="57" t="s">
        <v>4596</v>
      </c>
      <c r="C3710" s="58" t="s">
        <v>4505</v>
      </c>
      <c r="D3710" s="58" t="s">
        <v>4350</v>
      </c>
      <c r="E3710" s="58" t="s">
        <v>25</v>
      </c>
      <c r="F3710" s="58" t="s">
        <v>4474</v>
      </c>
      <c r="G3710" s="58" t="s">
        <v>159</v>
      </c>
      <c r="H3710" s="58" t="s">
        <v>424</v>
      </c>
      <c r="I3710" s="58" t="s">
        <v>25</v>
      </c>
      <c r="J3710" s="58" t="s">
        <v>25</v>
      </c>
      <c r="K3710" s="57" t="s">
        <v>4597</v>
      </c>
      <c r="L3710" s="184">
        <v>0</v>
      </c>
      <c r="M3710" s="185">
        <v>2217</v>
      </c>
      <c r="N3710" s="186">
        <v>2217</v>
      </c>
      <c r="O3710" s="187">
        <f t="shared" si="487"/>
        <v>0</v>
      </c>
      <c r="P3710" s="59">
        <f t="shared" si="488"/>
        <v>100</v>
      </c>
    </row>
    <row r="3711" spans="1:16" s="2" customFormat="1" ht="28.5" outlineLevel="2" x14ac:dyDescent="0.2">
      <c r="A3711" s="217">
        <f t="shared" si="486"/>
        <v>3708</v>
      </c>
      <c r="B3711" s="57" t="s">
        <v>4598</v>
      </c>
      <c r="C3711" s="58" t="s">
        <v>4505</v>
      </c>
      <c r="D3711" s="58" t="s">
        <v>4350</v>
      </c>
      <c r="E3711" s="58" t="s">
        <v>25</v>
      </c>
      <c r="F3711" s="58" t="s">
        <v>4474</v>
      </c>
      <c r="G3711" s="58" t="s">
        <v>159</v>
      </c>
      <c r="H3711" s="58" t="s">
        <v>424</v>
      </c>
      <c r="I3711" s="58" t="s">
        <v>25</v>
      </c>
      <c r="J3711" s="58" t="s">
        <v>25</v>
      </c>
      <c r="K3711" s="57" t="s">
        <v>4599</v>
      </c>
      <c r="L3711" s="184">
        <v>0</v>
      </c>
      <c r="M3711" s="185">
        <v>1304</v>
      </c>
      <c r="N3711" s="186">
        <v>1304</v>
      </c>
      <c r="O3711" s="187">
        <f t="shared" si="487"/>
        <v>0</v>
      </c>
      <c r="P3711" s="59">
        <f t="shared" si="488"/>
        <v>100</v>
      </c>
    </row>
    <row r="3712" spans="1:16" s="2" customFormat="1" ht="28.5" outlineLevel="2" x14ac:dyDescent="0.2">
      <c r="A3712" s="217">
        <f t="shared" si="486"/>
        <v>3709</v>
      </c>
      <c r="B3712" s="57" t="s">
        <v>4600</v>
      </c>
      <c r="C3712" s="58" t="s">
        <v>4505</v>
      </c>
      <c r="D3712" s="58" t="s">
        <v>4350</v>
      </c>
      <c r="E3712" s="58" t="s">
        <v>25</v>
      </c>
      <c r="F3712" s="58" t="s">
        <v>4474</v>
      </c>
      <c r="G3712" s="58" t="s">
        <v>159</v>
      </c>
      <c r="H3712" s="58" t="s">
        <v>424</v>
      </c>
      <c r="I3712" s="58" t="s">
        <v>25</v>
      </c>
      <c r="J3712" s="58" t="s">
        <v>25</v>
      </c>
      <c r="K3712" s="57" t="s">
        <v>4601</v>
      </c>
      <c r="L3712" s="184">
        <v>0</v>
      </c>
      <c r="M3712" s="185">
        <v>6386</v>
      </c>
      <c r="N3712" s="186">
        <v>6386</v>
      </c>
      <c r="O3712" s="187">
        <f t="shared" si="487"/>
        <v>0</v>
      </c>
      <c r="P3712" s="59">
        <f t="shared" si="488"/>
        <v>100</v>
      </c>
    </row>
    <row r="3713" spans="1:16" s="2" customFormat="1" ht="14.25" customHeight="1" outlineLevel="2" x14ac:dyDescent="0.2">
      <c r="A3713" s="217">
        <f t="shared" si="486"/>
        <v>3710</v>
      </c>
      <c r="B3713" s="57" t="s">
        <v>4602</v>
      </c>
      <c r="C3713" s="58" t="s">
        <v>4505</v>
      </c>
      <c r="D3713" s="58" t="s">
        <v>4350</v>
      </c>
      <c r="E3713" s="58" t="s">
        <v>25</v>
      </c>
      <c r="F3713" s="58" t="s">
        <v>4474</v>
      </c>
      <c r="G3713" s="58" t="s">
        <v>159</v>
      </c>
      <c r="H3713" s="58" t="s">
        <v>424</v>
      </c>
      <c r="I3713" s="58" t="s">
        <v>25</v>
      </c>
      <c r="J3713" s="58" t="s">
        <v>25</v>
      </c>
      <c r="K3713" s="57" t="s">
        <v>4603</v>
      </c>
      <c r="L3713" s="184">
        <v>0</v>
      </c>
      <c r="M3713" s="185">
        <v>1546</v>
      </c>
      <c r="N3713" s="186">
        <v>1546</v>
      </c>
      <c r="O3713" s="187">
        <f t="shared" si="487"/>
        <v>0</v>
      </c>
      <c r="P3713" s="59">
        <f t="shared" si="488"/>
        <v>100</v>
      </c>
    </row>
    <row r="3714" spans="1:16" s="2" customFormat="1" ht="14.25" customHeight="1" outlineLevel="2" x14ac:dyDescent="0.2">
      <c r="A3714" s="217">
        <f t="shared" si="486"/>
        <v>3711</v>
      </c>
      <c r="B3714" s="57" t="s">
        <v>4604</v>
      </c>
      <c r="C3714" s="58" t="s">
        <v>4505</v>
      </c>
      <c r="D3714" s="58" t="s">
        <v>4350</v>
      </c>
      <c r="E3714" s="58" t="s">
        <v>25</v>
      </c>
      <c r="F3714" s="58" t="s">
        <v>4474</v>
      </c>
      <c r="G3714" s="58" t="s">
        <v>159</v>
      </c>
      <c r="H3714" s="58" t="s">
        <v>424</v>
      </c>
      <c r="I3714" s="58" t="s">
        <v>25</v>
      </c>
      <c r="J3714" s="58" t="s">
        <v>25</v>
      </c>
      <c r="K3714" s="57" t="s">
        <v>4605</v>
      </c>
      <c r="L3714" s="184">
        <v>0</v>
      </c>
      <c r="M3714" s="185">
        <v>3370</v>
      </c>
      <c r="N3714" s="186">
        <v>3370</v>
      </c>
      <c r="O3714" s="187">
        <f t="shared" si="487"/>
        <v>0</v>
      </c>
      <c r="P3714" s="59">
        <f t="shared" si="488"/>
        <v>100</v>
      </c>
    </row>
    <row r="3715" spans="1:16" s="2" customFormat="1" ht="14.25" customHeight="1" outlineLevel="2" x14ac:dyDescent="0.2">
      <c r="A3715" s="217">
        <f t="shared" si="486"/>
        <v>3712</v>
      </c>
      <c r="B3715" s="57" t="s">
        <v>4606</v>
      </c>
      <c r="C3715" s="58" t="s">
        <v>4505</v>
      </c>
      <c r="D3715" s="58" t="s">
        <v>4350</v>
      </c>
      <c r="E3715" s="58" t="s">
        <v>25</v>
      </c>
      <c r="F3715" s="58" t="s">
        <v>4474</v>
      </c>
      <c r="G3715" s="58" t="s">
        <v>159</v>
      </c>
      <c r="H3715" s="58" t="s">
        <v>424</v>
      </c>
      <c r="I3715" s="58" t="s">
        <v>25</v>
      </c>
      <c r="J3715" s="58" t="s">
        <v>25</v>
      </c>
      <c r="K3715" s="57" t="s">
        <v>4607</v>
      </c>
      <c r="L3715" s="184">
        <v>0</v>
      </c>
      <c r="M3715" s="185">
        <v>733</v>
      </c>
      <c r="N3715" s="186">
        <v>733</v>
      </c>
      <c r="O3715" s="187">
        <f t="shared" si="487"/>
        <v>0</v>
      </c>
      <c r="P3715" s="59">
        <f t="shared" si="488"/>
        <v>100</v>
      </c>
    </row>
    <row r="3716" spans="1:16" s="2" customFormat="1" ht="14.25" customHeight="1" outlineLevel="2" x14ac:dyDescent="0.2">
      <c r="A3716" s="217">
        <f t="shared" si="486"/>
        <v>3713</v>
      </c>
      <c r="B3716" s="57" t="s">
        <v>4608</v>
      </c>
      <c r="C3716" s="58" t="s">
        <v>4505</v>
      </c>
      <c r="D3716" s="58" t="s">
        <v>4350</v>
      </c>
      <c r="E3716" s="58" t="s">
        <v>25</v>
      </c>
      <c r="F3716" s="58" t="s">
        <v>4474</v>
      </c>
      <c r="G3716" s="58" t="s">
        <v>86</v>
      </c>
      <c r="H3716" s="58" t="s">
        <v>424</v>
      </c>
      <c r="I3716" s="58" t="s">
        <v>25</v>
      </c>
      <c r="J3716" s="58" t="s">
        <v>25</v>
      </c>
      <c r="K3716" s="57" t="s">
        <v>4609</v>
      </c>
      <c r="L3716" s="184">
        <v>0</v>
      </c>
      <c r="M3716" s="185">
        <v>4685</v>
      </c>
      <c r="N3716" s="186">
        <v>4685</v>
      </c>
      <c r="O3716" s="187">
        <f t="shared" si="487"/>
        <v>0</v>
      </c>
      <c r="P3716" s="59">
        <f t="shared" si="488"/>
        <v>100</v>
      </c>
    </row>
    <row r="3717" spans="1:16" s="2" customFormat="1" ht="14.25" customHeight="1" outlineLevel="2" x14ac:dyDescent="0.2">
      <c r="A3717" s="217">
        <f t="shared" si="486"/>
        <v>3714</v>
      </c>
      <c r="B3717" s="57" t="s">
        <v>4610</v>
      </c>
      <c r="C3717" s="58" t="s">
        <v>4505</v>
      </c>
      <c r="D3717" s="58" t="s">
        <v>4350</v>
      </c>
      <c r="E3717" s="58" t="s">
        <v>25</v>
      </c>
      <c r="F3717" s="58" t="s">
        <v>4474</v>
      </c>
      <c r="G3717" s="58" t="s">
        <v>86</v>
      </c>
      <c r="H3717" s="58" t="s">
        <v>424</v>
      </c>
      <c r="I3717" s="58" t="s">
        <v>25</v>
      </c>
      <c r="J3717" s="58" t="s">
        <v>25</v>
      </c>
      <c r="K3717" s="57" t="s">
        <v>4611</v>
      </c>
      <c r="L3717" s="184">
        <v>0</v>
      </c>
      <c r="M3717" s="185">
        <v>8370</v>
      </c>
      <c r="N3717" s="186">
        <v>8370</v>
      </c>
      <c r="O3717" s="187">
        <f t="shared" si="487"/>
        <v>0</v>
      </c>
      <c r="P3717" s="59">
        <f t="shared" si="488"/>
        <v>100</v>
      </c>
    </row>
    <row r="3718" spans="1:16" s="2" customFormat="1" ht="14.25" customHeight="1" outlineLevel="2" x14ac:dyDescent="0.2">
      <c r="A3718" s="217">
        <f t="shared" ref="A3718:A3781" si="489">A3717+1</f>
        <v>3715</v>
      </c>
      <c r="B3718" s="57" t="s">
        <v>4612</v>
      </c>
      <c r="C3718" s="58" t="s">
        <v>4505</v>
      </c>
      <c r="D3718" s="58" t="s">
        <v>4350</v>
      </c>
      <c r="E3718" s="58" t="s">
        <v>25</v>
      </c>
      <c r="F3718" s="58" t="s">
        <v>4474</v>
      </c>
      <c r="G3718" s="58" t="s">
        <v>86</v>
      </c>
      <c r="H3718" s="58" t="s">
        <v>424</v>
      </c>
      <c r="I3718" s="58" t="s">
        <v>25</v>
      </c>
      <c r="J3718" s="58" t="s">
        <v>25</v>
      </c>
      <c r="K3718" s="57" t="s">
        <v>4613</v>
      </c>
      <c r="L3718" s="184">
        <v>0</v>
      </c>
      <c r="M3718" s="185">
        <v>7252</v>
      </c>
      <c r="N3718" s="186">
        <v>7252</v>
      </c>
      <c r="O3718" s="187">
        <f t="shared" si="487"/>
        <v>0</v>
      </c>
      <c r="P3718" s="59">
        <f t="shared" si="488"/>
        <v>100</v>
      </c>
    </row>
    <row r="3719" spans="1:16" s="2" customFormat="1" ht="28.5" outlineLevel="2" x14ac:dyDescent="0.2">
      <c r="A3719" s="217">
        <f t="shared" si="489"/>
        <v>3716</v>
      </c>
      <c r="B3719" s="57" t="s">
        <v>4614</v>
      </c>
      <c r="C3719" s="58" t="s">
        <v>4505</v>
      </c>
      <c r="D3719" s="58" t="s">
        <v>4350</v>
      </c>
      <c r="E3719" s="58" t="s">
        <v>25</v>
      </c>
      <c r="F3719" s="58" t="s">
        <v>4474</v>
      </c>
      <c r="G3719" s="58" t="s">
        <v>777</v>
      </c>
      <c r="H3719" s="58" t="s">
        <v>424</v>
      </c>
      <c r="I3719" s="58" t="s">
        <v>25</v>
      </c>
      <c r="J3719" s="58" t="s">
        <v>25</v>
      </c>
      <c r="K3719" s="57" t="s">
        <v>4615</v>
      </c>
      <c r="L3719" s="184">
        <v>0</v>
      </c>
      <c r="M3719" s="185">
        <v>3932</v>
      </c>
      <c r="N3719" s="186">
        <v>3932</v>
      </c>
      <c r="O3719" s="187">
        <f t="shared" si="487"/>
        <v>0</v>
      </c>
      <c r="P3719" s="59">
        <f t="shared" si="488"/>
        <v>100</v>
      </c>
    </row>
    <row r="3720" spans="1:16" s="2" customFormat="1" ht="14.25" customHeight="1" outlineLevel="2" x14ac:dyDescent="0.2">
      <c r="A3720" s="217">
        <f t="shared" si="489"/>
        <v>3717</v>
      </c>
      <c r="B3720" s="57" t="s">
        <v>4616</v>
      </c>
      <c r="C3720" s="58" t="s">
        <v>4505</v>
      </c>
      <c r="D3720" s="58" t="s">
        <v>4350</v>
      </c>
      <c r="E3720" s="58" t="s">
        <v>785</v>
      </c>
      <c r="F3720" s="58" t="s">
        <v>4474</v>
      </c>
      <c r="G3720" s="58" t="s">
        <v>103</v>
      </c>
      <c r="H3720" s="58" t="s">
        <v>424</v>
      </c>
      <c r="I3720" s="58" t="s">
        <v>25</v>
      </c>
      <c r="J3720" s="58" t="s">
        <v>25</v>
      </c>
      <c r="K3720" s="57" t="s">
        <v>4617</v>
      </c>
      <c r="L3720" s="184">
        <v>0</v>
      </c>
      <c r="M3720" s="185">
        <v>569</v>
      </c>
      <c r="N3720" s="186">
        <v>569</v>
      </c>
      <c r="O3720" s="187">
        <f t="shared" si="487"/>
        <v>0</v>
      </c>
      <c r="P3720" s="59">
        <f t="shared" si="488"/>
        <v>100</v>
      </c>
    </row>
    <row r="3721" spans="1:16" s="2" customFormat="1" ht="14.25" customHeight="1" outlineLevel="2" x14ac:dyDescent="0.2">
      <c r="A3721" s="217">
        <f t="shared" si="489"/>
        <v>3718</v>
      </c>
      <c r="B3721" s="57" t="s">
        <v>4618</v>
      </c>
      <c r="C3721" s="58" t="s">
        <v>4505</v>
      </c>
      <c r="D3721" s="58" t="s">
        <v>4350</v>
      </c>
      <c r="E3721" s="58" t="s">
        <v>4619</v>
      </c>
      <c r="F3721" s="58" t="s">
        <v>4474</v>
      </c>
      <c r="G3721" s="58" t="s">
        <v>103</v>
      </c>
      <c r="H3721" s="58" t="s">
        <v>424</v>
      </c>
      <c r="I3721" s="58" t="s">
        <v>25</v>
      </c>
      <c r="J3721" s="58" t="s">
        <v>25</v>
      </c>
      <c r="K3721" s="57" t="s">
        <v>4620</v>
      </c>
      <c r="L3721" s="184">
        <v>0</v>
      </c>
      <c r="M3721" s="185">
        <v>150</v>
      </c>
      <c r="N3721" s="186">
        <v>150</v>
      </c>
      <c r="O3721" s="187">
        <f t="shared" si="487"/>
        <v>0</v>
      </c>
      <c r="P3721" s="59">
        <f t="shared" si="488"/>
        <v>100</v>
      </c>
    </row>
    <row r="3722" spans="1:16" s="2" customFormat="1" ht="14.25" customHeight="1" outlineLevel="2" x14ac:dyDescent="0.2">
      <c r="A3722" s="217">
        <f t="shared" si="489"/>
        <v>3719</v>
      </c>
      <c r="B3722" s="57" t="s">
        <v>4621</v>
      </c>
      <c r="C3722" s="58" t="s">
        <v>4505</v>
      </c>
      <c r="D3722" s="58" t="s">
        <v>4350</v>
      </c>
      <c r="E3722" s="58" t="s">
        <v>2772</v>
      </c>
      <c r="F3722" s="58" t="s">
        <v>4474</v>
      </c>
      <c r="G3722" s="58" t="s">
        <v>103</v>
      </c>
      <c r="H3722" s="58" t="s">
        <v>424</v>
      </c>
      <c r="I3722" s="58" t="s">
        <v>25</v>
      </c>
      <c r="J3722" s="58" t="s">
        <v>25</v>
      </c>
      <c r="K3722" s="57" t="s">
        <v>4622</v>
      </c>
      <c r="L3722" s="184">
        <v>0</v>
      </c>
      <c r="M3722" s="185">
        <v>4508</v>
      </c>
      <c r="N3722" s="186">
        <v>4508</v>
      </c>
      <c r="O3722" s="187">
        <f t="shared" ref="O3722:O3785" si="490">N3722-M3722</f>
        <v>0</v>
      </c>
      <c r="P3722" s="59">
        <f t="shared" si="488"/>
        <v>100</v>
      </c>
    </row>
    <row r="3723" spans="1:16" s="2" customFormat="1" ht="14.25" customHeight="1" outlineLevel="2" x14ac:dyDescent="0.2">
      <c r="A3723" s="217">
        <f t="shared" si="489"/>
        <v>3720</v>
      </c>
      <c r="B3723" s="57" t="s">
        <v>4623</v>
      </c>
      <c r="C3723" s="58" t="s">
        <v>4505</v>
      </c>
      <c r="D3723" s="58" t="s">
        <v>4350</v>
      </c>
      <c r="E3723" s="58" t="s">
        <v>4624</v>
      </c>
      <c r="F3723" s="58" t="s">
        <v>4474</v>
      </c>
      <c r="G3723" s="58" t="s">
        <v>103</v>
      </c>
      <c r="H3723" s="58" t="s">
        <v>424</v>
      </c>
      <c r="I3723" s="58" t="s">
        <v>25</v>
      </c>
      <c r="J3723" s="58" t="s">
        <v>25</v>
      </c>
      <c r="K3723" s="57" t="s">
        <v>4625</v>
      </c>
      <c r="L3723" s="184">
        <v>0</v>
      </c>
      <c r="M3723" s="185">
        <v>352</v>
      </c>
      <c r="N3723" s="186">
        <v>352</v>
      </c>
      <c r="O3723" s="187">
        <f t="shared" si="490"/>
        <v>0</v>
      </c>
      <c r="P3723" s="59">
        <f t="shared" si="488"/>
        <v>100</v>
      </c>
    </row>
    <row r="3724" spans="1:16" s="2" customFormat="1" ht="14.25" customHeight="1" outlineLevel="2" x14ac:dyDescent="0.2">
      <c r="A3724" s="217">
        <f t="shared" si="489"/>
        <v>3721</v>
      </c>
      <c r="B3724" s="57" t="s">
        <v>4626</v>
      </c>
      <c r="C3724" s="58" t="s">
        <v>4505</v>
      </c>
      <c r="D3724" s="58" t="s">
        <v>4350</v>
      </c>
      <c r="E3724" s="58" t="s">
        <v>2741</v>
      </c>
      <c r="F3724" s="58" t="s">
        <v>4474</v>
      </c>
      <c r="G3724" s="58" t="s">
        <v>103</v>
      </c>
      <c r="H3724" s="58" t="s">
        <v>424</v>
      </c>
      <c r="I3724" s="58" t="s">
        <v>25</v>
      </c>
      <c r="J3724" s="58" t="s">
        <v>25</v>
      </c>
      <c r="K3724" s="57" t="s">
        <v>4627</v>
      </c>
      <c r="L3724" s="184">
        <v>0</v>
      </c>
      <c r="M3724" s="185">
        <v>1089</v>
      </c>
      <c r="N3724" s="186">
        <v>1089</v>
      </c>
      <c r="O3724" s="187">
        <f t="shared" si="490"/>
        <v>0</v>
      </c>
      <c r="P3724" s="59">
        <f t="shared" si="488"/>
        <v>100</v>
      </c>
    </row>
    <row r="3725" spans="1:16" s="2" customFormat="1" ht="28.5" outlineLevel="2" x14ac:dyDescent="0.2">
      <c r="A3725" s="217">
        <f t="shared" si="489"/>
        <v>3722</v>
      </c>
      <c r="B3725" s="57" t="s">
        <v>4628</v>
      </c>
      <c r="C3725" s="58" t="s">
        <v>4505</v>
      </c>
      <c r="D3725" s="58" t="s">
        <v>4350</v>
      </c>
      <c r="E3725" s="58" t="s">
        <v>2741</v>
      </c>
      <c r="F3725" s="58" t="s">
        <v>4474</v>
      </c>
      <c r="G3725" s="58" t="s">
        <v>103</v>
      </c>
      <c r="H3725" s="58" t="s">
        <v>424</v>
      </c>
      <c r="I3725" s="58" t="s">
        <v>25</v>
      </c>
      <c r="J3725" s="58" t="s">
        <v>25</v>
      </c>
      <c r="K3725" s="57" t="s">
        <v>4629</v>
      </c>
      <c r="L3725" s="184">
        <v>0</v>
      </c>
      <c r="M3725" s="185">
        <v>1194</v>
      </c>
      <c r="N3725" s="186">
        <v>1194</v>
      </c>
      <c r="O3725" s="187">
        <f t="shared" si="490"/>
        <v>0</v>
      </c>
      <c r="P3725" s="59">
        <f t="shared" si="488"/>
        <v>100</v>
      </c>
    </row>
    <row r="3726" spans="1:16" s="2" customFormat="1" ht="14.25" customHeight="1" outlineLevel="2" x14ac:dyDescent="0.2">
      <c r="A3726" s="217">
        <f t="shared" si="489"/>
        <v>3723</v>
      </c>
      <c r="B3726" s="57" t="s">
        <v>4630</v>
      </c>
      <c r="C3726" s="58" t="s">
        <v>4505</v>
      </c>
      <c r="D3726" s="58" t="s">
        <v>4350</v>
      </c>
      <c r="E3726" s="58" t="s">
        <v>2626</v>
      </c>
      <c r="F3726" s="58" t="s">
        <v>4474</v>
      </c>
      <c r="G3726" s="58" t="s">
        <v>103</v>
      </c>
      <c r="H3726" s="58" t="s">
        <v>424</v>
      </c>
      <c r="I3726" s="58" t="s">
        <v>25</v>
      </c>
      <c r="J3726" s="58" t="s">
        <v>25</v>
      </c>
      <c r="K3726" s="57" t="s">
        <v>4631</v>
      </c>
      <c r="L3726" s="184">
        <v>0</v>
      </c>
      <c r="M3726" s="185">
        <v>2375</v>
      </c>
      <c r="N3726" s="186">
        <v>2375</v>
      </c>
      <c r="O3726" s="187">
        <f t="shared" si="490"/>
        <v>0</v>
      </c>
      <c r="P3726" s="59">
        <f t="shared" si="488"/>
        <v>100</v>
      </c>
    </row>
    <row r="3727" spans="1:16" s="2" customFormat="1" ht="14.25" customHeight="1" outlineLevel="2" x14ac:dyDescent="0.2">
      <c r="A3727" s="217">
        <f t="shared" si="489"/>
        <v>3724</v>
      </c>
      <c r="B3727" s="57" t="s">
        <v>4632</v>
      </c>
      <c r="C3727" s="58" t="s">
        <v>4505</v>
      </c>
      <c r="D3727" s="58" t="s">
        <v>4350</v>
      </c>
      <c r="E3727" s="58" t="s">
        <v>4633</v>
      </c>
      <c r="F3727" s="58" t="s">
        <v>4474</v>
      </c>
      <c r="G3727" s="58" t="s">
        <v>103</v>
      </c>
      <c r="H3727" s="58" t="s">
        <v>424</v>
      </c>
      <c r="I3727" s="58" t="s">
        <v>25</v>
      </c>
      <c r="J3727" s="58" t="s">
        <v>25</v>
      </c>
      <c r="K3727" s="57" t="s">
        <v>4634</v>
      </c>
      <c r="L3727" s="184">
        <v>0</v>
      </c>
      <c r="M3727" s="185">
        <v>762</v>
      </c>
      <c r="N3727" s="186">
        <v>762</v>
      </c>
      <c r="O3727" s="187">
        <f t="shared" si="490"/>
        <v>0</v>
      </c>
      <c r="P3727" s="59">
        <f t="shared" si="488"/>
        <v>100</v>
      </c>
    </row>
    <row r="3728" spans="1:16" s="2" customFormat="1" ht="28.5" outlineLevel="2" x14ac:dyDescent="0.2">
      <c r="A3728" s="217">
        <f t="shared" si="489"/>
        <v>3725</v>
      </c>
      <c r="B3728" s="57" t="s">
        <v>4635</v>
      </c>
      <c r="C3728" s="58" t="s">
        <v>4505</v>
      </c>
      <c r="D3728" s="58" t="s">
        <v>4350</v>
      </c>
      <c r="E3728" s="58" t="s">
        <v>2746</v>
      </c>
      <c r="F3728" s="58" t="s">
        <v>4474</v>
      </c>
      <c r="G3728" s="58" t="s">
        <v>103</v>
      </c>
      <c r="H3728" s="58" t="s">
        <v>424</v>
      </c>
      <c r="I3728" s="58" t="s">
        <v>25</v>
      </c>
      <c r="J3728" s="58" t="s">
        <v>25</v>
      </c>
      <c r="K3728" s="57" t="s">
        <v>4636</v>
      </c>
      <c r="L3728" s="184">
        <v>0</v>
      </c>
      <c r="M3728" s="185">
        <v>5791</v>
      </c>
      <c r="N3728" s="186">
        <v>5791</v>
      </c>
      <c r="O3728" s="187">
        <f t="shared" si="490"/>
        <v>0</v>
      </c>
      <c r="P3728" s="59">
        <f t="shared" si="488"/>
        <v>100</v>
      </c>
    </row>
    <row r="3729" spans="1:16" s="2" customFormat="1" ht="14.25" customHeight="1" outlineLevel="2" x14ac:dyDescent="0.2">
      <c r="A3729" s="217">
        <f t="shared" si="489"/>
        <v>3726</v>
      </c>
      <c r="B3729" s="57" t="s">
        <v>4637</v>
      </c>
      <c r="C3729" s="58" t="s">
        <v>4505</v>
      </c>
      <c r="D3729" s="58" t="s">
        <v>4350</v>
      </c>
      <c r="E3729" s="58" t="s">
        <v>4568</v>
      </c>
      <c r="F3729" s="58" t="s">
        <v>4474</v>
      </c>
      <c r="G3729" s="58" t="s">
        <v>103</v>
      </c>
      <c r="H3729" s="58" t="s">
        <v>424</v>
      </c>
      <c r="I3729" s="58" t="s">
        <v>25</v>
      </c>
      <c r="J3729" s="58" t="s">
        <v>25</v>
      </c>
      <c r="K3729" s="57" t="s">
        <v>4638</v>
      </c>
      <c r="L3729" s="184">
        <v>0</v>
      </c>
      <c r="M3729" s="185">
        <v>1954</v>
      </c>
      <c r="N3729" s="186">
        <v>1954</v>
      </c>
      <c r="O3729" s="187">
        <f t="shared" si="490"/>
        <v>0</v>
      </c>
      <c r="P3729" s="59">
        <f t="shared" si="488"/>
        <v>100</v>
      </c>
    </row>
    <row r="3730" spans="1:16" s="2" customFormat="1" ht="14.25" customHeight="1" outlineLevel="2" x14ac:dyDescent="0.2">
      <c r="A3730" s="217">
        <f t="shared" si="489"/>
        <v>3727</v>
      </c>
      <c r="B3730" s="57" t="s">
        <v>4639</v>
      </c>
      <c r="C3730" s="58" t="s">
        <v>4505</v>
      </c>
      <c r="D3730" s="58" t="s">
        <v>4350</v>
      </c>
      <c r="E3730" s="58" t="s">
        <v>2804</v>
      </c>
      <c r="F3730" s="58" t="s">
        <v>4474</v>
      </c>
      <c r="G3730" s="58" t="s">
        <v>103</v>
      </c>
      <c r="H3730" s="58" t="s">
        <v>424</v>
      </c>
      <c r="I3730" s="58" t="s">
        <v>25</v>
      </c>
      <c r="J3730" s="58" t="s">
        <v>25</v>
      </c>
      <c r="K3730" s="57" t="s">
        <v>4640</v>
      </c>
      <c r="L3730" s="184">
        <v>0</v>
      </c>
      <c r="M3730" s="185">
        <v>503</v>
      </c>
      <c r="N3730" s="186">
        <v>503</v>
      </c>
      <c r="O3730" s="187">
        <f t="shared" si="490"/>
        <v>0</v>
      </c>
      <c r="P3730" s="59">
        <f t="shared" si="488"/>
        <v>100</v>
      </c>
    </row>
    <row r="3731" spans="1:16" s="2" customFormat="1" ht="14.25" customHeight="1" outlineLevel="2" x14ac:dyDescent="0.2">
      <c r="A3731" s="217">
        <f t="shared" si="489"/>
        <v>3728</v>
      </c>
      <c r="B3731" s="57" t="s">
        <v>4641</v>
      </c>
      <c r="C3731" s="58" t="s">
        <v>4505</v>
      </c>
      <c r="D3731" s="58" t="s">
        <v>4350</v>
      </c>
      <c r="E3731" s="58" t="s">
        <v>459</v>
      </c>
      <c r="F3731" s="58" t="s">
        <v>4474</v>
      </c>
      <c r="G3731" s="58" t="s">
        <v>103</v>
      </c>
      <c r="H3731" s="58" t="s">
        <v>424</v>
      </c>
      <c r="I3731" s="58" t="s">
        <v>25</v>
      </c>
      <c r="J3731" s="58" t="s">
        <v>25</v>
      </c>
      <c r="K3731" s="57" t="s">
        <v>4642</v>
      </c>
      <c r="L3731" s="184">
        <v>0</v>
      </c>
      <c r="M3731" s="185">
        <v>1562</v>
      </c>
      <c r="N3731" s="186">
        <v>1562</v>
      </c>
      <c r="O3731" s="187">
        <f t="shared" si="490"/>
        <v>0</v>
      </c>
      <c r="P3731" s="59">
        <f t="shared" si="488"/>
        <v>100</v>
      </c>
    </row>
    <row r="3732" spans="1:16" s="2" customFormat="1" ht="14.25" customHeight="1" outlineLevel="2" x14ac:dyDescent="0.2">
      <c r="A3732" s="217">
        <f t="shared" si="489"/>
        <v>3729</v>
      </c>
      <c r="B3732" s="57" t="s">
        <v>4643</v>
      </c>
      <c r="C3732" s="58" t="s">
        <v>4505</v>
      </c>
      <c r="D3732" s="58" t="s">
        <v>4350</v>
      </c>
      <c r="E3732" s="58" t="s">
        <v>128</v>
      </c>
      <c r="F3732" s="58" t="s">
        <v>4474</v>
      </c>
      <c r="G3732" s="58" t="s">
        <v>103</v>
      </c>
      <c r="H3732" s="58" t="s">
        <v>424</v>
      </c>
      <c r="I3732" s="58" t="s">
        <v>25</v>
      </c>
      <c r="J3732" s="58" t="s">
        <v>25</v>
      </c>
      <c r="K3732" s="57" t="s">
        <v>4644</v>
      </c>
      <c r="L3732" s="184">
        <v>0</v>
      </c>
      <c r="M3732" s="185">
        <v>2571</v>
      </c>
      <c r="N3732" s="186">
        <v>2571</v>
      </c>
      <c r="O3732" s="187">
        <f t="shared" si="490"/>
        <v>0</v>
      </c>
      <c r="P3732" s="59">
        <f t="shared" si="488"/>
        <v>100</v>
      </c>
    </row>
    <row r="3733" spans="1:16" s="2" customFormat="1" ht="14.25" customHeight="1" outlineLevel="2" x14ac:dyDescent="0.2">
      <c r="A3733" s="217">
        <f t="shared" si="489"/>
        <v>3730</v>
      </c>
      <c r="B3733" s="57" t="s">
        <v>4645</v>
      </c>
      <c r="C3733" s="58" t="s">
        <v>4505</v>
      </c>
      <c r="D3733" s="58" t="s">
        <v>4350</v>
      </c>
      <c r="E3733" s="58" t="s">
        <v>2755</v>
      </c>
      <c r="F3733" s="58" t="s">
        <v>4474</v>
      </c>
      <c r="G3733" s="58" t="s">
        <v>103</v>
      </c>
      <c r="H3733" s="58" t="s">
        <v>424</v>
      </c>
      <c r="I3733" s="58" t="s">
        <v>25</v>
      </c>
      <c r="J3733" s="58" t="s">
        <v>25</v>
      </c>
      <c r="K3733" s="57" t="s">
        <v>4646</v>
      </c>
      <c r="L3733" s="184">
        <v>0</v>
      </c>
      <c r="M3733" s="185">
        <v>3519</v>
      </c>
      <c r="N3733" s="186">
        <v>3519</v>
      </c>
      <c r="O3733" s="187">
        <f t="shared" si="490"/>
        <v>0</v>
      </c>
      <c r="P3733" s="59">
        <f t="shared" si="488"/>
        <v>100</v>
      </c>
    </row>
    <row r="3734" spans="1:16" s="2" customFormat="1" ht="28.5" outlineLevel="2" x14ac:dyDescent="0.2">
      <c r="A3734" s="217">
        <f t="shared" si="489"/>
        <v>3731</v>
      </c>
      <c r="B3734" s="57" t="s">
        <v>4647</v>
      </c>
      <c r="C3734" s="58" t="s">
        <v>4505</v>
      </c>
      <c r="D3734" s="58" t="s">
        <v>4350</v>
      </c>
      <c r="E3734" s="58" t="s">
        <v>2112</v>
      </c>
      <c r="F3734" s="58" t="s">
        <v>4474</v>
      </c>
      <c r="G3734" s="58" t="s">
        <v>103</v>
      </c>
      <c r="H3734" s="58" t="s">
        <v>424</v>
      </c>
      <c r="I3734" s="58" t="s">
        <v>25</v>
      </c>
      <c r="J3734" s="58" t="s">
        <v>25</v>
      </c>
      <c r="K3734" s="57" t="s">
        <v>4648</v>
      </c>
      <c r="L3734" s="184">
        <v>0</v>
      </c>
      <c r="M3734" s="185">
        <v>6671</v>
      </c>
      <c r="N3734" s="186">
        <v>6671</v>
      </c>
      <c r="O3734" s="187">
        <f t="shared" si="490"/>
        <v>0</v>
      </c>
      <c r="P3734" s="59">
        <f t="shared" si="488"/>
        <v>100</v>
      </c>
    </row>
    <row r="3735" spans="1:16" s="2" customFormat="1" ht="14.25" customHeight="1" outlineLevel="2" x14ac:dyDescent="0.2">
      <c r="A3735" s="217">
        <f t="shared" si="489"/>
        <v>3732</v>
      </c>
      <c r="B3735" s="57" t="s">
        <v>4649</v>
      </c>
      <c r="C3735" s="58" t="s">
        <v>4505</v>
      </c>
      <c r="D3735" s="58" t="s">
        <v>4350</v>
      </c>
      <c r="E3735" s="58" t="s">
        <v>25</v>
      </c>
      <c r="F3735" s="58" t="s">
        <v>4650</v>
      </c>
      <c r="G3735" s="58" t="s">
        <v>159</v>
      </c>
      <c r="H3735" s="58" t="s">
        <v>424</v>
      </c>
      <c r="I3735" s="58" t="s">
        <v>25</v>
      </c>
      <c r="J3735" s="58" t="s">
        <v>25</v>
      </c>
      <c r="K3735" s="57" t="s">
        <v>4651</v>
      </c>
      <c r="L3735" s="184">
        <v>0</v>
      </c>
      <c r="M3735" s="185">
        <v>1270</v>
      </c>
      <c r="N3735" s="186">
        <v>1270</v>
      </c>
      <c r="O3735" s="187">
        <f t="shared" si="490"/>
        <v>0</v>
      </c>
      <c r="P3735" s="59">
        <f t="shared" si="488"/>
        <v>100</v>
      </c>
    </row>
    <row r="3736" spans="1:16" s="2" customFormat="1" ht="14.25" customHeight="1" outlineLevel="2" x14ac:dyDescent="0.2">
      <c r="A3736" s="217">
        <f t="shared" si="489"/>
        <v>3733</v>
      </c>
      <c r="B3736" s="57" t="s">
        <v>4652</v>
      </c>
      <c r="C3736" s="58" t="s">
        <v>4505</v>
      </c>
      <c r="D3736" s="58" t="s">
        <v>4350</v>
      </c>
      <c r="E3736" s="58" t="s">
        <v>25</v>
      </c>
      <c r="F3736" s="58" t="s">
        <v>4477</v>
      </c>
      <c r="G3736" s="58" t="s">
        <v>159</v>
      </c>
      <c r="H3736" s="58" t="s">
        <v>424</v>
      </c>
      <c r="I3736" s="58" t="s">
        <v>25</v>
      </c>
      <c r="J3736" s="58" t="s">
        <v>25</v>
      </c>
      <c r="K3736" s="57" t="s">
        <v>4653</v>
      </c>
      <c r="L3736" s="184">
        <v>0</v>
      </c>
      <c r="M3736" s="185">
        <v>5897</v>
      </c>
      <c r="N3736" s="186">
        <v>5897</v>
      </c>
      <c r="O3736" s="187">
        <f t="shared" si="490"/>
        <v>0</v>
      </c>
      <c r="P3736" s="59">
        <f t="shared" si="488"/>
        <v>100</v>
      </c>
    </row>
    <row r="3737" spans="1:16" s="2" customFormat="1" ht="14.25" customHeight="1" outlineLevel="2" x14ac:dyDescent="0.2">
      <c r="A3737" s="217">
        <f t="shared" si="489"/>
        <v>3734</v>
      </c>
      <c r="B3737" s="57" t="s">
        <v>4654</v>
      </c>
      <c r="C3737" s="58" t="s">
        <v>4505</v>
      </c>
      <c r="D3737" s="58" t="s">
        <v>4350</v>
      </c>
      <c r="E3737" s="58" t="s">
        <v>25</v>
      </c>
      <c r="F3737" s="58" t="s">
        <v>4477</v>
      </c>
      <c r="G3737" s="58" t="s">
        <v>86</v>
      </c>
      <c r="H3737" s="58" t="s">
        <v>424</v>
      </c>
      <c r="I3737" s="58" t="s">
        <v>25</v>
      </c>
      <c r="J3737" s="58" t="s">
        <v>25</v>
      </c>
      <c r="K3737" s="57" t="s">
        <v>4655</v>
      </c>
      <c r="L3737" s="184">
        <v>0</v>
      </c>
      <c r="M3737" s="185">
        <v>3529</v>
      </c>
      <c r="N3737" s="186">
        <v>3529</v>
      </c>
      <c r="O3737" s="187">
        <f t="shared" si="490"/>
        <v>0</v>
      </c>
      <c r="P3737" s="59">
        <f t="shared" si="488"/>
        <v>100</v>
      </c>
    </row>
    <row r="3738" spans="1:16" s="2" customFormat="1" ht="28.5" outlineLevel="2" x14ac:dyDescent="0.2">
      <c r="A3738" s="217">
        <f t="shared" si="489"/>
        <v>3735</v>
      </c>
      <c r="B3738" s="57" t="s">
        <v>4656</v>
      </c>
      <c r="C3738" s="58" t="s">
        <v>4505</v>
      </c>
      <c r="D3738" s="58" t="s">
        <v>4350</v>
      </c>
      <c r="E3738" s="58" t="s">
        <v>25</v>
      </c>
      <c r="F3738" s="58" t="s">
        <v>4477</v>
      </c>
      <c r="G3738" s="58" t="s">
        <v>764</v>
      </c>
      <c r="H3738" s="58" t="s">
        <v>424</v>
      </c>
      <c r="I3738" s="58" t="s">
        <v>25</v>
      </c>
      <c r="J3738" s="58" t="s">
        <v>25</v>
      </c>
      <c r="K3738" s="57" t="s">
        <v>4657</v>
      </c>
      <c r="L3738" s="184">
        <v>0</v>
      </c>
      <c r="M3738" s="185">
        <v>20515</v>
      </c>
      <c r="N3738" s="186">
        <v>20515</v>
      </c>
      <c r="O3738" s="187">
        <f t="shared" si="490"/>
        <v>0</v>
      </c>
      <c r="P3738" s="59">
        <f t="shared" si="488"/>
        <v>100</v>
      </c>
    </row>
    <row r="3739" spans="1:16" s="2" customFormat="1" ht="28.5" outlineLevel="2" x14ac:dyDescent="0.2">
      <c r="A3739" s="217">
        <f t="shared" si="489"/>
        <v>3736</v>
      </c>
      <c r="B3739" s="57" t="s">
        <v>4658</v>
      </c>
      <c r="C3739" s="58" t="s">
        <v>4505</v>
      </c>
      <c r="D3739" s="58" t="s">
        <v>4350</v>
      </c>
      <c r="E3739" s="58" t="s">
        <v>4378</v>
      </c>
      <c r="F3739" s="58" t="s">
        <v>4477</v>
      </c>
      <c r="G3739" s="58" t="s">
        <v>998</v>
      </c>
      <c r="H3739" s="58" t="s">
        <v>424</v>
      </c>
      <c r="I3739" s="58" t="s">
        <v>25</v>
      </c>
      <c r="J3739" s="58" t="s">
        <v>25</v>
      </c>
      <c r="K3739" s="57" t="s">
        <v>4659</v>
      </c>
      <c r="L3739" s="184">
        <v>0</v>
      </c>
      <c r="M3739" s="185">
        <v>17581</v>
      </c>
      <c r="N3739" s="186">
        <v>17581</v>
      </c>
      <c r="O3739" s="187">
        <f t="shared" si="490"/>
        <v>0</v>
      </c>
      <c r="P3739" s="59">
        <f t="shared" si="488"/>
        <v>100</v>
      </c>
    </row>
    <row r="3740" spans="1:16" s="2" customFormat="1" ht="14.25" customHeight="1" outlineLevel="2" x14ac:dyDescent="0.2">
      <c r="A3740" s="217">
        <f t="shared" si="489"/>
        <v>3737</v>
      </c>
      <c r="B3740" s="57" t="s">
        <v>4660</v>
      </c>
      <c r="C3740" s="58" t="s">
        <v>4505</v>
      </c>
      <c r="D3740" s="58" t="s">
        <v>4350</v>
      </c>
      <c r="E3740" s="58" t="s">
        <v>25</v>
      </c>
      <c r="F3740" s="58" t="s">
        <v>4661</v>
      </c>
      <c r="G3740" s="58" t="s">
        <v>159</v>
      </c>
      <c r="H3740" s="58" t="s">
        <v>424</v>
      </c>
      <c r="I3740" s="58" t="s">
        <v>25</v>
      </c>
      <c r="J3740" s="58" t="s">
        <v>25</v>
      </c>
      <c r="K3740" s="57" t="s">
        <v>4662</v>
      </c>
      <c r="L3740" s="184">
        <v>0</v>
      </c>
      <c r="M3740" s="185">
        <v>14554</v>
      </c>
      <c r="N3740" s="186">
        <v>14554</v>
      </c>
      <c r="O3740" s="187">
        <f t="shared" si="490"/>
        <v>0</v>
      </c>
      <c r="P3740" s="59">
        <f t="shared" si="488"/>
        <v>100</v>
      </c>
    </row>
    <row r="3741" spans="1:16" s="2" customFormat="1" ht="14.25" customHeight="1" outlineLevel="2" x14ac:dyDescent="0.2">
      <c r="A3741" s="217">
        <f t="shared" si="489"/>
        <v>3738</v>
      </c>
      <c r="B3741" s="57" t="s">
        <v>4663</v>
      </c>
      <c r="C3741" s="58" t="s">
        <v>4505</v>
      </c>
      <c r="D3741" s="58" t="s">
        <v>4350</v>
      </c>
      <c r="E3741" s="58" t="s">
        <v>25</v>
      </c>
      <c r="F3741" s="58" t="s">
        <v>4661</v>
      </c>
      <c r="G3741" s="58" t="s">
        <v>159</v>
      </c>
      <c r="H3741" s="58" t="s">
        <v>424</v>
      </c>
      <c r="I3741" s="58" t="s">
        <v>25</v>
      </c>
      <c r="J3741" s="58" t="s">
        <v>25</v>
      </c>
      <c r="K3741" s="57" t="s">
        <v>4664</v>
      </c>
      <c r="L3741" s="184">
        <v>0</v>
      </c>
      <c r="M3741" s="185">
        <v>4167</v>
      </c>
      <c r="N3741" s="186">
        <v>4167</v>
      </c>
      <c r="O3741" s="187">
        <f t="shared" si="490"/>
        <v>0</v>
      </c>
      <c r="P3741" s="59">
        <f t="shared" si="488"/>
        <v>100</v>
      </c>
    </row>
    <row r="3742" spans="1:16" s="2" customFormat="1" ht="14.25" customHeight="1" outlineLevel="2" x14ac:dyDescent="0.2">
      <c r="A3742" s="217">
        <f t="shared" si="489"/>
        <v>3739</v>
      </c>
      <c r="B3742" s="57" t="s">
        <v>4665</v>
      </c>
      <c r="C3742" s="58" t="s">
        <v>4505</v>
      </c>
      <c r="D3742" s="58" t="s">
        <v>4350</v>
      </c>
      <c r="E3742" s="58" t="s">
        <v>25</v>
      </c>
      <c r="F3742" s="58" t="s">
        <v>4661</v>
      </c>
      <c r="G3742" s="58" t="s">
        <v>86</v>
      </c>
      <c r="H3742" s="58" t="s">
        <v>424</v>
      </c>
      <c r="I3742" s="58" t="s">
        <v>25</v>
      </c>
      <c r="J3742" s="58" t="s">
        <v>25</v>
      </c>
      <c r="K3742" s="57" t="s">
        <v>4666</v>
      </c>
      <c r="L3742" s="184">
        <v>0</v>
      </c>
      <c r="M3742" s="185">
        <v>3092</v>
      </c>
      <c r="N3742" s="186">
        <v>3092</v>
      </c>
      <c r="O3742" s="187">
        <f t="shared" si="490"/>
        <v>0</v>
      </c>
      <c r="P3742" s="59">
        <f t="shared" si="488"/>
        <v>100</v>
      </c>
    </row>
    <row r="3743" spans="1:16" s="2" customFormat="1" ht="28.5" outlineLevel="2" x14ac:dyDescent="0.2">
      <c r="A3743" s="217">
        <f t="shared" si="489"/>
        <v>3740</v>
      </c>
      <c r="B3743" s="57" t="s">
        <v>4667</v>
      </c>
      <c r="C3743" s="58" t="s">
        <v>4505</v>
      </c>
      <c r="D3743" s="58" t="s">
        <v>4350</v>
      </c>
      <c r="E3743" s="58" t="s">
        <v>105</v>
      </c>
      <c r="F3743" s="58" t="s">
        <v>4661</v>
      </c>
      <c r="G3743" s="58" t="s">
        <v>103</v>
      </c>
      <c r="H3743" s="58" t="s">
        <v>424</v>
      </c>
      <c r="I3743" s="58" t="s">
        <v>25</v>
      </c>
      <c r="J3743" s="58" t="s">
        <v>25</v>
      </c>
      <c r="K3743" s="57" t="s">
        <v>4668</v>
      </c>
      <c r="L3743" s="184">
        <v>0</v>
      </c>
      <c r="M3743" s="185">
        <v>2472</v>
      </c>
      <c r="N3743" s="186">
        <v>2472</v>
      </c>
      <c r="O3743" s="187">
        <f t="shared" si="490"/>
        <v>0</v>
      </c>
      <c r="P3743" s="59">
        <f t="shared" si="488"/>
        <v>100</v>
      </c>
    </row>
    <row r="3744" spans="1:16" s="2" customFormat="1" ht="14.25" customHeight="1" outlineLevel="2" x14ac:dyDescent="0.2">
      <c r="A3744" s="217">
        <f t="shared" si="489"/>
        <v>3741</v>
      </c>
      <c r="B3744" s="57" t="s">
        <v>4669</v>
      </c>
      <c r="C3744" s="58" t="s">
        <v>4505</v>
      </c>
      <c r="D3744" s="58" t="s">
        <v>4350</v>
      </c>
      <c r="E3744" s="58" t="s">
        <v>25</v>
      </c>
      <c r="F3744" s="58" t="s">
        <v>523</v>
      </c>
      <c r="G3744" s="58" t="s">
        <v>89</v>
      </c>
      <c r="H3744" s="58" t="s">
        <v>424</v>
      </c>
      <c r="I3744" s="58" t="s">
        <v>25</v>
      </c>
      <c r="J3744" s="58" t="s">
        <v>25</v>
      </c>
      <c r="K3744" s="57" t="s">
        <v>4670</v>
      </c>
      <c r="L3744" s="184">
        <v>0</v>
      </c>
      <c r="M3744" s="185">
        <v>3050</v>
      </c>
      <c r="N3744" s="186">
        <v>3050</v>
      </c>
      <c r="O3744" s="187">
        <f t="shared" si="490"/>
        <v>0</v>
      </c>
      <c r="P3744" s="59">
        <f t="shared" si="488"/>
        <v>100</v>
      </c>
    </row>
    <row r="3745" spans="1:16" s="2" customFormat="1" ht="14.25" customHeight="1" outlineLevel="2" x14ac:dyDescent="0.2">
      <c r="A3745" s="217">
        <f t="shared" si="489"/>
        <v>3742</v>
      </c>
      <c r="B3745" s="57" t="s">
        <v>4671</v>
      </c>
      <c r="C3745" s="58" t="s">
        <v>4505</v>
      </c>
      <c r="D3745" s="58" t="s">
        <v>4350</v>
      </c>
      <c r="E3745" s="58" t="s">
        <v>25</v>
      </c>
      <c r="F3745" s="58" t="s">
        <v>523</v>
      </c>
      <c r="G3745" s="58" t="s">
        <v>89</v>
      </c>
      <c r="H3745" s="58" t="s">
        <v>424</v>
      </c>
      <c r="I3745" s="58" t="s">
        <v>25</v>
      </c>
      <c r="J3745" s="58" t="s">
        <v>25</v>
      </c>
      <c r="K3745" s="57" t="s">
        <v>4672</v>
      </c>
      <c r="L3745" s="184">
        <v>0</v>
      </c>
      <c r="M3745" s="185">
        <v>3384</v>
      </c>
      <c r="N3745" s="186">
        <v>3384</v>
      </c>
      <c r="O3745" s="187">
        <f t="shared" si="490"/>
        <v>0</v>
      </c>
      <c r="P3745" s="59">
        <f t="shared" si="488"/>
        <v>100</v>
      </c>
    </row>
    <row r="3746" spans="1:16" s="2" customFormat="1" ht="14.25" customHeight="1" outlineLevel="2" x14ac:dyDescent="0.2">
      <c r="A3746" s="217">
        <f t="shared" si="489"/>
        <v>3743</v>
      </c>
      <c r="B3746" s="57" t="s">
        <v>4673</v>
      </c>
      <c r="C3746" s="58" t="s">
        <v>4505</v>
      </c>
      <c r="D3746" s="58" t="s">
        <v>4350</v>
      </c>
      <c r="E3746" s="58" t="s">
        <v>25</v>
      </c>
      <c r="F3746" s="58" t="s">
        <v>523</v>
      </c>
      <c r="G3746" s="58" t="s">
        <v>159</v>
      </c>
      <c r="H3746" s="58" t="s">
        <v>424</v>
      </c>
      <c r="I3746" s="58" t="s">
        <v>25</v>
      </c>
      <c r="J3746" s="58" t="s">
        <v>25</v>
      </c>
      <c r="K3746" s="57" t="s">
        <v>4674</v>
      </c>
      <c r="L3746" s="184">
        <v>0</v>
      </c>
      <c r="M3746" s="185">
        <v>3605</v>
      </c>
      <c r="N3746" s="186">
        <v>3605</v>
      </c>
      <c r="O3746" s="187">
        <f t="shared" si="490"/>
        <v>0</v>
      </c>
      <c r="P3746" s="59">
        <f t="shared" si="488"/>
        <v>100</v>
      </c>
    </row>
    <row r="3747" spans="1:16" s="2" customFormat="1" ht="28.5" outlineLevel="2" x14ac:dyDescent="0.2">
      <c r="A3747" s="217">
        <f t="shared" si="489"/>
        <v>3744</v>
      </c>
      <c r="B3747" s="57" t="s">
        <v>4675</v>
      </c>
      <c r="C3747" s="58" t="s">
        <v>4505</v>
      </c>
      <c r="D3747" s="58" t="s">
        <v>4350</v>
      </c>
      <c r="E3747" s="58" t="s">
        <v>25</v>
      </c>
      <c r="F3747" s="58" t="s">
        <v>523</v>
      </c>
      <c r="G3747" s="58" t="s">
        <v>86</v>
      </c>
      <c r="H3747" s="58" t="s">
        <v>424</v>
      </c>
      <c r="I3747" s="58" t="s">
        <v>25</v>
      </c>
      <c r="J3747" s="58" t="s">
        <v>25</v>
      </c>
      <c r="K3747" s="57" t="s">
        <v>4676</v>
      </c>
      <c r="L3747" s="184">
        <v>0</v>
      </c>
      <c r="M3747" s="185">
        <v>5431</v>
      </c>
      <c r="N3747" s="186">
        <v>5431</v>
      </c>
      <c r="O3747" s="187">
        <f t="shared" si="490"/>
        <v>0</v>
      </c>
      <c r="P3747" s="59">
        <f t="shared" si="488"/>
        <v>100</v>
      </c>
    </row>
    <row r="3748" spans="1:16" s="2" customFormat="1" ht="14.25" customHeight="1" outlineLevel="2" x14ac:dyDescent="0.2">
      <c r="A3748" s="217">
        <f t="shared" si="489"/>
        <v>3745</v>
      </c>
      <c r="B3748" s="57" t="s">
        <v>4677</v>
      </c>
      <c r="C3748" s="58" t="s">
        <v>4505</v>
      </c>
      <c r="D3748" s="58" t="s">
        <v>4350</v>
      </c>
      <c r="E3748" s="58" t="s">
        <v>25</v>
      </c>
      <c r="F3748" s="58" t="s">
        <v>523</v>
      </c>
      <c r="G3748" s="58" t="s">
        <v>86</v>
      </c>
      <c r="H3748" s="58" t="s">
        <v>424</v>
      </c>
      <c r="I3748" s="58" t="s">
        <v>25</v>
      </c>
      <c r="J3748" s="58" t="s">
        <v>25</v>
      </c>
      <c r="K3748" s="57" t="s">
        <v>4678</v>
      </c>
      <c r="L3748" s="184">
        <v>0</v>
      </c>
      <c r="M3748" s="185">
        <v>1910</v>
      </c>
      <c r="N3748" s="186">
        <v>1910</v>
      </c>
      <c r="O3748" s="187">
        <f t="shared" si="490"/>
        <v>0</v>
      </c>
      <c r="P3748" s="59">
        <f t="shared" si="488"/>
        <v>100</v>
      </c>
    </row>
    <row r="3749" spans="1:16" s="2" customFormat="1" ht="28.5" outlineLevel="2" x14ac:dyDescent="0.2">
      <c r="A3749" s="217">
        <f t="shared" si="489"/>
        <v>3746</v>
      </c>
      <c r="B3749" s="57" t="s">
        <v>4481</v>
      </c>
      <c r="C3749" s="58" t="s">
        <v>4505</v>
      </c>
      <c r="D3749" s="58" t="s">
        <v>4350</v>
      </c>
      <c r="E3749" s="58" t="s">
        <v>25</v>
      </c>
      <c r="F3749" s="58" t="s">
        <v>523</v>
      </c>
      <c r="G3749" s="58" t="s">
        <v>764</v>
      </c>
      <c r="H3749" s="58" t="s">
        <v>424</v>
      </c>
      <c r="I3749" s="58" t="s">
        <v>25</v>
      </c>
      <c r="J3749" s="58" t="s">
        <v>25</v>
      </c>
      <c r="K3749" s="57" t="s">
        <v>4482</v>
      </c>
      <c r="L3749" s="184">
        <v>0</v>
      </c>
      <c r="M3749" s="185">
        <v>17308</v>
      </c>
      <c r="N3749" s="186">
        <v>17308</v>
      </c>
      <c r="O3749" s="187">
        <f t="shared" si="490"/>
        <v>0</v>
      </c>
      <c r="P3749" s="59">
        <f t="shared" si="488"/>
        <v>100</v>
      </c>
    </row>
    <row r="3750" spans="1:16" s="2" customFormat="1" ht="28.5" outlineLevel="2" x14ac:dyDescent="0.2">
      <c r="A3750" s="217">
        <f t="shared" si="489"/>
        <v>3747</v>
      </c>
      <c r="B3750" s="57" t="s">
        <v>4679</v>
      </c>
      <c r="C3750" s="58" t="s">
        <v>4505</v>
      </c>
      <c r="D3750" s="58" t="s">
        <v>4350</v>
      </c>
      <c r="E3750" s="58" t="s">
        <v>781</v>
      </c>
      <c r="F3750" s="58" t="s">
        <v>523</v>
      </c>
      <c r="G3750" s="58" t="s">
        <v>103</v>
      </c>
      <c r="H3750" s="58" t="s">
        <v>424</v>
      </c>
      <c r="I3750" s="58" t="s">
        <v>25</v>
      </c>
      <c r="J3750" s="58" t="s">
        <v>25</v>
      </c>
      <c r="K3750" s="57" t="s">
        <v>4680</v>
      </c>
      <c r="L3750" s="184">
        <v>0</v>
      </c>
      <c r="M3750" s="185">
        <v>37326</v>
      </c>
      <c r="N3750" s="186">
        <v>37326</v>
      </c>
      <c r="O3750" s="187">
        <f t="shared" si="490"/>
        <v>0</v>
      </c>
      <c r="P3750" s="59">
        <f t="shared" si="488"/>
        <v>100</v>
      </c>
    </row>
    <row r="3751" spans="1:16" s="2" customFormat="1" ht="28.5" outlineLevel="2" x14ac:dyDescent="0.2">
      <c r="A3751" s="217">
        <f t="shared" si="489"/>
        <v>3748</v>
      </c>
      <c r="B3751" s="57" t="s">
        <v>4681</v>
      </c>
      <c r="C3751" s="58" t="s">
        <v>4505</v>
      </c>
      <c r="D3751" s="58" t="s">
        <v>4350</v>
      </c>
      <c r="E3751" s="58" t="s">
        <v>4682</v>
      </c>
      <c r="F3751" s="58" t="s">
        <v>523</v>
      </c>
      <c r="G3751" s="58" t="s">
        <v>103</v>
      </c>
      <c r="H3751" s="58" t="s">
        <v>424</v>
      </c>
      <c r="I3751" s="58" t="s">
        <v>25</v>
      </c>
      <c r="J3751" s="58" t="s">
        <v>25</v>
      </c>
      <c r="K3751" s="57" t="s">
        <v>4683</v>
      </c>
      <c r="L3751" s="184">
        <v>0</v>
      </c>
      <c r="M3751" s="185">
        <v>15657</v>
      </c>
      <c r="N3751" s="186">
        <v>15657</v>
      </c>
      <c r="O3751" s="187">
        <f t="shared" si="490"/>
        <v>0</v>
      </c>
      <c r="P3751" s="59">
        <f t="shared" si="488"/>
        <v>100</v>
      </c>
    </row>
    <row r="3752" spans="1:16" s="2" customFormat="1" ht="14.25" customHeight="1" outlineLevel="2" x14ac:dyDescent="0.2">
      <c r="A3752" s="217">
        <f t="shared" si="489"/>
        <v>3749</v>
      </c>
      <c r="B3752" s="57" t="s">
        <v>4684</v>
      </c>
      <c r="C3752" s="58" t="s">
        <v>4505</v>
      </c>
      <c r="D3752" s="58" t="s">
        <v>4350</v>
      </c>
      <c r="E3752" s="58" t="s">
        <v>4685</v>
      </c>
      <c r="F3752" s="58" t="s">
        <v>523</v>
      </c>
      <c r="G3752" s="58" t="s">
        <v>103</v>
      </c>
      <c r="H3752" s="58" t="s">
        <v>424</v>
      </c>
      <c r="I3752" s="58" t="s">
        <v>25</v>
      </c>
      <c r="J3752" s="58" t="s">
        <v>25</v>
      </c>
      <c r="K3752" s="57" t="s">
        <v>4686</v>
      </c>
      <c r="L3752" s="184">
        <v>0</v>
      </c>
      <c r="M3752" s="185">
        <v>8121</v>
      </c>
      <c r="N3752" s="186">
        <v>8121</v>
      </c>
      <c r="O3752" s="187">
        <f t="shared" si="490"/>
        <v>0</v>
      </c>
      <c r="P3752" s="59">
        <f t="shared" si="488"/>
        <v>100</v>
      </c>
    </row>
    <row r="3753" spans="1:16" s="2" customFormat="1" ht="28.5" outlineLevel="2" x14ac:dyDescent="0.2">
      <c r="A3753" s="217">
        <f t="shared" si="489"/>
        <v>3750</v>
      </c>
      <c r="B3753" s="57" t="s">
        <v>4687</v>
      </c>
      <c r="C3753" s="58" t="s">
        <v>4505</v>
      </c>
      <c r="D3753" s="58" t="s">
        <v>4350</v>
      </c>
      <c r="E3753" s="58" t="s">
        <v>4688</v>
      </c>
      <c r="F3753" s="58" t="s">
        <v>523</v>
      </c>
      <c r="G3753" s="58" t="s">
        <v>103</v>
      </c>
      <c r="H3753" s="58" t="s">
        <v>424</v>
      </c>
      <c r="I3753" s="58" t="s">
        <v>25</v>
      </c>
      <c r="J3753" s="58" t="s">
        <v>25</v>
      </c>
      <c r="K3753" s="57" t="s">
        <v>4689</v>
      </c>
      <c r="L3753" s="184">
        <v>0</v>
      </c>
      <c r="M3753" s="185">
        <v>40115</v>
      </c>
      <c r="N3753" s="186">
        <v>40115</v>
      </c>
      <c r="O3753" s="187">
        <f t="shared" si="490"/>
        <v>0</v>
      </c>
      <c r="P3753" s="59">
        <f t="shared" si="488"/>
        <v>100</v>
      </c>
    </row>
    <row r="3754" spans="1:16" s="2" customFormat="1" ht="28.5" outlineLevel="2" x14ac:dyDescent="0.2">
      <c r="A3754" s="217">
        <f t="shared" si="489"/>
        <v>3751</v>
      </c>
      <c r="B3754" s="57" t="s">
        <v>4690</v>
      </c>
      <c r="C3754" s="58" t="s">
        <v>4505</v>
      </c>
      <c r="D3754" s="58" t="s">
        <v>4350</v>
      </c>
      <c r="E3754" s="58" t="s">
        <v>4691</v>
      </c>
      <c r="F3754" s="58" t="s">
        <v>523</v>
      </c>
      <c r="G3754" s="58" t="s">
        <v>103</v>
      </c>
      <c r="H3754" s="58" t="s">
        <v>424</v>
      </c>
      <c r="I3754" s="58" t="s">
        <v>25</v>
      </c>
      <c r="J3754" s="58" t="s">
        <v>25</v>
      </c>
      <c r="K3754" s="57" t="s">
        <v>4692</v>
      </c>
      <c r="L3754" s="184">
        <v>0</v>
      </c>
      <c r="M3754" s="185">
        <v>6376</v>
      </c>
      <c r="N3754" s="186">
        <v>6376</v>
      </c>
      <c r="O3754" s="187">
        <f t="shared" si="490"/>
        <v>0</v>
      </c>
      <c r="P3754" s="59">
        <f t="shared" si="488"/>
        <v>100</v>
      </c>
    </row>
    <row r="3755" spans="1:16" s="2" customFormat="1" ht="28.5" outlineLevel="2" x14ac:dyDescent="0.2">
      <c r="A3755" s="217">
        <f t="shared" si="489"/>
        <v>3752</v>
      </c>
      <c r="B3755" s="57" t="s">
        <v>4693</v>
      </c>
      <c r="C3755" s="58" t="s">
        <v>4505</v>
      </c>
      <c r="D3755" s="58" t="s">
        <v>4350</v>
      </c>
      <c r="E3755" s="58" t="s">
        <v>4694</v>
      </c>
      <c r="F3755" s="58" t="s">
        <v>523</v>
      </c>
      <c r="G3755" s="58" t="s">
        <v>103</v>
      </c>
      <c r="H3755" s="58" t="s">
        <v>424</v>
      </c>
      <c r="I3755" s="58" t="s">
        <v>25</v>
      </c>
      <c r="J3755" s="58" t="s">
        <v>25</v>
      </c>
      <c r="K3755" s="57" t="s">
        <v>4695</v>
      </c>
      <c r="L3755" s="184">
        <v>0</v>
      </c>
      <c r="M3755" s="185">
        <v>51841</v>
      </c>
      <c r="N3755" s="186">
        <v>51841</v>
      </c>
      <c r="O3755" s="187">
        <f t="shared" si="490"/>
        <v>0</v>
      </c>
      <c r="P3755" s="59">
        <f t="shared" si="488"/>
        <v>100</v>
      </c>
    </row>
    <row r="3756" spans="1:16" s="2" customFormat="1" ht="28.5" outlineLevel="2" x14ac:dyDescent="0.2">
      <c r="A3756" s="217">
        <f t="shared" si="489"/>
        <v>3753</v>
      </c>
      <c r="B3756" s="57" t="s">
        <v>4483</v>
      </c>
      <c r="C3756" s="58" t="s">
        <v>4505</v>
      </c>
      <c r="D3756" s="58" t="s">
        <v>4350</v>
      </c>
      <c r="E3756" s="58" t="s">
        <v>4484</v>
      </c>
      <c r="F3756" s="58" t="s">
        <v>523</v>
      </c>
      <c r="G3756" s="58" t="s">
        <v>103</v>
      </c>
      <c r="H3756" s="58" t="s">
        <v>424</v>
      </c>
      <c r="I3756" s="58" t="s">
        <v>25</v>
      </c>
      <c r="J3756" s="58" t="s">
        <v>25</v>
      </c>
      <c r="K3756" s="57" t="s">
        <v>4485</v>
      </c>
      <c r="L3756" s="184">
        <v>0</v>
      </c>
      <c r="M3756" s="185">
        <v>15931</v>
      </c>
      <c r="N3756" s="186">
        <v>15931</v>
      </c>
      <c r="O3756" s="187">
        <f t="shared" si="490"/>
        <v>0</v>
      </c>
      <c r="P3756" s="59">
        <f t="shared" si="488"/>
        <v>100</v>
      </c>
    </row>
    <row r="3757" spans="1:16" s="2" customFormat="1" ht="28.5" outlineLevel="2" x14ac:dyDescent="0.2">
      <c r="A3757" s="217">
        <f t="shared" si="489"/>
        <v>3754</v>
      </c>
      <c r="B3757" s="57" t="s">
        <v>4696</v>
      </c>
      <c r="C3757" s="58" t="s">
        <v>4505</v>
      </c>
      <c r="D3757" s="58" t="s">
        <v>4350</v>
      </c>
      <c r="E3757" s="58" t="s">
        <v>4697</v>
      </c>
      <c r="F3757" s="58" t="s">
        <v>523</v>
      </c>
      <c r="G3757" s="58" t="s">
        <v>103</v>
      </c>
      <c r="H3757" s="58" t="s">
        <v>424</v>
      </c>
      <c r="I3757" s="58" t="s">
        <v>25</v>
      </c>
      <c r="J3757" s="58" t="s">
        <v>25</v>
      </c>
      <c r="K3757" s="57" t="s">
        <v>4698</v>
      </c>
      <c r="L3757" s="184">
        <v>0</v>
      </c>
      <c r="M3757" s="185">
        <v>6540</v>
      </c>
      <c r="N3757" s="186">
        <v>6540</v>
      </c>
      <c r="O3757" s="187">
        <f t="shared" si="490"/>
        <v>0</v>
      </c>
      <c r="P3757" s="59">
        <f t="shared" si="488"/>
        <v>100</v>
      </c>
    </row>
    <row r="3758" spans="1:16" s="2" customFormat="1" ht="14.25" customHeight="1" outlineLevel="2" x14ac:dyDescent="0.2">
      <c r="A3758" s="217">
        <f t="shared" si="489"/>
        <v>3755</v>
      </c>
      <c r="B3758" s="57" t="s">
        <v>4699</v>
      </c>
      <c r="C3758" s="58" t="s">
        <v>4505</v>
      </c>
      <c r="D3758" s="58" t="s">
        <v>4350</v>
      </c>
      <c r="E3758" s="58" t="s">
        <v>4571</v>
      </c>
      <c r="F3758" s="58" t="s">
        <v>523</v>
      </c>
      <c r="G3758" s="58" t="s">
        <v>103</v>
      </c>
      <c r="H3758" s="58" t="s">
        <v>424</v>
      </c>
      <c r="I3758" s="58" t="s">
        <v>25</v>
      </c>
      <c r="J3758" s="58" t="s">
        <v>25</v>
      </c>
      <c r="K3758" s="57" t="s">
        <v>4700</v>
      </c>
      <c r="L3758" s="184">
        <v>0</v>
      </c>
      <c r="M3758" s="185">
        <v>10123</v>
      </c>
      <c r="N3758" s="186">
        <v>10123</v>
      </c>
      <c r="O3758" s="187">
        <f t="shared" si="490"/>
        <v>0</v>
      </c>
      <c r="P3758" s="59">
        <f t="shared" si="488"/>
        <v>100</v>
      </c>
    </row>
    <row r="3759" spans="1:16" s="2" customFormat="1" ht="28.5" outlineLevel="2" x14ac:dyDescent="0.2">
      <c r="A3759" s="217">
        <f t="shared" si="489"/>
        <v>3756</v>
      </c>
      <c r="B3759" s="57" t="s">
        <v>4701</v>
      </c>
      <c r="C3759" s="58" t="s">
        <v>4505</v>
      </c>
      <c r="D3759" s="58" t="s">
        <v>4350</v>
      </c>
      <c r="E3759" s="58" t="s">
        <v>4702</v>
      </c>
      <c r="F3759" s="58" t="s">
        <v>523</v>
      </c>
      <c r="G3759" s="58" t="s">
        <v>103</v>
      </c>
      <c r="H3759" s="58" t="s">
        <v>424</v>
      </c>
      <c r="I3759" s="58" t="s">
        <v>25</v>
      </c>
      <c r="J3759" s="58" t="s">
        <v>25</v>
      </c>
      <c r="K3759" s="57" t="s">
        <v>4703</v>
      </c>
      <c r="L3759" s="184">
        <v>0</v>
      </c>
      <c r="M3759" s="185">
        <v>23442</v>
      </c>
      <c r="N3759" s="186">
        <v>23442</v>
      </c>
      <c r="O3759" s="187">
        <f t="shared" si="490"/>
        <v>0</v>
      </c>
      <c r="P3759" s="59">
        <f t="shared" si="488"/>
        <v>100</v>
      </c>
    </row>
    <row r="3760" spans="1:16" s="2" customFormat="1" ht="28.5" outlineLevel="2" x14ac:dyDescent="0.2">
      <c r="A3760" s="217">
        <f t="shared" si="489"/>
        <v>3757</v>
      </c>
      <c r="B3760" s="57" t="s">
        <v>4704</v>
      </c>
      <c r="C3760" s="58" t="s">
        <v>4505</v>
      </c>
      <c r="D3760" s="58" t="s">
        <v>4350</v>
      </c>
      <c r="E3760" s="58" t="s">
        <v>2112</v>
      </c>
      <c r="F3760" s="58" t="s">
        <v>523</v>
      </c>
      <c r="G3760" s="58" t="s">
        <v>103</v>
      </c>
      <c r="H3760" s="58" t="s">
        <v>424</v>
      </c>
      <c r="I3760" s="58" t="s">
        <v>25</v>
      </c>
      <c r="J3760" s="58" t="s">
        <v>25</v>
      </c>
      <c r="K3760" s="57" t="s">
        <v>4705</v>
      </c>
      <c r="L3760" s="184">
        <v>0</v>
      </c>
      <c r="M3760" s="185">
        <v>14342</v>
      </c>
      <c r="N3760" s="186">
        <v>14342</v>
      </c>
      <c r="O3760" s="187">
        <f t="shared" si="490"/>
        <v>0</v>
      </c>
      <c r="P3760" s="59">
        <f t="shared" si="488"/>
        <v>100</v>
      </c>
    </row>
    <row r="3761" spans="1:16" s="2" customFormat="1" ht="28.5" outlineLevel="2" x14ac:dyDescent="0.2">
      <c r="A3761" s="217">
        <f t="shared" si="489"/>
        <v>3758</v>
      </c>
      <c r="B3761" s="57" t="s">
        <v>4706</v>
      </c>
      <c r="C3761" s="58" t="s">
        <v>4505</v>
      </c>
      <c r="D3761" s="58" t="s">
        <v>4350</v>
      </c>
      <c r="E3761" s="58" t="s">
        <v>4364</v>
      </c>
      <c r="F3761" s="58" t="s">
        <v>523</v>
      </c>
      <c r="G3761" s="58" t="s">
        <v>998</v>
      </c>
      <c r="H3761" s="58" t="s">
        <v>424</v>
      </c>
      <c r="I3761" s="58" t="s">
        <v>25</v>
      </c>
      <c r="J3761" s="58" t="s">
        <v>25</v>
      </c>
      <c r="K3761" s="57" t="s">
        <v>4707</v>
      </c>
      <c r="L3761" s="184">
        <v>0</v>
      </c>
      <c r="M3761" s="185">
        <v>24227</v>
      </c>
      <c r="N3761" s="186">
        <v>24227</v>
      </c>
      <c r="O3761" s="187">
        <f t="shared" si="490"/>
        <v>0</v>
      </c>
      <c r="P3761" s="59">
        <f t="shared" si="488"/>
        <v>100</v>
      </c>
    </row>
    <row r="3762" spans="1:16" s="2" customFormat="1" ht="28.5" outlineLevel="2" x14ac:dyDescent="0.2">
      <c r="A3762" s="217">
        <f t="shared" si="489"/>
        <v>3759</v>
      </c>
      <c r="B3762" s="57" t="s">
        <v>4708</v>
      </c>
      <c r="C3762" s="58" t="s">
        <v>4505</v>
      </c>
      <c r="D3762" s="58" t="s">
        <v>4350</v>
      </c>
      <c r="E3762" s="58" t="s">
        <v>625</v>
      </c>
      <c r="F3762" s="58" t="s">
        <v>523</v>
      </c>
      <c r="G3762" s="58" t="s">
        <v>998</v>
      </c>
      <c r="H3762" s="58" t="s">
        <v>424</v>
      </c>
      <c r="I3762" s="58" t="s">
        <v>25</v>
      </c>
      <c r="J3762" s="58" t="s">
        <v>25</v>
      </c>
      <c r="K3762" s="57" t="s">
        <v>4709</v>
      </c>
      <c r="L3762" s="184">
        <v>0</v>
      </c>
      <c r="M3762" s="185">
        <v>18033</v>
      </c>
      <c r="N3762" s="186">
        <v>18033</v>
      </c>
      <c r="O3762" s="187">
        <f t="shared" si="490"/>
        <v>0</v>
      </c>
      <c r="P3762" s="59">
        <f t="shared" si="488"/>
        <v>100</v>
      </c>
    </row>
    <row r="3763" spans="1:16" s="2" customFormat="1" ht="14.25" customHeight="1" outlineLevel="2" x14ac:dyDescent="0.2">
      <c r="A3763" s="217">
        <f t="shared" si="489"/>
        <v>3760</v>
      </c>
      <c r="B3763" s="57" t="s">
        <v>4710</v>
      </c>
      <c r="C3763" s="58" t="s">
        <v>4505</v>
      </c>
      <c r="D3763" s="58" t="s">
        <v>4350</v>
      </c>
      <c r="E3763" s="58" t="s">
        <v>4376</v>
      </c>
      <c r="F3763" s="58" t="s">
        <v>523</v>
      </c>
      <c r="G3763" s="58" t="s">
        <v>998</v>
      </c>
      <c r="H3763" s="58" t="s">
        <v>424</v>
      </c>
      <c r="I3763" s="58" t="s">
        <v>25</v>
      </c>
      <c r="J3763" s="58" t="s">
        <v>25</v>
      </c>
      <c r="K3763" s="57" t="s">
        <v>4711</v>
      </c>
      <c r="L3763" s="184">
        <v>0</v>
      </c>
      <c r="M3763" s="185">
        <v>11715</v>
      </c>
      <c r="N3763" s="186">
        <v>11715</v>
      </c>
      <c r="O3763" s="187">
        <f t="shared" si="490"/>
        <v>0</v>
      </c>
      <c r="P3763" s="59">
        <f t="shared" si="488"/>
        <v>100</v>
      </c>
    </row>
    <row r="3764" spans="1:16" s="2" customFormat="1" ht="28.5" outlineLevel="2" x14ac:dyDescent="0.2">
      <c r="A3764" s="217">
        <f t="shared" si="489"/>
        <v>3761</v>
      </c>
      <c r="B3764" s="57" t="s">
        <v>4712</v>
      </c>
      <c r="C3764" s="58" t="s">
        <v>4505</v>
      </c>
      <c r="D3764" s="58" t="s">
        <v>4350</v>
      </c>
      <c r="E3764" s="58" t="s">
        <v>522</v>
      </c>
      <c r="F3764" s="58" t="s">
        <v>523</v>
      </c>
      <c r="G3764" s="58" t="s">
        <v>998</v>
      </c>
      <c r="H3764" s="58" t="s">
        <v>424</v>
      </c>
      <c r="I3764" s="58" t="s">
        <v>25</v>
      </c>
      <c r="J3764" s="58" t="s">
        <v>25</v>
      </c>
      <c r="K3764" s="57" t="s">
        <v>4713</v>
      </c>
      <c r="L3764" s="184">
        <v>0</v>
      </c>
      <c r="M3764" s="185">
        <v>17524</v>
      </c>
      <c r="N3764" s="186">
        <v>17524</v>
      </c>
      <c r="O3764" s="187">
        <f t="shared" si="490"/>
        <v>0</v>
      </c>
      <c r="P3764" s="59">
        <f t="shared" ref="P3764:P3826" si="491">N3764/M3764*100</f>
        <v>100</v>
      </c>
    </row>
    <row r="3765" spans="1:16" s="2" customFormat="1" ht="28.5" outlineLevel="2" x14ac:dyDescent="0.2">
      <c r="A3765" s="217">
        <f t="shared" si="489"/>
        <v>3762</v>
      </c>
      <c r="B3765" s="57" t="s">
        <v>4714</v>
      </c>
      <c r="C3765" s="58" t="s">
        <v>4505</v>
      </c>
      <c r="D3765" s="58" t="s">
        <v>4350</v>
      </c>
      <c r="E3765" s="58" t="s">
        <v>4367</v>
      </c>
      <c r="F3765" s="58" t="s">
        <v>523</v>
      </c>
      <c r="G3765" s="58" t="s">
        <v>998</v>
      </c>
      <c r="H3765" s="58" t="s">
        <v>424</v>
      </c>
      <c r="I3765" s="58" t="s">
        <v>25</v>
      </c>
      <c r="J3765" s="58" t="s">
        <v>25</v>
      </c>
      <c r="K3765" s="57" t="s">
        <v>4715</v>
      </c>
      <c r="L3765" s="184">
        <v>0</v>
      </c>
      <c r="M3765" s="185">
        <v>26520</v>
      </c>
      <c r="N3765" s="186">
        <v>26520</v>
      </c>
      <c r="O3765" s="187">
        <f t="shared" si="490"/>
        <v>0</v>
      </c>
      <c r="P3765" s="59">
        <f t="shared" si="491"/>
        <v>100</v>
      </c>
    </row>
    <row r="3766" spans="1:16" s="2" customFormat="1" ht="28.5" outlineLevel="2" x14ac:dyDescent="0.2">
      <c r="A3766" s="217">
        <f t="shared" si="489"/>
        <v>3763</v>
      </c>
      <c r="B3766" s="57" t="s">
        <v>4716</v>
      </c>
      <c r="C3766" s="58" t="s">
        <v>4505</v>
      </c>
      <c r="D3766" s="58" t="s">
        <v>4350</v>
      </c>
      <c r="E3766" s="58" t="s">
        <v>525</v>
      </c>
      <c r="F3766" s="58" t="s">
        <v>523</v>
      </c>
      <c r="G3766" s="58" t="s">
        <v>998</v>
      </c>
      <c r="H3766" s="58" t="s">
        <v>424</v>
      </c>
      <c r="I3766" s="58" t="s">
        <v>25</v>
      </c>
      <c r="J3766" s="58" t="s">
        <v>25</v>
      </c>
      <c r="K3766" s="57" t="s">
        <v>4717</v>
      </c>
      <c r="L3766" s="184">
        <v>0</v>
      </c>
      <c r="M3766" s="185">
        <v>12680</v>
      </c>
      <c r="N3766" s="186">
        <v>12680</v>
      </c>
      <c r="O3766" s="187">
        <f t="shared" si="490"/>
        <v>0</v>
      </c>
      <c r="P3766" s="59">
        <f t="shared" si="491"/>
        <v>100</v>
      </c>
    </row>
    <row r="3767" spans="1:16" s="2" customFormat="1" ht="28.5" outlineLevel="2" x14ac:dyDescent="0.2">
      <c r="A3767" s="217">
        <f t="shared" si="489"/>
        <v>3764</v>
      </c>
      <c r="B3767" s="57" t="s">
        <v>4718</v>
      </c>
      <c r="C3767" s="58" t="s">
        <v>4505</v>
      </c>
      <c r="D3767" s="58" t="s">
        <v>4350</v>
      </c>
      <c r="E3767" s="58" t="s">
        <v>1571</v>
      </c>
      <c r="F3767" s="58" t="s">
        <v>523</v>
      </c>
      <c r="G3767" s="58" t="s">
        <v>998</v>
      </c>
      <c r="H3767" s="58" t="s">
        <v>424</v>
      </c>
      <c r="I3767" s="58" t="s">
        <v>25</v>
      </c>
      <c r="J3767" s="58" t="s">
        <v>25</v>
      </c>
      <c r="K3767" s="57" t="s">
        <v>4719</v>
      </c>
      <c r="L3767" s="184">
        <v>0</v>
      </c>
      <c r="M3767" s="185">
        <v>107112</v>
      </c>
      <c r="N3767" s="186">
        <v>107112</v>
      </c>
      <c r="O3767" s="187">
        <f t="shared" si="490"/>
        <v>0</v>
      </c>
      <c r="P3767" s="59">
        <f t="shared" si="491"/>
        <v>100</v>
      </c>
    </row>
    <row r="3768" spans="1:16" s="2" customFormat="1" ht="28.5" outlineLevel="2" x14ac:dyDescent="0.2">
      <c r="A3768" s="217">
        <f t="shared" si="489"/>
        <v>3765</v>
      </c>
      <c r="B3768" s="57" t="s">
        <v>4720</v>
      </c>
      <c r="C3768" s="58" t="s">
        <v>4505</v>
      </c>
      <c r="D3768" s="58" t="s">
        <v>4350</v>
      </c>
      <c r="E3768" s="58" t="s">
        <v>4382</v>
      </c>
      <c r="F3768" s="58" t="s">
        <v>523</v>
      </c>
      <c r="G3768" s="58" t="s">
        <v>998</v>
      </c>
      <c r="H3768" s="58" t="s">
        <v>424</v>
      </c>
      <c r="I3768" s="58" t="s">
        <v>25</v>
      </c>
      <c r="J3768" s="58" t="s">
        <v>25</v>
      </c>
      <c r="K3768" s="57" t="s">
        <v>4721</v>
      </c>
      <c r="L3768" s="184">
        <v>0</v>
      </c>
      <c r="M3768" s="185">
        <v>13034</v>
      </c>
      <c r="N3768" s="186">
        <v>13034</v>
      </c>
      <c r="O3768" s="187">
        <f t="shared" si="490"/>
        <v>0</v>
      </c>
      <c r="P3768" s="59">
        <f t="shared" si="491"/>
        <v>100</v>
      </c>
    </row>
    <row r="3769" spans="1:16" s="2" customFormat="1" ht="28.5" outlineLevel="2" x14ac:dyDescent="0.2">
      <c r="A3769" s="217">
        <f t="shared" si="489"/>
        <v>3766</v>
      </c>
      <c r="B3769" s="57" t="s">
        <v>4722</v>
      </c>
      <c r="C3769" s="58" t="s">
        <v>4505</v>
      </c>
      <c r="D3769" s="58" t="s">
        <v>4350</v>
      </c>
      <c r="E3769" s="58" t="s">
        <v>4370</v>
      </c>
      <c r="F3769" s="58" t="s">
        <v>523</v>
      </c>
      <c r="G3769" s="58" t="s">
        <v>998</v>
      </c>
      <c r="H3769" s="58" t="s">
        <v>424</v>
      </c>
      <c r="I3769" s="58" t="s">
        <v>25</v>
      </c>
      <c r="J3769" s="58" t="s">
        <v>25</v>
      </c>
      <c r="K3769" s="57" t="s">
        <v>4723</v>
      </c>
      <c r="L3769" s="184">
        <v>0</v>
      </c>
      <c r="M3769" s="185">
        <v>19533</v>
      </c>
      <c r="N3769" s="186">
        <v>19533</v>
      </c>
      <c r="O3769" s="187">
        <f t="shared" si="490"/>
        <v>0</v>
      </c>
      <c r="P3769" s="59">
        <f t="shared" si="491"/>
        <v>100</v>
      </c>
    </row>
    <row r="3770" spans="1:16" s="2" customFormat="1" ht="28.5" outlineLevel="2" x14ac:dyDescent="0.2">
      <c r="A3770" s="217">
        <f t="shared" si="489"/>
        <v>3767</v>
      </c>
      <c r="B3770" s="57" t="s">
        <v>4724</v>
      </c>
      <c r="C3770" s="58" t="s">
        <v>4505</v>
      </c>
      <c r="D3770" s="58" t="s">
        <v>4350</v>
      </c>
      <c r="E3770" s="58" t="s">
        <v>1603</v>
      </c>
      <c r="F3770" s="58" t="s">
        <v>523</v>
      </c>
      <c r="G3770" s="58" t="s">
        <v>998</v>
      </c>
      <c r="H3770" s="58" t="s">
        <v>424</v>
      </c>
      <c r="I3770" s="58" t="s">
        <v>25</v>
      </c>
      <c r="J3770" s="58" t="s">
        <v>25</v>
      </c>
      <c r="K3770" s="57" t="s">
        <v>4725</v>
      </c>
      <c r="L3770" s="184">
        <v>0</v>
      </c>
      <c r="M3770" s="185">
        <v>49611</v>
      </c>
      <c r="N3770" s="186">
        <v>49611</v>
      </c>
      <c r="O3770" s="187">
        <f t="shared" si="490"/>
        <v>0</v>
      </c>
      <c r="P3770" s="59">
        <f t="shared" si="491"/>
        <v>100</v>
      </c>
    </row>
    <row r="3771" spans="1:16" s="2" customFormat="1" ht="28.5" outlineLevel="2" x14ac:dyDescent="0.2">
      <c r="A3771" s="217">
        <f t="shared" si="489"/>
        <v>3768</v>
      </c>
      <c r="B3771" s="57" t="s">
        <v>4726</v>
      </c>
      <c r="C3771" s="58" t="s">
        <v>4505</v>
      </c>
      <c r="D3771" s="58" t="s">
        <v>4350</v>
      </c>
      <c r="E3771" s="58" t="s">
        <v>4373</v>
      </c>
      <c r="F3771" s="58" t="s">
        <v>523</v>
      </c>
      <c r="G3771" s="58" t="s">
        <v>998</v>
      </c>
      <c r="H3771" s="58" t="s">
        <v>424</v>
      </c>
      <c r="I3771" s="58" t="s">
        <v>25</v>
      </c>
      <c r="J3771" s="58" t="s">
        <v>25</v>
      </c>
      <c r="K3771" s="57" t="s">
        <v>4727</v>
      </c>
      <c r="L3771" s="184">
        <v>0</v>
      </c>
      <c r="M3771" s="185">
        <v>39166</v>
      </c>
      <c r="N3771" s="186">
        <v>39166</v>
      </c>
      <c r="O3771" s="187">
        <f t="shared" si="490"/>
        <v>0</v>
      </c>
      <c r="P3771" s="59">
        <f t="shared" si="491"/>
        <v>100</v>
      </c>
    </row>
    <row r="3772" spans="1:16" s="2" customFormat="1" ht="28.5" outlineLevel="2" x14ac:dyDescent="0.2">
      <c r="A3772" s="217">
        <f t="shared" si="489"/>
        <v>3769</v>
      </c>
      <c r="B3772" s="57" t="s">
        <v>4728</v>
      </c>
      <c r="C3772" s="58" t="s">
        <v>4505</v>
      </c>
      <c r="D3772" s="58" t="s">
        <v>4350</v>
      </c>
      <c r="E3772" s="58" t="s">
        <v>4384</v>
      </c>
      <c r="F3772" s="58" t="s">
        <v>523</v>
      </c>
      <c r="G3772" s="58" t="s">
        <v>998</v>
      </c>
      <c r="H3772" s="58" t="s">
        <v>424</v>
      </c>
      <c r="I3772" s="58" t="s">
        <v>25</v>
      </c>
      <c r="J3772" s="58" t="s">
        <v>25</v>
      </c>
      <c r="K3772" s="57" t="s">
        <v>4729</v>
      </c>
      <c r="L3772" s="184">
        <v>0</v>
      </c>
      <c r="M3772" s="185">
        <v>31944</v>
      </c>
      <c r="N3772" s="186">
        <v>31944</v>
      </c>
      <c r="O3772" s="187">
        <f t="shared" si="490"/>
        <v>0</v>
      </c>
      <c r="P3772" s="59">
        <f t="shared" si="491"/>
        <v>100</v>
      </c>
    </row>
    <row r="3773" spans="1:16" s="2" customFormat="1" ht="14.25" customHeight="1" outlineLevel="2" x14ac:dyDescent="0.2">
      <c r="A3773" s="217">
        <f t="shared" si="489"/>
        <v>3770</v>
      </c>
      <c r="B3773" s="57" t="s">
        <v>4730</v>
      </c>
      <c r="C3773" s="58" t="s">
        <v>4505</v>
      </c>
      <c r="D3773" s="58" t="s">
        <v>4350</v>
      </c>
      <c r="E3773" s="58" t="s">
        <v>4386</v>
      </c>
      <c r="F3773" s="58" t="s">
        <v>523</v>
      </c>
      <c r="G3773" s="58" t="s">
        <v>998</v>
      </c>
      <c r="H3773" s="58" t="s">
        <v>424</v>
      </c>
      <c r="I3773" s="58" t="s">
        <v>25</v>
      </c>
      <c r="J3773" s="58" t="s">
        <v>25</v>
      </c>
      <c r="K3773" s="57" t="s">
        <v>4731</v>
      </c>
      <c r="L3773" s="184">
        <v>0</v>
      </c>
      <c r="M3773" s="185">
        <v>31810</v>
      </c>
      <c r="N3773" s="186">
        <v>31810</v>
      </c>
      <c r="O3773" s="187">
        <f t="shared" si="490"/>
        <v>0</v>
      </c>
      <c r="P3773" s="59">
        <f t="shared" si="491"/>
        <v>100</v>
      </c>
    </row>
    <row r="3774" spans="1:16" s="2" customFormat="1" ht="28.5" outlineLevel="2" x14ac:dyDescent="0.2">
      <c r="A3774" s="217">
        <f t="shared" si="489"/>
        <v>3771</v>
      </c>
      <c r="B3774" s="57" t="s">
        <v>4732</v>
      </c>
      <c r="C3774" s="58" t="s">
        <v>4505</v>
      </c>
      <c r="D3774" s="58" t="s">
        <v>4350</v>
      </c>
      <c r="E3774" s="58" t="s">
        <v>25</v>
      </c>
      <c r="F3774" s="58" t="s">
        <v>4733</v>
      </c>
      <c r="G3774" s="58" t="s">
        <v>89</v>
      </c>
      <c r="H3774" s="58" t="s">
        <v>424</v>
      </c>
      <c r="I3774" s="58" t="s">
        <v>25</v>
      </c>
      <c r="J3774" s="58" t="s">
        <v>25</v>
      </c>
      <c r="K3774" s="57" t="s">
        <v>4734</v>
      </c>
      <c r="L3774" s="184">
        <v>0</v>
      </c>
      <c r="M3774" s="185">
        <v>1407</v>
      </c>
      <c r="N3774" s="186">
        <v>1407</v>
      </c>
      <c r="O3774" s="187">
        <f t="shared" si="490"/>
        <v>0</v>
      </c>
      <c r="P3774" s="59">
        <f t="shared" si="491"/>
        <v>100</v>
      </c>
    </row>
    <row r="3775" spans="1:16" s="2" customFormat="1" ht="28.5" outlineLevel="2" x14ac:dyDescent="0.2">
      <c r="A3775" s="217">
        <f t="shared" si="489"/>
        <v>3772</v>
      </c>
      <c r="B3775" s="57" t="s">
        <v>4735</v>
      </c>
      <c r="C3775" s="58" t="s">
        <v>4505</v>
      </c>
      <c r="D3775" s="58" t="s">
        <v>4350</v>
      </c>
      <c r="E3775" s="58" t="s">
        <v>25</v>
      </c>
      <c r="F3775" s="58" t="s">
        <v>4733</v>
      </c>
      <c r="G3775" s="58" t="s">
        <v>89</v>
      </c>
      <c r="H3775" s="58" t="s">
        <v>424</v>
      </c>
      <c r="I3775" s="58" t="s">
        <v>25</v>
      </c>
      <c r="J3775" s="58" t="s">
        <v>25</v>
      </c>
      <c r="K3775" s="57" t="s">
        <v>4736</v>
      </c>
      <c r="L3775" s="184">
        <v>0</v>
      </c>
      <c r="M3775" s="185">
        <v>6468</v>
      </c>
      <c r="N3775" s="186">
        <v>6468</v>
      </c>
      <c r="O3775" s="187">
        <f t="shared" si="490"/>
        <v>0</v>
      </c>
      <c r="P3775" s="59">
        <f t="shared" si="491"/>
        <v>100</v>
      </c>
    </row>
    <row r="3776" spans="1:16" s="2" customFormat="1" ht="14.25" customHeight="1" outlineLevel="2" x14ac:dyDescent="0.2">
      <c r="A3776" s="217">
        <f t="shared" si="489"/>
        <v>3773</v>
      </c>
      <c r="B3776" s="57" t="s">
        <v>4737</v>
      </c>
      <c r="C3776" s="58" t="s">
        <v>4505</v>
      </c>
      <c r="D3776" s="58" t="s">
        <v>4350</v>
      </c>
      <c r="E3776" s="58" t="s">
        <v>25</v>
      </c>
      <c r="F3776" s="58" t="s">
        <v>4733</v>
      </c>
      <c r="G3776" s="58" t="s">
        <v>89</v>
      </c>
      <c r="H3776" s="58" t="s">
        <v>424</v>
      </c>
      <c r="I3776" s="58" t="s">
        <v>25</v>
      </c>
      <c r="J3776" s="58" t="s">
        <v>25</v>
      </c>
      <c r="K3776" s="57" t="s">
        <v>4738</v>
      </c>
      <c r="L3776" s="184">
        <v>0</v>
      </c>
      <c r="M3776" s="185">
        <v>2175</v>
      </c>
      <c r="N3776" s="186">
        <v>2175</v>
      </c>
      <c r="O3776" s="187">
        <f t="shared" si="490"/>
        <v>0</v>
      </c>
      <c r="P3776" s="59">
        <f t="shared" si="491"/>
        <v>100</v>
      </c>
    </row>
    <row r="3777" spans="1:16" s="2" customFormat="1" ht="14.25" customHeight="1" outlineLevel="2" x14ac:dyDescent="0.2">
      <c r="A3777" s="217">
        <f t="shared" si="489"/>
        <v>3774</v>
      </c>
      <c r="B3777" s="57" t="s">
        <v>4739</v>
      </c>
      <c r="C3777" s="58" t="s">
        <v>4505</v>
      </c>
      <c r="D3777" s="58" t="s">
        <v>4350</v>
      </c>
      <c r="E3777" s="58" t="s">
        <v>25</v>
      </c>
      <c r="F3777" s="58" t="s">
        <v>4733</v>
      </c>
      <c r="G3777" s="58" t="s">
        <v>159</v>
      </c>
      <c r="H3777" s="58" t="s">
        <v>424</v>
      </c>
      <c r="I3777" s="58" t="s">
        <v>25</v>
      </c>
      <c r="J3777" s="58" t="s">
        <v>25</v>
      </c>
      <c r="K3777" s="57" t="s">
        <v>4740</v>
      </c>
      <c r="L3777" s="184">
        <v>0</v>
      </c>
      <c r="M3777" s="185">
        <v>1362</v>
      </c>
      <c r="N3777" s="186">
        <v>1362</v>
      </c>
      <c r="O3777" s="187">
        <f t="shared" si="490"/>
        <v>0</v>
      </c>
      <c r="P3777" s="59">
        <f t="shared" si="491"/>
        <v>100</v>
      </c>
    </row>
    <row r="3778" spans="1:16" s="2" customFormat="1" ht="14.25" customHeight="1" outlineLevel="2" x14ac:dyDescent="0.2">
      <c r="A3778" s="217">
        <f t="shared" si="489"/>
        <v>3775</v>
      </c>
      <c r="B3778" s="57" t="s">
        <v>8476</v>
      </c>
      <c r="C3778" s="58" t="s">
        <v>4505</v>
      </c>
      <c r="D3778" s="58" t="s">
        <v>4350</v>
      </c>
      <c r="E3778" s="58" t="s">
        <v>25</v>
      </c>
      <c r="F3778" s="58" t="s">
        <v>4489</v>
      </c>
      <c r="G3778" s="58" t="s">
        <v>809</v>
      </c>
      <c r="H3778" s="58" t="s">
        <v>424</v>
      </c>
      <c r="I3778" s="58" t="s">
        <v>25</v>
      </c>
      <c r="J3778" s="58" t="s">
        <v>25</v>
      </c>
      <c r="K3778" s="57" t="s">
        <v>4741</v>
      </c>
      <c r="L3778" s="184">
        <v>0</v>
      </c>
      <c r="M3778" s="185">
        <v>1851</v>
      </c>
      <c r="N3778" s="186">
        <v>1851</v>
      </c>
      <c r="O3778" s="187">
        <f t="shared" si="490"/>
        <v>0</v>
      </c>
      <c r="P3778" s="59">
        <f t="shared" si="491"/>
        <v>100</v>
      </c>
    </row>
    <row r="3779" spans="1:16" s="2" customFormat="1" ht="14.25" customHeight="1" outlineLevel="2" x14ac:dyDescent="0.2">
      <c r="A3779" s="217">
        <f t="shared" si="489"/>
        <v>3776</v>
      </c>
      <c r="B3779" s="57" t="s">
        <v>4742</v>
      </c>
      <c r="C3779" s="58" t="s">
        <v>4505</v>
      </c>
      <c r="D3779" s="58" t="s">
        <v>4350</v>
      </c>
      <c r="E3779" s="58" t="s">
        <v>25</v>
      </c>
      <c r="F3779" s="58" t="s">
        <v>4489</v>
      </c>
      <c r="G3779" s="58" t="s">
        <v>89</v>
      </c>
      <c r="H3779" s="58" t="s">
        <v>424</v>
      </c>
      <c r="I3779" s="58" t="s">
        <v>25</v>
      </c>
      <c r="J3779" s="58" t="s">
        <v>25</v>
      </c>
      <c r="K3779" s="57" t="s">
        <v>4743</v>
      </c>
      <c r="L3779" s="184">
        <v>0</v>
      </c>
      <c r="M3779" s="185">
        <v>3654</v>
      </c>
      <c r="N3779" s="186">
        <v>3654</v>
      </c>
      <c r="O3779" s="187">
        <f t="shared" si="490"/>
        <v>0</v>
      </c>
      <c r="P3779" s="59">
        <f t="shared" si="491"/>
        <v>100</v>
      </c>
    </row>
    <row r="3780" spans="1:16" s="2" customFormat="1" ht="14.25" customHeight="1" outlineLevel="2" x14ac:dyDescent="0.2">
      <c r="A3780" s="217">
        <f t="shared" si="489"/>
        <v>3777</v>
      </c>
      <c r="B3780" s="57" t="s">
        <v>4488</v>
      </c>
      <c r="C3780" s="58" t="s">
        <v>4505</v>
      </c>
      <c r="D3780" s="58" t="s">
        <v>4350</v>
      </c>
      <c r="E3780" s="58" t="s">
        <v>25</v>
      </c>
      <c r="F3780" s="58" t="s">
        <v>4489</v>
      </c>
      <c r="G3780" s="58" t="s">
        <v>159</v>
      </c>
      <c r="H3780" s="58" t="s">
        <v>424</v>
      </c>
      <c r="I3780" s="58" t="s">
        <v>25</v>
      </c>
      <c r="J3780" s="58" t="s">
        <v>25</v>
      </c>
      <c r="K3780" s="57" t="s">
        <v>4490</v>
      </c>
      <c r="L3780" s="184">
        <v>0</v>
      </c>
      <c r="M3780" s="185">
        <v>2664</v>
      </c>
      <c r="N3780" s="186">
        <v>2664</v>
      </c>
      <c r="O3780" s="187">
        <f t="shared" si="490"/>
        <v>0</v>
      </c>
      <c r="P3780" s="59">
        <f t="shared" si="491"/>
        <v>100</v>
      </c>
    </row>
    <row r="3781" spans="1:16" s="2" customFormat="1" ht="14.25" customHeight="1" outlineLevel="2" x14ac:dyDescent="0.2">
      <c r="A3781" s="217">
        <f t="shared" si="489"/>
        <v>3778</v>
      </c>
      <c r="B3781" s="57" t="s">
        <v>4491</v>
      </c>
      <c r="C3781" s="58" t="s">
        <v>4505</v>
      </c>
      <c r="D3781" s="58" t="s">
        <v>4350</v>
      </c>
      <c r="E3781" s="58" t="s">
        <v>25</v>
      </c>
      <c r="F3781" s="58" t="s">
        <v>4489</v>
      </c>
      <c r="G3781" s="58" t="s">
        <v>86</v>
      </c>
      <c r="H3781" s="58" t="s">
        <v>424</v>
      </c>
      <c r="I3781" s="58" t="s">
        <v>25</v>
      </c>
      <c r="J3781" s="58" t="s">
        <v>25</v>
      </c>
      <c r="K3781" s="57" t="s">
        <v>4492</v>
      </c>
      <c r="L3781" s="184">
        <v>0</v>
      </c>
      <c r="M3781" s="185">
        <v>4523</v>
      </c>
      <c r="N3781" s="186">
        <v>4523</v>
      </c>
      <c r="O3781" s="187">
        <f t="shared" si="490"/>
        <v>0</v>
      </c>
      <c r="P3781" s="59">
        <f t="shared" si="491"/>
        <v>100</v>
      </c>
    </row>
    <row r="3782" spans="1:16" s="2" customFormat="1" ht="14.25" customHeight="1" outlineLevel="2" x14ac:dyDescent="0.2">
      <c r="A3782" s="217">
        <f t="shared" ref="A3782:A3845" si="492">A3781+1</f>
        <v>3779</v>
      </c>
      <c r="B3782" s="57" t="s">
        <v>4744</v>
      </c>
      <c r="C3782" s="58" t="s">
        <v>4505</v>
      </c>
      <c r="D3782" s="58" t="s">
        <v>4350</v>
      </c>
      <c r="E3782" s="58" t="s">
        <v>25</v>
      </c>
      <c r="F3782" s="58" t="s">
        <v>710</v>
      </c>
      <c r="G3782" s="58" t="s">
        <v>159</v>
      </c>
      <c r="H3782" s="58" t="s">
        <v>424</v>
      </c>
      <c r="I3782" s="58" t="s">
        <v>25</v>
      </c>
      <c r="J3782" s="58" t="s">
        <v>25</v>
      </c>
      <c r="K3782" s="57" t="s">
        <v>4745</v>
      </c>
      <c r="L3782" s="184">
        <v>0</v>
      </c>
      <c r="M3782" s="185">
        <v>2366</v>
      </c>
      <c r="N3782" s="186">
        <v>2366</v>
      </c>
      <c r="O3782" s="187">
        <f t="shared" si="490"/>
        <v>0</v>
      </c>
      <c r="P3782" s="59">
        <f t="shared" si="491"/>
        <v>100</v>
      </c>
    </row>
    <row r="3783" spans="1:16" s="2" customFormat="1" ht="28.5" outlineLevel="2" x14ac:dyDescent="0.2">
      <c r="A3783" s="217">
        <f t="shared" si="492"/>
        <v>3780</v>
      </c>
      <c r="B3783" s="57" t="s">
        <v>4746</v>
      </c>
      <c r="C3783" s="58" t="s">
        <v>4505</v>
      </c>
      <c r="D3783" s="58" t="s">
        <v>4350</v>
      </c>
      <c r="E3783" s="58" t="s">
        <v>25</v>
      </c>
      <c r="F3783" s="58" t="s">
        <v>710</v>
      </c>
      <c r="G3783" s="58" t="s">
        <v>764</v>
      </c>
      <c r="H3783" s="58" t="s">
        <v>424</v>
      </c>
      <c r="I3783" s="58" t="s">
        <v>25</v>
      </c>
      <c r="J3783" s="58" t="s">
        <v>25</v>
      </c>
      <c r="K3783" s="57" t="s">
        <v>4747</v>
      </c>
      <c r="L3783" s="184">
        <v>0</v>
      </c>
      <c r="M3783" s="185">
        <v>1337</v>
      </c>
      <c r="N3783" s="186">
        <v>1337</v>
      </c>
      <c r="O3783" s="187">
        <f t="shared" si="490"/>
        <v>0</v>
      </c>
      <c r="P3783" s="59">
        <f t="shared" si="491"/>
        <v>100</v>
      </c>
    </row>
    <row r="3784" spans="1:16" s="2" customFormat="1" ht="14.25" customHeight="1" outlineLevel="2" x14ac:dyDescent="0.2">
      <c r="A3784" s="217">
        <f t="shared" si="492"/>
        <v>3781</v>
      </c>
      <c r="B3784" s="57" t="s">
        <v>4748</v>
      </c>
      <c r="C3784" s="58" t="s">
        <v>4505</v>
      </c>
      <c r="D3784" s="58" t="s">
        <v>4350</v>
      </c>
      <c r="E3784" s="58" t="s">
        <v>25</v>
      </c>
      <c r="F3784" s="58" t="s">
        <v>710</v>
      </c>
      <c r="G3784" s="58" t="s">
        <v>777</v>
      </c>
      <c r="H3784" s="58" t="s">
        <v>424</v>
      </c>
      <c r="I3784" s="58" t="s">
        <v>25</v>
      </c>
      <c r="J3784" s="58" t="s">
        <v>25</v>
      </c>
      <c r="K3784" s="57" t="s">
        <v>4749</v>
      </c>
      <c r="L3784" s="184">
        <v>0</v>
      </c>
      <c r="M3784" s="185">
        <v>822</v>
      </c>
      <c r="N3784" s="186">
        <v>822</v>
      </c>
      <c r="O3784" s="187">
        <f t="shared" si="490"/>
        <v>0</v>
      </c>
      <c r="P3784" s="59">
        <f t="shared" si="491"/>
        <v>100</v>
      </c>
    </row>
    <row r="3785" spans="1:16" s="2" customFormat="1" ht="14.25" customHeight="1" outlineLevel="2" x14ac:dyDescent="0.2">
      <c r="A3785" s="217">
        <f t="shared" si="492"/>
        <v>3782</v>
      </c>
      <c r="B3785" s="57" t="s">
        <v>4750</v>
      </c>
      <c r="C3785" s="58" t="s">
        <v>4505</v>
      </c>
      <c r="D3785" s="58" t="s">
        <v>4350</v>
      </c>
      <c r="E3785" s="58" t="s">
        <v>25</v>
      </c>
      <c r="F3785" s="58" t="s">
        <v>710</v>
      </c>
      <c r="G3785" s="58" t="s">
        <v>777</v>
      </c>
      <c r="H3785" s="58" t="s">
        <v>424</v>
      </c>
      <c r="I3785" s="58" t="s">
        <v>25</v>
      </c>
      <c r="J3785" s="58" t="s">
        <v>25</v>
      </c>
      <c r="K3785" s="57" t="s">
        <v>4751</v>
      </c>
      <c r="L3785" s="184">
        <v>0</v>
      </c>
      <c r="M3785" s="185">
        <v>1595</v>
      </c>
      <c r="N3785" s="186">
        <v>1595</v>
      </c>
      <c r="O3785" s="187">
        <f t="shared" si="490"/>
        <v>0</v>
      </c>
      <c r="P3785" s="59">
        <f t="shared" si="491"/>
        <v>100</v>
      </c>
    </row>
    <row r="3786" spans="1:16" s="2" customFormat="1" ht="28.5" outlineLevel="2" x14ac:dyDescent="0.2">
      <c r="A3786" s="217">
        <f t="shared" si="492"/>
        <v>3783</v>
      </c>
      <c r="B3786" s="57" t="s">
        <v>4752</v>
      </c>
      <c r="C3786" s="58" t="s">
        <v>4505</v>
      </c>
      <c r="D3786" s="58" t="s">
        <v>4350</v>
      </c>
      <c r="E3786" s="58" t="s">
        <v>25</v>
      </c>
      <c r="F3786" s="58" t="s">
        <v>710</v>
      </c>
      <c r="G3786" s="58" t="s">
        <v>777</v>
      </c>
      <c r="H3786" s="58" t="s">
        <v>424</v>
      </c>
      <c r="I3786" s="58" t="s">
        <v>25</v>
      </c>
      <c r="J3786" s="58" t="s">
        <v>25</v>
      </c>
      <c r="K3786" s="57" t="s">
        <v>4753</v>
      </c>
      <c r="L3786" s="184">
        <v>0</v>
      </c>
      <c r="M3786" s="185">
        <v>5068</v>
      </c>
      <c r="N3786" s="186">
        <v>5068</v>
      </c>
      <c r="O3786" s="187">
        <f t="shared" ref="O3786:O3838" si="493">N3786-M3786</f>
        <v>0</v>
      </c>
      <c r="P3786" s="59">
        <f t="shared" si="491"/>
        <v>100</v>
      </c>
    </row>
    <row r="3787" spans="1:16" s="2" customFormat="1" ht="14.25" customHeight="1" outlineLevel="2" x14ac:dyDescent="0.2">
      <c r="A3787" s="217">
        <f t="shared" si="492"/>
        <v>3784</v>
      </c>
      <c r="B3787" s="57" t="s">
        <v>4754</v>
      </c>
      <c r="C3787" s="58" t="s">
        <v>4505</v>
      </c>
      <c r="D3787" s="58" t="s">
        <v>4350</v>
      </c>
      <c r="E3787" s="58" t="s">
        <v>2791</v>
      </c>
      <c r="F3787" s="58" t="s">
        <v>710</v>
      </c>
      <c r="G3787" s="58" t="s">
        <v>103</v>
      </c>
      <c r="H3787" s="58" t="s">
        <v>424</v>
      </c>
      <c r="I3787" s="58" t="s">
        <v>25</v>
      </c>
      <c r="J3787" s="58" t="s">
        <v>25</v>
      </c>
      <c r="K3787" s="57" t="s">
        <v>4755</v>
      </c>
      <c r="L3787" s="184">
        <v>0</v>
      </c>
      <c r="M3787" s="185">
        <v>1015</v>
      </c>
      <c r="N3787" s="186">
        <v>1015</v>
      </c>
      <c r="O3787" s="187">
        <f t="shared" si="493"/>
        <v>0</v>
      </c>
      <c r="P3787" s="59">
        <f t="shared" si="491"/>
        <v>100</v>
      </c>
    </row>
    <row r="3788" spans="1:16" s="2" customFormat="1" ht="14.25" customHeight="1" outlineLevel="2" x14ac:dyDescent="0.2">
      <c r="A3788" s="217">
        <f t="shared" si="492"/>
        <v>3785</v>
      </c>
      <c r="B3788" s="57" t="s">
        <v>4756</v>
      </c>
      <c r="C3788" s="58" t="s">
        <v>4505</v>
      </c>
      <c r="D3788" s="58" t="s">
        <v>4350</v>
      </c>
      <c r="E3788" s="58" t="s">
        <v>25</v>
      </c>
      <c r="F3788" s="58" t="s">
        <v>4757</v>
      </c>
      <c r="G3788" s="58" t="s">
        <v>86</v>
      </c>
      <c r="H3788" s="58" t="s">
        <v>424</v>
      </c>
      <c r="I3788" s="58" t="s">
        <v>25</v>
      </c>
      <c r="J3788" s="58" t="s">
        <v>25</v>
      </c>
      <c r="K3788" s="57" t="s">
        <v>4758</v>
      </c>
      <c r="L3788" s="184">
        <v>0</v>
      </c>
      <c r="M3788" s="185">
        <v>6211</v>
      </c>
      <c r="N3788" s="186">
        <v>6211</v>
      </c>
      <c r="O3788" s="187">
        <f t="shared" si="493"/>
        <v>0</v>
      </c>
      <c r="P3788" s="59">
        <f t="shared" si="491"/>
        <v>100</v>
      </c>
    </row>
    <row r="3789" spans="1:16" s="2" customFormat="1" ht="28.5" outlineLevel="2" x14ac:dyDescent="0.2">
      <c r="A3789" s="217">
        <f t="shared" si="492"/>
        <v>3786</v>
      </c>
      <c r="B3789" s="57" t="s">
        <v>4759</v>
      </c>
      <c r="C3789" s="58" t="s">
        <v>4505</v>
      </c>
      <c r="D3789" s="58" t="s">
        <v>4350</v>
      </c>
      <c r="E3789" s="58" t="s">
        <v>2512</v>
      </c>
      <c r="F3789" s="58" t="s">
        <v>4760</v>
      </c>
      <c r="G3789" s="58" t="s">
        <v>998</v>
      </c>
      <c r="H3789" s="58" t="s">
        <v>424</v>
      </c>
      <c r="I3789" s="58" t="s">
        <v>25</v>
      </c>
      <c r="J3789" s="58" t="s">
        <v>25</v>
      </c>
      <c r="K3789" s="57" t="s">
        <v>4761</v>
      </c>
      <c r="L3789" s="184">
        <v>0</v>
      </c>
      <c r="M3789" s="185">
        <v>439</v>
      </c>
      <c r="N3789" s="186">
        <v>439</v>
      </c>
      <c r="O3789" s="187">
        <f t="shared" si="493"/>
        <v>0</v>
      </c>
      <c r="P3789" s="59">
        <f t="shared" si="491"/>
        <v>100</v>
      </c>
    </row>
    <row r="3790" spans="1:16" s="2" customFormat="1" ht="14.25" customHeight="1" outlineLevel="2" x14ac:dyDescent="0.2">
      <c r="A3790" s="217">
        <f t="shared" si="492"/>
        <v>3787</v>
      </c>
      <c r="B3790" s="57" t="s">
        <v>4493</v>
      </c>
      <c r="C3790" s="58" t="s">
        <v>4505</v>
      </c>
      <c r="D3790" s="58" t="s">
        <v>4350</v>
      </c>
      <c r="E3790" s="58" t="s">
        <v>25</v>
      </c>
      <c r="F3790" s="58" t="s">
        <v>85</v>
      </c>
      <c r="G3790" s="58" t="s">
        <v>159</v>
      </c>
      <c r="H3790" s="58" t="s">
        <v>424</v>
      </c>
      <c r="I3790" s="58" t="s">
        <v>25</v>
      </c>
      <c r="J3790" s="58" t="s">
        <v>25</v>
      </c>
      <c r="K3790" s="57" t="s">
        <v>4494</v>
      </c>
      <c r="L3790" s="184">
        <v>0</v>
      </c>
      <c r="M3790" s="185">
        <v>5535</v>
      </c>
      <c r="N3790" s="186">
        <v>5535</v>
      </c>
      <c r="O3790" s="187">
        <f t="shared" si="493"/>
        <v>0</v>
      </c>
      <c r="P3790" s="59">
        <f t="shared" si="491"/>
        <v>100</v>
      </c>
    </row>
    <row r="3791" spans="1:16" s="2" customFormat="1" ht="14.25" customHeight="1" outlineLevel="2" x14ac:dyDescent="0.2">
      <c r="A3791" s="217">
        <f t="shared" si="492"/>
        <v>3788</v>
      </c>
      <c r="B3791" s="57" t="s">
        <v>4762</v>
      </c>
      <c r="C3791" s="58" t="s">
        <v>4505</v>
      </c>
      <c r="D3791" s="58" t="s">
        <v>4350</v>
      </c>
      <c r="E3791" s="58" t="s">
        <v>25</v>
      </c>
      <c r="F3791" s="58" t="s">
        <v>85</v>
      </c>
      <c r="G3791" s="58" t="s">
        <v>86</v>
      </c>
      <c r="H3791" s="58" t="s">
        <v>424</v>
      </c>
      <c r="I3791" s="58" t="s">
        <v>25</v>
      </c>
      <c r="J3791" s="58" t="s">
        <v>25</v>
      </c>
      <c r="K3791" s="57" t="s">
        <v>4763</v>
      </c>
      <c r="L3791" s="184">
        <v>0</v>
      </c>
      <c r="M3791" s="185">
        <v>6465</v>
      </c>
      <c r="N3791" s="186">
        <v>6465</v>
      </c>
      <c r="O3791" s="187">
        <f t="shared" si="493"/>
        <v>0</v>
      </c>
      <c r="P3791" s="59">
        <f t="shared" si="491"/>
        <v>100</v>
      </c>
    </row>
    <row r="3792" spans="1:16" s="2" customFormat="1" ht="14.25" customHeight="1" outlineLevel="2" x14ac:dyDescent="0.2">
      <c r="A3792" s="217">
        <f t="shared" si="492"/>
        <v>3789</v>
      </c>
      <c r="B3792" s="57" t="s">
        <v>4764</v>
      </c>
      <c r="C3792" s="58" t="s">
        <v>4505</v>
      </c>
      <c r="D3792" s="58" t="s">
        <v>4350</v>
      </c>
      <c r="E3792" s="58" t="s">
        <v>25</v>
      </c>
      <c r="F3792" s="58" t="s">
        <v>85</v>
      </c>
      <c r="G3792" s="58" t="s">
        <v>86</v>
      </c>
      <c r="H3792" s="58" t="s">
        <v>424</v>
      </c>
      <c r="I3792" s="58" t="s">
        <v>25</v>
      </c>
      <c r="J3792" s="58" t="s">
        <v>25</v>
      </c>
      <c r="K3792" s="57" t="s">
        <v>4765</v>
      </c>
      <c r="L3792" s="184">
        <v>0</v>
      </c>
      <c r="M3792" s="185">
        <v>2087</v>
      </c>
      <c r="N3792" s="186">
        <v>2087</v>
      </c>
      <c r="O3792" s="187">
        <f t="shared" si="493"/>
        <v>0</v>
      </c>
      <c r="P3792" s="59">
        <f t="shared" si="491"/>
        <v>100</v>
      </c>
    </row>
    <row r="3793" spans="1:16" s="2" customFormat="1" ht="28.5" outlineLevel="2" x14ac:dyDescent="0.2">
      <c r="A3793" s="217">
        <f t="shared" si="492"/>
        <v>3790</v>
      </c>
      <c r="B3793" s="57" t="s">
        <v>4495</v>
      </c>
      <c r="C3793" s="58" t="s">
        <v>4505</v>
      </c>
      <c r="D3793" s="58" t="s">
        <v>4350</v>
      </c>
      <c r="E3793" s="58" t="s">
        <v>25</v>
      </c>
      <c r="F3793" s="58" t="s">
        <v>85</v>
      </c>
      <c r="G3793" s="58" t="s">
        <v>86</v>
      </c>
      <c r="H3793" s="58" t="s">
        <v>424</v>
      </c>
      <c r="I3793" s="58" t="s">
        <v>25</v>
      </c>
      <c r="J3793" s="58" t="s">
        <v>25</v>
      </c>
      <c r="K3793" s="57" t="s">
        <v>4496</v>
      </c>
      <c r="L3793" s="184">
        <v>0</v>
      </c>
      <c r="M3793" s="185">
        <v>1815</v>
      </c>
      <c r="N3793" s="186">
        <v>1815</v>
      </c>
      <c r="O3793" s="187">
        <f t="shared" si="493"/>
        <v>0</v>
      </c>
      <c r="P3793" s="59">
        <f t="shared" si="491"/>
        <v>100</v>
      </c>
    </row>
    <row r="3794" spans="1:16" s="2" customFormat="1" ht="14.25" customHeight="1" outlineLevel="2" x14ac:dyDescent="0.2">
      <c r="A3794" s="217">
        <f t="shared" si="492"/>
        <v>3791</v>
      </c>
      <c r="B3794" s="57" t="s">
        <v>4476</v>
      </c>
      <c r="C3794" s="58" t="s">
        <v>4505</v>
      </c>
      <c r="D3794" s="58" t="s">
        <v>4350</v>
      </c>
      <c r="E3794" s="58" t="s">
        <v>25</v>
      </c>
      <c r="F3794" s="58" t="s">
        <v>85</v>
      </c>
      <c r="G3794" s="58" t="s">
        <v>86</v>
      </c>
      <c r="H3794" s="58" t="s">
        <v>424</v>
      </c>
      <c r="I3794" s="58" t="s">
        <v>25</v>
      </c>
      <c r="J3794" s="58" t="s">
        <v>25</v>
      </c>
      <c r="K3794" s="57" t="s">
        <v>4478</v>
      </c>
      <c r="L3794" s="184">
        <v>0</v>
      </c>
      <c r="M3794" s="185">
        <v>39455</v>
      </c>
      <c r="N3794" s="186">
        <v>39455</v>
      </c>
      <c r="O3794" s="187">
        <f t="shared" si="493"/>
        <v>0</v>
      </c>
      <c r="P3794" s="59">
        <f t="shared" si="491"/>
        <v>100</v>
      </c>
    </row>
    <row r="3795" spans="1:16" s="2" customFormat="1" ht="14.25" customHeight="1" outlineLevel="2" x14ac:dyDescent="0.2">
      <c r="A3795" s="217">
        <f t="shared" si="492"/>
        <v>3792</v>
      </c>
      <c r="B3795" s="57" t="s">
        <v>4766</v>
      </c>
      <c r="C3795" s="58" t="s">
        <v>4505</v>
      </c>
      <c r="D3795" s="58" t="s">
        <v>4350</v>
      </c>
      <c r="E3795" s="58" t="s">
        <v>25</v>
      </c>
      <c r="F3795" s="58" t="s">
        <v>85</v>
      </c>
      <c r="G3795" s="58" t="s">
        <v>86</v>
      </c>
      <c r="H3795" s="58" t="s">
        <v>424</v>
      </c>
      <c r="I3795" s="58" t="s">
        <v>25</v>
      </c>
      <c r="J3795" s="58" t="s">
        <v>25</v>
      </c>
      <c r="K3795" s="57" t="s">
        <v>4498</v>
      </c>
      <c r="L3795" s="184">
        <v>0</v>
      </c>
      <c r="M3795" s="185">
        <v>3704</v>
      </c>
      <c r="N3795" s="186">
        <v>3704</v>
      </c>
      <c r="O3795" s="187">
        <f t="shared" si="493"/>
        <v>0</v>
      </c>
      <c r="P3795" s="59">
        <f t="shared" si="491"/>
        <v>100</v>
      </c>
    </row>
    <row r="3796" spans="1:16" s="2" customFormat="1" ht="14.25" customHeight="1" outlineLevel="2" x14ac:dyDescent="0.2">
      <c r="A3796" s="217">
        <f t="shared" si="492"/>
        <v>3793</v>
      </c>
      <c r="B3796" s="57" t="s">
        <v>4767</v>
      </c>
      <c r="C3796" s="58" t="s">
        <v>4505</v>
      </c>
      <c r="D3796" s="58" t="s">
        <v>4350</v>
      </c>
      <c r="E3796" s="58" t="s">
        <v>25</v>
      </c>
      <c r="F3796" s="58" t="s">
        <v>85</v>
      </c>
      <c r="G3796" s="58" t="s">
        <v>86</v>
      </c>
      <c r="H3796" s="58" t="s">
        <v>424</v>
      </c>
      <c r="I3796" s="58" t="s">
        <v>25</v>
      </c>
      <c r="J3796" s="58" t="s">
        <v>25</v>
      </c>
      <c r="K3796" s="57" t="s">
        <v>4768</v>
      </c>
      <c r="L3796" s="184">
        <v>0</v>
      </c>
      <c r="M3796" s="185">
        <v>2796</v>
      </c>
      <c r="N3796" s="186">
        <v>2796</v>
      </c>
      <c r="O3796" s="187">
        <f t="shared" si="493"/>
        <v>0</v>
      </c>
      <c r="P3796" s="59">
        <f t="shared" si="491"/>
        <v>100</v>
      </c>
    </row>
    <row r="3797" spans="1:16" s="2" customFormat="1" ht="28.5" outlineLevel="2" x14ac:dyDescent="0.2">
      <c r="A3797" s="217">
        <f t="shared" si="492"/>
        <v>3794</v>
      </c>
      <c r="B3797" s="57" t="s">
        <v>4479</v>
      </c>
      <c r="C3797" s="58" t="s">
        <v>4505</v>
      </c>
      <c r="D3797" s="58" t="s">
        <v>4350</v>
      </c>
      <c r="E3797" s="58" t="s">
        <v>25</v>
      </c>
      <c r="F3797" s="58" t="s">
        <v>85</v>
      </c>
      <c r="G3797" s="58" t="s">
        <v>764</v>
      </c>
      <c r="H3797" s="58" t="s">
        <v>424</v>
      </c>
      <c r="I3797" s="58" t="s">
        <v>25</v>
      </c>
      <c r="J3797" s="58" t="s">
        <v>25</v>
      </c>
      <c r="K3797" s="57" t="s">
        <v>4480</v>
      </c>
      <c r="L3797" s="184">
        <v>0</v>
      </c>
      <c r="M3797" s="185">
        <v>16139</v>
      </c>
      <c r="N3797" s="186">
        <v>16139</v>
      </c>
      <c r="O3797" s="187">
        <f t="shared" si="493"/>
        <v>0</v>
      </c>
      <c r="P3797" s="59">
        <f t="shared" si="491"/>
        <v>100</v>
      </c>
    </row>
    <row r="3798" spans="1:16" s="2" customFormat="1" ht="28.5" outlineLevel="2" x14ac:dyDescent="0.2">
      <c r="A3798" s="217">
        <f t="shared" si="492"/>
        <v>3795</v>
      </c>
      <c r="B3798" s="57" t="s">
        <v>4769</v>
      </c>
      <c r="C3798" s="58" t="s">
        <v>4505</v>
      </c>
      <c r="D3798" s="58" t="s">
        <v>4350</v>
      </c>
      <c r="E3798" s="58" t="s">
        <v>25</v>
      </c>
      <c r="F3798" s="58" t="s">
        <v>85</v>
      </c>
      <c r="G3798" s="58" t="s">
        <v>764</v>
      </c>
      <c r="H3798" s="58" t="s">
        <v>424</v>
      </c>
      <c r="I3798" s="58" t="s">
        <v>25</v>
      </c>
      <c r="J3798" s="58" t="s">
        <v>25</v>
      </c>
      <c r="K3798" s="57" t="s">
        <v>4770</v>
      </c>
      <c r="L3798" s="184">
        <v>0</v>
      </c>
      <c r="M3798" s="185">
        <v>6988</v>
      </c>
      <c r="N3798" s="186">
        <v>6988</v>
      </c>
      <c r="O3798" s="187">
        <f t="shared" si="493"/>
        <v>0</v>
      </c>
      <c r="P3798" s="59">
        <f t="shared" si="491"/>
        <v>100</v>
      </c>
    </row>
    <row r="3799" spans="1:16" s="2" customFormat="1" ht="14.25" customHeight="1" outlineLevel="2" x14ac:dyDescent="0.2">
      <c r="A3799" s="217">
        <f t="shared" si="492"/>
        <v>3796</v>
      </c>
      <c r="B3799" s="57" t="s">
        <v>4771</v>
      </c>
      <c r="C3799" s="58" t="s">
        <v>4505</v>
      </c>
      <c r="D3799" s="58" t="s">
        <v>4350</v>
      </c>
      <c r="E3799" s="58" t="s">
        <v>25</v>
      </c>
      <c r="F3799" s="58" t="s">
        <v>85</v>
      </c>
      <c r="G3799" s="58" t="s">
        <v>764</v>
      </c>
      <c r="H3799" s="58" t="s">
        <v>424</v>
      </c>
      <c r="I3799" s="58" t="s">
        <v>25</v>
      </c>
      <c r="J3799" s="58" t="s">
        <v>25</v>
      </c>
      <c r="K3799" s="57" t="s">
        <v>4772</v>
      </c>
      <c r="L3799" s="184">
        <v>0</v>
      </c>
      <c r="M3799" s="185">
        <v>6646</v>
      </c>
      <c r="N3799" s="186">
        <v>6646</v>
      </c>
      <c r="O3799" s="187">
        <f t="shared" si="493"/>
        <v>0</v>
      </c>
      <c r="P3799" s="59">
        <f t="shared" si="491"/>
        <v>100</v>
      </c>
    </row>
    <row r="3800" spans="1:16" s="2" customFormat="1" ht="14.25" customHeight="1" outlineLevel="2" x14ac:dyDescent="0.2">
      <c r="A3800" s="217">
        <f t="shared" si="492"/>
        <v>3797</v>
      </c>
      <c r="B3800" s="57" t="s">
        <v>4499</v>
      </c>
      <c r="C3800" s="58" t="s">
        <v>4505</v>
      </c>
      <c r="D3800" s="58" t="s">
        <v>4350</v>
      </c>
      <c r="E3800" s="58" t="s">
        <v>25</v>
      </c>
      <c r="F3800" s="58" t="s">
        <v>85</v>
      </c>
      <c r="G3800" s="58" t="s">
        <v>764</v>
      </c>
      <c r="H3800" s="58" t="s">
        <v>424</v>
      </c>
      <c r="I3800" s="58" t="s">
        <v>25</v>
      </c>
      <c r="J3800" s="58" t="s">
        <v>25</v>
      </c>
      <c r="K3800" s="57" t="s">
        <v>4500</v>
      </c>
      <c r="L3800" s="184">
        <v>0</v>
      </c>
      <c r="M3800" s="185">
        <v>5543</v>
      </c>
      <c r="N3800" s="186">
        <v>5543</v>
      </c>
      <c r="O3800" s="187">
        <f t="shared" si="493"/>
        <v>0</v>
      </c>
      <c r="P3800" s="59">
        <f t="shared" si="491"/>
        <v>100</v>
      </c>
    </row>
    <row r="3801" spans="1:16" s="2" customFormat="1" ht="14.25" customHeight="1" outlineLevel="2" x14ac:dyDescent="0.2">
      <c r="A3801" s="217">
        <f t="shared" si="492"/>
        <v>3798</v>
      </c>
      <c r="B3801" s="57" t="s">
        <v>4773</v>
      </c>
      <c r="C3801" s="58" t="s">
        <v>4505</v>
      </c>
      <c r="D3801" s="58" t="s">
        <v>4350</v>
      </c>
      <c r="E3801" s="58" t="s">
        <v>25</v>
      </c>
      <c r="F3801" s="58" t="s">
        <v>85</v>
      </c>
      <c r="G3801" s="58" t="s">
        <v>764</v>
      </c>
      <c r="H3801" s="58" t="s">
        <v>424</v>
      </c>
      <c r="I3801" s="58" t="s">
        <v>25</v>
      </c>
      <c r="J3801" s="58" t="s">
        <v>25</v>
      </c>
      <c r="K3801" s="57" t="s">
        <v>4774</v>
      </c>
      <c r="L3801" s="184">
        <v>0</v>
      </c>
      <c r="M3801" s="185">
        <v>7081</v>
      </c>
      <c r="N3801" s="186">
        <v>7081</v>
      </c>
      <c r="O3801" s="187">
        <f t="shared" si="493"/>
        <v>0</v>
      </c>
      <c r="P3801" s="59">
        <f t="shared" si="491"/>
        <v>100</v>
      </c>
    </row>
    <row r="3802" spans="1:16" s="2" customFormat="1" ht="14.25" customHeight="1" outlineLevel="2" x14ac:dyDescent="0.2">
      <c r="A3802" s="217">
        <f t="shared" si="492"/>
        <v>3799</v>
      </c>
      <c r="B3802" s="57" t="s">
        <v>4775</v>
      </c>
      <c r="C3802" s="58" t="s">
        <v>4505</v>
      </c>
      <c r="D3802" s="58" t="s">
        <v>4350</v>
      </c>
      <c r="E3802" s="58" t="s">
        <v>25</v>
      </c>
      <c r="F3802" s="58" t="s">
        <v>85</v>
      </c>
      <c r="G3802" s="58" t="s">
        <v>764</v>
      </c>
      <c r="H3802" s="58" t="s">
        <v>424</v>
      </c>
      <c r="I3802" s="58" t="s">
        <v>25</v>
      </c>
      <c r="J3802" s="58" t="s">
        <v>25</v>
      </c>
      <c r="K3802" s="57" t="s">
        <v>4776</v>
      </c>
      <c r="L3802" s="184">
        <v>0</v>
      </c>
      <c r="M3802" s="185">
        <v>29712</v>
      </c>
      <c r="N3802" s="186">
        <v>29712</v>
      </c>
      <c r="O3802" s="187">
        <f t="shared" si="493"/>
        <v>0</v>
      </c>
      <c r="P3802" s="59">
        <f t="shared" si="491"/>
        <v>100</v>
      </c>
    </row>
    <row r="3803" spans="1:16" s="2" customFormat="1" ht="28.5" outlineLevel="2" x14ac:dyDescent="0.2">
      <c r="A3803" s="217">
        <f t="shared" si="492"/>
        <v>3800</v>
      </c>
      <c r="B3803" s="57" t="s">
        <v>4777</v>
      </c>
      <c r="C3803" s="58" t="s">
        <v>4505</v>
      </c>
      <c r="D3803" s="58" t="s">
        <v>4350</v>
      </c>
      <c r="E3803" s="58" t="s">
        <v>25</v>
      </c>
      <c r="F3803" s="58" t="s">
        <v>85</v>
      </c>
      <c r="G3803" s="58" t="s">
        <v>764</v>
      </c>
      <c r="H3803" s="58" t="s">
        <v>424</v>
      </c>
      <c r="I3803" s="58" t="s">
        <v>25</v>
      </c>
      <c r="J3803" s="58" t="s">
        <v>25</v>
      </c>
      <c r="K3803" s="57" t="s">
        <v>4778</v>
      </c>
      <c r="L3803" s="184">
        <v>0</v>
      </c>
      <c r="M3803" s="185">
        <v>2219</v>
      </c>
      <c r="N3803" s="186">
        <v>2219</v>
      </c>
      <c r="O3803" s="187">
        <f t="shared" si="493"/>
        <v>0</v>
      </c>
      <c r="P3803" s="59">
        <f t="shared" si="491"/>
        <v>100</v>
      </c>
    </row>
    <row r="3804" spans="1:16" s="2" customFormat="1" ht="28.5" outlineLevel="2" x14ac:dyDescent="0.2">
      <c r="A3804" s="217">
        <f t="shared" si="492"/>
        <v>3801</v>
      </c>
      <c r="B3804" s="57" t="s">
        <v>4779</v>
      </c>
      <c r="C3804" s="58" t="s">
        <v>4505</v>
      </c>
      <c r="D3804" s="58" t="s">
        <v>4350</v>
      </c>
      <c r="E3804" s="58" t="s">
        <v>25</v>
      </c>
      <c r="F3804" s="58" t="s">
        <v>85</v>
      </c>
      <c r="G3804" s="58" t="s">
        <v>777</v>
      </c>
      <c r="H3804" s="58" t="s">
        <v>424</v>
      </c>
      <c r="I3804" s="58" t="s">
        <v>25</v>
      </c>
      <c r="J3804" s="58" t="s">
        <v>25</v>
      </c>
      <c r="K3804" s="57" t="s">
        <v>4780</v>
      </c>
      <c r="L3804" s="184">
        <v>0</v>
      </c>
      <c r="M3804" s="185">
        <v>2787</v>
      </c>
      <c r="N3804" s="186">
        <v>2787</v>
      </c>
      <c r="O3804" s="187">
        <f t="shared" si="493"/>
        <v>0</v>
      </c>
      <c r="P3804" s="59">
        <f t="shared" si="491"/>
        <v>100</v>
      </c>
    </row>
    <row r="3805" spans="1:16" s="2" customFormat="1" ht="14.25" customHeight="1" outlineLevel="2" x14ac:dyDescent="0.2">
      <c r="A3805" s="217">
        <f t="shared" si="492"/>
        <v>3802</v>
      </c>
      <c r="B3805" s="57" t="s">
        <v>4501</v>
      </c>
      <c r="C3805" s="58" t="s">
        <v>4505</v>
      </c>
      <c r="D3805" s="58" t="s">
        <v>4350</v>
      </c>
      <c r="E3805" s="58" t="s">
        <v>25</v>
      </c>
      <c r="F3805" s="58" t="s">
        <v>4502</v>
      </c>
      <c r="G3805" s="58" t="s">
        <v>159</v>
      </c>
      <c r="H3805" s="58" t="s">
        <v>424</v>
      </c>
      <c r="I3805" s="58" t="s">
        <v>25</v>
      </c>
      <c r="J3805" s="58" t="s">
        <v>25</v>
      </c>
      <c r="K3805" s="57" t="s">
        <v>4503</v>
      </c>
      <c r="L3805" s="184">
        <v>0</v>
      </c>
      <c r="M3805" s="185">
        <v>3449</v>
      </c>
      <c r="N3805" s="186">
        <v>3449</v>
      </c>
      <c r="O3805" s="187">
        <f t="shared" si="493"/>
        <v>0</v>
      </c>
      <c r="P3805" s="59">
        <f t="shared" si="491"/>
        <v>100</v>
      </c>
    </row>
    <row r="3806" spans="1:16" s="2" customFormat="1" ht="14.25" customHeight="1" outlineLevel="2" x14ac:dyDescent="0.2">
      <c r="A3806" s="217">
        <f t="shared" si="492"/>
        <v>3803</v>
      </c>
      <c r="B3806" s="57" t="s">
        <v>4781</v>
      </c>
      <c r="C3806" s="58" t="s">
        <v>4505</v>
      </c>
      <c r="D3806" s="58" t="s">
        <v>4350</v>
      </c>
      <c r="E3806" s="58" t="s">
        <v>25</v>
      </c>
      <c r="F3806" s="58" t="s">
        <v>4502</v>
      </c>
      <c r="G3806" s="58" t="s">
        <v>86</v>
      </c>
      <c r="H3806" s="58" t="s">
        <v>424</v>
      </c>
      <c r="I3806" s="58" t="s">
        <v>25</v>
      </c>
      <c r="J3806" s="58" t="s">
        <v>25</v>
      </c>
      <c r="K3806" s="57" t="s">
        <v>4782</v>
      </c>
      <c r="L3806" s="184">
        <v>0</v>
      </c>
      <c r="M3806" s="185">
        <v>2081</v>
      </c>
      <c r="N3806" s="186">
        <v>2081</v>
      </c>
      <c r="O3806" s="187">
        <f t="shared" si="493"/>
        <v>0</v>
      </c>
      <c r="P3806" s="59">
        <f t="shared" si="491"/>
        <v>100</v>
      </c>
    </row>
    <row r="3807" spans="1:16" s="2" customFormat="1" ht="14.25" customHeight="1" outlineLevel="2" x14ac:dyDescent="0.2">
      <c r="A3807" s="217">
        <f t="shared" si="492"/>
        <v>3804</v>
      </c>
      <c r="B3807" s="57" t="s">
        <v>4783</v>
      </c>
      <c r="C3807" s="58" t="s">
        <v>4505</v>
      </c>
      <c r="D3807" s="58" t="s">
        <v>4350</v>
      </c>
      <c r="E3807" s="58" t="s">
        <v>25</v>
      </c>
      <c r="F3807" s="58" t="s">
        <v>4502</v>
      </c>
      <c r="G3807" s="58" t="s">
        <v>86</v>
      </c>
      <c r="H3807" s="58" t="s">
        <v>424</v>
      </c>
      <c r="I3807" s="58" t="s">
        <v>25</v>
      </c>
      <c r="J3807" s="58" t="s">
        <v>25</v>
      </c>
      <c r="K3807" s="57" t="s">
        <v>4784</v>
      </c>
      <c r="L3807" s="184">
        <v>0</v>
      </c>
      <c r="M3807" s="185">
        <v>2571</v>
      </c>
      <c r="N3807" s="186">
        <v>2571</v>
      </c>
      <c r="O3807" s="187">
        <f t="shared" si="493"/>
        <v>0</v>
      </c>
      <c r="P3807" s="59">
        <f t="shared" si="491"/>
        <v>100</v>
      </c>
    </row>
    <row r="3808" spans="1:16" s="2" customFormat="1" ht="14.25" customHeight="1" outlineLevel="2" x14ac:dyDescent="0.2">
      <c r="A3808" s="217">
        <f t="shared" si="492"/>
        <v>3805</v>
      </c>
      <c r="B3808" s="57" t="s">
        <v>4785</v>
      </c>
      <c r="C3808" s="58" t="s">
        <v>4505</v>
      </c>
      <c r="D3808" s="58" t="s">
        <v>4350</v>
      </c>
      <c r="E3808" s="58" t="s">
        <v>25</v>
      </c>
      <c r="F3808" s="58" t="s">
        <v>4502</v>
      </c>
      <c r="G3808" s="58" t="s">
        <v>86</v>
      </c>
      <c r="H3808" s="58" t="s">
        <v>424</v>
      </c>
      <c r="I3808" s="58" t="s">
        <v>25</v>
      </c>
      <c r="J3808" s="58" t="s">
        <v>25</v>
      </c>
      <c r="K3808" s="57" t="s">
        <v>4786</v>
      </c>
      <c r="L3808" s="184">
        <v>0</v>
      </c>
      <c r="M3808" s="185">
        <v>3273</v>
      </c>
      <c r="N3808" s="186">
        <v>3273</v>
      </c>
      <c r="O3808" s="187">
        <f t="shared" si="493"/>
        <v>0</v>
      </c>
      <c r="P3808" s="59">
        <f t="shared" si="491"/>
        <v>100</v>
      </c>
    </row>
    <row r="3809" spans="1:16" s="2" customFormat="1" ht="14.25" customHeight="1" outlineLevel="2" x14ac:dyDescent="0.2">
      <c r="A3809" s="217">
        <f t="shared" si="492"/>
        <v>3806</v>
      </c>
      <c r="B3809" s="57" t="s">
        <v>4787</v>
      </c>
      <c r="C3809" s="58" t="s">
        <v>4505</v>
      </c>
      <c r="D3809" s="58" t="s">
        <v>4350</v>
      </c>
      <c r="E3809" s="58" t="s">
        <v>25</v>
      </c>
      <c r="F3809" s="58" t="s">
        <v>4502</v>
      </c>
      <c r="G3809" s="58" t="s">
        <v>86</v>
      </c>
      <c r="H3809" s="58" t="s">
        <v>424</v>
      </c>
      <c r="I3809" s="58" t="s">
        <v>25</v>
      </c>
      <c r="J3809" s="58" t="s">
        <v>25</v>
      </c>
      <c r="K3809" s="57" t="s">
        <v>4788</v>
      </c>
      <c r="L3809" s="184">
        <v>0</v>
      </c>
      <c r="M3809" s="185">
        <v>4209</v>
      </c>
      <c r="N3809" s="186">
        <v>4209</v>
      </c>
      <c r="O3809" s="187">
        <f t="shared" si="493"/>
        <v>0</v>
      </c>
      <c r="P3809" s="59">
        <f t="shared" si="491"/>
        <v>100</v>
      </c>
    </row>
    <row r="3810" spans="1:16" s="2" customFormat="1" ht="28.5" outlineLevel="2" x14ac:dyDescent="0.2">
      <c r="A3810" s="217">
        <f t="shared" si="492"/>
        <v>3807</v>
      </c>
      <c r="B3810" s="57" t="s">
        <v>4789</v>
      </c>
      <c r="C3810" s="58" t="s">
        <v>4505</v>
      </c>
      <c r="D3810" s="58" t="s">
        <v>4350</v>
      </c>
      <c r="E3810" s="58" t="s">
        <v>25</v>
      </c>
      <c r="F3810" s="58" t="s">
        <v>4502</v>
      </c>
      <c r="G3810" s="58" t="s">
        <v>86</v>
      </c>
      <c r="H3810" s="58" t="s">
        <v>424</v>
      </c>
      <c r="I3810" s="58" t="s">
        <v>25</v>
      </c>
      <c r="J3810" s="58" t="s">
        <v>25</v>
      </c>
      <c r="K3810" s="57" t="s">
        <v>4790</v>
      </c>
      <c r="L3810" s="184">
        <v>0</v>
      </c>
      <c r="M3810" s="185">
        <v>1560</v>
      </c>
      <c r="N3810" s="186">
        <v>1560</v>
      </c>
      <c r="O3810" s="187">
        <f t="shared" si="493"/>
        <v>0</v>
      </c>
      <c r="P3810" s="59">
        <f t="shared" si="491"/>
        <v>100</v>
      </c>
    </row>
    <row r="3811" spans="1:16" s="2" customFormat="1" ht="14.25" customHeight="1" outlineLevel="2" x14ac:dyDescent="0.2">
      <c r="A3811" s="217">
        <f t="shared" si="492"/>
        <v>3808</v>
      </c>
      <c r="B3811" s="57" t="s">
        <v>4791</v>
      </c>
      <c r="C3811" s="58" t="s">
        <v>4505</v>
      </c>
      <c r="D3811" s="58" t="s">
        <v>4350</v>
      </c>
      <c r="E3811" s="58" t="s">
        <v>25</v>
      </c>
      <c r="F3811" s="58" t="s">
        <v>4502</v>
      </c>
      <c r="G3811" s="58" t="s">
        <v>86</v>
      </c>
      <c r="H3811" s="58" t="s">
        <v>424</v>
      </c>
      <c r="I3811" s="58" t="s">
        <v>25</v>
      </c>
      <c r="J3811" s="58" t="s">
        <v>25</v>
      </c>
      <c r="K3811" s="57" t="s">
        <v>4792</v>
      </c>
      <c r="L3811" s="184">
        <v>0</v>
      </c>
      <c r="M3811" s="185">
        <v>17980</v>
      </c>
      <c r="N3811" s="186">
        <v>17980</v>
      </c>
      <c r="O3811" s="187">
        <f t="shared" si="493"/>
        <v>0</v>
      </c>
      <c r="P3811" s="59">
        <f t="shared" si="491"/>
        <v>100</v>
      </c>
    </row>
    <row r="3812" spans="1:16" s="2" customFormat="1" ht="14.25" customHeight="1" outlineLevel="2" x14ac:dyDescent="0.2">
      <c r="A3812" s="217">
        <f t="shared" si="492"/>
        <v>3809</v>
      </c>
      <c r="B3812" s="57" t="s">
        <v>4793</v>
      </c>
      <c r="C3812" s="58" t="s">
        <v>4505</v>
      </c>
      <c r="D3812" s="58" t="s">
        <v>4350</v>
      </c>
      <c r="E3812" s="58" t="s">
        <v>25</v>
      </c>
      <c r="F3812" s="58" t="s">
        <v>4502</v>
      </c>
      <c r="G3812" s="58" t="s">
        <v>86</v>
      </c>
      <c r="H3812" s="58" t="s">
        <v>424</v>
      </c>
      <c r="I3812" s="58" t="s">
        <v>25</v>
      </c>
      <c r="J3812" s="58" t="s">
        <v>25</v>
      </c>
      <c r="K3812" s="57" t="s">
        <v>4794</v>
      </c>
      <c r="L3812" s="184">
        <v>0</v>
      </c>
      <c r="M3812" s="185">
        <v>851</v>
      </c>
      <c r="N3812" s="186">
        <v>851</v>
      </c>
      <c r="O3812" s="187">
        <f t="shared" si="493"/>
        <v>0</v>
      </c>
      <c r="P3812" s="59">
        <f t="shared" si="491"/>
        <v>100</v>
      </c>
    </row>
    <row r="3813" spans="1:16" s="2" customFormat="1" ht="14.25" customHeight="1" outlineLevel="2" x14ac:dyDescent="0.2">
      <c r="A3813" s="217">
        <f t="shared" si="492"/>
        <v>3810</v>
      </c>
      <c r="B3813" s="57" t="s">
        <v>4795</v>
      </c>
      <c r="C3813" s="58" t="s">
        <v>4505</v>
      </c>
      <c r="D3813" s="58" t="s">
        <v>4350</v>
      </c>
      <c r="E3813" s="58" t="s">
        <v>25</v>
      </c>
      <c r="F3813" s="58" t="s">
        <v>4502</v>
      </c>
      <c r="G3813" s="58" t="s">
        <v>764</v>
      </c>
      <c r="H3813" s="58" t="s">
        <v>424</v>
      </c>
      <c r="I3813" s="58" t="s">
        <v>25</v>
      </c>
      <c r="J3813" s="58" t="s">
        <v>25</v>
      </c>
      <c r="K3813" s="57" t="s">
        <v>4796</v>
      </c>
      <c r="L3813" s="184">
        <v>0</v>
      </c>
      <c r="M3813" s="185">
        <v>1997</v>
      </c>
      <c r="N3813" s="186">
        <v>1997</v>
      </c>
      <c r="O3813" s="187">
        <f t="shared" si="493"/>
        <v>0</v>
      </c>
      <c r="P3813" s="59">
        <f t="shared" si="491"/>
        <v>100</v>
      </c>
    </row>
    <row r="3814" spans="1:16" s="2" customFormat="1" ht="14.25" customHeight="1" outlineLevel="2" x14ac:dyDescent="0.2">
      <c r="A3814" s="217">
        <f t="shared" si="492"/>
        <v>3811</v>
      </c>
      <c r="B3814" s="57" t="s">
        <v>4797</v>
      </c>
      <c r="C3814" s="58" t="s">
        <v>4505</v>
      </c>
      <c r="D3814" s="58" t="s">
        <v>4350</v>
      </c>
      <c r="E3814" s="58" t="s">
        <v>25</v>
      </c>
      <c r="F3814" s="58" t="s">
        <v>4502</v>
      </c>
      <c r="G3814" s="58" t="s">
        <v>764</v>
      </c>
      <c r="H3814" s="58" t="s">
        <v>424</v>
      </c>
      <c r="I3814" s="58" t="s">
        <v>25</v>
      </c>
      <c r="J3814" s="58" t="s">
        <v>25</v>
      </c>
      <c r="K3814" s="57" t="s">
        <v>4798</v>
      </c>
      <c r="L3814" s="184">
        <v>0</v>
      </c>
      <c r="M3814" s="185">
        <v>6141</v>
      </c>
      <c r="N3814" s="186">
        <v>6141</v>
      </c>
      <c r="O3814" s="187">
        <f t="shared" si="493"/>
        <v>0</v>
      </c>
      <c r="P3814" s="59">
        <f t="shared" si="491"/>
        <v>100</v>
      </c>
    </row>
    <row r="3815" spans="1:16" s="2" customFormat="1" ht="28.5" outlineLevel="2" x14ac:dyDescent="0.2">
      <c r="A3815" s="217">
        <f t="shared" si="492"/>
        <v>3812</v>
      </c>
      <c r="B3815" s="57" t="s">
        <v>4799</v>
      </c>
      <c r="C3815" s="58" t="s">
        <v>4505</v>
      </c>
      <c r="D3815" s="58" t="s">
        <v>4350</v>
      </c>
      <c r="E3815" s="58" t="s">
        <v>25</v>
      </c>
      <c r="F3815" s="58" t="s">
        <v>4502</v>
      </c>
      <c r="G3815" s="58" t="s">
        <v>764</v>
      </c>
      <c r="H3815" s="58" t="s">
        <v>424</v>
      </c>
      <c r="I3815" s="58" t="s">
        <v>25</v>
      </c>
      <c r="J3815" s="58" t="s">
        <v>25</v>
      </c>
      <c r="K3815" s="57" t="s">
        <v>4800</v>
      </c>
      <c r="L3815" s="184">
        <v>0</v>
      </c>
      <c r="M3815" s="185">
        <v>1228</v>
      </c>
      <c r="N3815" s="186">
        <v>1228</v>
      </c>
      <c r="O3815" s="187">
        <f t="shared" si="493"/>
        <v>0</v>
      </c>
      <c r="P3815" s="59">
        <f t="shared" si="491"/>
        <v>100</v>
      </c>
    </row>
    <row r="3816" spans="1:16" s="2" customFormat="1" ht="14.25" customHeight="1" outlineLevel="2" x14ac:dyDescent="0.2">
      <c r="A3816" s="217">
        <f t="shared" si="492"/>
        <v>3813</v>
      </c>
      <c r="B3816" s="57" t="s">
        <v>4801</v>
      </c>
      <c r="C3816" s="58" t="s">
        <v>4505</v>
      </c>
      <c r="D3816" s="58" t="s">
        <v>4350</v>
      </c>
      <c r="E3816" s="58" t="s">
        <v>785</v>
      </c>
      <c r="F3816" s="58" t="s">
        <v>4502</v>
      </c>
      <c r="G3816" s="58" t="s">
        <v>103</v>
      </c>
      <c r="H3816" s="58" t="s">
        <v>424</v>
      </c>
      <c r="I3816" s="58" t="s">
        <v>25</v>
      </c>
      <c r="J3816" s="58" t="s">
        <v>25</v>
      </c>
      <c r="K3816" s="57" t="s">
        <v>4802</v>
      </c>
      <c r="L3816" s="184">
        <v>0</v>
      </c>
      <c r="M3816" s="185">
        <v>4720</v>
      </c>
      <c r="N3816" s="186">
        <v>4720</v>
      </c>
      <c r="O3816" s="187">
        <f t="shared" si="493"/>
        <v>0</v>
      </c>
      <c r="P3816" s="59">
        <f t="shared" si="491"/>
        <v>100</v>
      </c>
    </row>
    <row r="3817" spans="1:16" s="2" customFormat="1" ht="14.25" customHeight="1" outlineLevel="2" x14ac:dyDescent="0.2">
      <c r="A3817" s="217">
        <f t="shared" si="492"/>
        <v>3814</v>
      </c>
      <c r="B3817" s="57" t="s">
        <v>4803</v>
      </c>
      <c r="C3817" s="58" t="s">
        <v>4505</v>
      </c>
      <c r="D3817" s="58" t="s">
        <v>4350</v>
      </c>
      <c r="E3817" s="58" t="s">
        <v>125</v>
      </c>
      <c r="F3817" s="58" t="s">
        <v>4502</v>
      </c>
      <c r="G3817" s="58" t="s">
        <v>103</v>
      </c>
      <c r="H3817" s="58" t="s">
        <v>424</v>
      </c>
      <c r="I3817" s="58" t="s">
        <v>25</v>
      </c>
      <c r="J3817" s="58" t="s">
        <v>25</v>
      </c>
      <c r="K3817" s="57" t="s">
        <v>4804</v>
      </c>
      <c r="L3817" s="184">
        <v>0</v>
      </c>
      <c r="M3817" s="185">
        <v>2915</v>
      </c>
      <c r="N3817" s="186">
        <v>2915</v>
      </c>
      <c r="O3817" s="187">
        <f t="shared" si="493"/>
        <v>0</v>
      </c>
      <c r="P3817" s="59">
        <f t="shared" si="491"/>
        <v>100</v>
      </c>
    </row>
    <row r="3818" spans="1:16" s="2" customFormat="1" ht="28.5" outlineLevel="2" x14ac:dyDescent="0.2">
      <c r="A3818" s="217">
        <f t="shared" si="492"/>
        <v>3815</v>
      </c>
      <c r="B3818" s="57" t="s">
        <v>4805</v>
      </c>
      <c r="C3818" s="58" t="s">
        <v>4505</v>
      </c>
      <c r="D3818" s="58" t="s">
        <v>4350</v>
      </c>
      <c r="E3818" s="58" t="s">
        <v>267</v>
      </c>
      <c r="F3818" s="58" t="s">
        <v>4502</v>
      </c>
      <c r="G3818" s="58" t="s">
        <v>103</v>
      </c>
      <c r="H3818" s="58" t="s">
        <v>424</v>
      </c>
      <c r="I3818" s="58" t="s">
        <v>25</v>
      </c>
      <c r="J3818" s="58" t="s">
        <v>25</v>
      </c>
      <c r="K3818" s="57" t="s">
        <v>4806</v>
      </c>
      <c r="L3818" s="184">
        <v>0</v>
      </c>
      <c r="M3818" s="185">
        <v>3604</v>
      </c>
      <c r="N3818" s="186">
        <v>3604</v>
      </c>
      <c r="O3818" s="187">
        <f t="shared" si="493"/>
        <v>0</v>
      </c>
      <c r="P3818" s="59">
        <f t="shared" si="491"/>
        <v>100</v>
      </c>
    </row>
    <row r="3819" spans="1:16" s="2" customFormat="1" ht="28.5" outlineLevel="2" x14ac:dyDescent="0.2">
      <c r="A3819" s="217">
        <f t="shared" si="492"/>
        <v>3816</v>
      </c>
      <c r="B3819" s="57" t="s">
        <v>4807</v>
      </c>
      <c r="C3819" s="58" t="s">
        <v>4505</v>
      </c>
      <c r="D3819" s="58" t="s">
        <v>4350</v>
      </c>
      <c r="E3819" s="58" t="s">
        <v>25</v>
      </c>
      <c r="F3819" s="58" t="s">
        <v>4502</v>
      </c>
      <c r="G3819" s="58" t="s">
        <v>789</v>
      </c>
      <c r="H3819" s="58" t="s">
        <v>424</v>
      </c>
      <c r="I3819" s="58" t="s">
        <v>25</v>
      </c>
      <c r="J3819" s="58" t="s">
        <v>25</v>
      </c>
      <c r="K3819" s="57" t="s">
        <v>4808</v>
      </c>
      <c r="L3819" s="184">
        <v>0</v>
      </c>
      <c r="M3819" s="185">
        <v>791</v>
      </c>
      <c r="N3819" s="186">
        <v>791</v>
      </c>
      <c r="O3819" s="187">
        <f t="shared" si="493"/>
        <v>0</v>
      </c>
      <c r="P3819" s="59">
        <f t="shared" si="491"/>
        <v>100</v>
      </c>
    </row>
    <row r="3820" spans="1:16" s="2" customFormat="1" ht="14.25" customHeight="1" outlineLevel="2" x14ac:dyDescent="0.2">
      <c r="A3820" s="217">
        <f t="shared" si="492"/>
        <v>3817</v>
      </c>
      <c r="B3820" s="57" t="s">
        <v>4809</v>
      </c>
      <c r="C3820" s="58" t="s">
        <v>4505</v>
      </c>
      <c r="D3820" s="58" t="s">
        <v>4350</v>
      </c>
      <c r="E3820" s="58" t="s">
        <v>25</v>
      </c>
      <c r="F3820" s="58" t="s">
        <v>4810</v>
      </c>
      <c r="G3820" s="58" t="s">
        <v>86</v>
      </c>
      <c r="H3820" s="58" t="s">
        <v>424</v>
      </c>
      <c r="I3820" s="58" t="s">
        <v>25</v>
      </c>
      <c r="J3820" s="58" t="s">
        <v>25</v>
      </c>
      <c r="K3820" s="57" t="s">
        <v>4811</v>
      </c>
      <c r="L3820" s="184">
        <v>0</v>
      </c>
      <c r="M3820" s="185">
        <v>4329</v>
      </c>
      <c r="N3820" s="186">
        <v>4329</v>
      </c>
      <c r="O3820" s="187">
        <f t="shared" si="493"/>
        <v>0</v>
      </c>
      <c r="P3820" s="59">
        <f t="shared" si="491"/>
        <v>100</v>
      </c>
    </row>
    <row r="3821" spans="1:16" s="2" customFormat="1" ht="14.25" customHeight="1" outlineLevel="2" x14ac:dyDescent="0.2">
      <c r="A3821" s="217">
        <f t="shared" si="492"/>
        <v>3818</v>
      </c>
      <c r="B3821" s="57" t="s">
        <v>4812</v>
      </c>
      <c r="C3821" s="58" t="s">
        <v>4505</v>
      </c>
      <c r="D3821" s="58" t="s">
        <v>4350</v>
      </c>
      <c r="E3821" s="58" t="s">
        <v>25</v>
      </c>
      <c r="F3821" s="58" t="s">
        <v>4810</v>
      </c>
      <c r="G3821" s="58" t="s">
        <v>86</v>
      </c>
      <c r="H3821" s="58" t="s">
        <v>424</v>
      </c>
      <c r="I3821" s="58" t="s">
        <v>25</v>
      </c>
      <c r="J3821" s="58" t="s">
        <v>25</v>
      </c>
      <c r="K3821" s="57" t="s">
        <v>4813</v>
      </c>
      <c r="L3821" s="184">
        <v>0</v>
      </c>
      <c r="M3821" s="185">
        <v>9089</v>
      </c>
      <c r="N3821" s="186">
        <v>9089</v>
      </c>
      <c r="O3821" s="187">
        <f t="shared" si="493"/>
        <v>0</v>
      </c>
      <c r="P3821" s="59">
        <f t="shared" si="491"/>
        <v>100</v>
      </c>
    </row>
    <row r="3822" spans="1:16" s="2" customFormat="1" ht="28.5" outlineLevel="2" x14ac:dyDescent="0.2">
      <c r="A3822" s="217">
        <f t="shared" si="492"/>
        <v>3819</v>
      </c>
      <c r="B3822" s="57" t="s">
        <v>4814</v>
      </c>
      <c r="C3822" s="58" t="s">
        <v>4505</v>
      </c>
      <c r="D3822" s="58" t="s">
        <v>4350</v>
      </c>
      <c r="E3822" s="58" t="s">
        <v>25</v>
      </c>
      <c r="F3822" s="58" t="s">
        <v>4810</v>
      </c>
      <c r="G3822" s="58" t="s">
        <v>86</v>
      </c>
      <c r="H3822" s="58" t="s">
        <v>424</v>
      </c>
      <c r="I3822" s="58" t="s">
        <v>25</v>
      </c>
      <c r="J3822" s="58" t="s">
        <v>25</v>
      </c>
      <c r="K3822" s="57" t="s">
        <v>4815</v>
      </c>
      <c r="L3822" s="184">
        <v>0</v>
      </c>
      <c r="M3822" s="185">
        <v>1238</v>
      </c>
      <c r="N3822" s="186">
        <v>1238</v>
      </c>
      <c r="O3822" s="187">
        <f t="shared" si="493"/>
        <v>0</v>
      </c>
      <c r="P3822" s="59">
        <f t="shared" si="491"/>
        <v>100</v>
      </c>
    </row>
    <row r="3823" spans="1:16" s="2" customFormat="1" ht="14.25" customHeight="1" outlineLevel="2" x14ac:dyDescent="0.2">
      <c r="A3823" s="217">
        <f t="shared" si="492"/>
        <v>3820</v>
      </c>
      <c r="B3823" s="57" t="s">
        <v>4816</v>
      </c>
      <c r="C3823" s="58" t="s">
        <v>4505</v>
      </c>
      <c r="D3823" s="58" t="s">
        <v>4350</v>
      </c>
      <c r="E3823" s="58" t="s">
        <v>25</v>
      </c>
      <c r="F3823" s="58" t="s">
        <v>4810</v>
      </c>
      <c r="G3823" s="58" t="s">
        <v>777</v>
      </c>
      <c r="H3823" s="58" t="s">
        <v>424</v>
      </c>
      <c r="I3823" s="58" t="s">
        <v>25</v>
      </c>
      <c r="J3823" s="58" t="s">
        <v>25</v>
      </c>
      <c r="K3823" s="57" t="s">
        <v>4817</v>
      </c>
      <c r="L3823" s="184">
        <v>0</v>
      </c>
      <c r="M3823" s="185">
        <v>4604</v>
      </c>
      <c r="N3823" s="186">
        <v>4604</v>
      </c>
      <c r="O3823" s="187">
        <f t="shared" si="493"/>
        <v>0</v>
      </c>
      <c r="P3823" s="59">
        <f t="shared" si="491"/>
        <v>100</v>
      </c>
    </row>
    <row r="3824" spans="1:16" s="2" customFormat="1" ht="14.25" customHeight="1" outlineLevel="2" x14ac:dyDescent="0.2">
      <c r="A3824" s="217">
        <f t="shared" si="492"/>
        <v>3821</v>
      </c>
      <c r="B3824" s="57" t="s">
        <v>4818</v>
      </c>
      <c r="C3824" s="58" t="s">
        <v>4505</v>
      </c>
      <c r="D3824" s="58" t="s">
        <v>4350</v>
      </c>
      <c r="E3824" s="58" t="s">
        <v>25</v>
      </c>
      <c r="F3824" s="58" t="s">
        <v>4819</v>
      </c>
      <c r="G3824" s="58" t="s">
        <v>159</v>
      </c>
      <c r="H3824" s="58" t="s">
        <v>424</v>
      </c>
      <c r="I3824" s="58" t="s">
        <v>25</v>
      </c>
      <c r="J3824" s="58" t="s">
        <v>25</v>
      </c>
      <c r="K3824" s="57" t="s">
        <v>4820</v>
      </c>
      <c r="L3824" s="184">
        <v>0</v>
      </c>
      <c r="M3824" s="185">
        <v>9771</v>
      </c>
      <c r="N3824" s="186">
        <v>9771</v>
      </c>
      <c r="O3824" s="187">
        <f t="shared" si="493"/>
        <v>0</v>
      </c>
      <c r="P3824" s="59">
        <f t="shared" si="491"/>
        <v>100</v>
      </c>
    </row>
    <row r="3825" spans="1:16" s="2" customFormat="1" ht="14.25" customHeight="1" outlineLevel="2" x14ac:dyDescent="0.2">
      <c r="A3825" s="217">
        <f t="shared" si="492"/>
        <v>3822</v>
      </c>
      <c r="B3825" s="57" t="s">
        <v>4821</v>
      </c>
      <c r="C3825" s="58" t="s">
        <v>4505</v>
      </c>
      <c r="D3825" s="58" t="s">
        <v>4350</v>
      </c>
      <c r="E3825" s="58" t="s">
        <v>25</v>
      </c>
      <c r="F3825" s="58" t="s">
        <v>4819</v>
      </c>
      <c r="G3825" s="58" t="s">
        <v>159</v>
      </c>
      <c r="H3825" s="58" t="s">
        <v>424</v>
      </c>
      <c r="I3825" s="58" t="s">
        <v>25</v>
      </c>
      <c r="J3825" s="58" t="s">
        <v>25</v>
      </c>
      <c r="K3825" s="57" t="s">
        <v>4822</v>
      </c>
      <c r="L3825" s="184">
        <v>0</v>
      </c>
      <c r="M3825" s="185">
        <v>5311</v>
      </c>
      <c r="N3825" s="186">
        <v>5311</v>
      </c>
      <c r="O3825" s="187">
        <f t="shared" si="493"/>
        <v>0</v>
      </c>
      <c r="P3825" s="59">
        <f t="shared" si="491"/>
        <v>100</v>
      </c>
    </row>
    <row r="3826" spans="1:16" s="2" customFormat="1" ht="14.25" customHeight="1" outlineLevel="2" x14ac:dyDescent="0.2">
      <c r="A3826" s="217">
        <f t="shared" si="492"/>
        <v>3823</v>
      </c>
      <c r="B3826" s="57" t="s">
        <v>4823</v>
      </c>
      <c r="C3826" s="58" t="s">
        <v>4505</v>
      </c>
      <c r="D3826" s="58" t="s">
        <v>4350</v>
      </c>
      <c r="E3826" s="58" t="s">
        <v>25</v>
      </c>
      <c r="F3826" s="58" t="s">
        <v>4819</v>
      </c>
      <c r="G3826" s="58" t="s">
        <v>86</v>
      </c>
      <c r="H3826" s="58" t="s">
        <v>424</v>
      </c>
      <c r="I3826" s="58" t="s">
        <v>25</v>
      </c>
      <c r="J3826" s="58" t="s">
        <v>25</v>
      </c>
      <c r="K3826" s="57" t="s">
        <v>4824</v>
      </c>
      <c r="L3826" s="184">
        <v>0</v>
      </c>
      <c r="M3826" s="185">
        <v>3347</v>
      </c>
      <c r="N3826" s="186">
        <v>3347</v>
      </c>
      <c r="O3826" s="187">
        <f t="shared" si="493"/>
        <v>0</v>
      </c>
      <c r="P3826" s="59">
        <f t="shared" si="491"/>
        <v>100</v>
      </c>
    </row>
    <row r="3827" spans="1:16" s="2" customFormat="1" ht="14.25" customHeight="1" outlineLevel="2" x14ac:dyDescent="0.2">
      <c r="A3827" s="217">
        <f t="shared" si="492"/>
        <v>3824</v>
      </c>
      <c r="B3827" s="57" t="s">
        <v>4825</v>
      </c>
      <c r="C3827" s="58" t="s">
        <v>4505</v>
      </c>
      <c r="D3827" s="58" t="s">
        <v>4350</v>
      </c>
      <c r="E3827" s="58" t="s">
        <v>25</v>
      </c>
      <c r="F3827" s="58" t="s">
        <v>4819</v>
      </c>
      <c r="G3827" s="58" t="s">
        <v>777</v>
      </c>
      <c r="H3827" s="58" t="s">
        <v>424</v>
      </c>
      <c r="I3827" s="58" t="s">
        <v>25</v>
      </c>
      <c r="J3827" s="58" t="s">
        <v>25</v>
      </c>
      <c r="K3827" s="57" t="s">
        <v>4826</v>
      </c>
      <c r="L3827" s="184">
        <v>0</v>
      </c>
      <c r="M3827" s="185">
        <v>1217</v>
      </c>
      <c r="N3827" s="186">
        <v>1217</v>
      </c>
      <c r="O3827" s="187">
        <f t="shared" si="493"/>
        <v>0</v>
      </c>
      <c r="P3827" s="59">
        <f t="shared" ref="P3827:P3839" si="494">N3827/M3827*100</f>
        <v>100</v>
      </c>
    </row>
    <row r="3828" spans="1:16" s="2" customFormat="1" ht="14.25" customHeight="1" outlineLevel="2" x14ac:dyDescent="0.2">
      <c r="A3828" s="217">
        <f t="shared" si="492"/>
        <v>3825</v>
      </c>
      <c r="B3828" s="57" t="s">
        <v>4827</v>
      </c>
      <c r="C3828" s="58" t="s">
        <v>4505</v>
      </c>
      <c r="D3828" s="58" t="s">
        <v>4350</v>
      </c>
      <c r="E3828" s="58" t="s">
        <v>2746</v>
      </c>
      <c r="F3828" s="58" t="s">
        <v>4819</v>
      </c>
      <c r="G3828" s="58" t="s">
        <v>103</v>
      </c>
      <c r="H3828" s="58" t="s">
        <v>424</v>
      </c>
      <c r="I3828" s="58" t="s">
        <v>25</v>
      </c>
      <c r="J3828" s="58" t="s">
        <v>25</v>
      </c>
      <c r="K3828" s="57" t="s">
        <v>4828</v>
      </c>
      <c r="L3828" s="184">
        <v>0</v>
      </c>
      <c r="M3828" s="185">
        <v>1623</v>
      </c>
      <c r="N3828" s="186">
        <v>1623</v>
      </c>
      <c r="O3828" s="187">
        <f t="shared" si="493"/>
        <v>0</v>
      </c>
      <c r="P3828" s="59">
        <f t="shared" si="494"/>
        <v>100</v>
      </c>
    </row>
    <row r="3829" spans="1:16" s="2" customFormat="1" ht="14.25" customHeight="1" outlineLevel="2" x14ac:dyDescent="0.2">
      <c r="A3829" s="217">
        <f t="shared" si="492"/>
        <v>3826</v>
      </c>
      <c r="B3829" s="57" t="s">
        <v>4829</v>
      </c>
      <c r="C3829" s="58" t="s">
        <v>4505</v>
      </c>
      <c r="D3829" s="58" t="s">
        <v>4350</v>
      </c>
      <c r="E3829" s="58" t="s">
        <v>25</v>
      </c>
      <c r="F3829" s="58" t="s">
        <v>753</v>
      </c>
      <c r="G3829" s="58" t="s">
        <v>159</v>
      </c>
      <c r="H3829" s="58" t="s">
        <v>424</v>
      </c>
      <c r="I3829" s="58" t="s">
        <v>25</v>
      </c>
      <c r="J3829" s="58" t="s">
        <v>25</v>
      </c>
      <c r="K3829" s="57" t="s">
        <v>4830</v>
      </c>
      <c r="L3829" s="184">
        <v>0</v>
      </c>
      <c r="M3829" s="185">
        <v>11097</v>
      </c>
      <c r="N3829" s="186">
        <v>11097</v>
      </c>
      <c r="O3829" s="187">
        <f t="shared" si="493"/>
        <v>0</v>
      </c>
      <c r="P3829" s="59">
        <f t="shared" si="494"/>
        <v>100</v>
      </c>
    </row>
    <row r="3830" spans="1:16" s="2" customFormat="1" ht="14.25" customHeight="1" outlineLevel="2" x14ac:dyDescent="0.2">
      <c r="A3830" s="217">
        <f t="shared" si="492"/>
        <v>3827</v>
      </c>
      <c r="B3830" s="57" t="s">
        <v>4831</v>
      </c>
      <c r="C3830" s="58" t="s">
        <v>4505</v>
      </c>
      <c r="D3830" s="58" t="s">
        <v>4350</v>
      </c>
      <c r="E3830" s="58" t="s">
        <v>25</v>
      </c>
      <c r="F3830" s="58" t="s">
        <v>753</v>
      </c>
      <c r="G3830" s="58" t="s">
        <v>86</v>
      </c>
      <c r="H3830" s="58" t="s">
        <v>424</v>
      </c>
      <c r="I3830" s="58" t="s">
        <v>25</v>
      </c>
      <c r="J3830" s="58" t="s">
        <v>25</v>
      </c>
      <c r="K3830" s="57" t="s">
        <v>4832</v>
      </c>
      <c r="L3830" s="184">
        <v>0</v>
      </c>
      <c r="M3830" s="185">
        <v>1668</v>
      </c>
      <c r="N3830" s="186">
        <v>1668</v>
      </c>
      <c r="O3830" s="187">
        <f t="shared" si="493"/>
        <v>0</v>
      </c>
      <c r="P3830" s="59">
        <f t="shared" si="494"/>
        <v>100</v>
      </c>
    </row>
    <row r="3831" spans="1:16" s="2" customFormat="1" ht="28.5" outlineLevel="2" x14ac:dyDescent="0.2">
      <c r="A3831" s="217">
        <f t="shared" si="492"/>
        <v>3828</v>
      </c>
      <c r="B3831" s="57" t="s">
        <v>4833</v>
      </c>
      <c r="C3831" s="58" t="s">
        <v>4505</v>
      </c>
      <c r="D3831" s="58" t="s">
        <v>4350</v>
      </c>
      <c r="E3831" s="58" t="s">
        <v>25</v>
      </c>
      <c r="F3831" s="58" t="s">
        <v>753</v>
      </c>
      <c r="G3831" s="58" t="s">
        <v>86</v>
      </c>
      <c r="H3831" s="58" t="s">
        <v>424</v>
      </c>
      <c r="I3831" s="58" t="s">
        <v>25</v>
      </c>
      <c r="J3831" s="58" t="s">
        <v>25</v>
      </c>
      <c r="K3831" s="57" t="s">
        <v>4834</v>
      </c>
      <c r="L3831" s="184">
        <v>0</v>
      </c>
      <c r="M3831" s="185">
        <v>10326</v>
      </c>
      <c r="N3831" s="186">
        <v>10326</v>
      </c>
      <c r="O3831" s="187">
        <f t="shared" si="493"/>
        <v>0</v>
      </c>
      <c r="P3831" s="59">
        <f t="shared" si="494"/>
        <v>100</v>
      </c>
    </row>
    <row r="3832" spans="1:16" s="2" customFormat="1" ht="14.25" customHeight="1" outlineLevel="2" x14ac:dyDescent="0.2">
      <c r="A3832" s="217">
        <f t="shared" si="492"/>
        <v>3829</v>
      </c>
      <c r="B3832" s="57" t="s">
        <v>4835</v>
      </c>
      <c r="C3832" s="58" t="s">
        <v>4505</v>
      </c>
      <c r="D3832" s="58" t="s">
        <v>4350</v>
      </c>
      <c r="E3832" s="58" t="s">
        <v>25</v>
      </c>
      <c r="F3832" s="58" t="s">
        <v>753</v>
      </c>
      <c r="G3832" s="58" t="s">
        <v>86</v>
      </c>
      <c r="H3832" s="58" t="s">
        <v>424</v>
      </c>
      <c r="I3832" s="58" t="s">
        <v>25</v>
      </c>
      <c r="J3832" s="58" t="s">
        <v>25</v>
      </c>
      <c r="K3832" s="57" t="s">
        <v>4836</v>
      </c>
      <c r="L3832" s="184">
        <v>0</v>
      </c>
      <c r="M3832" s="185">
        <v>1402</v>
      </c>
      <c r="N3832" s="186">
        <v>1402</v>
      </c>
      <c r="O3832" s="187">
        <f t="shared" si="493"/>
        <v>0</v>
      </c>
      <c r="P3832" s="59">
        <f t="shared" si="494"/>
        <v>100</v>
      </c>
    </row>
    <row r="3833" spans="1:16" s="2" customFormat="1" ht="14.25" customHeight="1" outlineLevel="2" x14ac:dyDescent="0.2">
      <c r="A3833" s="217">
        <f t="shared" si="492"/>
        <v>3830</v>
      </c>
      <c r="B3833" s="57" t="s">
        <v>4837</v>
      </c>
      <c r="C3833" s="58" t="s">
        <v>4505</v>
      </c>
      <c r="D3833" s="58" t="s">
        <v>4350</v>
      </c>
      <c r="E3833" s="58" t="s">
        <v>2781</v>
      </c>
      <c r="F3833" s="58" t="s">
        <v>753</v>
      </c>
      <c r="G3833" s="58" t="s">
        <v>103</v>
      </c>
      <c r="H3833" s="58" t="s">
        <v>424</v>
      </c>
      <c r="I3833" s="58" t="s">
        <v>25</v>
      </c>
      <c r="J3833" s="58" t="s">
        <v>25</v>
      </c>
      <c r="K3833" s="57" t="s">
        <v>4838</v>
      </c>
      <c r="L3833" s="184">
        <v>0</v>
      </c>
      <c r="M3833" s="185">
        <v>1063</v>
      </c>
      <c r="N3833" s="186">
        <v>1063</v>
      </c>
      <c r="O3833" s="187">
        <f t="shared" si="493"/>
        <v>0</v>
      </c>
      <c r="P3833" s="59">
        <f t="shared" si="494"/>
        <v>100</v>
      </c>
    </row>
    <row r="3834" spans="1:16" s="2" customFormat="1" ht="14.25" customHeight="1" outlineLevel="2" x14ac:dyDescent="0.2">
      <c r="A3834" s="217">
        <f t="shared" si="492"/>
        <v>3831</v>
      </c>
      <c r="B3834" s="57" t="s">
        <v>4839</v>
      </c>
      <c r="C3834" s="58" t="s">
        <v>4505</v>
      </c>
      <c r="D3834" s="58" t="s">
        <v>4350</v>
      </c>
      <c r="E3834" s="58" t="s">
        <v>25</v>
      </c>
      <c r="F3834" s="58" t="s">
        <v>760</v>
      </c>
      <c r="G3834" s="58" t="s">
        <v>159</v>
      </c>
      <c r="H3834" s="58" t="s">
        <v>424</v>
      </c>
      <c r="I3834" s="58" t="s">
        <v>25</v>
      </c>
      <c r="J3834" s="58" t="s">
        <v>25</v>
      </c>
      <c r="K3834" s="57" t="s">
        <v>4840</v>
      </c>
      <c r="L3834" s="184">
        <v>0</v>
      </c>
      <c r="M3834" s="185">
        <v>2167</v>
      </c>
      <c r="N3834" s="186">
        <v>2167</v>
      </c>
      <c r="O3834" s="187">
        <f t="shared" si="493"/>
        <v>0</v>
      </c>
      <c r="P3834" s="59">
        <f t="shared" si="494"/>
        <v>100</v>
      </c>
    </row>
    <row r="3835" spans="1:16" s="2" customFormat="1" ht="28.5" outlineLevel="2" x14ac:dyDescent="0.2">
      <c r="A3835" s="217">
        <f t="shared" si="492"/>
        <v>3832</v>
      </c>
      <c r="B3835" s="57" t="s">
        <v>4841</v>
      </c>
      <c r="C3835" s="58" t="s">
        <v>4505</v>
      </c>
      <c r="D3835" s="58" t="s">
        <v>4350</v>
      </c>
      <c r="E3835" s="58" t="s">
        <v>25</v>
      </c>
      <c r="F3835" s="58" t="s">
        <v>760</v>
      </c>
      <c r="G3835" s="58" t="s">
        <v>86</v>
      </c>
      <c r="H3835" s="58" t="s">
        <v>424</v>
      </c>
      <c r="I3835" s="58" t="s">
        <v>25</v>
      </c>
      <c r="J3835" s="58" t="s">
        <v>25</v>
      </c>
      <c r="K3835" s="57" t="s">
        <v>4842</v>
      </c>
      <c r="L3835" s="184">
        <v>0</v>
      </c>
      <c r="M3835" s="185">
        <v>1958</v>
      </c>
      <c r="N3835" s="186">
        <v>1958</v>
      </c>
      <c r="O3835" s="187">
        <f t="shared" si="493"/>
        <v>0</v>
      </c>
      <c r="P3835" s="59">
        <f t="shared" si="494"/>
        <v>100</v>
      </c>
    </row>
    <row r="3836" spans="1:16" s="2" customFormat="1" ht="14.25" customHeight="1" outlineLevel="2" x14ac:dyDescent="0.2">
      <c r="A3836" s="217">
        <f t="shared" si="492"/>
        <v>3833</v>
      </c>
      <c r="B3836" s="57" t="s">
        <v>4843</v>
      </c>
      <c r="C3836" s="58" t="s">
        <v>4505</v>
      </c>
      <c r="D3836" s="58" t="s">
        <v>4350</v>
      </c>
      <c r="E3836" s="58" t="s">
        <v>25</v>
      </c>
      <c r="F3836" s="58" t="s">
        <v>760</v>
      </c>
      <c r="G3836" s="58" t="s">
        <v>86</v>
      </c>
      <c r="H3836" s="58" t="s">
        <v>424</v>
      </c>
      <c r="I3836" s="58" t="s">
        <v>25</v>
      </c>
      <c r="J3836" s="58" t="s">
        <v>25</v>
      </c>
      <c r="K3836" s="57" t="s">
        <v>4844</v>
      </c>
      <c r="L3836" s="184">
        <v>0</v>
      </c>
      <c r="M3836" s="185">
        <v>1197</v>
      </c>
      <c r="N3836" s="186">
        <v>1197</v>
      </c>
      <c r="O3836" s="187">
        <f t="shared" si="493"/>
        <v>0</v>
      </c>
      <c r="P3836" s="59">
        <f t="shared" si="494"/>
        <v>100</v>
      </c>
    </row>
    <row r="3837" spans="1:16" s="2" customFormat="1" ht="28.5" outlineLevel="2" x14ac:dyDescent="0.2">
      <c r="A3837" s="217">
        <f t="shared" si="492"/>
        <v>3834</v>
      </c>
      <c r="B3837" s="57" t="s">
        <v>4845</v>
      </c>
      <c r="C3837" s="58" t="s">
        <v>4505</v>
      </c>
      <c r="D3837" s="58" t="s">
        <v>4350</v>
      </c>
      <c r="E3837" s="58" t="s">
        <v>25</v>
      </c>
      <c r="F3837" s="58" t="s">
        <v>760</v>
      </c>
      <c r="G3837" s="58" t="s">
        <v>86</v>
      </c>
      <c r="H3837" s="58" t="s">
        <v>424</v>
      </c>
      <c r="I3837" s="58" t="s">
        <v>25</v>
      </c>
      <c r="J3837" s="58" t="s">
        <v>25</v>
      </c>
      <c r="K3837" s="57" t="s">
        <v>4846</v>
      </c>
      <c r="L3837" s="184">
        <v>0</v>
      </c>
      <c r="M3837" s="185">
        <v>9058</v>
      </c>
      <c r="N3837" s="186">
        <v>9058</v>
      </c>
      <c r="O3837" s="187">
        <f t="shared" si="493"/>
        <v>0</v>
      </c>
      <c r="P3837" s="59">
        <f t="shared" si="494"/>
        <v>100</v>
      </c>
    </row>
    <row r="3838" spans="1:16" s="2" customFormat="1" ht="14.25" customHeight="1" outlineLevel="2" x14ac:dyDescent="0.2">
      <c r="A3838" s="217">
        <f t="shared" si="492"/>
        <v>3835</v>
      </c>
      <c r="B3838" s="57" t="s">
        <v>4847</v>
      </c>
      <c r="C3838" s="58" t="s">
        <v>4505</v>
      </c>
      <c r="D3838" s="58" t="s">
        <v>4350</v>
      </c>
      <c r="E3838" s="58" t="s">
        <v>25</v>
      </c>
      <c r="F3838" s="58" t="s">
        <v>760</v>
      </c>
      <c r="G3838" s="58" t="s">
        <v>86</v>
      </c>
      <c r="H3838" s="58" t="s">
        <v>424</v>
      </c>
      <c r="I3838" s="58" t="s">
        <v>25</v>
      </c>
      <c r="J3838" s="58" t="s">
        <v>25</v>
      </c>
      <c r="K3838" s="57" t="s">
        <v>4848</v>
      </c>
      <c r="L3838" s="184">
        <v>0</v>
      </c>
      <c r="M3838" s="185">
        <v>3933</v>
      </c>
      <c r="N3838" s="186">
        <v>3933</v>
      </c>
      <c r="O3838" s="187">
        <f t="shared" si="493"/>
        <v>0</v>
      </c>
      <c r="P3838" s="59">
        <f t="shared" si="494"/>
        <v>100</v>
      </c>
    </row>
    <row r="3839" spans="1:16" s="2" customFormat="1" ht="28.5" outlineLevel="1" x14ac:dyDescent="0.2">
      <c r="A3839" s="225">
        <f t="shared" si="492"/>
        <v>3836</v>
      </c>
      <c r="B3839" s="82" t="s">
        <v>4849</v>
      </c>
      <c r="C3839" s="61"/>
      <c r="D3839" s="61"/>
      <c r="E3839" s="61"/>
      <c r="F3839" s="61"/>
      <c r="G3839" s="61"/>
      <c r="H3839" s="135">
        <v>13307</v>
      </c>
      <c r="I3839" s="61"/>
      <c r="J3839" s="61"/>
      <c r="K3839" s="63"/>
      <c r="L3839" s="65">
        <f>SUM(L3840:L3843)</f>
        <v>0</v>
      </c>
      <c r="M3839" s="65">
        <f>SUM(M3840:M3843)</f>
        <v>30701</v>
      </c>
      <c r="N3839" s="65">
        <f>SUM(N3840:N3843)</f>
        <v>30518</v>
      </c>
      <c r="O3839" s="66">
        <f>SUM(O3840:O3843)</f>
        <v>-183</v>
      </c>
      <c r="P3839" s="18">
        <f t="shared" si="494"/>
        <v>99.403928210807464</v>
      </c>
    </row>
    <row r="3840" spans="1:16" s="2" customFormat="1" outlineLevel="1" x14ac:dyDescent="0.2">
      <c r="A3840" s="217">
        <f t="shared" si="492"/>
        <v>3837</v>
      </c>
      <c r="B3840" s="57" t="s">
        <v>4850</v>
      </c>
      <c r="C3840" s="58" t="s">
        <v>4505</v>
      </c>
      <c r="D3840" s="58" t="s">
        <v>4350</v>
      </c>
      <c r="E3840" s="58" t="s">
        <v>25</v>
      </c>
      <c r="F3840" s="58" t="s">
        <v>4425</v>
      </c>
      <c r="G3840" s="58" t="s">
        <v>86</v>
      </c>
      <c r="H3840" s="58" t="s">
        <v>426</v>
      </c>
      <c r="I3840" s="58" t="s">
        <v>25</v>
      </c>
      <c r="J3840" s="58" t="s">
        <v>25</v>
      </c>
      <c r="K3840" s="57"/>
      <c r="L3840" s="184">
        <v>0</v>
      </c>
      <c r="M3840" s="185">
        <v>5500</v>
      </c>
      <c r="N3840" s="186">
        <v>5394</v>
      </c>
      <c r="O3840" s="187">
        <f>N3840-M3840</f>
        <v>-106</v>
      </c>
      <c r="P3840" s="59">
        <f>N3840/M3840*100</f>
        <v>98.072727272727278</v>
      </c>
    </row>
    <row r="3841" spans="1:16" s="2" customFormat="1" outlineLevel="1" x14ac:dyDescent="0.2">
      <c r="A3841" s="217">
        <f t="shared" si="492"/>
        <v>3838</v>
      </c>
      <c r="B3841" s="57" t="s">
        <v>4851</v>
      </c>
      <c r="C3841" s="58" t="s">
        <v>4505</v>
      </c>
      <c r="D3841" s="58" t="s">
        <v>4350</v>
      </c>
      <c r="E3841" s="58" t="s">
        <v>25</v>
      </c>
      <c r="F3841" s="58" t="s">
        <v>4425</v>
      </c>
      <c r="G3841" s="58" t="s">
        <v>86</v>
      </c>
      <c r="H3841" s="58" t="s">
        <v>426</v>
      </c>
      <c r="I3841" s="58" t="s">
        <v>25</v>
      </c>
      <c r="J3841" s="58" t="s">
        <v>25</v>
      </c>
      <c r="K3841" s="57"/>
      <c r="L3841" s="184">
        <v>0</v>
      </c>
      <c r="M3841" s="185">
        <v>19391</v>
      </c>
      <c r="N3841" s="186">
        <v>19314</v>
      </c>
      <c r="O3841" s="187">
        <f>N3841-M3841</f>
        <v>-77</v>
      </c>
      <c r="P3841" s="59">
        <f>N3841/M3841*100</f>
        <v>99.602908565829509</v>
      </c>
    </row>
    <row r="3842" spans="1:16" s="2" customFormat="1" outlineLevel="1" x14ac:dyDescent="0.2">
      <c r="A3842" s="217">
        <f t="shared" si="492"/>
        <v>3839</v>
      </c>
      <c r="B3842" s="57" t="s">
        <v>4852</v>
      </c>
      <c r="C3842" s="58" t="s">
        <v>4505</v>
      </c>
      <c r="D3842" s="58" t="s">
        <v>4350</v>
      </c>
      <c r="E3842" s="58" t="s">
        <v>2512</v>
      </c>
      <c r="F3842" s="58" t="s">
        <v>4425</v>
      </c>
      <c r="G3842" s="58" t="s">
        <v>998</v>
      </c>
      <c r="H3842" s="58" t="s">
        <v>426</v>
      </c>
      <c r="I3842" s="58" t="s">
        <v>25</v>
      </c>
      <c r="J3842" s="58" t="s">
        <v>25</v>
      </c>
      <c r="K3842" s="57"/>
      <c r="L3842" s="184">
        <v>0</v>
      </c>
      <c r="M3842" s="185">
        <v>4254</v>
      </c>
      <c r="N3842" s="186">
        <v>4254</v>
      </c>
      <c r="O3842" s="187">
        <f>N3842-M3842</f>
        <v>0</v>
      </c>
      <c r="P3842" s="59">
        <f>N3842/M3842*100</f>
        <v>100</v>
      </c>
    </row>
    <row r="3843" spans="1:16" s="2" customFormat="1" outlineLevel="1" x14ac:dyDescent="0.2">
      <c r="A3843" s="217">
        <f t="shared" si="492"/>
        <v>3840</v>
      </c>
      <c r="B3843" s="57" t="s">
        <v>4853</v>
      </c>
      <c r="C3843" s="58" t="s">
        <v>4505</v>
      </c>
      <c r="D3843" s="58" t="s">
        <v>4350</v>
      </c>
      <c r="E3843" s="58" t="s">
        <v>4854</v>
      </c>
      <c r="F3843" s="58" t="s">
        <v>4425</v>
      </c>
      <c r="G3843" s="58" t="s">
        <v>998</v>
      </c>
      <c r="H3843" s="58" t="s">
        <v>426</v>
      </c>
      <c r="I3843" s="58" t="s">
        <v>25</v>
      </c>
      <c r="J3843" s="58" t="s">
        <v>25</v>
      </c>
      <c r="K3843" s="57"/>
      <c r="L3843" s="184">
        <v>0</v>
      </c>
      <c r="M3843" s="185">
        <v>1556</v>
      </c>
      <c r="N3843" s="186">
        <v>1556</v>
      </c>
      <c r="O3843" s="187">
        <f>N3843-M3843</f>
        <v>0</v>
      </c>
      <c r="P3843" s="59">
        <f>N3843/M3843*100</f>
        <v>100</v>
      </c>
    </row>
    <row r="3844" spans="1:16" s="2" customFormat="1" ht="15" x14ac:dyDescent="0.25">
      <c r="A3844" s="216">
        <f t="shared" si="492"/>
        <v>3841</v>
      </c>
      <c r="B3844" s="51" t="s">
        <v>4855</v>
      </c>
      <c r="C3844" s="52"/>
      <c r="D3844" s="52"/>
      <c r="E3844" s="52"/>
      <c r="F3844" s="52"/>
      <c r="G3844" s="52"/>
      <c r="H3844" s="52"/>
      <c r="I3844" s="52"/>
      <c r="J3844" s="52"/>
      <c r="K3844" s="53"/>
      <c r="L3844" s="183">
        <f>SUM(L3847:L3859)+L3860+L3863+L3866+L3928+L3931+L3933</f>
        <v>529538</v>
      </c>
      <c r="M3844" s="183">
        <f t="shared" ref="M3844:O3844" si="495">SUM(M3847:M3859)+M3860+M3863+M3866+M3928+M3931+M3933</f>
        <v>582596</v>
      </c>
      <c r="N3844" s="183">
        <f t="shared" si="495"/>
        <v>579160</v>
      </c>
      <c r="O3844" s="75">
        <f t="shared" si="495"/>
        <v>-3436</v>
      </c>
      <c r="P3844" s="54">
        <f t="shared" ref="P3844:P3860" si="496">N3844/M3844*100</f>
        <v>99.410225954177506</v>
      </c>
    </row>
    <row r="3845" spans="1:16" s="2" customFormat="1" x14ac:dyDescent="0.2">
      <c r="A3845" s="228">
        <f t="shared" si="492"/>
        <v>3842</v>
      </c>
      <c r="B3845" s="85" t="s">
        <v>12</v>
      </c>
      <c r="C3845" s="16"/>
      <c r="D3845" s="16"/>
      <c r="E3845" s="16"/>
      <c r="F3845" s="16"/>
      <c r="G3845" s="16"/>
      <c r="H3845" s="16"/>
      <c r="I3845" s="16"/>
      <c r="J3845" s="16"/>
      <c r="K3845" s="17"/>
      <c r="L3845" s="76">
        <f>SUM(L3847:L3859)++L3860+L3863+L3866</f>
        <v>529538</v>
      </c>
      <c r="M3845" s="76">
        <f t="shared" ref="M3845:O3845" si="497">SUM(M3847:M3859)++M3860+M3863+M3866</f>
        <v>576455</v>
      </c>
      <c r="N3845" s="76">
        <f t="shared" si="497"/>
        <v>573019</v>
      </c>
      <c r="O3845" s="66">
        <f t="shared" si="497"/>
        <v>-3436</v>
      </c>
      <c r="P3845" s="18">
        <f t="shared" si="496"/>
        <v>99.403943065807383</v>
      </c>
    </row>
    <row r="3846" spans="1:16" s="2" customFormat="1" x14ac:dyDescent="0.2">
      <c r="A3846" s="229">
        <f t="shared" ref="A3846:A3909" si="498">A3845+1</f>
        <v>3843</v>
      </c>
      <c r="B3846" s="86" t="s">
        <v>13</v>
      </c>
      <c r="C3846" s="20"/>
      <c r="D3846" s="20"/>
      <c r="E3846" s="20"/>
      <c r="F3846" s="20"/>
      <c r="G3846" s="20"/>
      <c r="H3846" s="20"/>
      <c r="I3846" s="20"/>
      <c r="J3846" s="20"/>
      <c r="K3846" s="21"/>
      <c r="L3846" s="170">
        <f>L3928+L3931+L3933</f>
        <v>0</v>
      </c>
      <c r="M3846" s="170">
        <f t="shared" ref="M3846:O3846" si="499">M3928+M3931+M3933</f>
        <v>6141</v>
      </c>
      <c r="N3846" s="170">
        <f t="shared" si="499"/>
        <v>6141</v>
      </c>
      <c r="O3846" s="171">
        <f t="shared" si="499"/>
        <v>0</v>
      </c>
      <c r="P3846" s="22">
        <f t="shared" si="496"/>
        <v>100</v>
      </c>
    </row>
    <row r="3847" spans="1:16" s="2" customFormat="1" ht="28.5" outlineLevel="1" x14ac:dyDescent="0.2">
      <c r="A3847" s="217">
        <f t="shared" si="498"/>
        <v>3844</v>
      </c>
      <c r="B3847" s="57" t="s">
        <v>4856</v>
      </c>
      <c r="C3847" s="58" t="s">
        <v>23</v>
      </c>
      <c r="D3847" s="58" t="s">
        <v>4857</v>
      </c>
      <c r="E3847" s="58" t="s">
        <v>25</v>
      </c>
      <c r="F3847" s="58" t="s">
        <v>4858</v>
      </c>
      <c r="G3847" s="58" t="s">
        <v>47</v>
      </c>
      <c r="H3847" s="58"/>
      <c r="I3847" s="58" t="s">
        <v>25</v>
      </c>
      <c r="J3847" s="58" t="s">
        <v>25</v>
      </c>
      <c r="K3847" s="57"/>
      <c r="L3847" s="184">
        <v>0</v>
      </c>
      <c r="M3847" s="185">
        <v>1755</v>
      </c>
      <c r="N3847" s="186">
        <v>1755</v>
      </c>
      <c r="O3847" s="187">
        <f t="shared" ref="O3847:O3859" si="500">N3847-M3847</f>
        <v>0</v>
      </c>
      <c r="P3847" s="59">
        <f t="shared" si="496"/>
        <v>100</v>
      </c>
    </row>
    <row r="3848" spans="1:16" s="2" customFormat="1" ht="28.5" outlineLevel="1" x14ac:dyDescent="0.2">
      <c r="A3848" s="217">
        <f t="shared" si="498"/>
        <v>3845</v>
      </c>
      <c r="B3848" s="57" t="s">
        <v>4856</v>
      </c>
      <c r="C3848" s="58" t="s">
        <v>23</v>
      </c>
      <c r="D3848" s="58" t="s">
        <v>4857</v>
      </c>
      <c r="E3848" s="58" t="s">
        <v>25</v>
      </c>
      <c r="F3848" s="58" t="s">
        <v>4858</v>
      </c>
      <c r="G3848" s="58" t="s">
        <v>31</v>
      </c>
      <c r="H3848" s="58"/>
      <c r="I3848" s="58" t="s">
        <v>25</v>
      </c>
      <c r="J3848" s="58" t="s">
        <v>25</v>
      </c>
      <c r="K3848" s="57"/>
      <c r="L3848" s="184">
        <v>0</v>
      </c>
      <c r="M3848" s="185">
        <v>17</v>
      </c>
      <c r="N3848" s="186">
        <v>17</v>
      </c>
      <c r="O3848" s="187">
        <f t="shared" si="500"/>
        <v>0</v>
      </c>
      <c r="P3848" s="59">
        <f t="shared" si="496"/>
        <v>100</v>
      </c>
    </row>
    <row r="3849" spans="1:16" s="2" customFormat="1" ht="14.25" customHeight="1" outlineLevel="1" x14ac:dyDescent="0.2">
      <c r="A3849" s="217">
        <f t="shared" si="498"/>
        <v>3846</v>
      </c>
      <c r="B3849" s="57" t="s">
        <v>4859</v>
      </c>
      <c r="C3849" s="58" t="s">
        <v>23</v>
      </c>
      <c r="D3849" s="58" t="s">
        <v>4857</v>
      </c>
      <c r="E3849" s="58" t="s">
        <v>25</v>
      </c>
      <c r="F3849" s="58" t="s">
        <v>4860</v>
      </c>
      <c r="G3849" s="58" t="s">
        <v>4861</v>
      </c>
      <c r="H3849" s="58"/>
      <c r="I3849" s="58" t="s">
        <v>25</v>
      </c>
      <c r="J3849" s="58" t="s">
        <v>25</v>
      </c>
      <c r="K3849" s="57"/>
      <c r="L3849" s="184">
        <v>120</v>
      </c>
      <c r="M3849" s="185">
        <v>68</v>
      </c>
      <c r="N3849" s="186">
        <v>68</v>
      </c>
      <c r="O3849" s="187">
        <f t="shared" si="500"/>
        <v>0</v>
      </c>
      <c r="P3849" s="59">
        <f t="shared" si="496"/>
        <v>100</v>
      </c>
    </row>
    <row r="3850" spans="1:16" s="2" customFormat="1" outlineLevel="1" x14ac:dyDescent="0.2">
      <c r="A3850" s="217">
        <f t="shared" si="498"/>
        <v>3847</v>
      </c>
      <c r="B3850" s="57" t="s">
        <v>4862</v>
      </c>
      <c r="C3850" s="58" t="s">
        <v>23</v>
      </c>
      <c r="D3850" s="58" t="s">
        <v>4857</v>
      </c>
      <c r="E3850" s="58" t="s">
        <v>25</v>
      </c>
      <c r="F3850" s="58" t="s">
        <v>4863</v>
      </c>
      <c r="G3850" s="58" t="s">
        <v>47</v>
      </c>
      <c r="H3850" s="58"/>
      <c r="I3850" s="58" t="s">
        <v>25</v>
      </c>
      <c r="J3850" s="58" t="s">
        <v>25</v>
      </c>
      <c r="K3850" s="57"/>
      <c r="L3850" s="184">
        <v>370</v>
      </c>
      <c r="M3850" s="185">
        <v>150</v>
      </c>
      <c r="N3850" s="186">
        <v>68</v>
      </c>
      <c r="O3850" s="187">
        <f t="shared" si="500"/>
        <v>-82</v>
      </c>
      <c r="P3850" s="59">
        <f t="shared" si="496"/>
        <v>45.333333333333329</v>
      </c>
    </row>
    <row r="3851" spans="1:16" s="2" customFormat="1" outlineLevel="1" x14ac:dyDescent="0.2">
      <c r="A3851" s="217">
        <f t="shared" si="498"/>
        <v>3848</v>
      </c>
      <c r="B3851" s="57" t="s">
        <v>4864</v>
      </c>
      <c r="C3851" s="58" t="s">
        <v>23</v>
      </c>
      <c r="D3851" s="58" t="s">
        <v>4857</v>
      </c>
      <c r="E3851" s="58" t="s">
        <v>25</v>
      </c>
      <c r="F3851" s="58" t="s">
        <v>4863</v>
      </c>
      <c r="G3851" s="58" t="s">
        <v>31</v>
      </c>
      <c r="H3851" s="58"/>
      <c r="I3851" s="58" t="s">
        <v>25</v>
      </c>
      <c r="J3851" s="58" t="s">
        <v>25</v>
      </c>
      <c r="K3851" s="57"/>
      <c r="L3851" s="184">
        <v>0</v>
      </c>
      <c r="M3851" s="185">
        <v>4000</v>
      </c>
      <c r="N3851" s="186">
        <v>3313</v>
      </c>
      <c r="O3851" s="187">
        <f t="shared" si="500"/>
        <v>-687</v>
      </c>
      <c r="P3851" s="59">
        <f t="shared" si="496"/>
        <v>82.825000000000003</v>
      </c>
    </row>
    <row r="3852" spans="1:16" s="2" customFormat="1" outlineLevel="1" x14ac:dyDescent="0.2">
      <c r="A3852" s="217">
        <f t="shared" si="498"/>
        <v>3849</v>
      </c>
      <c r="B3852" s="57" t="s">
        <v>4865</v>
      </c>
      <c r="C3852" s="58" t="s">
        <v>23</v>
      </c>
      <c r="D3852" s="58" t="s">
        <v>4857</v>
      </c>
      <c r="E3852" s="58" t="s">
        <v>25</v>
      </c>
      <c r="F3852" s="58" t="s">
        <v>4863</v>
      </c>
      <c r="G3852" s="58" t="s">
        <v>31</v>
      </c>
      <c r="H3852" s="58"/>
      <c r="I3852" s="58" t="s">
        <v>25</v>
      </c>
      <c r="J3852" s="58" t="s">
        <v>25</v>
      </c>
      <c r="K3852" s="57"/>
      <c r="L3852" s="184">
        <v>0</v>
      </c>
      <c r="M3852" s="185">
        <v>11</v>
      </c>
      <c r="N3852" s="186">
        <v>5</v>
      </c>
      <c r="O3852" s="187">
        <f t="shared" si="500"/>
        <v>-6</v>
      </c>
      <c r="P3852" s="59">
        <f t="shared" si="496"/>
        <v>45.454545454545453</v>
      </c>
    </row>
    <row r="3853" spans="1:16" s="2" customFormat="1" outlineLevel="1" x14ac:dyDescent="0.2">
      <c r="A3853" s="217">
        <f t="shared" si="498"/>
        <v>3850</v>
      </c>
      <c r="B3853" s="57" t="s">
        <v>4866</v>
      </c>
      <c r="C3853" s="58" t="s">
        <v>23</v>
      </c>
      <c r="D3853" s="58" t="s">
        <v>4857</v>
      </c>
      <c r="E3853" s="58" t="s">
        <v>25</v>
      </c>
      <c r="F3853" s="58" t="s">
        <v>4863</v>
      </c>
      <c r="G3853" s="58" t="s">
        <v>31</v>
      </c>
      <c r="H3853" s="58"/>
      <c r="I3853" s="58" t="s">
        <v>25</v>
      </c>
      <c r="J3853" s="58" t="s">
        <v>25</v>
      </c>
      <c r="K3853" s="57"/>
      <c r="L3853" s="184">
        <v>0</v>
      </c>
      <c r="M3853" s="185">
        <v>10</v>
      </c>
      <c r="N3853" s="186">
        <v>8</v>
      </c>
      <c r="O3853" s="187">
        <f t="shared" si="500"/>
        <v>-2</v>
      </c>
      <c r="P3853" s="59">
        <f t="shared" si="496"/>
        <v>80</v>
      </c>
    </row>
    <row r="3854" spans="1:16" s="2" customFormat="1" ht="28.5" outlineLevel="1" x14ac:dyDescent="0.2">
      <c r="A3854" s="217">
        <f t="shared" si="498"/>
        <v>3851</v>
      </c>
      <c r="B3854" s="57" t="s">
        <v>4867</v>
      </c>
      <c r="C3854" s="58" t="s">
        <v>23</v>
      </c>
      <c r="D3854" s="58" t="s">
        <v>4857</v>
      </c>
      <c r="E3854" s="58" t="s">
        <v>25</v>
      </c>
      <c r="F3854" s="58" t="s">
        <v>4863</v>
      </c>
      <c r="G3854" s="58" t="s">
        <v>31</v>
      </c>
      <c r="H3854" s="58"/>
      <c r="I3854" s="58" t="s">
        <v>25</v>
      </c>
      <c r="J3854" s="58" t="s">
        <v>25</v>
      </c>
      <c r="K3854" s="57" t="s">
        <v>4868</v>
      </c>
      <c r="L3854" s="184">
        <v>20000</v>
      </c>
      <c r="M3854" s="185">
        <v>8962</v>
      </c>
      <c r="N3854" s="186">
        <v>8708</v>
      </c>
      <c r="O3854" s="187">
        <f t="shared" si="500"/>
        <v>-254</v>
      </c>
      <c r="P3854" s="59">
        <f t="shared" si="496"/>
        <v>97.165811202856503</v>
      </c>
    </row>
    <row r="3855" spans="1:16" s="2" customFormat="1" ht="28.5" outlineLevel="1" x14ac:dyDescent="0.2">
      <c r="A3855" s="217">
        <f t="shared" si="498"/>
        <v>3852</v>
      </c>
      <c r="B3855" s="57" t="s">
        <v>4869</v>
      </c>
      <c r="C3855" s="58" t="s">
        <v>23</v>
      </c>
      <c r="D3855" s="58" t="s">
        <v>4857</v>
      </c>
      <c r="E3855" s="58" t="s">
        <v>25</v>
      </c>
      <c r="F3855" s="58" t="s">
        <v>4863</v>
      </c>
      <c r="G3855" s="58" t="s">
        <v>3524</v>
      </c>
      <c r="H3855" s="58"/>
      <c r="I3855" s="58" t="s">
        <v>25</v>
      </c>
      <c r="J3855" s="58" t="s">
        <v>25</v>
      </c>
      <c r="K3855" s="57" t="s">
        <v>4870</v>
      </c>
      <c r="L3855" s="184">
        <v>0</v>
      </c>
      <c r="M3855" s="185">
        <v>60000</v>
      </c>
      <c r="N3855" s="186">
        <v>60000</v>
      </c>
      <c r="O3855" s="187">
        <f t="shared" si="500"/>
        <v>0</v>
      </c>
      <c r="P3855" s="59">
        <f t="shared" si="496"/>
        <v>100</v>
      </c>
    </row>
    <row r="3856" spans="1:16" s="2" customFormat="1" outlineLevel="1" x14ac:dyDescent="0.2">
      <c r="A3856" s="217">
        <f t="shared" si="498"/>
        <v>3853</v>
      </c>
      <c r="B3856" s="57" t="s">
        <v>4871</v>
      </c>
      <c r="C3856" s="58" t="s">
        <v>23</v>
      </c>
      <c r="D3856" s="58" t="s">
        <v>4857</v>
      </c>
      <c r="E3856" s="58" t="s">
        <v>25</v>
      </c>
      <c r="F3856" s="58" t="s">
        <v>4863</v>
      </c>
      <c r="G3856" s="58" t="s">
        <v>221</v>
      </c>
      <c r="H3856" s="58"/>
      <c r="I3856" s="58" t="s">
        <v>25</v>
      </c>
      <c r="J3856" s="58" t="s">
        <v>25</v>
      </c>
      <c r="K3856" s="57"/>
      <c r="L3856" s="184">
        <v>800</v>
      </c>
      <c r="M3856" s="185">
        <v>0</v>
      </c>
      <c r="N3856" s="186">
        <v>0</v>
      </c>
      <c r="O3856" s="187">
        <f t="shared" si="500"/>
        <v>0</v>
      </c>
      <c r="P3856" s="59" t="s">
        <v>8417</v>
      </c>
    </row>
    <row r="3857" spans="1:16" s="2" customFormat="1" outlineLevel="1" x14ac:dyDescent="0.2">
      <c r="A3857" s="217">
        <f t="shared" si="498"/>
        <v>3854</v>
      </c>
      <c r="B3857" s="57" t="s">
        <v>4864</v>
      </c>
      <c r="C3857" s="58" t="s">
        <v>23</v>
      </c>
      <c r="D3857" s="58" t="s">
        <v>4857</v>
      </c>
      <c r="E3857" s="58" t="s">
        <v>25</v>
      </c>
      <c r="F3857" s="58" t="s">
        <v>4863</v>
      </c>
      <c r="G3857" s="58" t="s">
        <v>221</v>
      </c>
      <c r="H3857" s="58"/>
      <c r="I3857" s="58" t="s">
        <v>25</v>
      </c>
      <c r="J3857" s="58" t="s">
        <v>25</v>
      </c>
      <c r="K3857" s="57"/>
      <c r="L3857" s="184">
        <v>4380</v>
      </c>
      <c r="M3857" s="185">
        <v>0</v>
      </c>
      <c r="N3857" s="186">
        <v>0</v>
      </c>
      <c r="O3857" s="187">
        <f t="shared" si="500"/>
        <v>0</v>
      </c>
      <c r="P3857" s="59" t="s">
        <v>8417</v>
      </c>
    </row>
    <row r="3858" spans="1:16" s="2" customFormat="1" outlineLevel="1" x14ac:dyDescent="0.2">
      <c r="A3858" s="217">
        <f t="shared" si="498"/>
        <v>3855</v>
      </c>
      <c r="B3858" s="57" t="s">
        <v>4872</v>
      </c>
      <c r="C3858" s="58" t="s">
        <v>23</v>
      </c>
      <c r="D3858" s="58" t="s">
        <v>4857</v>
      </c>
      <c r="E3858" s="58" t="s">
        <v>25</v>
      </c>
      <c r="F3858" s="58" t="s">
        <v>4863</v>
      </c>
      <c r="G3858" s="58" t="s">
        <v>221</v>
      </c>
      <c r="H3858" s="58"/>
      <c r="I3858" s="58" t="s">
        <v>25</v>
      </c>
      <c r="J3858" s="58" t="s">
        <v>25</v>
      </c>
      <c r="K3858" s="57"/>
      <c r="L3858" s="184">
        <v>1000</v>
      </c>
      <c r="M3858" s="185">
        <v>0</v>
      </c>
      <c r="N3858" s="186">
        <v>0</v>
      </c>
      <c r="O3858" s="187">
        <f t="shared" si="500"/>
        <v>0</v>
      </c>
      <c r="P3858" s="59" t="s">
        <v>8417</v>
      </c>
    </row>
    <row r="3859" spans="1:16" s="2" customFormat="1" outlineLevel="1" x14ac:dyDescent="0.2">
      <c r="A3859" s="217">
        <f t="shared" si="498"/>
        <v>3856</v>
      </c>
      <c r="B3859" s="57" t="s">
        <v>4873</v>
      </c>
      <c r="C3859" s="58" t="s">
        <v>23</v>
      </c>
      <c r="D3859" s="58" t="s">
        <v>4857</v>
      </c>
      <c r="E3859" s="58" t="s">
        <v>491</v>
      </c>
      <c r="F3859" s="58" t="s">
        <v>4863</v>
      </c>
      <c r="G3859" s="58" t="s">
        <v>221</v>
      </c>
      <c r="H3859" s="58"/>
      <c r="I3859" s="58" t="s">
        <v>25</v>
      </c>
      <c r="J3859" s="58" t="s">
        <v>25</v>
      </c>
      <c r="K3859" s="57" t="s">
        <v>25</v>
      </c>
      <c r="L3859" s="184">
        <v>10</v>
      </c>
      <c r="M3859" s="185">
        <v>0</v>
      </c>
      <c r="N3859" s="186">
        <v>0</v>
      </c>
      <c r="O3859" s="187">
        <f t="shared" si="500"/>
        <v>0</v>
      </c>
      <c r="P3859" s="59" t="s">
        <v>8417</v>
      </c>
    </row>
    <row r="3860" spans="1:16" s="2" customFormat="1" outlineLevel="1" x14ac:dyDescent="0.2">
      <c r="A3860" s="232">
        <f t="shared" si="498"/>
        <v>3857</v>
      </c>
      <c r="B3860" s="96" t="s">
        <v>4266</v>
      </c>
      <c r="C3860" s="97" t="s">
        <v>23</v>
      </c>
      <c r="D3860" s="97" t="s">
        <v>4857</v>
      </c>
      <c r="E3860" s="98"/>
      <c r="F3860" s="97"/>
      <c r="G3860" s="97"/>
      <c r="H3860" s="97"/>
      <c r="I3860" s="99"/>
      <c r="J3860" s="100"/>
      <c r="K3860" s="101"/>
      <c r="L3860" s="192">
        <f>SUM(L3861:L3862)</f>
        <v>476258</v>
      </c>
      <c r="M3860" s="192">
        <f t="shared" ref="M3860:O3860" si="501">SUM(M3861:M3862)</f>
        <v>475240</v>
      </c>
      <c r="N3860" s="192">
        <f t="shared" si="501"/>
        <v>475240</v>
      </c>
      <c r="O3860" s="174">
        <f t="shared" si="501"/>
        <v>0</v>
      </c>
      <c r="P3860" s="30">
        <f t="shared" si="496"/>
        <v>100</v>
      </c>
    </row>
    <row r="3861" spans="1:16" s="2" customFormat="1" outlineLevel="2" x14ac:dyDescent="0.2">
      <c r="A3861" s="217">
        <f t="shared" si="498"/>
        <v>3858</v>
      </c>
      <c r="B3861" s="57" t="s">
        <v>4874</v>
      </c>
      <c r="C3861" s="58" t="s">
        <v>23</v>
      </c>
      <c r="D3861" s="58" t="s">
        <v>4857</v>
      </c>
      <c r="E3861" s="58" t="s">
        <v>4854</v>
      </c>
      <c r="F3861" s="58" t="s">
        <v>4875</v>
      </c>
      <c r="G3861" s="58" t="s">
        <v>135</v>
      </c>
      <c r="H3861" s="58"/>
      <c r="I3861" s="58" t="s">
        <v>25</v>
      </c>
      <c r="J3861" s="58" t="s">
        <v>25</v>
      </c>
      <c r="K3861" s="57"/>
      <c r="L3861" s="184">
        <v>71392</v>
      </c>
      <c r="M3861" s="185">
        <v>69453</v>
      </c>
      <c r="N3861" s="186">
        <v>69453</v>
      </c>
      <c r="O3861" s="187">
        <f>N3861-M3861</f>
        <v>0</v>
      </c>
      <c r="P3861" s="59">
        <f>N3861/M3861*100</f>
        <v>100</v>
      </c>
    </row>
    <row r="3862" spans="1:16" s="2" customFormat="1" outlineLevel="2" x14ac:dyDescent="0.2">
      <c r="A3862" s="217">
        <f t="shared" si="498"/>
        <v>3859</v>
      </c>
      <c r="B3862" s="57" t="s">
        <v>4876</v>
      </c>
      <c r="C3862" s="58" t="s">
        <v>23</v>
      </c>
      <c r="D3862" s="58" t="s">
        <v>4857</v>
      </c>
      <c r="E3862" s="58" t="s">
        <v>1727</v>
      </c>
      <c r="F3862" s="58" t="s">
        <v>4877</v>
      </c>
      <c r="G3862" s="58" t="s">
        <v>135</v>
      </c>
      <c r="H3862" s="58"/>
      <c r="I3862" s="58" t="s">
        <v>25</v>
      </c>
      <c r="J3862" s="58" t="s">
        <v>25</v>
      </c>
      <c r="K3862" s="57"/>
      <c r="L3862" s="184">
        <v>404866</v>
      </c>
      <c r="M3862" s="185">
        <v>405787</v>
      </c>
      <c r="N3862" s="186">
        <v>405787</v>
      </c>
      <c r="O3862" s="187">
        <f>N3862-M3862</f>
        <v>0</v>
      </c>
      <c r="P3862" s="59">
        <f>N3862/M3862*100</f>
        <v>100</v>
      </c>
    </row>
    <row r="3863" spans="1:16" s="2" customFormat="1" outlineLevel="1" x14ac:dyDescent="0.2">
      <c r="A3863" s="225">
        <f t="shared" si="498"/>
        <v>3860</v>
      </c>
      <c r="B3863" s="82" t="s">
        <v>4296</v>
      </c>
      <c r="C3863" s="61"/>
      <c r="D3863" s="61"/>
      <c r="E3863" s="61"/>
      <c r="F3863" s="61"/>
      <c r="G3863" s="61"/>
      <c r="H3863" s="137" t="s">
        <v>2307</v>
      </c>
      <c r="I3863" s="61"/>
      <c r="J3863" s="61"/>
      <c r="K3863" s="63"/>
      <c r="L3863" s="65">
        <f>SUM(L3864:L3865)</f>
        <v>1600</v>
      </c>
      <c r="M3863" s="65">
        <f>SUM(M3864:M3865)</f>
        <v>1768</v>
      </c>
      <c r="N3863" s="65">
        <f>SUM(N3864:N3865)</f>
        <v>1768</v>
      </c>
      <c r="O3863" s="66">
        <f>SUM(O3864:O3865)</f>
        <v>0</v>
      </c>
      <c r="P3863" s="18">
        <f t="shared" ref="P3863" si="502">N3863/M3863*100</f>
        <v>100</v>
      </c>
    </row>
    <row r="3864" spans="1:16" s="2" customFormat="1" ht="28.5" outlineLevel="2" x14ac:dyDescent="0.2">
      <c r="A3864" s="217">
        <f t="shared" si="498"/>
        <v>3861</v>
      </c>
      <c r="B3864" s="57" t="s">
        <v>4878</v>
      </c>
      <c r="C3864" s="58" t="s">
        <v>23</v>
      </c>
      <c r="D3864" s="58" t="s">
        <v>4857</v>
      </c>
      <c r="E3864" s="58" t="s">
        <v>1591</v>
      </c>
      <c r="F3864" s="58" t="s">
        <v>4879</v>
      </c>
      <c r="G3864" s="58" t="s">
        <v>135</v>
      </c>
      <c r="H3864" s="58" t="s">
        <v>2307</v>
      </c>
      <c r="I3864" s="58" t="s">
        <v>25</v>
      </c>
      <c r="J3864" s="58" t="s">
        <v>25</v>
      </c>
      <c r="K3864" s="57"/>
      <c r="L3864" s="184">
        <v>1600</v>
      </c>
      <c r="M3864" s="185">
        <v>1600</v>
      </c>
      <c r="N3864" s="186">
        <v>1600</v>
      </c>
      <c r="O3864" s="187">
        <f>N3864-M3864</f>
        <v>0</v>
      </c>
      <c r="P3864" s="59">
        <f>N3864/M3864*100</f>
        <v>100</v>
      </c>
    </row>
    <row r="3865" spans="1:16" s="2" customFormat="1" ht="28.5" outlineLevel="2" x14ac:dyDescent="0.2">
      <c r="A3865" s="217">
        <f t="shared" si="498"/>
        <v>3862</v>
      </c>
      <c r="B3865" s="57" t="s">
        <v>4880</v>
      </c>
      <c r="C3865" s="58" t="s">
        <v>23</v>
      </c>
      <c r="D3865" s="58" t="s">
        <v>4857</v>
      </c>
      <c r="E3865" s="58" t="s">
        <v>1727</v>
      </c>
      <c r="F3865" s="58" t="s">
        <v>4877</v>
      </c>
      <c r="G3865" s="58" t="s">
        <v>135</v>
      </c>
      <c r="H3865" s="58" t="s">
        <v>2307</v>
      </c>
      <c r="I3865" s="58" t="s">
        <v>25</v>
      </c>
      <c r="J3865" s="58" t="s">
        <v>25</v>
      </c>
      <c r="K3865" s="57"/>
      <c r="L3865" s="184">
        <v>0</v>
      </c>
      <c r="M3865" s="185">
        <v>168</v>
      </c>
      <c r="N3865" s="186">
        <v>168</v>
      </c>
      <c r="O3865" s="187">
        <f>N3865-M3865</f>
        <v>0</v>
      </c>
      <c r="P3865" s="59">
        <f>N3865/M3865*100</f>
        <v>100</v>
      </c>
    </row>
    <row r="3866" spans="1:16" s="2" customFormat="1" outlineLevel="1" x14ac:dyDescent="0.2">
      <c r="A3866" s="225">
        <f t="shared" si="498"/>
        <v>3863</v>
      </c>
      <c r="B3866" s="82" t="s">
        <v>4881</v>
      </c>
      <c r="C3866" s="61"/>
      <c r="D3866" s="61"/>
      <c r="E3866" s="61"/>
      <c r="F3866" s="61"/>
      <c r="G3866" s="61"/>
      <c r="H3866" s="135" t="s">
        <v>4882</v>
      </c>
      <c r="I3866" s="61"/>
      <c r="J3866" s="61"/>
      <c r="K3866" s="63"/>
      <c r="L3866" s="65">
        <f>SUM(L3867:L3927)</f>
        <v>25000</v>
      </c>
      <c r="M3866" s="65">
        <f t="shared" ref="M3866:O3866" si="503">SUM(M3867:M3927)</f>
        <v>24474</v>
      </c>
      <c r="N3866" s="65">
        <f t="shared" si="503"/>
        <v>22069</v>
      </c>
      <c r="O3866" s="66">
        <f t="shared" si="503"/>
        <v>-2405</v>
      </c>
      <c r="P3866" s="18">
        <f t="shared" ref="P3866:P3928" si="504">N3866/M3866*100</f>
        <v>90.173245076407611</v>
      </c>
    </row>
    <row r="3867" spans="1:16" s="2" customFormat="1" outlineLevel="2" x14ac:dyDescent="0.2">
      <c r="A3867" s="217">
        <f t="shared" si="498"/>
        <v>3864</v>
      </c>
      <c r="B3867" s="57" t="s">
        <v>4881</v>
      </c>
      <c r="C3867" s="58" t="s">
        <v>23</v>
      </c>
      <c r="D3867" s="58" t="s">
        <v>4857</v>
      </c>
      <c r="E3867" s="58" t="s">
        <v>25</v>
      </c>
      <c r="F3867" s="58" t="s">
        <v>4883</v>
      </c>
      <c r="G3867" s="58" t="s">
        <v>221</v>
      </c>
      <c r="H3867" s="58" t="s">
        <v>4882</v>
      </c>
      <c r="I3867" s="58" t="s">
        <v>25</v>
      </c>
      <c r="J3867" s="58" t="s">
        <v>25</v>
      </c>
      <c r="K3867" s="57" t="s">
        <v>25</v>
      </c>
      <c r="L3867" s="184">
        <v>25000</v>
      </c>
      <c r="M3867" s="185">
        <v>0</v>
      </c>
      <c r="N3867" s="186">
        <v>0</v>
      </c>
      <c r="O3867" s="187">
        <f t="shared" ref="O3867:O3927" si="505">N3867-M3867</f>
        <v>0</v>
      </c>
      <c r="P3867" s="59" t="s">
        <v>8417</v>
      </c>
    </row>
    <row r="3868" spans="1:16" s="2" customFormat="1" ht="14.25" customHeight="1" outlineLevel="2" x14ac:dyDescent="0.2">
      <c r="A3868" s="217">
        <f t="shared" si="498"/>
        <v>3865</v>
      </c>
      <c r="B3868" s="57" t="s">
        <v>4884</v>
      </c>
      <c r="C3868" s="58" t="s">
        <v>23</v>
      </c>
      <c r="D3868" s="58" t="s">
        <v>4857</v>
      </c>
      <c r="E3868" s="58" t="s">
        <v>25</v>
      </c>
      <c r="F3868" s="58" t="s">
        <v>4883</v>
      </c>
      <c r="G3868" s="58" t="s">
        <v>31</v>
      </c>
      <c r="H3868" s="58" t="s">
        <v>4882</v>
      </c>
      <c r="I3868" s="58" t="s">
        <v>25</v>
      </c>
      <c r="J3868" s="58" t="s">
        <v>25</v>
      </c>
      <c r="K3868" s="57" t="s">
        <v>4885</v>
      </c>
      <c r="L3868" s="184">
        <v>0</v>
      </c>
      <c r="M3868" s="185">
        <v>51</v>
      </c>
      <c r="N3868" s="186">
        <v>13</v>
      </c>
      <c r="O3868" s="187">
        <f t="shared" si="505"/>
        <v>-38</v>
      </c>
      <c r="P3868" s="59">
        <f t="shared" si="504"/>
        <v>25.490196078431371</v>
      </c>
    </row>
    <row r="3869" spans="1:16" s="2" customFormat="1" ht="14.25" customHeight="1" outlineLevel="2" x14ac:dyDescent="0.2">
      <c r="A3869" s="217">
        <f t="shared" si="498"/>
        <v>3866</v>
      </c>
      <c r="B3869" s="57" t="s">
        <v>4886</v>
      </c>
      <c r="C3869" s="58" t="s">
        <v>23</v>
      </c>
      <c r="D3869" s="58" t="s">
        <v>4857</v>
      </c>
      <c r="E3869" s="58" t="s">
        <v>25</v>
      </c>
      <c r="F3869" s="58" t="s">
        <v>4883</v>
      </c>
      <c r="G3869" s="58" t="s">
        <v>31</v>
      </c>
      <c r="H3869" s="58" t="s">
        <v>4882</v>
      </c>
      <c r="I3869" s="58" t="s">
        <v>25</v>
      </c>
      <c r="J3869" s="58" t="s">
        <v>25</v>
      </c>
      <c r="K3869" s="57" t="s">
        <v>4887</v>
      </c>
      <c r="L3869" s="184">
        <v>0</v>
      </c>
      <c r="M3869" s="185">
        <v>51</v>
      </c>
      <c r="N3869" s="186">
        <v>11</v>
      </c>
      <c r="O3869" s="187">
        <f t="shared" si="505"/>
        <v>-40</v>
      </c>
      <c r="P3869" s="59">
        <f t="shared" si="504"/>
        <v>21.568627450980394</v>
      </c>
    </row>
    <row r="3870" spans="1:16" s="2" customFormat="1" ht="14.25" customHeight="1" outlineLevel="2" x14ac:dyDescent="0.2">
      <c r="A3870" s="217">
        <f t="shared" si="498"/>
        <v>3867</v>
      </c>
      <c r="B3870" s="57" t="s">
        <v>4888</v>
      </c>
      <c r="C3870" s="58" t="s">
        <v>23</v>
      </c>
      <c r="D3870" s="58" t="s">
        <v>4857</v>
      </c>
      <c r="E3870" s="58" t="s">
        <v>25</v>
      </c>
      <c r="F3870" s="58" t="s">
        <v>4883</v>
      </c>
      <c r="G3870" s="58" t="s">
        <v>31</v>
      </c>
      <c r="H3870" s="58" t="s">
        <v>4882</v>
      </c>
      <c r="I3870" s="58" t="s">
        <v>25</v>
      </c>
      <c r="J3870" s="58" t="s">
        <v>25</v>
      </c>
      <c r="K3870" s="57" t="s">
        <v>4889</v>
      </c>
      <c r="L3870" s="184">
        <v>0</v>
      </c>
      <c r="M3870" s="185">
        <v>51</v>
      </c>
      <c r="N3870" s="186">
        <v>7</v>
      </c>
      <c r="O3870" s="187">
        <f t="shared" si="505"/>
        <v>-44</v>
      </c>
      <c r="P3870" s="59">
        <f t="shared" si="504"/>
        <v>13.725490196078432</v>
      </c>
    </row>
    <row r="3871" spans="1:16" s="2" customFormat="1" ht="14.25" customHeight="1" outlineLevel="2" x14ac:dyDescent="0.2">
      <c r="A3871" s="217">
        <f t="shared" si="498"/>
        <v>3868</v>
      </c>
      <c r="B3871" s="57" t="s">
        <v>4890</v>
      </c>
      <c r="C3871" s="58" t="s">
        <v>23</v>
      </c>
      <c r="D3871" s="58" t="s">
        <v>4857</v>
      </c>
      <c r="E3871" s="58" t="s">
        <v>25</v>
      </c>
      <c r="F3871" s="58" t="s">
        <v>4883</v>
      </c>
      <c r="G3871" s="58" t="s">
        <v>31</v>
      </c>
      <c r="H3871" s="58" t="s">
        <v>4882</v>
      </c>
      <c r="I3871" s="58" t="s">
        <v>25</v>
      </c>
      <c r="J3871" s="58" t="s">
        <v>25</v>
      </c>
      <c r="K3871" s="57" t="s">
        <v>4891</v>
      </c>
      <c r="L3871" s="184">
        <v>0</v>
      </c>
      <c r="M3871" s="185">
        <v>51</v>
      </c>
      <c r="N3871" s="186">
        <v>9</v>
      </c>
      <c r="O3871" s="187">
        <f t="shared" si="505"/>
        <v>-42</v>
      </c>
      <c r="P3871" s="59">
        <f t="shared" si="504"/>
        <v>17.647058823529413</v>
      </c>
    </row>
    <row r="3872" spans="1:16" s="2" customFormat="1" ht="14.25" customHeight="1" outlineLevel="2" x14ac:dyDescent="0.2">
      <c r="A3872" s="217">
        <f t="shared" si="498"/>
        <v>3869</v>
      </c>
      <c r="B3872" s="57" t="s">
        <v>4892</v>
      </c>
      <c r="C3872" s="58" t="s">
        <v>23</v>
      </c>
      <c r="D3872" s="58" t="s">
        <v>4857</v>
      </c>
      <c r="E3872" s="58" t="s">
        <v>25</v>
      </c>
      <c r="F3872" s="58" t="s">
        <v>4883</v>
      </c>
      <c r="G3872" s="58" t="s">
        <v>31</v>
      </c>
      <c r="H3872" s="58" t="s">
        <v>4882</v>
      </c>
      <c r="I3872" s="58" t="s">
        <v>25</v>
      </c>
      <c r="J3872" s="58" t="s">
        <v>25</v>
      </c>
      <c r="K3872" s="57" t="s">
        <v>4893</v>
      </c>
      <c r="L3872" s="184">
        <v>0</v>
      </c>
      <c r="M3872" s="185">
        <v>51</v>
      </c>
      <c r="N3872" s="186">
        <v>0</v>
      </c>
      <c r="O3872" s="187">
        <f t="shared" si="505"/>
        <v>-51</v>
      </c>
      <c r="P3872" s="59">
        <f t="shared" si="504"/>
        <v>0</v>
      </c>
    </row>
    <row r="3873" spans="1:16" s="2" customFormat="1" ht="14.25" customHeight="1" outlineLevel="2" x14ac:dyDescent="0.2">
      <c r="A3873" s="217">
        <f t="shared" si="498"/>
        <v>3870</v>
      </c>
      <c r="B3873" s="57" t="s">
        <v>4894</v>
      </c>
      <c r="C3873" s="58" t="s">
        <v>23</v>
      </c>
      <c r="D3873" s="58" t="s">
        <v>4857</v>
      </c>
      <c r="E3873" s="58" t="s">
        <v>25</v>
      </c>
      <c r="F3873" s="58" t="s">
        <v>4883</v>
      </c>
      <c r="G3873" s="58" t="s">
        <v>31</v>
      </c>
      <c r="H3873" s="58" t="s">
        <v>4882</v>
      </c>
      <c r="I3873" s="58" t="s">
        <v>25</v>
      </c>
      <c r="J3873" s="58" t="s">
        <v>25</v>
      </c>
      <c r="K3873" s="57" t="s">
        <v>4895</v>
      </c>
      <c r="L3873" s="184">
        <v>0</v>
      </c>
      <c r="M3873" s="185">
        <v>51</v>
      </c>
      <c r="N3873" s="186">
        <v>28</v>
      </c>
      <c r="O3873" s="187">
        <f t="shared" si="505"/>
        <v>-23</v>
      </c>
      <c r="P3873" s="59">
        <f t="shared" si="504"/>
        <v>54.901960784313729</v>
      </c>
    </row>
    <row r="3874" spans="1:16" s="2" customFormat="1" ht="14.25" customHeight="1" outlineLevel="2" x14ac:dyDescent="0.2">
      <c r="A3874" s="217">
        <f t="shared" si="498"/>
        <v>3871</v>
      </c>
      <c r="B3874" s="57" t="s">
        <v>4896</v>
      </c>
      <c r="C3874" s="58" t="s">
        <v>23</v>
      </c>
      <c r="D3874" s="58" t="s">
        <v>4857</v>
      </c>
      <c r="E3874" s="58" t="s">
        <v>25</v>
      </c>
      <c r="F3874" s="58" t="s">
        <v>4883</v>
      </c>
      <c r="G3874" s="58" t="s">
        <v>31</v>
      </c>
      <c r="H3874" s="58" t="s">
        <v>4882</v>
      </c>
      <c r="I3874" s="58" t="s">
        <v>25</v>
      </c>
      <c r="J3874" s="58" t="s">
        <v>25</v>
      </c>
      <c r="K3874" s="57" t="s">
        <v>4897</v>
      </c>
      <c r="L3874" s="184">
        <v>0</v>
      </c>
      <c r="M3874" s="185">
        <v>51</v>
      </c>
      <c r="N3874" s="186">
        <v>24</v>
      </c>
      <c r="O3874" s="187">
        <f t="shared" si="505"/>
        <v>-27</v>
      </c>
      <c r="P3874" s="59">
        <f t="shared" si="504"/>
        <v>47.058823529411761</v>
      </c>
    </row>
    <row r="3875" spans="1:16" s="2" customFormat="1" ht="14.25" customHeight="1" outlineLevel="2" x14ac:dyDescent="0.2">
      <c r="A3875" s="217">
        <f t="shared" si="498"/>
        <v>3872</v>
      </c>
      <c r="B3875" s="57" t="s">
        <v>4898</v>
      </c>
      <c r="C3875" s="58" t="s">
        <v>23</v>
      </c>
      <c r="D3875" s="58" t="s">
        <v>4857</v>
      </c>
      <c r="E3875" s="58" t="s">
        <v>25</v>
      </c>
      <c r="F3875" s="58" t="s">
        <v>4883</v>
      </c>
      <c r="G3875" s="58" t="s">
        <v>31</v>
      </c>
      <c r="H3875" s="58" t="s">
        <v>4882</v>
      </c>
      <c r="I3875" s="58" t="s">
        <v>25</v>
      </c>
      <c r="J3875" s="58" t="s">
        <v>25</v>
      </c>
      <c r="K3875" s="57" t="s">
        <v>4899</v>
      </c>
      <c r="L3875" s="184">
        <v>0</v>
      </c>
      <c r="M3875" s="185">
        <v>51</v>
      </c>
      <c r="N3875" s="186">
        <v>13</v>
      </c>
      <c r="O3875" s="187">
        <f t="shared" si="505"/>
        <v>-38</v>
      </c>
      <c r="P3875" s="59">
        <f t="shared" si="504"/>
        <v>25.490196078431371</v>
      </c>
    </row>
    <row r="3876" spans="1:16" s="2" customFormat="1" ht="14.25" customHeight="1" outlineLevel="2" x14ac:dyDescent="0.2">
      <c r="A3876" s="217">
        <f t="shared" si="498"/>
        <v>3873</v>
      </c>
      <c r="B3876" s="57" t="s">
        <v>4900</v>
      </c>
      <c r="C3876" s="58" t="s">
        <v>23</v>
      </c>
      <c r="D3876" s="58" t="s">
        <v>4857</v>
      </c>
      <c r="E3876" s="58" t="s">
        <v>25</v>
      </c>
      <c r="F3876" s="58" t="s">
        <v>4883</v>
      </c>
      <c r="G3876" s="58" t="s">
        <v>31</v>
      </c>
      <c r="H3876" s="58" t="s">
        <v>4882</v>
      </c>
      <c r="I3876" s="58" t="s">
        <v>25</v>
      </c>
      <c r="J3876" s="58" t="s">
        <v>25</v>
      </c>
      <c r="K3876" s="57" t="s">
        <v>4901</v>
      </c>
      <c r="L3876" s="184">
        <v>0</v>
      </c>
      <c r="M3876" s="185">
        <v>51</v>
      </c>
      <c r="N3876" s="186">
        <v>21</v>
      </c>
      <c r="O3876" s="187">
        <f t="shared" si="505"/>
        <v>-30</v>
      </c>
      <c r="P3876" s="59">
        <f t="shared" si="504"/>
        <v>41.17647058823529</v>
      </c>
    </row>
    <row r="3877" spans="1:16" s="2" customFormat="1" ht="14.25" customHeight="1" outlineLevel="2" x14ac:dyDescent="0.2">
      <c r="A3877" s="217">
        <f t="shared" si="498"/>
        <v>3874</v>
      </c>
      <c r="B3877" s="57" t="s">
        <v>4902</v>
      </c>
      <c r="C3877" s="58" t="s">
        <v>23</v>
      </c>
      <c r="D3877" s="58" t="s">
        <v>4857</v>
      </c>
      <c r="E3877" s="58" t="s">
        <v>25</v>
      </c>
      <c r="F3877" s="58" t="s">
        <v>4883</v>
      </c>
      <c r="G3877" s="58" t="s">
        <v>31</v>
      </c>
      <c r="H3877" s="58" t="s">
        <v>4882</v>
      </c>
      <c r="I3877" s="58" t="s">
        <v>25</v>
      </c>
      <c r="J3877" s="58" t="s">
        <v>25</v>
      </c>
      <c r="K3877" s="57" t="s">
        <v>4903</v>
      </c>
      <c r="L3877" s="184">
        <v>0</v>
      </c>
      <c r="M3877" s="185">
        <v>51</v>
      </c>
      <c r="N3877" s="186">
        <v>5</v>
      </c>
      <c r="O3877" s="187">
        <f t="shared" si="505"/>
        <v>-46</v>
      </c>
      <c r="P3877" s="59">
        <f t="shared" si="504"/>
        <v>9.8039215686274517</v>
      </c>
    </row>
    <row r="3878" spans="1:16" s="2" customFormat="1" ht="14.25" customHeight="1" outlineLevel="2" x14ac:dyDescent="0.2">
      <c r="A3878" s="217">
        <f t="shared" si="498"/>
        <v>3875</v>
      </c>
      <c r="B3878" s="57" t="s">
        <v>4904</v>
      </c>
      <c r="C3878" s="58" t="s">
        <v>23</v>
      </c>
      <c r="D3878" s="58" t="s">
        <v>4857</v>
      </c>
      <c r="E3878" s="58" t="s">
        <v>25</v>
      </c>
      <c r="F3878" s="58" t="s">
        <v>4883</v>
      </c>
      <c r="G3878" s="58" t="s">
        <v>31</v>
      </c>
      <c r="H3878" s="58" t="s">
        <v>4882</v>
      </c>
      <c r="I3878" s="58" t="s">
        <v>25</v>
      </c>
      <c r="J3878" s="58" t="s">
        <v>25</v>
      </c>
      <c r="K3878" s="57" t="s">
        <v>4905</v>
      </c>
      <c r="L3878" s="184">
        <v>0</v>
      </c>
      <c r="M3878" s="185">
        <v>51</v>
      </c>
      <c r="N3878" s="186">
        <v>19</v>
      </c>
      <c r="O3878" s="187">
        <f t="shared" si="505"/>
        <v>-32</v>
      </c>
      <c r="P3878" s="59">
        <f t="shared" si="504"/>
        <v>37.254901960784316</v>
      </c>
    </row>
    <row r="3879" spans="1:16" s="2" customFormat="1" ht="14.25" customHeight="1" outlineLevel="2" x14ac:dyDescent="0.2">
      <c r="A3879" s="217">
        <f t="shared" si="498"/>
        <v>3876</v>
      </c>
      <c r="B3879" s="57" t="s">
        <v>4906</v>
      </c>
      <c r="C3879" s="58" t="s">
        <v>23</v>
      </c>
      <c r="D3879" s="58" t="s">
        <v>4857</v>
      </c>
      <c r="E3879" s="58" t="s">
        <v>25</v>
      </c>
      <c r="F3879" s="58" t="s">
        <v>4883</v>
      </c>
      <c r="G3879" s="58" t="s">
        <v>31</v>
      </c>
      <c r="H3879" s="58" t="s">
        <v>4882</v>
      </c>
      <c r="I3879" s="58" t="s">
        <v>25</v>
      </c>
      <c r="J3879" s="58" t="s">
        <v>25</v>
      </c>
      <c r="K3879" s="57" t="s">
        <v>4907</v>
      </c>
      <c r="L3879" s="184">
        <v>0</v>
      </c>
      <c r="M3879" s="185">
        <v>51</v>
      </c>
      <c r="N3879" s="186">
        <v>13</v>
      </c>
      <c r="O3879" s="187">
        <f t="shared" si="505"/>
        <v>-38</v>
      </c>
      <c r="P3879" s="59">
        <f t="shared" si="504"/>
        <v>25.490196078431371</v>
      </c>
    </row>
    <row r="3880" spans="1:16" s="2" customFormat="1" ht="14.25" customHeight="1" outlineLevel="2" x14ac:dyDescent="0.2">
      <c r="A3880" s="217">
        <f t="shared" si="498"/>
        <v>3877</v>
      </c>
      <c r="B3880" s="57" t="s">
        <v>4908</v>
      </c>
      <c r="C3880" s="58" t="s">
        <v>23</v>
      </c>
      <c r="D3880" s="58" t="s">
        <v>4857</v>
      </c>
      <c r="E3880" s="58" t="s">
        <v>25</v>
      </c>
      <c r="F3880" s="58" t="s">
        <v>4883</v>
      </c>
      <c r="G3880" s="58" t="s">
        <v>31</v>
      </c>
      <c r="H3880" s="58" t="s">
        <v>4882</v>
      </c>
      <c r="I3880" s="58" t="s">
        <v>25</v>
      </c>
      <c r="J3880" s="58" t="s">
        <v>25</v>
      </c>
      <c r="K3880" s="57" t="s">
        <v>4909</v>
      </c>
      <c r="L3880" s="184">
        <v>0</v>
      </c>
      <c r="M3880" s="185">
        <v>51</v>
      </c>
      <c r="N3880" s="186">
        <v>6</v>
      </c>
      <c r="O3880" s="187">
        <f t="shared" si="505"/>
        <v>-45</v>
      </c>
      <c r="P3880" s="59">
        <f t="shared" si="504"/>
        <v>11.76470588235294</v>
      </c>
    </row>
    <row r="3881" spans="1:16" s="2" customFormat="1" ht="14.25" customHeight="1" outlineLevel="2" x14ac:dyDescent="0.2">
      <c r="A3881" s="217">
        <f t="shared" si="498"/>
        <v>3878</v>
      </c>
      <c r="B3881" s="57" t="s">
        <v>4910</v>
      </c>
      <c r="C3881" s="58" t="s">
        <v>23</v>
      </c>
      <c r="D3881" s="58" t="s">
        <v>4857</v>
      </c>
      <c r="E3881" s="58" t="s">
        <v>25</v>
      </c>
      <c r="F3881" s="58" t="s">
        <v>4883</v>
      </c>
      <c r="G3881" s="58" t="s">
        <v>31</v>
      </c>
      <c r="H3881" s="58" t="s">
        <v>4882</v>
      </c>
      <c r="I3881" s="58" t="s">
        <v>25</v>
      </c>
      <c r="J3881" s="58" t="s">
        <v>25</v>
      </c>
      <c r="K3881" s="57" t="s">
        <v>4911</v>
      </c>
      <c r="L3881" s="184">
        <v>0</v>
      </c>
      <c r="M3881" s="185">
        <v>51</v>
      </c>
      <c r="N3881" s="186">
        <v>20</v>
      </c>
      <c r="O3881" s="187">
        <f t="shared" si="505"/>
        <v>-31</v>
      </c>
      <c r="P3881" s="59">
        <f t="shared" si="504"/>
        <v>39.215686274509807</v>
      </c>
    </row>
    <row r="3882" spans="1:16" s="2" customFormat="1" ht="14.25" customHeight="1" outlineLevel="2" x14ac:dyDescent="0.2">
      <c r="A3882" s="217">
        <f t="shared" si="498"/>
        <v>3879</v>
      </c>
      <c r="B3882" s="57" t="s">
        <v>4912</v>
      </c>
      <c r="C3882" s="58" t="s">
        <v>23</v>
      </c>
      <c r="D3882" s="58" t="s">
        <v>4857</v>
      </c>
      <c r="E3882" s="58" t="s">
        <v>25</v>
      </c>
      <c r="F3882" s="58" t="s">
        <v>4883</v>
      </c>
      <c r="G3882" s="58" t="s">
        <v>31</v>
      </c>
      <c r="H3882" s="58" t="s">
        <v>4882</v>
      </c>
      <c r="I3882" s="58" t="s">
        <v>25</v>
      </c>
      <c r="J3882" s="58" t="s">
        <v>25</v>
      </c>
      <c r="K3882" s="57" t="s">
        <v>4913</v>
      </c>
      <c r="L3882" s="184">
        <v>0</v>
      </c>
      <c r="M3882" s="185">
        <v>51</v>
      </c>
      <c r="N3882" s="186">
        <v>16</v>
      </c>
      <c r="O3882" s="187">
        <f t="shared" si="505"/>
        <v>-35</v>
      </c>
      <c r="P3882" s="59">
        <f t="shared" si="504"/>
        <v>31.372549019607842</v>
      </c>
    </row>
    <row r="3883" spans="1:16" s="2" customFormat="1" ht="14.25" customHeight="1" outlineLevel="2" x14ac:dyDescent="0.2">
      <c r="A3883" s="217">
        <f t="shared" si="498"/>
        <v>3880</v>
      </c>
      <c r="B3883" s="57" t="s">
        <v>4914</v>
      </c>
      <c r="C3883" s="58" t="s">
        <v>23</v>
      </c>
      <c r="D3883" s="58" t="s">
        <v>4857</v>
      </c>
      <c r="E3883" s="58" t="s">
        <v>25</v>
      </c>
      <c r="F3883" s="58" t="s">
        <v>4883</v>
      </c>
      <c r="G3883" s="58" t="s">
        <v>31</v>
      </c>
      <c r="H3883" s="58" t="s">
        <v>4882</v>
      </c>
      <c r="I3883" s="58" t="s">
        <v>25</v>
      </c>
      <c r="J3883" s="58" t="s">
        <v>25</v>
      </c>
      <c r="K3883" s="57" t="s">
        <v>4915</v>
      </c>
      <c r="L3883" s="184">
        <v>0</v>
      </c>
      <c r="M3883" s="185">
        <v>51</v>
      </c>
      <c r="N3883" s="186">
        <v>50</v>
      </c>
      <c r="O3883" s="187">
        <f t="shared" si="505"/>
        <v>-1</v>
      </c>
      <c r="P3883" s="59">
        <f t="shared" si="504"/>
        <v>98.039215686274503</v>
      </c>
    </row>
    <row r="3884" spans="1:16" s="2" customFormat="1" ht="14.25" customHeight="1" outlineLevel="2" x14ac:dyDescent="0.2">
      <c r="A3884" s="217">
        <f t="shared" si="498"/>
        <v>3881</v>
      </c>
      <c r="B3884" s="57" t="s">
        <v>4916</v>
      </c>
      <c r="C3884" s="58" t="s">
        <v>23</v>
      </c>
      <c r="D3884" s="58" t="s">
        <v>4857</v>
      </c>
      <c r="E3884" s="58" t="s">
        <v>25</v>
      </c>
      <c r="F3884" s="58" t="s">
        <v>4883</v>
      </c>
      <c r="G3884" s="58" t="s">
        <v>31</v>
      </c>
      <c r="H3884" s="58" t="s">
        <v>4882</v>
      </c>
      <c r="I3884" s="58" t="s">
        <v>25</v>
      </c>
      <c r="J3884" s="58" t="s">
        <v>25</v>
      </c>
      <c r="K3884" s="57" t="s">
        <v>4917</v>
      </c>
      <c r="L3884" s="184">
        <v>0</v>
      </c>
      <c r="M3884" s="185">
        <v>51</v>
      </c>
      <c r="N3884" s="186">
        <v>0</v>
      </c>
      <c r="O3884" s="187">
        <f t="shared" si="505"/>
        <v>-51</v>
      </c>
      <c r="P3884" s="59">
        <f t="shared" si="504"/>
        <v>0</v>
      </c>
    </row>
    <row r="3885" spans="1:16" s="2" customFormat="1" ht="14.25" customHeight="1" outlineLevel="2" x14ac:dyDescent="0.2">
      <c r="A3885" s="217">
        <f t="shared" si="498"/>
        <v>3882</v>
      </c>
      <c r="B3885" s="57" t="s">
        <v>4918</v>
      </c>
      <c r="C3885" s="58" t="s">
        <v>23</v>
      </c>
      <c r="D3885" s="58" t="s">
        <v>4857</v>
      </c>
      <c r="E3885" s="58" t="s">
        <v>25</v>
      </c>
      <c r="F3885" s="58" t="s">
        <v>4883</v>
      </c>
      <c r="G3885" s="58" t="s">
        <v>31</v>
      </c>
      <c r="H3885" s="58" t="s">
        <v>4882</v>
      </c>
      <c r="I3885" s="58" t="s">
        <v>25</v>
      </c>
      <c r="J3885" s="58" t="s">
        <v>25</v>
      </c>
      <c r="K3885" s="57" t="s">
        <v>4919</v>
      </c>
      <c r="L3885" s="184">
        <v>0</v>
      </c>
      <c r="M3885" s="185">
        <v>51</v>
      </c>
      <c r="N3885" s="186">
        <v>19</v>
      </c>
      <c r="O3885" s="187">
        <f t="shared" si="505"/>
        <v>-32</v>
      </c>
      <c r="P3885" s="59">
        <f t="shared" si="504"/>
        <v>37.254901960784316</v>
      </c>
    </row>
    <row r="3886" spans="1:16" s="2" customFormat="1" ht="14.25" customHeight="1" outlineLevel="2" x14ac:dyDescent="0.2">
      <c r="A3886" s="217">
        <f t="shared" si="498"/>
        <v>3883</v>
      </c>
      <c r="B3886" s="57" t="s">
        <v>4920</v>
      </c>
      <c r="C3886" s="58" t="s">
        <v>23</v>
      </c>
      <c r="D3886" s="58" t="s">
        <v>4857</v>
      </c>
      <c r="E3886" s="58" t="s">
        <v>25</v>
      </c>
      <c r="F3886" s="58" t="s">
        <v>4883</v>
      </c>
      <c r="G3886" s="58" t="s">
        <v>31</v>
      </c>
      <c r="H3886" s="58" t="s">
        <v>4882</v>
      </c>
      <c r="I3886" s="58" t="s">
        <v>25</v>
      </c>
      <c r="J3886" s="58" t="s">
        <v>25</v>
      </c>
      <c r="K3886" s="57" t="s">
        <v>4921</v>
      </c>
      <c r="L3886" s="184">
        <v>0</v>
      </c>
      <c r="M3886" s="185">
        <v>51</v>
      </c>
      <c r="N3886" s="186">
        <v>17</v>
      </c>
      <c r="O3886" s="187">
        <f t="shared" si="505"/>
        <v>-34</v>
      </c>
      <c r="P3886" s="59">
        <f t="shared" si="504"/>
        <v>33.333333333333329</v>
      </c>
    </row>
    <row r="3887" spans="1:16" s="2" customFormat="1" ht="14.25" customHeight="1" outlineLevel="2" x14ac:dyDescent="0.2">
      <c r="A3887" s="217">
        <f t="shared" si="498"/>
        <v>3884</v>
      </c>
      <c r="B3887" s="57" t="s">
        <v>4922</v>
      </c>
      <c r="C3887" s="58" t="s">
        <v>23</v>
      </c>
      <c r="D3887" s="58" t="s">
        <v>4857</v>
      </c>
      <c r="E3887" s="58" t="s">
        <v>25</v>
      </c>
      <c r="F3887" s="58" t="s">
        <v>4883</v>
      </c>
      <c r="G3887" s="58" t="s">
        <v>31</v>
      </c>
      <c r="H3887" s="58" t="s">
        <v>4882</v>
      </c>
      <c r="I3887" s="58" t="s">
        <v>25</v>
      </c>
      <c r="J3887" s="58" t="s">
        <v>25</v>
      </c>
      <c r="K3887" s="57" t="s">
        <v>4923</v>
      </c>
      <c r="L3887" s="184">
        <v>0</v>
      </c>
      <c r="M3887" s="185">
        <v>51</v>
      </c>
      <c r="N3887" s="186">
        <v>20</v>
      </c>
      <c r="O3887" s="187">
        <f t="shared" si="505"/>
        <v>-31</v>
      </c>
      <c r="P3887" s="59">
        <f t="shared" si="504"/>
        <v>39.215686274509807</v>
      </c>
    </row>
    <row r="3888" spans="1:16" s="2" customFormat="1" ht="14.25" customHeight="1" outlineLevel="2" x14ac:dyDescent="0.2">
      <c r="A3888" s="217">
        <f t="shared" si="498"/>
        <v>3885</v>
      </c>
      <c r="B3888" s="57" t="s">
        <v>4924</v>
      </c>
      <c r="C3888" s="58" t="s">
        <v>23</v>
      </c>
      <c r="D3888" s="58" t="s">
        <v>4857</v>
      </c>
      <c r="E3888" s="58" t="s">
        <v>25</v>
      </c>
      <c r="F3888" s="58" t="s">
        <v>4883</v>
      </c>
      <c r="G3888" s="58" t="s">
        <v>31</v>
      </c>
      <c r="H3888" s="58" t="s">
        <v>4882</v>
      </c>
      <c r="I3888" s="58" t="s">
        <v>25</v>
      </c>
      <c r="J3888" s="58" t="s">
        <v>25</v>
      </c>
      <c r="K3888" s="57" t="s">
        <v>4925</v>
      </c>
      <c r="L3888" s="184">
        <v>0</v>
      </c>
      <c r="M3888" s="185">
        <v>51</v>
      </c>
      <c r="N3888" s="186">
        <v>7</v>
      </c>
      <c r="O3888" s="187">
        <f t="shared" si="505"/>
        <v>-44</v>
      </c>
      <c r="P3888" s="59">
        <f t="shared" si="504"/>
        <v>13.725490196078432</v>
      </c>
    </row>
    <row r="3889" spans="1:16" s="2" customFormat="1" ht="14.25" customHeight="1" outlineLevel="2" x14ac:dyDescent="0.2">
      <c r="A3889" s="217">
        <f t="shared" si="498"/>
        <v>3886</v>
      </c>
      <c r="B3889" s="57" t="s">
        <v>4926</v>
      </c>
      <c r="C3889" s="58" t="s">
        <v>23</v>
      </c>
      <c r="D3889" s="58" t="s">
        <v>4857</v>
      </c>
      <c r="E3889" s="58" t="s">
        <v>25</v>
      </c>
      <c r="F3889" s="58" t="s">
        <v>4883</v>
      </c>
      <c r="G3889" s="58" t="s">
        <v>31</v>
      </c>
      <c r="H3889" s="58" t="s">
        <v>4882</v>
      </c>
      <c r="I3889" s="58" t="s">
        <v>25</v>
      </c>
      <c r="J3889" s="58" t="s">
        <v>25</v>
      </c>
      <c r="K3889" s="57" t="s">
        <v>4927</v>
      </c>
      <c r="L3889" s="184">
        <v>0</v>
      </c>
      <c r="M3889" s="185">
        <v>51</v>
      </c>
      <c r="N3889" s="186">
        <v>18</v>
      </c>
      <c r="O3889" s="187">
        <f t="shared" si="505"/>
        <v>-33</v>
      </c>
      <c r="P3889" s="59">
        <f t="shared" si="504"/>
        <v>35.294117647058826</v>
      </c>
    </row>
    <row r="3890" spans="1:16" s="2" customFormat="1" ht="14.25" customHeight="1" outlineLevel="2" x14ac:dyDescent="0.2">
      <c r="A3890" s="217">
        <f t="shared" si="498"/>
        <v>3887</v>
      </c>
      <c r="B3890" s="57" t="s">
        <v>4928</v>
      </c>
      <c r="C3890" s="58" t="s">
        <v>23</v>
      </c>
      <c r="D3890" s="58" t="s">
        <v>4857</v>
      </c>
      <c r="E3890" s="58" t="s">
        <v>25</v>
      </c>
      <c r="F3890" s="58" t="s">
        <v>4883</v>
      </c>
      <c r="G3890" s="58" t="s">
        <v>31</v>
      </c>
      <c r="H3890" s="58" t="s">
        <v>4882</v>
      </c>
      <c r="I3890" s="58" t="s">
        <v>25</v>
      </c>
      <c r="J3890" s="58" t="s">
        <v>25</v>
      </c>
      <c r="K3890" s="57" t="s">
        <v>4929</v>
      </c>
      <c r="L3890" s="184">
        <v>0</v>
      </c>
      <c r="M3890" s="185">
        <v>2078</v>
      </c>
      <c r="N3890" s="186">
        <v>1791</v>
      </c>
      <c r="O3890" s="187">
        <f t="shared" si="505"/>
        <v>-287</v>
      </c>
      <c r="P3890" s="59">
        <f t="shared" si="504"/>
        <v>86.188642925890278</v>
      </c>
    </row>
    <row r="3891" spans="1:16" s="2" customFormat="1" ht="14.25" customHeight="1" outlineLevel="2" x14ac:dyDescent="0.2">
      <c r="A3891" s="217">
        <f t="shared" si="498"/>
        <v>3888</v>
      </c>
      <c r="B3891" s="57" t="s">
        <v>4930</v>
      </c>
      <c r="C3891" s="58" t="s">
        <v>23</v>
      </c>
      <c r="D3891" s="58" t="s">
        <v>4857</v>
      </c>
      <c r="E3891" s="58" t="s">
        <v>25</v>
      </c>
      <c r="F3891" s="58" t="s">
        <v>4883</v>
      </c>
      <c r="G3891" s="58" t="s">
        <v>31</v>
      </c>
      <c r="H3891" s="58" t="s">
        <v>4882</v>
      </c>
      <c r="I3891" s="58" t="s">
        <v>25</v>
      </c>
      <c r="J3891" s="58" t="s">
        <v>25</v>
      </c>
      <c r="K3891" s="57" t="s">
        <v>4931</v>
      </c>
      <c r="L3891" s="184">
        <v>0</v>
      </c>
      <c r="M3891" s="185">
        <v>1787</v>
      </c>
      <c r="N3891" s="186">
        <v>1505</v>
      </c>
      <c r="O3891" s="187">
        <f t="shared" si="505"/>
        <v>-282</v>
      </c>
      <c r="P3891" s="59">
        <f t="shared" si="504"/>
        <v>84.219362059317291</v>
      </c>
    </row>
    <row r="3892" spans="1:16" s="2" customFormat="1" ht="42.75" outlineLevel="2" x14ac:dyDescent="0.2">
      <c r="A3892" s="217">
        <f t="shared" si="498"/>
        <v>3889</v>
      </c>
      <c r="B3892" s="57" t="s">
        <v>4932</v>
      </c>
      <c r="C3892" s="58" t="s">
        <v>23</v>
      </c>
      <c r="D3892" s="58" t="s">
        <v>4857</v>
      </c>
      <c r="E3892" s="58" t="s">
        <v>25</v>
      </c>
      <c r="F3892" s="58" t="s">
        <v>4883</v>
      </c>
      <c r="G3892" s="58" t="s">
        <v>31</v>
      </c>
      <c r="H3892" s="58" t="s">
        <v>4882</v>
      </c>
      <c r="I3892" s="58" t="s">
        <v>25</v>
      </c>
      <c r="J3892" s="58" t="s">
        <v>25</v>
      </c>
      <c r="K3892" s="57" t="s">
        <v>4933</v>
      </c>
      <c r="L3892" s="184">
        <v>0</v>
      </c>
      <c r="M3892" s="185">
        <v>4783</v>
      </c>
      <c r="N3892" s="186">
        <v>4318</v>
      </c>
      <c r="O3892" s="187">
        <f t="shared" si="505"/>
        <v>-465</v>
      </c>
      <c r="P3892" s="59">
        <f t="shared" si="504"/>
        <v>90.278068158059796</v>
      </c>
    </row>
    <row r="3893" spans="1:16" s="2" customFormat="1" ht="14.25" customHeight="1" outlineLevel="2" x14ac:dyDescent="0.2">
      <c r="A3893" s="217">
        <f t="shared" si="498"/>
        <v>3890</v>
      </c>
      <c r="B3893" s="57" t="s">
        <v>4934</v>
      </c>
      <c r="C3893" s="58" t="s">
        <v>23</v>
      </c>
      <c r="D3893" s="58" t="s">
        <v>4857</v>
      </c>
      <c r="E3893" s="58" t="s">
        <v>25</v>
      </c>
      <c r="F3893" s="58" t="s">
        <v>4883</v>
      </c>
      <c r="G3893" s="58" t="s">
        <v>31</v>
      </c>
      <c r="H3893" s="58" t="s">
        <v>4882</v>
      </c>
      <c r="I3893" s="58" t="s">
        <v>25</v>
      </c>
      <c r="J3893" s="58" t="s">
        <v>25</v>
      </c>
      <c r="K3893" s="57" t="s">
        <v>4935</v>
      </c>
      <c r="L3893" s="184">
        <v>0</v>
      </c>
      <c r="M3893" s="185">
        <v>2103</v>
      </c>
      <c r="N3893" s="186">
        <v>1900</v>
      </c>
      <c r="O3893" s="187">
        <f t="shared" si="505"/>
        <v>-203</v>
      </c>
      <c r="P3893" s="59">
        <f t="shared" si="504"/>
        <v>90.347123157394194</v>
      </c>
    </row>
    <row r="3894" spans="1:16" s="2" customFormat="1" ht="28.5" outlineLevel="2" x14ac:dyDescent="0.2">
      <c r="A3894" s="217">
        <f t="shared" si="498"/>
        <v>3891</v>
      </c>
      <c r="B3894" s="57" t="s">
        <v>4936</v>
      </c>
      <c r="C3894" s="58" t="s">
        <v>23</v>
      </c>
      <c r="D3894" s="58" t="s">
        <v>4857</v>
      </c>
      <c r="E3894" s="58" t="s">
        <v>25</v>
      </c>
      <c r="F3894" s="58" t="s">
        <v>4883</v>
      </c>
      <c r="G3894" s="58" t="s">
        <v>31</v>
      </c>
      <c r="H3894" s="58" t="s">
        <v>4882</v>
      </c>
      <c r="I3894" s="58" t="s">
        <v>25</v>
      </c>
      <c r="J3894" s="58" t="s">
        <v>25</v>
      </c>
      <c r="K3894" s="57" t="s">
        <v>4937</v>
      </c>
      <c r="L3894" s="184">
        <v>0</v>
      </c>
      <c r="M3894" s="185">
        <v>1185</v>
      </c>
      <c r="N3894" s="186">
        <v>845</v>
      </c>
      <c r="O3894" s="187">
        <f t="shared" si="505"/>
        <v>-340</v>
      </c>
      <c r="P3894" s="59">
        <f t="shared" si="504"/>
        <v>71.308016877637129</v>
      </c>
    </row>
    <row r="3895" spans="1:16" s="2" customFormat="1" ht="14.25" customHeight="1" outlineLevel="2" x14ac:dyDescent="0.2">
      <c r="A3895" s="217">
        <f t="shared" si="498"/>
        <v>3892</v>
      </c>
      <c r="B3895" s="57" t="s">
        <v>4938</v>
      </c>
      <c r="C3895" s="58" t="s">
        <v>23</v>
      </c>
      <c r="D3895" s="58" t="s">
        <v>4857</v>
      </c>
      <c r="E3895" s="58" t="s">
        <v>25</v>
      </c>
      <c r="F3895" s="58" t="s">
        <v>4883</v>
      </c>
      <c r="G3895" s="58" t="s">
        <v>31</v>
      </c>
      <c r="H3895" s="58" t="s">
        <v>4882</v>
      </c>
      <c r="I3895" s="58" t="s">
        <v>25</v>
      </c>
      <c r="J3895" s="58" t="s">
        <v>25</v>
      </c>
      <c r="K3895" s="57" t="s">
        <v>4939</v>
      </c>
      <c r="L3895" s="184">
        <v>0</v>
      </c>
      <c r="M3895" s="185">
        <v>1185</v>
      </c>
      <c r="N3895" s="186">
        <v>1185</v>
      </c>
      <c r="O3895" s="187">
        <f t="shared" si="505"/>
        <v>0</v>
      </c>
      <c r="P3895" s="59">
        <f t="shared" si="504"/>
        <v>100</v>
      </c>
    </row>
    <row r="3896" spans="1:16" s="2" customFormat="1" ht="14.25" customHeight="1" outlineLevel="2" x14ac:dyDescent="0.2">
      <c r="A3896" s="217">
        <f t="shared" si="498"/>
        <v>3893</v>
      </c>
      <c r="B3896" s="57" t="s">
        <v>4940</v>
      </c>
      <c r="C3896" s="58" t="s">
        <v>23</v>
      </c>
      <c r="D3896" s="58" t="s">
        <v>4857</v>
      </c>
      <c r="E3896" s="58" t="s">
        <v>25</v>
      </c>
      <c r="F3896" s="58" t="s">
        <v>4883</v>
      </c>
      <c r="G3896" s="58" t="s">
        <v>31</v>
      </c>
      <c r="H3896" s="58" t="s">
        <v>4882</v>
      </c>
      <c r="I3896" s="58" t="s">
        <v>25</v>
      </c>
      <c r="J3896" s="58" t="s">
        <v>25</v>
      </c>
      <c r="K3896" s="57" t="s">
        <v>4941</v>
      </c>
      <c r="L3896" s="184">
        <v>0</v>
      </c>
      <c r="M3896" s="185">
        <v>5</v>
      </c>
      <c r="N3896" s="186">
        <v>5</v>
      </c>
      <c r="O3896" s="187">
        <f t="shared" si="505"/>
        <v>0</v>
      </c>
      <c r="P3896" s="59">
        <f t="shared" si="504"/>
        <v>100</v>
      </c>
    </row>
    <row r="3897" spans="1:16" s="2" customFormat="1" ht="14.25" customHeight="1" outlineLevel="2" x14ac:dyDescent="0.2">
      <c r="A3897" s="217">
        <f t="shared" si="498"/>
        <v>3894</v>
      </c>
      <c r="B3897" s="57" t="s">
        <v>4942</v>
      </c>
      <c r="C3897" s="58" t="s">
        <v>23</v>
      </c>
      <c r="D3897" s="58" t="s">
        <v>4857</v>
      </c>
      <c r="E3897" s="58" t="s">
        <v>25</v>
      </c>
      <c r="F3897" s="58" t="s">
        <v>4883</v>
      </c>
      <c r="G3897" s="58" t="s">
        <v>31</v>
      </c>
      <c r="H3897" s="58" t="s">
        <v>4882</v>
      </c>
      <c r="I3897" s="58" t="s">
        <v>25</v>
      </c>
      <c r="J3897" s="58" t="s">
        <v>25</v>
      </c>
      <c r="K3897" s="57" t="s">
        <v>4943</v>
      </c>
      <c r="L3897" s="184">
        <v>0</v>
      </c>
      <c r="M3897" s="185">
        <v>2</v>
      </c>
      <c r="N3897" s="186">
        <v>2</v>
      </c>
      <c r="O3897" s="187">
        <f t="shared" si="505"/>
        <v>0</v>
      </c>
      <c r="P3897" s="59">
        <f t="shared" si="504"/>
        <v>100</v>
      </c>
    </row>
    <row r="3898" spans="1:16" s="2" customFormat="1" ht="14.25" customHeight="1" outlineLevel="2" x14ac:dyDescent="0.2">
      <c r="A3898" s="217">
        <f t="shared" si="498"/>
        <v>3895</v>
      </c>
      <c r="B3898" s="57" t="s">
        <v>4944</v>
      </c>
      <c r="C3898" s="58" t="s">
        <v>23</v>
      </c>
      <c r="D3898" s="58" t="s">
        <v>4857</v>
      </c>
      <c r="E3898" s="58" t="s">
        <v>25</v>
      </c>
      <c r="F3898" s="58" t="s">
        <v>4883</v>
      </c>
      <c r="G3898" s="58" t="s">
        <v>31</v>
      </c>
      <c r="H3898" s="58" t="s">
        <v>4882</v>
      </c>
      <c r="I3898" s="58" t="s">
        <v>25</v>
      </c>
      <c r="J3898" s="58" t="s">
        <v>25</v>
      </c>
      <c r="K3898" s="57" t="s">
        <v>4945</v>
      </c>
      <c r="L3898" s="184">
        <v>0</v>
      </c>
      <c r="M3898" s="185">
        <v>10</v>
      </c>
      <c r="N3898" s="186">
        <v>10</v>
      </c>
      <c r="O3898" s="187">
        <f t="shared" si="505"/>
        <v>0</v>
      </c>
      <c r="P3898" s="59">
        <f t="shared" si="504"/>
        <v>100</v>
      </c>
    </row>
    <row r="3899" spans="1:16" s="2" customFormat="1" ht="14.25" customHeight="1" outlineLevel="2" x14ac:dyDescent="0.2">
      <c r="A3899" s="217">
        <f t="shared" si="498"/>
        <v>3896</v>
      </c>
      <c r="B3899" s="57" t="s">
        <v>4946</v>
      </c>
      <c r="C3899" s="58" t="s">
        <v>23</v>
      </c>
      <c r="D3899" s="58" t="s">
        <v>4857</v>
      </c>
      <c r="E3899" s="58" t="s">
        <v>25</v>
      </c>
      <c r="F3899" s="58" t="s">
        <v>4883</v>
      </c>
      <c r="G3899" s="58" t="s">
        <v>31</v>
      </c>
      <c r="H3899" s="58" t="s">
        <v>4882</v>
      </c>
      <c r="I3899" s="58" t="s">
        <v>25</v>
      </c>
      <c r="J3899" s="58" t="s">
        <v>25</v>
      </c>
      <c r="K3899" s="57" t="s">
        <v>4947</v>
      </c>
      <c r="L3899" s="184">
        <v>0</v>
      </c>
      <c r="M3899" s="185">
        <v>9</v>
      </c>
      <c r="N3899" s="186">
        <v>9</v>
      </c>
      <c r="O3899" s="187">
        <f t="shared" si="505"/>
        <v>0</v>
      </c>
      <c r="P3899" s="59">
        <f t="shared" si="504"/>
        <v>100</v>
      </c>
    </row>
    <row r="3900" spans="1:16" s="2" customFormat="1" ht="14.25" customHeight="1" outlineLevel="2" x14ac:dyDescent="0.2">
      <c r="A3900" s="217">
        <f t="shared" si="498"/>
        <v>3897</v>
      </c>
      <c r="B3900" s="57" t="s">
        <v>4948</v>
      </c>
      <c r="C3900" s="58" t="s">
        <v>23</v>
      </c>
      <c r="D3900" s="58" t="s">
        <v>4857</v>
      </c>
      <c r="E3900" s="58" t="s">
        <v>25</v>
      </c>
      <c r="F3900" s="58" t="s">
        <v>4883</v>
      </c>
      <c r="G3900" s="58" t="s">
        <v>31</v>
      </c>
      <c r="H3900" s="58" t="s">
        <v>4882</v>
      </c>
      <c r="I3900" s="58" t="s">
        <v>25</v>
      </c>
      <c r="J3900" s="58" t="s">
        <v>25</v>
      </c>
      <c r="K3900" s="57" t="s">
        <v>4949</v>
      </c>
      <c r="L3900" s="184">
        <v>0</v>
      </c>
      <c r="M3900" s="185">
        <v>5</v>
      </c>
      <c r="N3900" s="186">
        <v>5</v>
      </c>
      <c r="O3900" s="187">
        <f t="shared" si="505"/>
        <v>0</v>
      </c>
      <c r="P3900" s="59">
        <f t="shared" si="504"/>
        <v>100</v>
      </c>
    </row>
    <row r="3901" spans="1:16" s="2" customFormat="1" ht="14.25" customHeight="1" outlineLevel="2" x14ac:dyDescent="0.2">
      <c r="A3901" s="217">
        <f t="shared" si="498"/>
        <v>3898</v>
      </c>
      <c r="B3901" s="57" t="s">
        <v>4950</v>
      </c>
      <c r="C3901" s="58" t="s">
        <v>23</v>
      </c>
      <c r="D3901" s="58" t="s">
        <v>4857</v>
      </c>
      <c r="E3901" s="58" t="s">
        <v>25</v>
      </c>
      <c r="F3901" s="58" t="s">
        <v>4883</v>
      </c>
      <c r="G3901" s="58" t="s">
        <v>31</v>
      </c>
      <c r="H3901" s="58" t="s">
        <v>4882</v>
      </c>
      <c r="I3901" s="58" t="s">
        <v>25</v>
      </c>
      <c r="J3901" s="58" t="s">
        <v>25</v>
      </c>
      <c r="K3901" s="57" t="s">
        <v>4951</v>
      </c>
      <c r="L3901" s="184">
        <v>0</v>
      </c>
      <c r="M3901" s="185">
        <v>11</v>
      </c>
      <c r="N3901" s="186">
        <v>11</v>
      </c>
      <c r="O3901" s="187">
        <f t="shared" si="505"/>
        <v>0</v>
      </c>
      <c r="P3901" s="59">
        <f t="shared" si="504"/>
        <v>100</v>
      </c>
    </row>
    <row r="3902" spans="1:16" s="2" customFormat="1" ht="14.25" customHeight="1" outlineLevel="2" x14ac:dyDescent="0.2">
      <c r="A3902" s="217">
        <f t="shared" si="498"/>
        <v>3899</v>
      </c>
      <c r="B3902" s="57" t="s">
        <v>4952</v>
      </c>
      <c r="C3902" s="58" t="s">
        <v>23</v>
      </c>
      <c r="D3902" s="58" t="s">
        <v>4857</v>
      </c>
      <c r="E3902" s="58" t="s">
        <v>25</v>
      </c>
      <c r="F3902" s="58" t="s">
        <v>4883</v>
      </c>
      <c r="G3902" s="58" t="s">
        <v>31</v>
      </c>
      <c r="H3902" s="58" t="s">
        <v>4882</v>
      </c>
      <c r="I3902" s="58" t="s">
        <v>25</v>
      </c>
      <c r="J3902" s="58" t="s">
        <v>25</v>
      </c>
      <c r="K3902" s="57" t="s">
        <v>4953</v>
      </c>
      <c r="L3902" s="184">
        <v>0</v>
      </c>
      <c r="M3902" s="185">
        <v>7</v>
      </c>
      <c r="N3902" s="186">
        <v>7</v>
      </c>
      <c r="O3902" s="187">
        <f t="shared" si="505"/>
        <v>0</v>
      </c>
      <c r="P3902" s="59">
        <f t="shared" si="504"/>
        <v>100</v>
      </c>
    </row>
    <row r="3903" spans="1:16" s="2" customFormat="1" ht="14.25" customHeight="1" outlineLevel="2" x14ac:dyDescent="0.2">
      <c r="A3903" s="217">
        <f t="shared" si="498"/>
        <v>3900</v>
      </c>
      <c r="B3903" s="57" t="s">
        <v>4954</v>
      </c>
      <c r="C3903" s="58" t="s">
        <v>23</v>
      </c>
      <c r="D3903" s="58" t="s">
        <v>4857</v>
      </c>
      <c r="E3903" s="58" t="s">
        <v>25</v>
      </c>
      <c r="F3903" s="58" t="s">
        <v>4883</v>
      </c>
      <c r="G3903" s="58" t="s">
        <v>31</v>
      </c>
      <c r="H3903" s="58" t="s">
        <v>4882</v>
      </c>
      <c r="I3903" s="58" t="s">
        <v>25</v>
      </c>
      <c r="J3903" s="58" t="s">
        <v>25</v>
      </c>
      <c r="K3903" s="57" t="s">
        <v>4955</v>
      </c>
      <c r="L3903" s="184">
        <v>0</v>
      </c>
      <c r="M3903" s="185">
        <v>9</v>
      </c>
      <c r="N3903" s="186">
        <v>9</v>
      </c>
      <c r="O3903" s="187">
        <f t="shared" si="505"/>
        <v>0</v>
      </c>
      <c r="P3903" s="59">
        <f t="shared" si="504"/>
        <v>100</v>
      </c>
    </row>
    <row r="3904" spans="1:16" s="2" customFormat="1" ht="14.25" customHeight="1" outlineLevel="2" x14ac:dyDescent="0.2">
      <c r="A3904" s="217">
        <f t="shared" si="498"/>
        <v>3901</v>
      </c>
      <c r="B3904" s="57" t="s">
        <v>4956</v>
      </c>
      <c r="C3904" s="58" t="s">
        <v>23</v>
      </c>
      <c r="D3904" s="58" t="s">
        <v>4857</v>
      </c>
      <c r="E3904" s="58" t="s">
        <v>25</v>
      </c>
      <c r="F3904" s="58" t="s">
        <v>4883</v>
      </c>
      <c r="G3904" s="58" t="s">
        <v>31</v>
      </c>
      <c r="H3904" s="58" t="s">
        <v>4882</v>
      </c>
      <c r="I3904" s="58" t="s">
        <v>25</v>
      </c>
      <c r="J3904" s="58" t="s">
        <v>25</v>
      </c>
      <c r="K3904" s="57" t="s">
        <v>4957</v>
      </c>
      <c r="L3904" s="184">
        <v>0</v>
      </c>
      <c r="M3904" s="185">
        <v>7</v>
      </c>
      <c r="N3904" s="186">
        <v>7</v>
      </c>
      <c r="O3904" s="187">
        <f t="shared" si="505"/>
        <v>0</v>
      </c>
      <c r="P3904" s="59">
        <f t="shared" si="504"/>
        <v>100</v>
      </c>
    </row>
    <row r="3905" spans="1:16" s="2" customFormat="1" ht="14.25" customHeight="1" outlineLevel="2" x14ac:dyDescent="0.2">
      <c r="A3905" s="217">
        <f t="shared" si="498"/>
        <v>3902</v>
      </c>
      <c r="B3905" s="57" t="s">
        <v>4958</v>
      </c>
      <c r="C3905" s="58" t="s">
        <v>23</v>
      </c>
      <c r="D3905" s="58" t="s">
        <v>4857</v>
      </c>
      <c r="E3905" s="58" t="s">
        <v>25</v>
      </c>
      <c r="F3905" s="58" t="s">
        <v>4883</v>
      </c>
      <c r="G3905" s="58" t="s">
        <v>31</v>
      </c>
      <c r="H3905" s="58" t="s">
        <v>4882</v>
      </c>
      <c r="I3905" s="58" t="s">
        <v>25</v>
      </c>
      <c r="J3905" s="58" t="s">
        <v>25</v>
      </c>
      <c r="K3905" s="57" t="s">
        <v>4959</v>
      </c>
      <c r="L3905" s="184">
        <v>0</v>
      </c>
      <c r="M3905" s="185">
        <v>130</v>
      </c>
      <c r="N3905" s="186">
        <v>130</v>
      </c>
      <c r="O3905" s="187">
        <f t="shared" si="505"/>
        <v>0</v>
      </c>
      <c r="P3905" s="59">
        <f t="shared" si="504"/>
        <v>100</v>
      </c>
    </row>
    <row r="3906" spans="1:16" s="2" customFormat="1" ht="14.25" customHeight="1" outlineLevel="2" x14ac:dyDescent="0.2">
      <c r="A3906" s="217">
        <f t="shared" si="498"/>
        <v>3903</v>
      </c>
      <c r="B3906" s="57" t="s">
        <v>4960</v>
      </c>
      <c r="C3906" s="58" t="s">
        <v>23</v>
      </c>
      <c r="D3906" s="58" t="s">
        <v>4857</v>
      </c>
      <c r="E3906" s="58" t="s">
        <v>25</v>
      </c>
      <c r="F3906" s="58" t="s">
        <v>4883</v>
      </c>
      <c r="G3906" s="58" t="s">
        <v>31</v>
      </c>
      <c r="H3906" s="58" t="s">
        <v>4882</v>
      </c>
      <c r="I3906" s="58" t="s">
        <v>25</v>
      </c>
      <c r="J3906" s="58" t="s">
        <v>25</v>
      </c>
      <c r="K3906" s="57" t="s">
        <v>4961</v>
      </c>
      <c r="L3906" s="184">
        <v>0</v>
      </c>
      <c r="M3906" s="185">
        <v>126</v>
      </c>
      <c r="N3906" s="186">
        <v>126</v>
      </c>
      <c r="O3906" s="187">
        <f t="shared" si="505"/>
        <v>0</v>
      </c>
      <c r="P3906" s="59">
        <f t="shared" si="504"/>
        <v>100</v>
      </c>
    </row>
    <row r="3907" spans="1:16" s="2" customFormat="1" ht="14.25" customHeight="1" outlineLevel="2" x14ac:dyDescent="0.2">
      <c r="A3907" s="217">
        <f t="shared" si="498"/>
        <v>3904</v>
      </c>
      <c r="B3907" s="57" t="s">
        <v>4962</v>
      </c>
      <c r="C3907" s="58" t="s">
        <v>23</v>
      </c>
      <c r="D3907" s="58" t="s">
        <v>4857</v>
      </c>
      <c r="E3907" s="58" t="s">
        <v>25</v>
      </c>
      <c r="F3907" s="58" t="s">
        <v>4883</v>
      </c>
      <c r="G3907" s="58" t="s">
        <v>31</v>
      </c>
      <c r="H3907" s="58" t="s">
        <v>4882</v>
      </c>
      <c r="I3907" s="58" t="s">
        <v>25</v>
      </c>
      <c r="J3907" s="58" t="s">
        <v>25</v>
      </c>
      <c r="K3907" s="57" t="s">
        <v>4963</v>
      </c>
      <c r="L3907" s="184">
        <v>0</v>
      </c>
      <c r="M3907" s="185">
        <v>6</v>
      </c>
      <c r="N3907" s="186">
        <v>6</v>
      </c>
      <c r="O3907" s="187">
        <f t="shared" si="505"/>
        <v>0</v>
      </c>
      <c r="P3907" s="59">
        <f t="shared" si="504"/>
        <v>100</v>
      </c>
    </row>
    <row r="3908" spans="1:16" s="2" customFormat="1" ht="14.25" customHeight="1" outlineLevel="2" x14ac:dyDescent="0.2">
      <c r="A3908" s="217">
        <f t="shared" si="498"/>
        <v>3905</v>
      </c>
      <c r="B3908" s="57" t="s">
        <v>4964</v>
      </c>
      <c r="C3908" s="58" t="s">
        <v>23</v>
      </c>
      <c r="D3908" s="58" t="s">
        <v>4857</v>
      </c>
      <c r="E3908" s="58" t="s">
        <v>25</v>
      </c>
      <c r="F3908" s="58" t="s">
        <v>4883</v>
      </c>
      <c r="G3908" s="58" t="s">
        <v>31</v>
      </c>
      <c r="H3908" s="58" t="s">
        <v>4882</v>
      </c>
      <c r="I3908" s="58" t="s">
        <v>25</v>
      </c>
      <c r="J3908" s="58" t="s">
        <v>25</v>
      </c>
      <c r="K3908" s="57" t="s">
        <v>4965</v>
      </c>
      <c r="L3908" s="184">
        <v>0</v>
      </c>
      <c r="M3908" s="185">
        <v>192</v>
      </c>
      <c r="N3908" s="186">
        <v>192</v>
      </c>
      <c r="O3908" s="187">
        <f t="shared" si="505"/>
        <v>0</v>
      </c>
      <c r="P3908" s="59">
        <f t="shared" si="504"/>
        <v>100</v>
      </c>
    </row>
    <row r="3909" spans="1:16" s="2" customFormat="1" ht="14.25" customHeight="1" outlineLevel="2" x14ac:dyDescent="0.2">
      <c r="A3909" s="217">
        <f t="shared" si="498"/>
        <v>3906</v>
      </c>
      <c r="B3909" s="57" t="s">
        <v>4966</v>
      </c>
      <c r="C3909" s="58" t="s">
        <v>23</v>
      </c>
      <c r="D3909" s="58" t="s">
        <v>4857</v>
      </c>
      <c r="E3909" s="58" t="s">
        <v>25</v>
      </c>
      <c r="F3909" s="58" t="s">
        <v>4883</v>
      </c>
      <c r="G3909" s="58" t="s">
        <v>31</v>
      </c>
      <c r="H3909" s="58" t="s">
        <v>4882</v>
      </c>
      <c r="I3909" s="58" t="s">
        <v>25</v>
      </c>
      <c r="J3909" s="58" t="s">
        <v>25</v>
      </c>
      <c r="K3909" s="57" t="s">
        <v>4967</v>
      </c>
      <c r="L3909" s="184">
        <v>0</v>
      </c>
      <c r="M3909" s="185">
        <v>83</v>
      </c>
      <c r="N3909" s="186">
        <v>83</v>
      </c>
      <c r="O3909" s="187">
        <f t="shared" si="505"/>
        <v>0</v>
      </c>
      <c r="P3909" s="59">
        <f t="shared" si="504"/>
        <v>100</v>
      </c>
    </row>
    <row r="3910" spans="1:16" s="2" customFormat="1" ht="14.25" customHeight="1" outlineLevel="2" x14ac:dyDescent="0.2">
      <c r="A3910" s="217">
        <f t="shared" ref="A3910:A3973" si="506">A3909+1</f>
        <v>3907</v>
      </c>
      <c r="B3910" s="57" t="s">
        <v>4968</v>
      </c>
      <c r="C3910" s="58" t="s">
        <v>23</v>
      </c>
      <c r="D3910" s="58" t="s">
        <v>4857</v>
      </c>
      <c r="E3910" s="58" t="s">
        <v>25</v>
      </c>
      <c r="F3910" s="58" t="s">
        <v>4883</v>
      </c>
      <c r="G3910" s="58" t="s">
        <v>31</v>
      </c>
      <c r="H3910" s="58" t="s">
        <v>4882</v>
      </c>
      <c r="I3910" s="58" t="s">
        <v>25</v>
      </c>
      <c r="J3910" s="58" t="s">
        <v>25</v>
      </c>
      <c r="K3910" s="57" t="s">
        <v>4969</v>
      </c>
      <c r="L3910" s="184">
        <v>0</v>
      </c>
      <c r="M3910" s="185">
        <v>6</v>
      </c>
      <c r="N3910" s="186">
        <v>6</v>
      </c>
      <c r="O3910" s="187">
        <f t="shared" si="505"/>
        <v>0</v>
      </c>
      <c r="P3910" s="59">
        <f t="shared" si="504"/>
        <v>100</v>
      </c>
    </row>
    <row r="3911" spans="1:16" s="2" customFormat="1" ht="14.25" customHeight="1" outlineLevel="2" x14ac:dyDescent="0.2">
      <c r="A3911" s="217">
        <f t="shared" si="506"/>
        <v>3908</v>
      </c>
      <c r="B3911" s="57" t="s">
        <v>4970</v>
      </c>
      <c r="C3911" s="58" t="s">
        <v>23</v>
      </c>
      <c r="D3911" s="58" t="s">
        <v>4857</v>
      </c>
      <c r="E3911" s="58" t="s">
        <v>25</v>
      </c>
      <c r="F3911" s="58" t="s">
        <v>4883</v>
      </c>
      <c r="G3911" s="58" t="s">
        <v>31</v>
      </c>
      <c r="H3911" s="58" t="s">
        <v>4882</v>
      </c>
      <c r="I3911" s="58" t="s">
        <v>25</v>
      </c>
      <c r="J3911" s="58" t="s">
        <v>25</v>
      </c>
      <c r="K3911" s="57" t="s">
        <v>4971</v>
      </c>
      <c r="L3911" s="184">
        <v>0</v>
      </c>
      <c r="M3911" s="185">
        <v>13</v>
      </c>
      <c r="N3911" s="186">
        <v>13</v>
      </c>
      <c r="O3911" s="187">
        <f t="shared" si="505"/>
        <v>0</v>
      </c>
      <c r="P3911" s="59">
        <f t="shared" si="504"/>
        <v>100</v>
      </c>
    </row>
    <row r="3912" spans="1:16" s="2" customFormat="1" ht="14.25" customHeight="1" outlineLevel="2" x14ac:dyDescent="0.2">
      <c r="A3912" s="217">
        <f t="shared" si="506"/>
        <v>3909</v>
      </c>
      <c r="B3912" s="57" t="s">
        <v>4972</v>
      </c>
      <c r="C3912" s="58" t="s">
        <v>23</v>
      </c>
      <c r="D3912" s="58" t="s">
        <v>4857</v>
      </c>
      <c r="E3912" s="58" t="s">
        <v>25</v>
      </c>
      <c r="F3912" s="58" t="s">
        <v>4883</v>
      </c>
      <c r="G3912" s="58" t="s">
        <v>31</v>
      </c>
      <c r="H3912" s="58" t="s">
        <v>4882</v>
      </c>
      <c r="I3912" s="58" t="s">
        <v>25</v>
      </c>
      <c r="J3912" s="58" t="s">
        <v>25</v>
      </c>
      <c r="K3912" s="57" t="s">
        <v>4973</v>
      </c>
      <c r="L3912" s="184">
        <v>0</v>
      </c>
      <c r="M3912" s="185">
        <v>8</v>
      </c>
      <c r="N3912" s="186">
        <v>8</v>
      </c>
      <c r="O3912" s="187">
        <f t="shared" si="505"/>
        <v>0</v>
      </c>
      <c r="P3912" s="59">
        <f t="shared" si="504"/>
        <v>100</v>
      </c>
    </row>
    <row r="3913" spans="1:16" s="2" customFormat="1" ht="14.25" customHeight="1" outlineLevel="2" x14ac:dyDescent="0.2">
      <c r="A3913" s="217">
        <f t="shared" si="506"/>
        <v>3910</v>
      </c>
      <c r="B3913" s="57" t="s">
        <v>4974</v>
      </c>
      <c r="C3913" s="58" t="s">
        <v>23</v>
      </c>
      <c r="D3913" s="58" t="s">
        <v>4857</v>
      </c>
      <c r="E3913" s="58" t="s">
        <v>25</v>
      </c>
      <c r="F3913" s="58" t="s">
        <v>4883</v>
      </c>
      <c r="G3913" s="58" t="s">
        <v>31</v>
      </c>
      <c r="H3913" s="58" t="s">
        <v>4882</v>
      </c>
      <c r="I3913" s="58" t="s">
        <v>25</v>
      </c>
      <c r="J3913" s="58" t="s">
        <v>25</v>
      </c>
      <c r="K3913" s="57" t="s">
        <v>4975</v>
      </c>
      <c r="L3913" s="184">
        <v>0</v>
      </c>
      <c r="M3913" s="185">
        <v>124</v>
      </c>
      <c r="N3913" s="186">
        <v>124</v>
      </c>
      <c r="O3913" s="187">
        <f t="shared" si="505"/>
        <v>0</v>
      </c>
      <c r="P3913" s="59">
        <f t="shared" si="504"/>
        <v>100</v>
      </c>
    </row>
    <row r="3914" spans="1:16" s="2" customFormat="1" ht="14.25" customHeight="1" outlineLevel="2" x14ac:dyDescent="0.2">
      <c r="A3914" s="217">
        <f t="shared" si="506"/>
        <v>3911</v>
      </c>
      <c r="B3914" s="57" t="s">
        <v>4976</v>
      </c>
      <c r="C3914" s="58" t="s">
        <v>23</v>
      </c>
      <c r="D3914" s="58" t="s">
        <v>4857</v>
      </c>
      <c r="E3914" s="58" t="s">
        <v>25</v>
      </c>
      <c r="F3914" s="58" t="s">
        <v>4883</v>
      </c>
      <c r="G3914" s="58" t="s">
        <v>31</v>
      </c>
      <c r="H3914" s="58" t="s">
        <v>4882</v>
      </c>
      <c r="I3914" s="58" t="s">
        <v>25</v>
      </c>
      <c r="J3914" s="58" t="s">
        <v>25</v>
      </c>
      <c r="K3914" s="57" t="s">
        <v>4977</v>
      </c>
      <c r="L3914" s="184">
        <v>0</v>
      </c>
      <c r="M3914" s="185">
        <v>100</v>
      </c>
      <c r="N3914" s="186">
        <v>100</v>
      </c>
      <c r="O3914" s="187">
        <f t="shared" si="505"/>
        <v>0</v>
      </c>
      <c r="P3914" s="59">
        <f t="shared" si="504"/>
        <v>100</v>
      </c>
    </row>
    <row r="3915" spans="1:16" s="2" customFormat="1" ht="14.25" customHeight="1" outlineLevel="2" x14ac:dyDescent="0.2">
      <c r="A3915" s="217">
        <f t="shared" si="506"/>
        <v>3912</v>
      </c>
      <c r="B3915" s="57" t="s">
        <v>4978</v>
      </c>
      <c r="C3915" s="58" t="s">
        <v>23</v>
      </c>
      <c r="D3915" s="58" t="s">
        <v>4857</v>
      </c>
      <c r="E3915" s="58" t="s">
        <v>25</v>
      </c>
      <c r="F3915" s="58" t="s">
        <v>4883</v>
      </c>
      <c r="G3915" s="58" t="s">
        <v>31</v>
      </c>
      <c r="H3915" s="58" t="s">
        <v>4882</v>
      </c>
      <c r="I3915" s="58" t="s">
        <v>25</v>
      </c>
      <c r="J3915" s="58" t="s">
        <v>25</v>
      </c>
      <c r="K3915" s="57" t="s">
        <v>4979</v>
      </c>
      <c r="L3915" s="184">
        <v>0</v>
      </c>
      <c r="M3915" s="185">
        <v>100</v>
      </c>
      <c r="N3915" s="186">
        <v>100</v>
      </c>
      <c r="O3915" s="187">
        <f t="shared" si="505"/>
        <v>0</v>
      </c>
      <c r="P3915" s="59">
        <f t="shared" si="504"/>
        <v>100</v>
      </c>
    </row>
    <row r="3916" spans="1:16" s="2" customFormat="1" ht="14.25" customHeight="1" outlineLevel="2" x14ac:dyDescent="0.2">
      <c r="A3916" s="217">
        <f t="shared" si="506"/>
        <v>3913</v>
      </c>
      <c r="B3916" s="57" t="s">
        <v>4980</v>
      </c>
      <c r="C3916" s="58" t="s">
        <v>23</v>
      </c>
      <c r="D3916" s="58" t="s">
        <v>4857</v>
      </c>
      <c r="E3916" s="58" t="s">
        <v>25</v>
      </c>
      <c r="F3916" s="58" t="s">
        <v>4883</v>
      </c>
      <c r="G3916" s="58" t="s">
        <v>31</v>
      </c>
      <c r="H3916" s="58" t="s">
        <v>4882</v>
      </c>
      <c r="I3916" s="58" t="s">
        <v>25</v>
      </c>
      <c r="J3916" s="58" t="s">
        <v>25</v>
      </c>
      <c r="K3916" s="57" t="s">
        <v>4981</v>
      </c>
      <c r="L3916" s="184">
        <v>0</v>
      </c>
      <c r="M3916" s="185">
        <v>7</v>
      </c>
      <c r="N3916" s="186">
        <v>7</v>
      </c>
      <c r="O3916" s="187">
        <f t="shared" si="505"/>
        <v>0</v>
      </c>
      <c r="P3916" s="59">
        <f t="shared" si="504"/>
        <v>100</v>
      </c>
    </row>
    <row r="3917" spans="1:16" s="2" customFormat="1" ht="14.25" customHeight="1" outlineLevel="2" x14ac:dyDescent="0.2">
      <c r="A3917" s="217">
        <f t="shared" si="506"/>
        <v>3914</v>
      </c>
      <c r="B3917" s="57" t="s">
        <v>4982</v>
      </c>
      <c r="C3917" s="58" t="s">
        <v>23</v>
      </c>
      <c r="D3917" s="58" t="s">
        <v>4857</v>
      </c>
      <c r="E3917" s="58" t="s">
        <v>25</v>
      </c>
      <c r="F3917" s="58" t="s">
        <v>4883</v>
      </c>
      <c r="G3917" s="58" t="s">
        <v>31</v>
      </c>
      <c r="H3917" s="58" t="s">
        <v>4882</v>
      </c>
      <c r="I3917" s="58" t="s">
        <v>25</v>
      </c>
      <c r="J3917" s="58" t="s">
        <v>25</v>
      </c>
      <c r="K3917" s="57" t="s">
        <v>4983</v>
      </c>
      <c r="L3917" s="184">
        <v>0</v>
      </c>
      <c r="M3917" s="185">
        <v>5</v>
      </c>
      <c r="N3917" s="186">
        <v>5</v>
      </c>
      <c r="O3917" s="187">
        <f t="shared" si="505"/>
        <v>0</v>
      </c>
      <c r="P3917" s="59">
        <f t="shared" si="504"/>
        <v>100</v>
      </c>
    </row>
    <row r="3918" spans="1:16" s="2" customFormat="1" ht="14.25" customHeight="1" outlineLevel="2" x14ac:dyDescent="0.2">
      <c r="A3918" s="217">
        <f t="shared" si="506"/>
        <v>3915</v>
      </c>
      <c r="B3918" s="57" t="s">
        <v>4984</v>
      </c>
      <c r="C3918" s="58" t="s">
        <v>23</v>
      </c>
      <c r="D3918" s="58" t="s">
        <v>4857</v>
      </c>
      <c r="E3918" s="58" t="s">
        <v>25</v>
      </c>
      <c r="F3918" s="58" t="s">
        <v>4883</v>
      </c>
      <c r="G3918" s="58" t="s">
        <v>31</v>
      </c>
      <c r="H3918" s="58" t="s">
        <v>4882</v>
      </c>
      <c r="I3918" s="58" t="s">
        <v>25</v>
      </c>
      <c r="J3918" s="58" t="s">
        <v>25</v>
      </c>
      <c r="K3918" s="57" t="s">
        <v>4985</v>
      </c>
      <c r="L3918" s="184">
        <v>0</v>
      </c>
      <c r="M3918" s="185">
        <v>51</v>
      </c>
      <c r="N3918" s="186">
        <v>9</v>
      </c>
      <c r="O3918" s="187">
        <f t="shared" si="505"/>
        <v>-42</v>
      </c>
      <c r="P3918" s="59">
        <f t="shared" si="504"/>
        <v>17.647058823529413</v>
      </c>
    </row>
    <row r="3919" spans="1:16" s="2" customFormat="1" ht="42.75" outlineLevel="2" x14ac:dyDescent="0.2">
      <c r="A3919" s="217">
        <f t="shared" si="506"/>
        <v>3916</v>
      </c>
      <c r="B3919" s="57" t="s">
        <v>4932</v>
      </c>
      <c r="C3919" s="58" t="s">
        <v>23</v>
      </c>
      <c r="D3919" s="58" t="s">
        <v>4857</v>
      </c>
      <c r="E3919" s="58" t="s">
        <v>25</v>
      </c>
      <c r="F3919" s="58" t="s">
        <v>4883</v>
      </c>
      <c r="G3919" s="58" t="s">
        <v>31</v>
      </c>
      <c r="H3919" s="58" t="s">
        <v>4882</v>
      </c>
      <c r="I3919" s="58" t="s">
        <v>25</v>
      </c>
      <c r="J3919" s="58" t="s">
        <v>25</v>
      </c>
      <c r="K3919" s="57" t="s">
        <v>4986</v>
      </c>
      <c r="L3919" s="184">
        <v>0</v>
      </c>
      <c r="M3919" s="185">
        <v>400</v>
      </c>
      <c r="N3919" s="186">
        <v>400</v>
      </c>
      <c r="O3919" s="187">
        <f t="shared" si="505"/>
        <v>0</v>
      </c>
      <c r="P3919" s="59">
        <f t="shared" si="504"/>
        <v>100</v>
      </c>
    </row>
    <row r="3920" spans="1:16" s="2" customFormat="1" outlineLevel="2" x14ac:dyDescent="0.2">
      <c r="A3920" s="217">
        <f t="shared" si="506"/>
        <v>3917</v>
      </c>
      <c r="B3920" s="57" t="s">
        <v>4978</v>
      </c>
      <c r="C3920" s="58" t="s">
        <v>23</v>
      </c>
      <c r="D3920" s="58" t="s">
        <v>4857</v>
      </c>
      <c r="E3920" s="58" t="s">
        <v>25</v>
      </c>
      <c r="F3920" s="58" t="s">
        <v>4883</v>
      </c>
      <c r="G3920" s="58" t="s">
        <v>31</v>
      </c>
      <c r="H3920" s="58" t="s">
        <v>4882</v>
      </c>
      <c r="I3920" s="58" t="s">
        <v>25</v>
      </c>
      <c r="J3920" s="58" t="s">
        <v>25</v>
      </c>
      <c r="K3920" s="57" t="s">
        <v>4987</v>
      </c>
      <c r="L3920" s="184">
        <v>0</v>
      </c>
      <c r="M3920" s="185">
        <v>1185</v>
      </c>
      <c r="N3920" s="186">
        <v>1185</v>
      </c>
      <c r="O3920" s="187">
        <f t="shared" si="505"/>
        <v>0</v>
      </c>
      <c r="P3920" s="59">
        <f t="shared" si="504"/>
        <v>100</v>
      </c>
    </row>
    <row r="3921" spans="1:16" s="2" customFormat="1" outlineLevel="2" x14ac:dyDescent="0.2">
      <c r="A3921" s="217">
        <f t="shared" si="506"/>
        <v>3918</v>
      </c>
      <c r="B3921" s="57" t="s">
        <v>4988</v>
      </c>
      <c r="C3921" s="58" t="s">
        <v>23</v>
      </c>
      <c r="D3921" s="58" t="s">
        <v>4857</v>
      </c>
      <c r="E3921" s="58" t="s">
        <v>25</v>
      </c>
      <c r="F3921" s="58" t="s">
        <v>4883</v>
      </c>
      <c r="G3921" s="58" t="s">
        <v>31</v>
      </c>
      <c r="H3921" s="58" t="s">
        <v>4882</v>
      </c>
      <c r="I3921" s="58" t="s">
        <v>25</v>
      </c>
      <c r="J3921" s="58" t="s">
        <v>25</v>
      </c>
      <c r="K3921" s="57" t="s">
        <v>4989</v>
      </c>
      <c r="L3921" s="184">
        <v>0</v>
      </c>
      <c r="M3921" s="185">
        <v>150</v>
      </c>
      <c r="N3921" s="186">
        <v>150</v>
      </c>
      <c r="O3921" s="187">
        <f t="shared" si="505"/>
        <v>0</v>
      </c>
      <c r="P3921" s="59">
        <f t="shared" si="504"/>
        <v>100</v>
      </c>
    </row>
    <row r="3922" spans="1:16" s="2" customFormat="1" outlineLevel="2" x14ac:dyDescent="0.2">
      <c r="A3922" s="217">
        <f t="shared" si="506"/>
        <v>3919</v>
      </c>
      <c r="B3922" s="57" t="s">
        <v>4990</v>
      </c>
      <c r="C3922" s="58" t="s">
        <v>23</v>
      </c>
      <c r="D3922" s="58" t="s">
        <v>4857</v>
      </c>
      <c r="E3922" s="58" t="s">
        <v>25</v>
      </c>
      <c r="F3922" s="58" t="s">
        <v>4883</v>
      </c>
      <c r="G3922" s="58" t="s">
        <v>31</v>
      </c>
      <c r="H3922" s="58" t="s">
        <v>4882</v>
      </c>
      <c r="I3922" s="58" t="s">
        <v>25</v>
      </c>
      <c r="J3922" s="58" t="s">
        <v>25</v>
      </c>
      <c r="K3922" s="57" t="s">
        <v>4991</v>
      </c>
      <c r="L3922" s="184">
        <v>0</v>
      </c>
      <c r="M3922" s="185">
        <v>150</v>
      </c>
      <c r="N3922" s="186">
        <v>150</v>
      </c>
      <c r="O3922" s="187">
        <f t="shared" si="505"/>
        <v>0</v>
      </c>
      <c r="P3922" s="59">
        <f t="shared" si="504"/>
        <v>100</v>
      </c>
    </row>
    <row r="3923" spans="1:16" s="2" customFormat="1" ht="14.25" customHeight="1" outlineLevel="2" x14ac:dyDescent="0.2">
      <c r="A3923" s="217">
        <f t="shared" si="506"/>
        <v>3920</v>
      </c>
      <c r="B3923" s="57" t="s">
        <v>4992</v>
      </c>
      <c r="C3923" s="58" t="s">
        <v>23</v>
      </c>
      <c r="D3923" s="58" t="s">
        <v>4857</v>
      </c>
      <c r="E3923" s="58" t="s">
        <v>4993</v>
      </c>
      <c r="F3923" s="58" t="s">
        <v>4883</v>
      </c>
      <c r="G3923" s="58" t="s">
        <v>103</v>
      </c>
      <c r="H3923" s="58" t="s">
        <v>4882</v>
      </c>
      <c r="I3923" s="58" t="s">
        <v>25</v>
      </c>
      <c r="J3923" s="58" t="s">
        <v>25</v>
      </c>
      <c r="K3923" s="57" t="s">
        <v>4994</v>
      </c>
      <c r="L3923" s="184">
        <v>0</v>
      </c>
      <c r="M3923" s="185">
        <v>1080</v>
      </c>
      <c r="N3923" s="186">
        <v>1080</v>
      </c>
      <c r="O3923" s="187">
        <f t="shared" si="505"/>
        <v>0</v>
      </c>
      <c r="P3923" s="59">
        <f t="shared" si="504"/>
        <v>100</v>
      </c>
    </row>
    <row r="3924" spans="1:16" s="2" customFormat="1" ht="14.25" customHeight="1" outlineLevel="2" x14ac:dyDescent="0.2">
      <c r="A3924" s="217">
        <f t="shared" si="506"/>
        <v>3921</v>
      </c>
      <c r="B3924" s="57" t="s">
        <v>4995</v>
      </c>
      <c r="C3924" s="58" t="s">
        <v>23</v>
      </c>
      <c r="D3924" s="58" t="s">
        <v>4857</v>
      </c>
      <c r="E3924" s="58" t="s">
        <v>2772</v>
      </c>
      <c r="F3924" s="58" t="s">
        <v>4883</v>
      </c>
      <c r="G3924" s="58" t="s">
        <v>103</v>
      </c>
      <c r="H3924" s="58" t="s">
        <v>4882</v>
      </c>
      <c r="I3924" s="58" t="s">
        <v>25</v>
      </c>
      <c r="J3924" s="58" t="s">
        <v>25</v>
      </c>
      <c r="K3924" s="57" t="s">
        <v>4996</v>
      </c>
      <c r="L3924" s="184">
        <v>0</v>
      </c>
      <c r="M3924" s="185">
        <v>980</v>
      </c>
      <c r="N3924" s="186">
        <v>980</v>
      </c>
      <c r="O3924" s="187">
        <f t="shared" si="505"/>
        <v>0</v>
      </c>
      <c r="P3924" s="59">
        <f t="shared" si="504"/>
        <v>100</v>
      </c>
    </row>
    <row r="3925" spans="1:16" s="2" customFormat="1" ht="14.25" customHeight="1" outlineLevel="2" x14ac:dyDescent="0.2">
      <c r="A3925" s="217">
        <f t="shared" si="506"/>
        <v>3922</v>
      </c>
      <c r="B3925" s="57" t="s">
        <v>4997</v>
      </c>
      <c r="C3925" s="58" t="s">
        <v>23</v>
      </c>
      <c r="D3925" s="58" t="s">
        <v>4857</v>
      </c>
      <c r="E3925" s="58" t="s">
        <v>2746</v>
      </c>
      <c r="F3925" s="58" t="s">
        <v>4883</v>
      </c>
      <c r="G3925" s="58" t="s">
        <v>103</v>
      </c>
      <c r="H3925" s="58" t="s">
        <v>4882</v>
      </c>
      <c r="I3925" s="58" t="s">
        <v>25</v>
      </c>
      <c r="J3925" s="58" t="s">
        <v>25</v>
      </c>
      <c r="K3925" s="57" t="s">
        <v>4998</v>
      </c>
      <c r="L3925" s="184">
        <v>0</v>
      </c>
      <c r="M3925" s="185">
        <v>1820</v>
      </c>
      <c r="N3925" s="186">
        <v>1820</v>
      </c>
      <c r="O3925" s="187">
        <f t="shared" si="505"/>
        <v>0</v>
      </c>
      <c r="P3925" s="59">
        <f t="shared" si="504"/>
        <v>100</v>
      </c>
    </row>
    <row r="3926" spans="1:16" s="2" customFormat="1" ht="14.25" customHeight="1" outlineLevel="2" x14ac:dyDescent="0.2">
      <c r="A3926" s="217">
        <f t="shared" si="506"/>
        <v>3923</v>
      </c>
      <c r="B3926" s="57" t="s">
        <v>4999</v>
      </c>
      <c r="C3926" s="58" t="s">
        <v>23</v>
      </c>
      <c r="D3926" s="58" t="s">
        <v>4857</v>
      </c>
      <c r="E3926" s="58" t="s">
        <v>4571</v>
      </c>
      <c r="F3926" s="58" t="s">
        <v>4883</v>
      </c>
      <c r="G3926" s="58" t="s">
        <v>103</v>
      </c>
      <c r="H3926" s="58" t="s">
        <v>4882</v>
      </c>
      <c r="I3926" s="58" t="s">
        <v>25</v>
      </c>
      <c r="J3926" s="58" t="s">
        <v>25</v>
      </c>
      <c r="K3926" s="57" t="s">
        <v>5000</v>
      </c>
      <c r="L3926" s="184">
        <v>0</v>
      </c>
      <c r="M3926" s="185">
        <v>2370</v>
      </c>
      <c r="N3926" s="186">
        <v>2370</v>
      </c>
      <c r="O3926" s="187">
        <f t="shared" si="505"/>
        <v>0</v>
      </c>
      <c r="P3926" s="59">
        <f t="shared" si="504"/>
        <v>100</v>
      </c>
    </row>
    <row r="3927" spans="1:16" s="2" customFormat="1" ht="14.25" customHeight="1" outlineLevel="2" x14ac:dyDescent="0.2">
      <c r="A3927" s="217">
        <f t="shared" si="506"/>
        <v>3924</v>
      </c>
      <c r="B3927" s="57" t="s">
        <v>5001</v>
      </c>
      <c r="C3927" s="58" t="s">
        <v>23</v>
      </c>
      <c r="D3927" s="58" t="s">
        <v>4857</v>
      </c>
      <c r="E3927" s="58" t="s">
        <v>128</v>
      </c>
      <c r="F3927" s="58" t="s">
        <v>4883</v>
      </c>
      <c r="G3927" s="58" t="s">
        <v>103</v>
      </c>
      <c r="H3927" s="58" t="s">
        <v>4882</v>
      </c>
      <c r="I3927" s="58" t="s">
        <v>25</v>
      </c>
      <c r="J3927" s="58" t="s">
        <v>25</v>
      </c>
      <c r="K3927" s="57" t="s">
        <v>5002</v>
      </c>
      <c r="L3927" s="184">
        <v>0</v>
      </c>
      <c r="M3927" s="185">
        <v>1080</v>
      </c>
      <c r="N3927" s="186">
        <v>1080</v>
      </c>
      <c r="O3927" s="187">
        <f t="shared" si="505"/>
        <v>0</v>
      </c>
      <c r="P3927" s="59">
        <f t="shared" si="504"/>
        <v>100</v>
      </c>
    </row>
    <row r="3928" spans="1:16" s="2" customFormat="1" outlineLevel="1" x14ac:dyDescent="0.2">
      <c r="A3928" s="225">
        <f t="shared" si="506"/>
        <v>3925</v>
      </c>
      <c r="B3928" s="82" t="s">
        <v>2858</v>
      </c>
      <c r="C3928" s="136">
        <v>231201</v>
      </c>
      <c r="D3928" s="135"/>
      <c r="E3928" s="135"/>
      <c r="F3928" s="135"/>
      <c r="G3928" s="135"/>
      <c r="H3928" s="135">
        <v>17015.16</v>
      </c>
      <c r="I3928" s="61"/>
      <c r="J3928" s="61"/>
      <c r="K3928" s="63"/>
      <c r="L3928" s="65">
        <f>SUM(L3929:L3930)</f>
        <v>0</v>
      </c>
      <c r="M3928" s="65">
        <f>SUM(M3929:M3930)</f>
        <v>176</v>
      </c>
      <c r="N3928" s="65">
        <f>SUM(N3929:N3930)</f>
        <v>176</v>
      </c>
      <c r="O3928" s="66">
        <f>SUM(O3929:O3930)</f>
        <v>0</v>
      </c>
      <c r="P3928" s="18">
        <f t="shared" si="504"/>
        <v>100</v>
      </c>
    </row>
    <row r="3929" spans="1:16" s="2" customFormat="1" outlineLevel="2" x14ac:dyDescent="0.2">
      <c r="A3929" s="217">
        <f t="shared" si="506"/>
        <v>3926</v>
      </c>
      <c r="B3929" s="57" t="s">
        <v>5003</v>
      </c>
      <c r="C3929" s="58" t="s">
        <v>418</v>
      </c>
      <c r="D3929" s="58" t="s">
        <v>4857</v>
      </c>
      <c r="E3929" s="58" t="s">
        <v>1591</v>
      </c>
      <c r="F3929" s="58" t="s">
        <v>4879</v>
      </c>
      <c r="G3929" s="58" t="s">
        <v>998</v>
      </c>
      <c r="H3929" s="58" t="s">
        <v>617</v>
      </c>
      <c r="I3929" s="58" t="s">
        <v>5004</v>
      </c>
      <c r="J3929" s="58" t="s">
        <v>615</v>
      </c>
      <c r="K3929" s="57"/>
      <c r="L3929" s="184">
        <v>0</v>
      </c>
      <c r="M3929" s="185">
        <v>10</v>
      </c>
      <c r="N3929" s="186">
        <v>10</v>
      </c>
      <c r="O3929" s="187">
        <f>N3929-M3929</f>
        <v>0</v>
      </c>
      <c r="P3929" s="59">
        <f>N3929/M3929*100</f>
        <v>100</v>
      </c>
    </row>
    <row r="3930" spans="1:16" s="2" customFormat="1" outlineLevel="2" x14ac:dyDescent="0.2">
      <c r="A3930" s="217">
        <f t="shared" si="506"/>
        <v>3927</v>
      </c>
      <c r="B3930" s="57" t="s">
        <v>5003</v>
      </c>
      <c r="C3930" s="58" t="s">
        <v>418</v>
      </c>
      <c r="D3930" s="58" t="s">
        <v>4857</v>
      </c>
      <c r="E3930" s="58" t="s">
        <v>1591</v>
      </c>
      <c r="F3930" s="58" t="s">
        <v>4879</v>
      </c>
      <c r="G3930" s="58" t="s">
        <v>998</v>
      </c>
      <c r="H3930" s="58" t="s">
        <v>620</v>
      </c>
      <c r="I3930" s="58" t="s">
        <v>5004</v>
      </c>
      <c r="J3930" s="58" t="s">
        <v>621</v>
      </c>
      <c r="K3930" s="57"/>
      <c r="L3930" s="184">
        <v>0</v>
      </c>
      <c r="M3930" s="185">
        <v>166</v>
      </c>
      <c r="N3930" s="186">
        <v>166</v>
      </c>
      <c r="O3930" s="187">
        <f>N3930-M3930</f>
        <v>0</v>
      </c>
      <c r="P3930" s="59">
        <f>N3930/M3930*100</f>
        <v>100</v>
      </c>
    </row>
    <row r="3931" spans="1:16" s="2" customFormat="1" outlineLevel="1" x14ac:dyDescent="0.2">
      <c r="A3931" s="225">
        <f t="shared" si="506"/>
        <v>3928</v>
      </c>
      <c r="B3931" s="82" t="s">
        <v>5005</v>
      </c>
      <c r="C3931" s="61"/>
      <c r="D3931" s="61"/>
      <c r="E3931" s="61"/>
      <c r="F3931" s="61"/>
      <c r="G3931" s="61"/>
      <c r="H3931" s="137" t="s">
        <v>1012</v>
      </c>
      <c r="I3931" s="61"/>
      <c r="J3931" s="61"/>
      <c r="K3931" s="63"/>
      <c r="L3931" s="65">
        <f>SUM(L3932)</f>
        <v>0</v>
      </c>
      <c r="M3931" s="65">
        <f t="shared" ref="M3931:O3931" si="507">SUM(M3932)</f>
        <v>257</v>
      </c>
      <c r="N3931" s="65">
        <f t="shared" si="507"/>
        <v>257</v>
      </c>
      <c r="O3931" s="66">
        <f t="shared" si="507"/>
        <v>0</v>
      </c>
      <c r="P3931" s="18">
        <f t="shared" ref="P3931" si="508">N3931/M3931*100</f>
        <v>100</v>
      </c>
    </row>
    <row r="3932" spans="1:16" s="2" customFormat="1" ht="28.5" outlineLevel="2" x14ac:dyDescent="0.2">
      <c r="A3932" s="217">
        <f t="shared" si="506"/>
        <v>3929</v>
      </c>
      <c r="B3932" s="57" t="s">
        <v>5006</v>
      </c>
      <c r="C3932" s="58" t="s">
        <v>418</v>
      </c>
      <c r="D3932" s="58" t="s">
        <v>4857</v>
      </c>
      <c r="E3932" s="58" t="s">
        <v>1727</v>
      </c>
      <c r="F3932" s="58" t="s">
        <v>4877</v>
      </c>
      <c r="G3932" s="58" t="s">
        <v>998</v>
      </c>
      <c r="H3932" s="58" t="s">
        <v>1012</v>
      </c>
      <c r="I3932" s="58" t="s">
        <v>2862</v>
      </c>
      <c r="J3932" s="58" t="s">
        <v>615</v>
      </c>
      <c r="K3932" s="57"/>
      <c r="L3932" s="184">
        <v>0</v>
      </c>
      <c r="M3932" s="185">
        <v>257</v>
      </c>
      <c r="N3932" s="186">
        <v>257</v>
      </c>
      <c r="O3932" s="187">
        <f>N3932-M3932</f>
        <v>0</v>
      </c>
      <c r="P3932" s="59">
        <f>N3932/M3932*100</f>
        <v>100</v>
      </c>
    </row>
    <row r="3933" spans="1:16" s="2" customFormat="1" outlineLevel="1" x14ac:dyDescent="0.2">
      <c r="A3933" s="225">
        <f t="shared" si="506"/>
        <v>3930</v>
      </c>
      <c r="B3933" s="82" t="s">
        <v>5007</v>
      </c>
      <c r="C3933" s="61"/>
      <c r="D3933" s="61"/>
      <c r="E3933" s="61"/>
      <c r="F3933" s="61"/>
      <c r="G3933" s="61"/>
      <c r="H3933" s="137" t="s">
        <v>450</v>
      </c>
      <c r="I3933" s="61"/>
      <c r="J3933" s="61"/>
      <c r="K3933" s="63"/>
      <c r="L3933" s="65">
        <f>SUM(L3934)</f>
        <v>0</v>
      </c>
      <c r="M3933" s="65">
        <f t="shared" ref="M3933:O3933" si="509">SUM(M3934)</f>
        <v>5708</v>
      </c>
      <c r="N3933" s="65">
        <f t="shared" si="509"/>
        <v>5708</v>
      </c>
      <c r="O3933" s="66">
        <f t="shared" si="509"/>
        <v>0</v>
      </c>
      <c r="P3933" s="18">
        <f t="shared" ref="P3933" si="510">N3933/M3933*100</f>
        <v>100</v>
      </c>
    </row>
    <row r="3934" spans="1:16" s="2" customFormat="1" ht="28.5" outlineLevel="1" x14ac:dyDescent="0.2">
      <c r="A3934" s="217">
        <f t="shared" si="506"/>
        <v>3931</v>
      </c>
      <c r="B3934" s="57" t="s">
        <v>5008</v>
      </c>
      <c r="C3934" s="58" t="s">
        <v>23</v>
      </c>
      <c r="D3934" s="58" t="s">
        <v>4857</v>
      </c>
      <c r="E3934" s="58" t="s">
        <v>1727</v>
      </c>
      <c r="F3934" s="58" t="s">
        <v>4877</v>
      </c>
      <c r="G3934" s="58" t="s">
        <v>998</v>
      </c>
      <c r="H3934" s="58" t="s">
        <v>450</v>
      </c>
      <c r="I3934" s="58" t="s">
        <v>25</v>
      </c>
      <c r="J3934" s="58" t="s">
        <v>25</v>
      </c>
      <c r="K3934" s="57"/>
      <c r="L3934" s="184">
        <v>0</v>
      </c>
      <c r="M3934" s="185">
        <v>5708</v>
      </c>
      <c r="N3934" s="186">
        <v>5708</v>
      </c>
      <c r="O3934" s="187">
        <f>N3934-M3934</f>
        <v>0</v>
      </c>
      <c r="P3934" s="59">
        <f>N3934/M3934*100</f>
        <v>100</v>
      </c>
    </row>
    <row r="3935" spans="1:16" s="2" customFormat="1" ht="15" x14ac:dyDescent="0.25">
      <c r="A3935" s="216">
        <f t="shared" si="506"/>
        <v>3932</v>
      </c>
      <c r="B3935" s="51" t="s">
        <v>5009</v>
      </c>
      <c r="C3935" s="52"/>
      <c r="D3935" s="52"/>
      <c r="E3935" s="52"/>
      <c r="F3935" s="52"/>
      <c r="G3935" s="52"/>
      <c r="H3935" s="52"/>
      <c r="I3935" s="52"/>
      <c r="J3935" s="52"/>
      <c r="K3935" s="53"/>
      <c r="L3935" s="183">
        <f>SUM(L3938:L3974)</f>
        <v>2771736</v>
      </c>
      <c r="M3935" s="183">
        <f>SUM(M3938:M3974)</f>
        <v>3104287</v>
      </c>
      <c r="N3935" s="183">
        <f>SUM(N3938:N3974)</f>
        <v>3050937</v>
      </c>
      <c r="O3935" s="75">
        <f>SUM(O3938:O3974)</f>
        <v>-53350</v>
      </c>
      <c r="P3935" s="54">
        <f t="shared" ref="P3935:P3997" si="511">N3935/M3935*100</f>
        <v>98.281408903236084</v>
      </c>
    </row>
    <row r="3936" spans="1:16" s="2" customFormat="1" x14ac:dyDescent="0.2">
      <c r="A3936" s="228">
        <f t="shared" si="506"/>
        <v>3933</v>
      </c>
      <c r="B3936" s="85" t="s">
        <v>12</v>
      </c>
      <c r="C3936" s="16"/>
      <c r="D3936" s="16"/>
      <c r="E3936" s="16"/>
      <c r="F3936" s="16"/>
      <c r="G3936" s="16"/>
      <c r="H3936" s="16"/>
      <c r="I3936" s="16"/>
      <c r="J3936" s="16"/>
      <c r="K3936" s="17"/>
      <c r="L3936" s="76">
        <f>SUM(L3938:L3974)-L3958-L3941</f>
        <v>2535017</v>
      </c>
      <c r="M3936" s="76">
        <f>SUM(M3938:M3974)-M3958-M3941</f>
        <v>2732053</v>
      </c>
      <c r="N3936" s="76">
        <f>SUM(N3938:N3974)-N3958-N3941</f>
        <v>2678703</v>
      </c>
      <c r="O3936" s="66">
        <f>SUM(O3938:O3974)-O3958-O3941</f>
        <v>-53350</v>
      </c>
      <c r="P3936" s="18">
        <f t="shared" si="511"/>
        <v>98.047256037858716</v>
      </c>
    </row>
    <row r="3937" spans="1:16" s="2" customFormat="1" x14ac:dyDescent="0.2">
      <c r="A3937" s="229">
        <f t="shared" si="506"/>
        <v>3934</v>
      </c>
      <c r="B3937" s="86" t="s">
        <v>13</v>
      </c>
      <c r="C3937" s="20"/>
      <c r="D3937" s="20"/>
      <c r="E3937" s="20"/>
      <c r="F3937" s="20"/>
      <c r="G3937" s="20"/>
      <c r="H3937" s="20"/>
      <c r="I3937" s="20"/>
      <c r="J3937" s="20"/>
      <c r="K3937" s="21"/>
      <c r="L3937" s="170">
        <f>L3941+L3958</f>
        <v>236719</v>
      </c>
      <c r="M3937" s="170">
        <f t="shared" ref="M3937:O3937" si="512">M3941+M3958</f>
        <v>372234</v>
      </c>
      <c r="N3937" s="170">
        <f t="shared" si="512"/>
        <v>372234</v>
      </c>
      <c r="O3937" s="171">
        <f t="shared" si="512"/>
        <v>0</v>
      </c>
      <c r="P3937" s="22">
        <f t="shared" si="511"/>
        <v>100</v>
      </c>
    </row>
    <row r="3938" spans="1:16" s="2" customFormat="1" outlineLevel="1" x14ac:dyDescent="0.2">
      <c r="A3938" s="217">
        <f t="shared" si="506"/>
        <v>3935</v>
      </c>
      <c r="B3938" s="57" t="s">
        <v>5010</v>
      </c>
      <c r="C3938" s="58" t="s">
        <v>23</v>
      </c>
      <c r="D3938" s="58" t="s">
        <v>5011</v>
      </c>
      <c r="E3938" s="58" t="s">
        <v>5012</v>
      </c>
      <c r="F3938" s="58" t="s">
        <v>503</v>
      </c>
      <c r="G3938" s="58" t="s">
        <v>135</v>
      </c>
      <c r="H3938" s="58"/>
      <c r="I3938" s="58" t="s">
        <v>25</v>
      </c>
      <c r="J3938" s="58" t="s">
        <v>25</v>
      </c>
      <c r="K3938" s="57"/>
      <c r="L3938" s="184">
        <v>768382</v>
      </c>
      <c r="M3938" s="185">
        <v>771486</v>
      </c>
      <c r="N3938" s="186">
        <v>771486</v>
      </c>
      <c r="O3938" s="187">
        <f t="shared" ref="O3938:O3974" si="513">N3938-M3938</f>
        <v>0</v>
      </c>
      <c r="P3938" s="59">
        <f t="shared" si="511"/>
        <v>100</v>
      </c>
    </row>
    <row r="3939" spans="1:16" s="2" customFormat="1" outlineLevel="1" x14ac:dyDescent="0.2">
      <c r="A3939" s="217">
        <f t="shared" si="506"/>
        <v>3936</v>
      </c>
      <c r="B3939" s="57" t="s">
        <v>5013</v>
      </c>
      <c r="C3939" s="58" t="s">
        <v>23</v>
      </c>
      <c r="D3939" s="58" t="s">
        <v>5011</v>
      </c>
      <c r="E3939" s="58" t="s">
        <v>5012</v>
      </c>
      <c r="F3939" s="58" t="s">
        <v>503</v>
      </c>
      <c r="G3939" s="58" t="s">
        <v>135</v>
      </c>
      <c r="H3939" s="58" t="s">
        <v>5014</v>
      </c>
      <c r="I3939" s="58" t="s">
        <v>25</v>
      </c>
      <c r="J3939" s="58" t="s">
        <v>25</v>
      </c>
      <c r="K3939" s="57"/>
      <c r="L3939" s="184">
        <v>15000</v>
      </c>
      <c r="M3939" s="185">
        <v>35553</v>
      </c>
      <c r="N3939" s="186">
        <v>35553</v>
      </c>
      <c r="O3939" s="187">
        <f t="shared" si="513"/>
        <v>0</v>
      </c>
      <c r="P3939" s="59">
        <f t="shared" si="511"/>
        <v>100</v>
      </c>
    </row>
    <row r="3940" spans="1:16" s="2" customFormat="1" outlineLevel="1" x14ac:dyDescent="0.2">
      <c r="A3940" s="217">
        <f t="shared" si="506"/>
        <v>3937</v>
      </c>
      <c r="B3940" s="57" t="s">
        <v>5015</v>
      </c>
      <c r="C3940" s="58" t="s">
        <v>23</v>
      </c>
      <c r="D3940" s="58" t="s">
        <v>5011</v>
      </c>
      <c r="E3940" s="58" t="s">
        <v>5012</v>
      </c>
      <c r="F3940" s="58" t="s">
        <v>503</v>
      </c>
      <c r="G3940" s="58" t="s">
        <v>135</v>
      </c>
      <c r="H3940" s="58" t="s">
        <v>2299</v>
      </c>
      <c r="I3940" s="58" t="s">
        <v>25</v>
      </c>
      <c r="J3940" s="58" t="s">
        <v>25</v>
      </c>
      <c r="K3940" s="57"/>
      <c r="L3940" s="184">
        <v>300000</v>
      </c>
      <c r="M3940" s="185">
        <v>330849</v>
      </c>
      <c r="N3940" s="186">
        <v>330849</v>
      </c>
      <c r="O3940" s="187">
        <f t="shared" si="513"/>
        <v>0</v>
      </c>
      <c r="P3940" s="59">
        <f t="shared" si="511"/>
        <v>100</v>
      </c>
    </row>
    <row r="3941" spans="1:16" s="2" customFormat="1" outlineLevel="1" x14ac:dyDescent="0.2">
      <c r="A3941" s="217">
        <f t="shared" si="506"/>
        <v>3938</v>
      </c>
      <c r="B3941" s="57" t="s">
        <v>5016</v>
      </c>
      <c r="C3941" s="58" t="s">
        <v>418</v>
      </c>
      <c r="D3941" s="58" t="s">
        <v>5011</v>
      </c>
      <c r="E3941" s="58" t="s">
        <v>5012</v>
      </c>
      <c r="F3941" s="58" t="s">
        <v>503</v>
      </c>
      <c r="G3941" s="58" t="s">
        <v>998</v>
      </c>
      <c r="H3941" s="58" t="s">
        <v>5017</v>
      </c>
      <c r="I3941" s="58" t="s">
        <v>25</v>
      </c>
      <c r="J3941" s="58" t="s">
        <v>25</v>
      </c>
      <c r="K3941" s="57"/>
      <c r="L3941" s="184">
        <v>0</v>
      </c>
      <c r="M3941" s="185">
        <v>135516</v>
      </c>
      <c r="N3941" s="186">
        <v>135516</v>
      </c>
      <c r="O3941" s="187">
        <f t="shared" si="513"/>
        <v>0</v>
      </c>
      <c r="P3941" s="59">
        <f t="shared" si="511"/>
        <v>100</v>
      </c>
    </row>
    <row r="3942" spans="1:16" s="2" customFormat="1" outlineLevel="1" x14ac:dyDescent="0.2">
      <c r="A3942" s="217">
        <f t="shared" si="506"/>
        <v>3939</v>
      </c>
      <c r="B3942" s="57" t="s">
        <v>5018</v>
      </c>
      <c r="C3942" s="58" t="s">
        <v>23</v>
      </c>
      <c r="D3942" s="58" t="s">
        <v>5011</v>
      </c>
      <c r="E3942" s="58" t="s">
        <v>5019</v>
      </c>
      <c r="F3942" s="58" t="s">
        <v>5020</v>
      </c>
      <c r="G3942" s="58" t="s">
        <v>135</v>
      </c>
      <c r="H3942" s="58"/>
      <c r="I3942" s="58" t="s">
        <v>25</v>
      </c>
      <c r="J3942" s="58" t="s">
        <v>25</v>
      </c>
      <c r="K3942" s="57"/>
      <c r="L3942" s="184">
        <v>2220</v>
      </c>
      <c r="M3942" s="185">
        <v>2420</v>
      </c>
      <c r="N3942" s="186">
        <v>2420</v>
      </c>
      <c r="O3942" s="187">
        <f t="shared" si="513"/>
        <v>0</v>
      </c>
      <c r="P3942" s="59">
        <f t="shared" si="511"/>
        <v>100</v>
      </c>
    </row>
    <row r="3943" spans="1:16" s="2" customFormat="1" outlineLevel="1" x14ac:dyDescent="0.2">
      <c r="A3943" s="217">
        <f t="shared" si="506"/>
        <v>3940</v>
      </c>
      <c r="B3943" s="57" t="s">
        <v>5021</v>
      </c>
      <c r="C3943" s="58" t="s">
        <v>23</v>
      </c>
      <c r="D3943" s="58" t="s">
        <v>5011</v>
      </c>
      <c r="E3943" s="58" t="s">
        <v>25</v>
      </c>
      <c r="F3943" s="58" t="s">
        <v>503</v>
      </c>
      <c r="G3943" s="58" t="s">
        <v>47</v>
      </c>
      <c r="H3943" s="58"/>
      <c r="I3943" s="58" t="s">
        <v>25</v>
      </c>
      <c r="J3943" s="58" t="s">
        <v>25</v>
      </c>
      <c r="K3943" s="57"/>
      <c r="L3943" s="184">
        <v>500</v>
      </c>
      <c r="M3943" s="185">
        <v>500</v>
      </c>
      <c r="N3943" s="186">
        <v>119</v>
      </c>
      <c r="O3943" s="187">
        <f t="shared" si="513"/>
        <v>-381</v>
      </c>
      <c r="P3943" s="59">
        <f t="shared" si="511"/>
        <v>23.799999999999997</v>
      </c>
    </row>
    <row r="3944" spans="1:16" s="2" customFormat="1" outlineLevel="1" x14ac:dyDescent="0.2">
      <c r="A3944" s="217">
        <f t="shared" si="506"/>
        <v>3941</v>
      </c>
      <c r="B3944" s="57" t="s">
        <v>5022</v>
      </c>
      <c r="C3944" s="58" t="s">
        <v>23</v>
      </c>
      <c r="D3944" s="58" t="s">
        <v>5011</v>
      </c>
      <c r="E3944" s="58" t="s">
        <v>25</v>
      </c>
      <c r="F3944" s="58" t="s">
        <v>503</v>
      </c>
      <c r="G3944" s="58" t="s">
        <v>31</v>
      </c>
      <c r="H3944" s="58" t="s">
        <v>5023</v>
      </c>
      <c r="I3944" s="58" t="s">
        <v>25</v>
      </c>
      <c r="J3944" s="58" t="s">
        <v>25</v>
      </c>
      <c r="K3944" s="57"/>
      <c r="L3944" s="184">
        <v>1000</v>
      </c>
      <c r="M3944" s="185">
        <v>1000</v>
      </c>
      <c r="N3944" s="186">
        <v>683</v>
      </c>
      <c r="O3944" s="187">
        <f t="shared" si="513"/>
        <v>-317</v>
      </c>
      <c r="P3944" s="59">
        <f t="shared" si="511"/>
        <v>68.300000000000011</v>
      </c>
    </row>
    <row r="3945" spans="1:16" s="2" customFormat="1" outlineLevel="1" x14ac:dyDescent="0.2">
      <c r="A3945" s="217">
        <f t="shared" si="506"/>
        <v>3942</v>
      </c>
      <c r="B3945" s="57" t="s">
        <v>5024</v>
      </c>
      <c r="C3945" s="58" t="s">
        <v>23</v>
      </c>
      <c r="D3945" s="58" t="s">
        <v>5011</v>
      </c>
      <c r="E3945" s="58" t="s">
        <v>25</v>
      </c>
      <c r="F3945" s="58" t="s">
        <v>3717</v>
      </c>
      <c r="G3945" s="58" t="s">
        <v>29</v>
      </c>
      <c r="H3945" s="58"/>
      <c r="I3945" s="58" t="s">
        <v>25</v>
      </c>
      <c r="J3945" s="58" t="s">
        <v>25</v>
      </c>
      <c r="K3945" s="57"/>
      <c r="L3945" s="184">
        <v>0</v>
      </c>
      <c r="M3945" s="185">
        <v>912</v>
      </c>
      <c r="N3945" s="186">
        <v>904</v>
      </c>
      <c r="O3945" s="187">
        <f t="shared" si="513"/>
        <v>-8</v>
      </c>
      <c r="P3945" s="59">
        <f t="shared" si="511"/>
        <v>99.122807017543863</v>
      </c>
    </row>
    <row r="3946" spans="1:16" s="2" customFormat="1" outlineLevel="1" x14ac:dyDescent="0.2">
      <c r="A3946" s="217">
        <f t="shared" si="506"/>
        <v>3943</v>
      </c>
      <c r="B3946" s="57" t="s">
        <v>5025</v>
      </c>
      <c r="C3946" s="58" t="s">
        <v>23</v>
      </c>
      <c r="D3946" s="58" t="s">
        <v>5011</v>
      </c>
      <c r="E3946" s="58" t="s">
        <v>25</v>
      </c>
      <c r="F3946" s="58" t="s">
        <v>3717</v>
      </c>
      <c r="G3946" s="58" t="s">
        <v>31</v>
      </c>
      <c r="H3946" s="58"/>
      <c r="I3946" s="58" t="s">
        <v>25</v>
      </c>
      <c r="J3946" s="58" t="s">
        <v>25</v>
      </c>
      <c r="K3946" s="57"/>
      <c r="L3946" s="184">
        <v>1135</v>
      </c>
      <c r="M3946" s="185">
        <v>532</v>
      </c>
      <c r="N3946" s="186">
        <v>532</v>
      </c>
      <c r="O3946" s="187">
        <f t="shared" si="513"/>
        <v>0</v>
      </c>
      <c r="P3946" s="59">
        <f t="shared" si="511"/>
        <v>100</v>
      </c>
    </row>
    <row r="3947" spans="1:16" s="2" customFormat="1" outlineLevel="1" x14ac:dyDescent="0.2">
      <c r="A3947" s="217">
        <f t="shared" si="506"/>
        <v>3944</v>
      </c>
      <c r="B3947" s="57" t="s">
        <v>5026</v>
      </c>
      <c r="C3947" s="58" t="s">
        <v>23</v>
      </c>
      <c r="D3947" s="58" t="s">
        <v>5011</v>
      </c>
      <c r="E3947" s="58" t="s">
        <v>25</v>
      </c>
      <c r="F3947" s="58" t="s">
        <v>3717</v>
      </c>
      <c r="G3947" s="58" t="s">
        <v>31</v>
      </c>
      <c r="H3947" s="58"/>
      <c r="I3947" s="58" t="s">
        <v>25</v>
      </c>
      <c r="J3947" s="58" t="s">
        <v>25</v>
      </c>
      <c r="K3947" s="57"/>
      <c r="L3947" s="184">
        <v>250</v>
      </c>
      <c r="M3947" s="185">
        <v>250</v>
      </c>
      <c r="N3947" s="186">
        <v>182</v>
      </c>
      <c r="O3947" s="187">
        <f t="shared" si="513"/>
        <v>-68</v>
      </c>
      <c r="P3947" s="59">
        <f t="shared" si="511"/>
        <v>72.8</v>
      </c>
    </row>
    <row r="3948" spans="1:16" s="2" customFormat="1" outlineLevel="1" x14ac:dyDescent="0.2">
      <c r="A3948" s="217">
        <f t="shared" si="506"/>
        <v>3945</v>
      </c>
      <c r="B3948" s="57" t="s">
        <v>5027</v>
      </c>
      <c r="C3948" s="58" t="s">
        <v>23</v>
      </c>
      <c r="D3948" s="58" t="s">
        <v>5011</v>
      </c>
      <c r="E3948" s="58" t="s">
        <v>25</v>
      </c>
      <c r="F3948" s="58" t="s">
        <v>3717</v>
      </c>
      <c r="G3948" s="58" t="s">
        <v>33</v>
      </c>
      <c r="H3948" s="58"/>
      <c r="I3948" s="58" t="s">
        <v>25</v>
      </c>
      <c r="J3948" s="58" t="s">
        <v>25</v>
      </c>
      <c r="K3948" s="57"/>
      <c r="L3948" s="184">
        <v>0</v>
      </c>
      <c r="M3948" s="185">
        <v>3</v>
      </c>
      <c r="N3948" s="186">
        <v>3</v>
      </c>
      <c r="O3948" s="187">
        <f t="shared" si="513"/>
        <v>0</v>
      </c>
      <c r="P3948" s="59">
        <f t="shared" si="511"/>
        <v>100</v>
      </c>
    </row>
    <row r="3949" spans="1:16" s="2" customFormat="1" outlineLevel="1" x14ac:dyDescent="0.2">
      <c r="A3949" s="217">
        <f t="shared" si="506"/>
        <v>3946</v>
      </c>
      <c r="B3949" s="57" t="s">
        <v>5028</v>
      </c>
      <c r="C3949" s="58" t="s">
        <v>23</v>
      </c>
      <c r="D3949" s="58" t="s">
        <v>5011</v>
      </c>
      <c r="E3949" s="58"/>
      <c r="F3949" s="58" t="s">
        <v>3246</v>
      </c>
      <c r="G3949" s="58" t="s">
        <v>5029</v>
      </c>
      <c r="H3949" s="58"/>
      <c r="I3949" s="58" t="s">
        <v>25</v>
      </c>
      <c r="J3949" s="58" t="s">
        <v>25</v>
      </c>
      <c r="K3949" s="57"/>
      <c r="L3949" s="184">
        <v>4631</v>
      </c>
      <c r="M3949" s="185">
        <v>26071</v>
      </c>
      <c r="N3949" s="186">
        <v>26065</v>
      </c>
      <c r="O3949" s="187">
        <f t="shared" si="513"/>
        <v>-6</v>
      </c>
      <c r="P3949" s="59">
        <f t="shared" si="511"/>
        <v>99.976985923056276</v>
      </c>
    </row>
    <row r="3950" spans="1:16" s="2" customFormat="1" outlineLevel="1" x14ac:dyDescent="0.2">
      <c r="A3950" s="217">
        <f t="shared" si="506"/>
        <v>3947</v>
      </c>
      <c r="B3950" s="57" t="s">
        <v>5030</v>
      </c>
      <c r="C3950" s="58" t="s">
        <v>23</v>
      </c>
      <c r="D3950" s="58" t="s">
        <v>5011</v>
      </c>
      <c r="E3950" s="58"/>
      <c r="F3950" s="58" t="s">
        <v>1739</v>
      </c>
      <c r="G3950" s="58" t="s">
        <v>4861</v>
      </c>
      <c r="H3950" s="58"/>
      <c r="I3950" s="58" t="s">
        <v>25</v>
      </c>
      <c r="J3950" s="58" t="s">
        <v>25</v>
      </c>
      <c r="K3950" s="57"/>
      <c r="L3950" s="184">
        <v>55</v>
      </c>
      <c r="M3950" s="185">
        <v>55</v>
      </c>
      <c r="N3950" s="186">
        <v>52</v>
      </c>
      <c r="O3950" s="187">
        <f t="shared" si="513"/>
        <v>-3</v>
      </c>
      <c r="P3950" s="59">
        <f t="shared" si="511"/>
        <v>94.545454545454547</v>
      </c>
    </row>
    <row r="3951" spans="1:16" s="2" customFormat="1" outlineLevel="1" x14ac:dyDescent="0.2">
      <c r="A3951" s="217">
        <f t="shared" si="506"/>
        <v>3948</v>
      </c>
      <c r="B3951" s="57" t="s">
        <v>5031</v>
      </c>
      <c r="C3951" s="58" t="s">
        <v>23</v>
      </c>
      <c r="D3951" s="58" t="s">
        <v>5011</v>
      </c>
      <c r="E3951" s="58" t="s">
        <v>25</v>
      </c>
      <c r="F3951" s="58" t="s">
        <v>5020</v>
      </c>
      <c r="G3951" s="58" t="s">
        <v>45</v>
      </c>
      <c r="H3951" s="58"/>
      <c r="I3951" s="58" t="s">
        <v>25</v>
      </c>
      <c r="J3951" s="58" t="s">
        <v>25</v>
      </c>
      <c r="K3951" s="57"/>
      <c r="L3951" s="184">
        <v>60000</v>
      </c>
      <c r="M3951" s="185">
        <v>97676</v>
      </c>
      <c r="N3951" s="186">
        <v>97676</v>
      </c>
      <c r="O3951" s="187">
        <f t="shared" si="513"/>
        <v>0</v>
      </c>
      <c r="P3951" s="59">
        <f t="shared" si="511"/>
        <v>100</v>
      </c>
    </row>
    <row r="3952" spans="1:16" s="2" customFormat="1" outlineLevel="1" x14ac:dyDescent="0.2">
      <c r="A3952" s="217">
        <f t="shared" si="506"/>
        <v>3949</v>
      </c>
      <c r="B3952" s="57" t="s">
        <v>5032</v>
      </c>
      <c r="C3952" s="58" t="s">
        <v>23</v>
      </c>
      <c r="D3952" s="58" t="s">
        <v>5011</v>
      </c>
      <c r="E3952" s="58" t="s">
        <v>25</v>
      </c>
      <c r="F3952" s="58" t="s">
        <v>5020</v>
      </c>
      <c r="G3952" s="58" t="s">
        <v>49</v>
      </c>
      <c r="H3952" s="58"/>
      <c r="I3952" s="58" t="s">
        <v>25</v>
      </c>
      <c r="J3952" s="58" t="s">
        <v>25</v>
      </c>
      <c r="K3952" s="57"/>
      <c r="L3952" s="184">
        <v>800</v>
      </c>
      <c r="M3952" s="185">
        <v>2104</v>
      </c>
      <c r="N3952" s="186">
        <v>2104</v>
      </c>
      <c r="O3952" s="187">
        <f t="shared" si="513"/>
        <v>0</v>
      </c>
      <c r="P3952" s="59">
        <f t="shared" si="511"/>
        <v>100</v>
      </c>
    </row>
    <row r="3953" spans="1:16" s="2" customFormat="1" outlineLevel="1" x14ac:dyDescent="0.2">
      <c r="A3953" s="217">
        <f t="shared" si="506"/>
        <v>3950</v>
      </c>
      <c r="B3953" s="57" t="s">
        <v>5033</v>
      </c>
      <c r="C3953" s="58" t="s">
        <v>23</v>
      </c>
      <c r="D3953" s="58" t="s">
        <v>5011</v>
      </c>
      <c r="E3953" s="58" t="s">
        <v>25</v>
      </c>
      <c r="F3953" s="58" t="s">
        <v>5020</v>
      </c>
      <c r="G3953" s="58" t="s">
        <v>213</v>
      </c>
      <c r="H3953" s="58"/>
      <c r="I3953" s="58" t="s">
        <v>25</v>
      </c>
      <c r="J3953" s="58" t="s">
        <v>25</v>
      </c>
      <c r="K3953" s="57"/>
      <c r="L3953" s="184">
        <v>13950</v>
      </c>
      <c r="M3953" s="185">
        <v>31191</v>
      </c>
      <c r="N3953" s="186">
        <v>31191</v>
      </c>
      <c r="O3953" s="187">
        <f t="shared" si="513"/>
        <v>0</v>
      </c>
      <c r="P3953" s="59">
        <f t="shared" si="511"/>
        <v>100</v>
      </c>
    </row>
    <row r="3954" spans="1:16" s="2" customFormat="1" outlineLevel="1" x14ac:dyDescent="0.2">
      <c r="A3954" s="217">
        <f t="shared" si="506"/>
        <v>3951</v>
      </c>
      <c r="B3954" s="57" t="s">
        <v>5034</v>
      </c>
      <c r="C3954" s="58" t="s">
        <v>23</v>
      </c>
      <c r="D3954" s="58" t="s">
        <v>5011</v>
      </c>
      <c r="E3954" s="58" t="s">
        <v>25</v>
      </c>
      <c r="F3954" s="58" t="s">
        <v>5020</v>
      </c>
      <c r="G3954" s="58" t="s">
        <v>368</v>
      </c>
      <c r="H3954" s="58"/>
      <c r="I3954" s="58" t="s">
        <v>25</v>
      </c>
      <c r="J3954" s="58" t="s">
        <v>25</v>
      </c>
      <c r="K3954" s="57"/>
      <c r="L3954" s="184">
        <v>0</v>
      </c>
      <c r="M3954" s="185">
        <v>547</v>
      </c>
      <c r="N3954" s="186">
        <v>547</v>
      </c>
      <c r="O3954" s="187">
        <f t="shared" si="513"/>
        <v>0</v>
      </c>
      <c r="P3954" s="59">
        <f t="shared" si="511"/>
        <v>100</v>
      </c>
    </row>
    <row r="3955" spans="1:16" s="2" customFormat="1" outlineLevel="1" x14ac:dyDescent="0.2">
      <c r="A3955" s="217">
        <f t="shared" si="506"/>
        <v>3952</v>
      </c>
      <c r="B3955" s="57" t="s">
        <v>5035</v>
      </c>
      <c r="C3955" s="58" t="s">
        <v>23</v>
      </c>
      <c r="D3955" s="58" t="s">
        <v>5011</v>
      </c>
      <c r="E3955" s="58" t="s">
        <v>25</v>
      </c>
      <c r="F3955" s="58" t="s">
        <v>5020</v>
      </c>
      <c r="G3955" s="58" t="s">
        <v>5029</v>
      </c>
      <c r="H3955" s="58" t="s">
        <v>5014</v>
      </c>
      <c r="I3955" s="58" t="s">
        <v>25</v>
      </c>
      <c r="J3955" s="58" t="s">
        <v>25</v>
      </c>
      <c r="K3955" s="57"/>
      <c r="L3955" s="184">
        <v>627524</v>
      </c>
      <c r="M3955" s="185">
        <v>621655</v>
      </c>
      <c r="N3955" s="186">
        <v>624939</v>
      </c>
      <c r="O3955" s="187">
        <f t="shared" si="513"/>
        <v>3284</v>
      </c>
      <c r="P3955" s="59">
        <f t="shared" si="511"/>
        <v>100.52826728651745</v>
      </c>
    </row>
    <row r="3956" spans="1:16" s="2" customFormat="1" outlineLevel="1" x14ac:dyDescent="0.2">
      <c r="A3956" s="217">
        <f t="shared" si="506"/>
        <v>3953</v>
      </c>
      <c r="B3956" s="57" t="s">
        <v>5036</v>
      </c>
      <c r="C3956" s="58" t="s">
        <v>23</v>
      </c>
      <c r="D3956" s="58" t="s">
        <v>5011</v>
      </c>
      <c r="E3956" s="58" t="s">
        <v>25</v>
      </c>
      <c r="F3956" s="58" t="s">
        <v>5020</v>
      </c>
      <c r="G3956" s="58" t="s">
        <v>5029</v>
      </c>
      <c r="H3956" s="58" t="s">
        <v>5037</v>
      </c>
      <c r="I3956" s="58" t="s">
        <v>25</v>
      </c>
      <c r="J3956" s="58" t="s">
        <v>25</v>
      </c>
      <c r="K3956" s="57"/>
      <c r="L3956" s="184">
        <v>10000</v>
      </c>
      <c r="M3956" s="185">
        <v>11121</v>
      </c>
      <c r="N3956" s="186">
        <v>11121</v>
      </c>
      <c r="O3956" s="187">
        <f t="shared" si="513"/>
        <v>0</v>
      </c>
      <c r="P3956" s="59">
        <f t="shared" si="511"/>
        <v>100</v>
      </c>
    </row>
    <row r="3957" spans="1:16" s="2" customFormat="1" outlineLevel="1" x14ac:dyDescent="0.2">
      <c r="A3957" s="217">
        <f t="shared" si="506"/>
        <v>3954</v>
      </c>
      <c r="B3957" s="57" t="s">
        <v>5038</v>
      </c>
      <c r="C3957" s="58" t="s">
        <v>23</v>
      </c>
      <c r="D3957" s="58" t="s">
        <v>5011</v>
      </c>
      <c r="E3957" s="58" t="s">
        <v>25</v>
      </c>
      <c r="F3957" s="58" t="s">
        <v>5020</v>
      </c>
      <c r="G3957" s="58" t="s">
        <v>5029</v>
      </c>
      <c r="H3957" s="58"/>
      <c r="I3957" s="58" t="s">
        <v>25</v>
      </c>
      <c r="J3957" s="58" t="s">
        <v>25</v>
      </c>
      <c r="K3957" s="57"/>
      <c r="L3957" s="184">
        <v>704300</v>
      </c>
      <c r="M3957" s="185">
        <v>688516</v>
      </c>
      <c r="N3957" s="186">
        <v>688516</v>
      </c>
      <c r="O3957" s="187">
        <f t="shared" si="513"/>
        <v>0</v>
      </c>
      <c r="P3957" s="59">
        <f t="shared" si="511"/>
        <v>100</v>
      </c>
    </row>
    <row r="3958" spans="1:16" s="2" customFormat="1" outlineLevel="1" x14ac:dyDescent="0.2">
      <c r="A3958" s="217">
        <f t="shared" si="506"/>
        <v>3955</v>
      </c>
      <c r="B3958" s="57" t="s">
        <v>5039</v>
      </c>
      <c r="C3958" s="58" t="s">
        <v>23</v>
      </c>
      <c r="D3958" s="58" t="s">
        <v>5011</v>
      </c>
      <c r="E3958" s="58" t="s">
        <v>25</v>
      </c>
      <c r="F3958" s="58" t="s">
        <v>5020</v>
      </c>
      <c r="G3958" s="58" t="s">
        <v>5029</v>
      </c>
      <c r="H3958" s="58" t="s">
        <v>5040</v>
      </c>
      <c r="I3958" s="58" t="s">
        <v>25</v>
      </c>
      <c r="J3958" s="58" t="s">
        <v>25</v>
      </c>
      <c r="K3958" s="57"/>
      <c r="L3958" s="184">
        <v>236719</v>
      </c>
      <c r="M3958" s="185">
        <v>236718</v>
      </c>
      <c r="N3958" s="186">
        <v>236718</v>
      </c>
      <c r="O3958" s="187">
        <f t="shared" si="513"/>
        <v>0</v>
      </c>
      <c r="P3958" s="59">
        <f t="shared" si="511"/>
        <v>100</v>
      </c>
    </row>
    <row r="3959" spans="1:16" s="2" customFormat="1" outlineLevel="1" x14ac:dyDescent="0.2">
      <c r="A3959" s="217">
        <f t="shared" si="506"/>
        <v>3956</v>
      </c>
      <c r="B3959" s="57" t="s">
        <v>5041</v>
      </c>
      <c r="C3959" s="58" t="s">
        <v>23</v>
      </c>
      <c r="D3959" s="58" t="s">
        <v>5011</v>
      </c>
      <c r="E3959" s="58" t="s">
        <v>25</v>
      </c>
      <c r="F3959" s="58" t="s">
        <v>5020</v>
      </c>
      <c r="G3959" s="58" t="s">
        <v>37</v>
      </c>
      <c r="H3959" s="58"/>
      <c r="I3959" s="58" t="s">
        <v>25</v>
      </c>
      <c r="J3959" s="58" t="s">
        <v>25</v>
      </c>
      <c r="K3959" s="57"/>
      <c r="L3959" s="184">
        <v>0</v>
      </c>
      <c r="M3959" s="185">
        <v>444</v>
      </c>
      <c r="N3959" s="186">
        <v>444</v>
      </c>
      <c r="O3959" s="187">
        <f t="shared" si="513"/>
        <v>0</v>
      </c>
      <c r="P3959" s="59">
        <f t="shared" si="511"/>
        <v>100</v>
      </c>
    </row>
    <row r="3960" spans="1:16" s="2" customFormat="1" outlineLevel="1" x14ac:dyDescent="0.2">
      <c r="A3960" s="217">
        <f t="shared" si="506"/>
        <v>3957</v>
      </c>
      <c r="B3960" s="57" t="s">
        <v>5042</v>
      </c>
      <c r="C3960" s="58" t="s">
        <v>23</v>
      </c>
      <c r="D3960" s="58" t="s">
        <v>5011</v>
      </c>
      <c r="E3960" s="58" t="s">
        <v>25</v>
      </c>
      <c r="F3960" s="58" t="s">
        <v>5020</v>
      </c>
      <c r="G3960" s="58" t="s">
        <v>5043</v>
      </c>
      <c r="H3960" s="58"/>
      <c r="I3960" s="58" t="s">
        <v>25</v>
      </c>
      <c r="J3960" s="58" t="s">
        <v>25</v>
      </c>
      <c r="K3960" s="57"/>
      <c r="L3960" s="184">
        <v>0</v>
      </c>
      <c r="M3960" s="185">
        <v>357</v>
      </c>
      <c r="N3960" s="186">
        <v>357</v>
      </c>
      <c r="O3960" s="187">
        <f t="shared" si="513"/>
        <v>0</v>
      </c>
      <c r="P3960" s="59">
        <f t="shared" si="511"/>
        <v>100</v>
      </c>
    </row>
    <row r="3961" spans="1:16" s="2" customFormat="1" outlineLevel="1" x14ac:dyDescent="0.2">
      <c r="A3961" s="217">
        <f t="shared" si="506"/>
        <v>3958</v>
      </c>
      <c r="B3961" s="57" t="s">
        <v>5044</v>
      </c>
      <c r="C3961" s="58" t="s">
        <v>23</v>
      </c>
      <c r="D3961" s="58" t="s">
        <v>5011</v>
      </c>
      <c r="E3961" s="58" t="s">
        <v>25</v>
      </c>
      <c r="F3961" s="58" t="s">
        <v>5045</v>
      </c>
      <c r="G3961" s="58" t="s">
        <v>31</v>
      </c>
      <c r="H3961" s="58"/>
      <c r="I3961" s="58" t="s">
        <v>25</v>
      </c>
      <c r="J3961" s="58" t="s">
        <v>25</v>
      </c>
      <c r="K3961" s="57"/>
      <c r="L3961" s="184">
        <v>3000</v>
      </c>
      <c r="M3961" s="185">
        <v>11734</v>
      </c>
      <c r="N3961" s="186">
        <v>11734</v>
      </c>
      <c r="O3961" s="187">
        <f t="shared" si="513"/>
        <v>0</v>
      </c>
      <c r="P3961" s="59">
        <f t="shared" si="511"/>
        <v>100</v>
      </c>
    </row>
    <row r="3962" spans="1:16" s="2" customFormat="1" outlineLevel="1" x14ac:dyDescent="0.2">
      <c r="A3962" s="217">
        <f t="shared" si="506"/>
        <v>3959</v>
      </c>
      <c r="B3962" s="57" t="s">
        <v>5046</v>
      </c>
      <c r="C3962" s="58" t="s">
        <v>23</v>
      </c>
      <c r="D3962" s="58" t="s">
        <v>5011</v>
      </c>
      <c r="E3962" s="58" t="s">
        <v>25</v>
      </c>
      <c r="F3962" s="58" t="s">
        <v>5047</v>
      </c>
      <c r="G3962" s="58" t="s">
        <v>553</v>
      </c>
      <c r="H3962" s="58"/>
      <c r="I3962" s="58" t="s">
        <v>25</v>
      </c>
      <c r="J3962" s="58" t="s">
        <v>25</v>
      </c>
      <c r="K3962" s="57"/>
      <c r="L3962" s="184">
        <v>0</v>
      </c>
      <c r="M3962" s="185">
        <v>1</v>
      </c>
      <c r="N3962" s="186">
        <v>1</v>
      </c>
      <c r="O3962" s="187">
        <f t="shared" si="513"/>
        <v>0</v>
      </c>
      <c r="P3962" s="59">
        <f t="shared" si="511"/>
        <v>100</v>
      </c>
    </row>
    <row r="3963" spans="1:16" s="2" customFormat="1" outlineLevel="1" x14ac:dyDescent="0.2">
      <c r="A3963" s="217">
        <f t="shared" si="506"/>
        <v>3960</v>
      </c>
      <c r="B3963" s="57" t="s">
        <v>5048</v>
      </c>
      <c r="C3963" s="58" t="s">
        <v>23</v>
      </c>
      <c r="D3963" s="58" t="s">
        <v>5011</v>
      </c>
      <c r="E3963" s="58" t="s">
        <v>25</v>
      </c>
      <c r="F3963" s="58" t="s">
        <v>5047</v>
      </c>
      <c r="G3963" s="58" t="s">
        <v>29</v>
      </c>
      <c r="H3963" s="58"/>
      <c r="I3963" s="58" t="s">
        <v>25</v>
      </c>
      <c r="J3963" s="58" t="s">
        <v>25</v>
      </c>
      <c r="K3963" s="57"/>
      <c r="L3963" s="184">
        <v>1410</v>
      </c>
      <c r="M3963" s="185">
        <v>919</v>
      </c>
      <c r="N3963" s="186">
        <v>914</v>
      </c>
      <c r="O3963" s="187">
        <f t="shared" si="513"/>
        <v>-5</v>
      </c>
      <c r="P3963" s="59">
        <f t="shared" si="511"/>
        <v>99.455930359085968</v>
      </c>
    </row>
    <row r="3964" spans="1:16" s="2" customFormat="1" outlineLevel="1" x14ac:dyDescent="0.2">
      <c r="A3964" s="217">
        <f t="shared" si="506"/>
        <v>3961</v>
      </c>
      <c r="B3964" s="57" t="s">
        <v>5049</v>
      </c>
      <c r="C3964" s="58" t="s">
        <v>23</v>
      </c>
      <c r="D3964" s="58" t="s">
        <v>5011</v>
      </c>
      <c r="E3964" s="58" t="s">
        <v>25</v>
      </c>
      <c r="F3964" s="58" t="s">
        <v>5047</v>
      </c>
      <c r="G3964" s="58" t="s">
        <v>29</v>
      </c>
      <c r="H3964" s="58" t="s">
        <v>5014</v>
      </c>
      <c r="I3964" s="58" t="s">
        <v>25</v>
      </c>
      <c r="J3964" s="58" t="s">
        <v>25</v>
      </c>
      <c r="K3964" s="57"/>
      <c r="L3964" s="184">
        <v>1900</v>
      </c>
      <c r="M3964" s="185">
        <v>1900</v>
      </c>
      <c r="N3964" s="186">
        <v>1512</v>
      </c>
      <c r="O3964" s="187">
        <f t="shared" si="513"/>
        <v>-388</v>
      </c>
      <c r="P3964" s="59">
        <f t="shared" si="511"/>
        <v>79.578947368421055</v>
      </c>
    </row>
    <row r="3965" spans="1:16" s="2" customFormat="1" ht="28.5" outlineLevel="1" x14ac:dyDescent="0.2">
      <c r="A3965" s="217">
        <f t="shared" si="506"/>
        <v>3962</v>
      </c>
      <c r="B3965" s="57" t="s">
        <v>5050</v>
      </c>
      <c r="C3965" s="58" t="s">
        <v>23</v>
      </c>
      <c r="D3965" s="58" t="s">
        <v>5011</v>
      </c>
      <c r="E3965" s="58" t="s">
        <v>25</v>
      </c>
      <c r="F3965" s="58" t="s">
        <v>5047</v>
      </c>
      <c r="G3965" s="58" t="s">
        <v>47</v>
      </c>
      <c r="H3965" s="58"/>
      <c r="I3965" s="58" t="s">
        <v>25</v>
      </c>
      <c r="J3965" s="58" t="s">
        <v>25</v>
      </c>
      <c r="K3965" s="57"/>
      <c r="L3965" s="184">
        <v>12000</v>
      </c>
      <c r="M3965" s="185">
        <v>34600</v>
      </c>
      <c r="N3965" s="186">
        <v>34397</v>
      </c>
      <c r="O3965" s="187">
        <f t="shared" si="513"/>
        <v>-203</v>
      </c>
      <c r="P3965" s="59">
        <f t="shared" si="511"/>
        <v>99.413294797687854</v>
      </c>
    </row>
    <row r="3966" spans="1:16" s="2" customFormat="1" outlineLevel="1" x14ac:dyDescent="0.2">
      <c r="A3966" s="217">
        <f t="shared" si="506"/>
        <v>3963</v>
      </c>
      <c r="B3966" s="57" t="s">
        <v>5051</v>
      </c>
      <c r="C3966" s="58" t="s">
        <v>23</v>
      </c>
      <c r="D3966" s="58" t="s">
        <v>5011</v>
      </c>
      <c r="E3966" s="58" t="s">
        <v>25</v>
      </c>
      <c r="F3966" s="58" t="s">
        <v>5047</v>
      </c>
      <c r="G3966" s="58" t="s">
        <v>47</v>
      </c>
      <c r="H3966" s="58" t="s">
        <v>5014</v>
      </c>
      <c r="I3966" s="58" t="s">
        <v>25</v>
      </c>
      <c r="J3966" s="58" t="s">
        <v>25</v>
      </c>
      <c r="K3966" s="57"/>
      <c r="L3966" s="184">
        <v>2000</v>
      </c>
      <c r="M3966" s="185">
        <v>1034</v>
      </c>
      <c r="N3966" s="186">
        <v>1034</v>
      </c>
      <c r="O3966" s="187">
        <f t="shared" si="513"/>
        <v>0</v>
      </c>
      <c r="P3966" s="59">
        <f t="shared" si="511"/>
        <v>100</v>
      </c>
    </row>
    <row r="3967" spans="1:16" s="2" customFormat="1" outlineLevel="1" x14ac:dyDescent="0.2">
      <c r="A3967" s="217">
        <f t="shared" si="506"/>
        <v>3964</v>
      </c>
      <c r="B3967" s="57" t="s">
        <v>5052</v>
      </c>
      <c r="C3967" s="58" t="s">
        <v>23</v>
      </c>
      <c r="D3967" s="58" t="s">
        <v>5011</v>
      </c>
      <c r="E3967" s="58" t="s">
        <v>25</v>
      </c>
      <c r="F3967" s="58" t="s">
        <v>5047</v>
      </c>
      <c r="G3967" s="58" t="s">
        <v>49</v>
      </c>
      <c r="H3967" s="58" t="s">
        <v>5014</v>
      </c>
      <c r="I3967" s="58" t="s">
        <v>25</v>
      </c>
      <c r="J3967" s="58" t="s">
        <v>25</v>
      </c>
      <c r="K3967" s="57"/>
      <c r="L3967" s="184">
        <v>800</v>
      </c>
      <c r="M3967" s="185">
        <v>800</v>
      </c>
      <c r="N3967" s="186">
        <v>648</v>
      </c>
      <c r="O3967" s="187">
        <f t="shared" si="513"/>
        <v>-152</v>
      </c>
      <c r="P3967" s="59">
        <f t="shared" si="511"/>
        <v>81</v>
      </c>
    </row>
    <row r="3968" spans="1:16" s="2" customFormat="1" outlineLevel="1" x14ac:dyDescent="0.2">
      <c r="A3968" s="217">
        <f t="shared" si="506"/>
        <v>3965</v>
      </c>
      <c r="B3968" s="57" t="s">
        <v>5053</v>
      </c>
      <c r="C3968" s="58" t="s">
        <v>23</v>
      </c>
      <c r="D3968" s="58" t="s">
        <v>5011</v>
      </c>
      <c r="E3968" s="58" t="s">
        <v>25</v>
      </c>
      <c r="F3968" s="58" t="s">
        <v>5047</v>
      </c>
      <c r="G3968" s="58" t="s">
        <v>49</v>
      </c>
      <c r="H3968" s="58"/>
      <c r="I3968" s="58" t="s">
        <v>25</v>
      </c>
      <c r="J3968" s="58" t="s">
        <v>25</v>
      </c>
      <c r="K3968" s="57"/>
      <c r="L3968" s="184">
        <v>2000</v>
      </c>
      <c r="M3968" s="185">
        <v>861</v>
      </c>
      <c r="N3968" s="186">
        <v>861</v>
      </c>
      <c r="O3968" s="187">
        <f t="shared" si="513"/>
        <v>0</v>
      </c>
      <c r="P3968" s="59">
        <f t="shared" si="511"/>
        <v>100</v>
      </c>
    </row>
    <row r="3969" spans="1:16" s="2" customFormat="1" outlineLevel="1" x14ac:dyDescent="0.2">
      <c r="A3969" s="217">
        <f t="shared" si="506"/>
        <v>3966</v>
      </c>
      <c r="B3969" s="57" t="s">
        <v>5054</v>
      </c>
      <c r="C3969" s="58" t="s">
        <v>23</v>
      </c>
      <c r="D3969" s="58" t="s">
        <v>5011</v>
      </c>
      <c r="E3969" s="58" t="s">
        <v>25</v>
      </c>
      <c r="F3969" s="58" t="s">
        <v>5047</v>
      </c>
      <c r="G3969" s="58" t="s">
        <v>31</v>
      </c>
      <c r="H3969" s="58"/>
      <c r="I3969" s="58" t="s">
        <v>25</v>
      </c>
      <c r="J3969" s="58" t="s">
        <v>25</v>
      </c>
      <c r="K3969" s="57"/>
      <c r="L3969" s="184">
        <v>340</v>
      </c>
      <c r="M3969" s="185">
        <v>340</v>
      </c>
      <c r="N3969" s="186">
        <v>228</v>
      </c>
      <c r="O3969" s="187">
        <f t="shared" si="513"/>
        <v>-112</v>
      </c>
      <c r="P3969" s="59">
        <f t="shared" si="511"/>
        <v>67.058823529411754</v>
      </c>
    </row>
    <row r="3970" spans="1:16" s="2" customFormat="1" outlineLevel="1" x14ac:dyDescent="0.2">
      <c r="A3970" s="217">
        <f t="shared" si="506"/>
        <v>3967</v>
      </c>
      <c r="B3970" s="57" t="s">
        <v>5055</v>
      </c>
      <c r="C3970" s="58" t="s">
        <v>23</v>
      </c>
      <c r="D3970" s="58" t="s">
        <v>5011</v>
      </c>
      <c r="E3970" s="58" t="s">
        <v>25</v>
      </c>
      <c r="F3970" s="58" t="s">
        <v>5047</v>
      </c>
      <c r="G3970" s="58" t="s">
        <v>31</v>
      </c>
      <c r="H3970" s="58"/>
      <c r="I3970" s="58" t="s">
        <v>25</v>
      </c>
      <c r="J3970" s="58" t="s">
        <v>25</v>
      </c>
      <c r="K3970" s="57"/>
      <c r="L3970" s="184">
        <v>250</v>
      </c>
      <c r="M3970" s="185">
        <v>53</v>
      </c>
      <c r="N3970" s="186">
        <v>0</v>
      </c>
      <c r="O3970" s="187">
        <f t="shared" si="513"/>
        <v>-53</v>
      </c>
      <c r="P3970" s="59">
        <f t="shared" si="511"/>
        <v>0</v>
      </c>
    </row>
    <row r="3971" spans="1:16" s="2" customFormat="1" outlineLevel="1" x14ac:dyDescent="0.2">
      <c r="A3971" s="217">
        <f t="shared" si="506"/>
        <v>3968</v>
      </c>
      <c r="B3971" s="57" t="s">
        <v>5056</v>
      </c>
      <c r="C3971" s="58" t="s">
        <v>23</v>
      </c>
      <c r="D3971" s="58" t="s">
        <v>5011</v>
      </c>
      <c r="E3971" s="58" t="s">
        <v>25</v>
      </c>
      <c r="F3971" s="58" t="s">
        <v>5047</v>
      </c>
      <c r="G3971" s="58" t="s">
        <v>31</v>
      </c>
      <c r="H3971" s="58"/>
      <c r="I3971" s="58" t="s">
        <v>25</v>
      </c>
      <c r="J3971" s="58" t="s">
        <v>25</v>
      </c>
      <c r="K3971" s="57"/>
      <c r="L3971" s="184">
        <v>1500</v>
      </c>
      <c r="M3971" s="185">
        <v>1067</v>
      </c>
      <c r="N3971" s="186">
        <v>1062</v>
      </c>
      <c r="O3971" s="187">
        <f t="shared" si="513"/>
        <v>-5</v>
      </c>
      <c r="P3971" s="59">
        <f t="shared" si="511"/>
        <v>99.53139643861293</v>
      </c>
    </row>
    <row r="3972" spans="1:16" s="2" customFormat="1" outlineLevel="1" x14ac:dyDescent="0.2">
      <c r="A3972" s="217">
        <f t="shared" si="506"/>
        <v>3969</v>
      </c>
      <c r="B3972" s="57" t="s">
        <v>5057</v>
      </c>
      <c r="C3972" s="58" t="s">
        <v>23</v>
      </c>
      <c r="D3972" s="58" t="s">
        <v>5011</v>
      </c>
      <c r="E3972" s="58" t="s">
        <v>25</v>
      </c>
      <c r="F3972" s="58" t="s">
        <v>5047</v>
      </c>
      <c r="G3972" s="58" t="s">
        <v>31</v>
      </c>
      <c r="H3972" s="58"/>
      <c r="I3972" s="58" t="s">
        <v>25</v>
      </c>
      <c r="J3972" s="58" t="s">
        <v>25</v>
      </c>
      <c r="K3972" s="57"/>
      <c r="L3972" s="184">
        <v>70</v>
      </c>
      <c r="M3972" s="185">
        <v>70</v>
      </c>
      <c r="N3972" s="186">
        <v>68</v>
      </c>
      <c r="O3972" s="187">
        <f t="shared" si="513"/>
        <v>-2</v>
      </c>
      <c r="P3972" s="59">
        <f t="shared" si="511"/>
        <v>97.142857142857139</v>
      </c>
    </row>
    <row r="3973" spans="1:16" s="2" customFormat="1" outlineLevel="1" x14ac:dyDescent="0.2">
      <c r="A3973" s="217">
        <f t="shared" si="506"/>
        <v>3970</v>
      </c>
      <c r="B3973" s="57" t="s">
        <v>5058</v>
      </c>
      <c r="C3973" s="58" t="s">
        <v>23</v>
      </c>
      <c r="D3973" s="58" t="s">
        <v>5011</v>
      </c>
      <c r="E3973" s="58" t="s">
        <v>25</v>
      </c>
      <c r="F3973" s="58" t="s">
        <v>5047</v>
      </c>
      <c r="G3973" s="58" t="s">
        <v>221</v>
      </c>
      <c r="H3973" s="58"/>
      <c r="I3973" s="58" t="s">
        <v>25</v>
      </c>
      <c r="J3973" s="58" t="s">
        <v>25</v>
      </c>
      <c r="K3973" s="57" t="s">
        <v>25</v>
      </c>
      <c r="L3973" s="184">
        <v>0</v>
      </c>
      <c r="M3973" s="185">
        <v>54931</v>
      </c>
      <c r="N3973" s="186">
        <v>0</v>
      </c>
      <c r="O3973" s="187">
        <f t="shared" si="513"/>
        <v>-54931</v>
      </c>
      <c r="P3973" s="59">
        <f t="shared" si="511"/>
        <v>0</v>
      </c>
    </row>
    <row r="3974" spans="1:16" s="2" customFormat="1" outlineLevel="1" x14ac:dyDescent="0.2">
      <c r="A3974" s="217">
        <f t="shared" ref="A3974:A4037" si="514">A3973+1</f>
        <v>3971</v>
      </c>
      <c r="B3974" s="57" t="s">
        <v>5059</v>
      </c>
      <c r="C3974" s="58" t="s">
        <v>23</v>
      </c>
      <c r="D3974" s="58" t="s">
        <v>5011</v>
      </c>
      <c r="E3974" s="58" t="s">
        <v>25</v>
      </c>
      <c r="F3974" s="58" t="s">
        <v>5047</v>
      </c>
      <c r="G3974" s="58" t="s">
        <v>795</v>
      </c>
      <c r="H3974" s="58"/>
      <c r="I3974" s="58" t="s">
        <v>25</v>
      </c>
      <c r="J3974" s="58" t="s">
        <v>25</v>
      </c>
      <c r="K3974" s="57"/>
      <c r="L3974" s="184">
        <v>0</v>
      </c>
      <c r="M3974" s="185">
        <v>501</v>
      </c>
      <c r="N3974" s="186">
        <v>501</v>
      </c>
      <c r="O3974" s="187">
        <f t="shared" si="513"/>
        <v>0</v>
      </c>
      <c r="P3974" s="59">
        <f t="shared" si="511"/>
        <v>100</v>
      </c>
    </row>
    <row r="3975" spans="1:16" s="2" customFormat="1" ht="15" x14ac:dyDescent="0.25">
      <c r="A3975" s="216">
        <f t="shared" si="514"/>
        <v>3972</v>
      </c>
      <c r="B3975" s="51" t="s">
        <v>5060</v>
      </c>
      <c r="C3975" s="52"/>
      <c r="D3975" s="52"/>
      <c r="E3975" s="52"/>
      <c r="F3975" s="52"/>
      <c r="G3975" s="52"/>
      <c r="H3975" s="52"/>
      <c r="I3975" s="52"/>
      <c r="J3975" s="52"/>
      <c r="K3975" s="53"/>
      <c r="L3975" s="183">
        <f>SUM(L3979:L4001)+L4022</f>
        <v>23350</v>
      </c>
      <c r="M3975" s="183">
        <f t="shared" ref="M3975:O3975" si="515">SUM(M3979:M4001)+M4022</f>
        <v>46289</v>
      </c>
      <c r="N3975" s="183">
        <f t="shared" si="515"/>
        <v>27233</v>
      </c>
      <c r="O3975" s="75">
        <f t="shared" si="515"/>
        <v>-19056</v>
      </c>
      <c r="P3975" s="54">
        <f t="shared" si="511"/>
        <v>58.832552010196807</v>
      </c>
    </row>
    <row r="3976" spans="1:16" s="2" customFormat="1" x14ac:dyDescent="0.2">
      <c r="A3976" s="228">
        <f t="shared" si="514"/>
        <v>3973</v>
      </c>
      <c r="B3976" s="85" t="s">
        <v>12</v>
      </c>
      <c r="C3976" s="16"/>
      <c r="D3976" s="16"/>
      <c r="E3976" s="16"/>
      <c r="F3976" s="16"/>
      <c r="G3976" s="16"/>
      <c r="H3976" s="16"/>
      <c r="I3976" s="16"/>
      <c r="J3976" s="16"/>
      <c r="K3976" s="17"/>
      <c r="L3976" s="76">
        <f>SUM(L3979:L4001)-L3991-L3990-L3989-L3988-L3987-L3986-L3985-L3984</f>
        <v>9350</v>
      </c>
      <c r="M3976" s="76">
        <f t="shared" ref="M3976:O3976" si="516">SUM(M3979:M4001)-M3991-M3990-M3989-M3988-M3987-M3986-M3985-M3984</f>
        <v>8751</v>
      </c>
      <c r="N3976" s="76">
        <f t="shared" si="516"/>
        <v>6068</v>
      </c>
      <c r="O3976" s="66">
        <f t="shared" si="516"/>
        <v>-2683</v>
      </c>
      <c r="P3976" s="18">
        <f t="shared" si="511"/>
        <v>69.340646783224784</v>
      </c>
    </row>
    <row r="3977" spans="1:16" s="2" customFormat="1" x14ac:dyDescent="0.2">
      <c r="A3977" s="229">
        <f t="shared" si="514"/>
        <v>3974</v>
      </c>
      <c r="B3977" s="86" t="s">
        <v>13</v>
      </c>
      <c r="C3977" s="20"/>
      <c r="D3977" s="20"/>
      <c r="E3977" s="20"/>
      <c r="F3977" s="20"/>
      <c r="G3977" s="20"/>
      <c r="H3977" s="20"/>
      <c r="I3977" s="20"/>
      <c r="J3977" s="20"/>
      <c r="K3977" s="21"/>
      <c r="L3977" s="170">
        <f>L3984+L3985+L3986+L3987+L3988+L3989+L3990+L3991</f>
        <v>0</v>
      </c>
      <c r="M3977" s="170">
        <f t="shared" ref="M3977:O3977" si="517">M3984+M3985+M3986+M3987+M3988+M3989+M3990+M3991</f>
        <v>519</v>
      </c>
      <c r="N3977" s="170">
        <f t="shared" si="517"/>
        <v>519</v>
      </c>
      <c r="O3977" s="171">
        <f t="shared" si="517"/>
        <v>0</v>
      </c>
      <c r="P3977" s="22">
        <f t="shared" si="511"/>
        <v>100</v>
      </c>
    </row>
    <row r="3978" spans="1:16" s="2" customFormat="1" ht="28.5" x14ac:dyDescent="0.2">
      <c r="A3978" s="239">
        <f t="shared" si="514"/>
        <v>3975</v>
      </c>
      <c r="B3978" s="144" t="s">
        <v>19</v>
      </c>
      <c r="C3978" s="44"/>
      <c r="D3978" s="44"/>
      <c r="E3978" s="44"/>
      <c r="F3978" s="44"/>
      <c r="G3978" s="44"/>
      <c r="H3978" s="44"/>
      <c r="I3978" s="44"/>
      <c r="J3978" s="44"/>
      <c r="K3978" s="45"/>
      <c r="L3978" s="179">
        <f>L4022</f>
        <v>14000</v>
      </c>
      <c r="M3978" s="179">
        <f t="shared" ref="M3978:O3978" si="518">M4022</f>
        <v>37019</v>
      </c>
      <c r="N3978" s="179">
        <f t="shared" si="518"/>
        <v>20646</v>
      </c>
      <c r="O3978" s="180">
        <f t="shared" si="518"/>
        <v>-16373</v>
      </c>
      <c r="P3978" s="46">
        <f t="shared" si="511"/>
        <v>55.771360652637838</v>
      </c>
    </row>
    <row r="3979" spans="1:16" s="2" customFormat="1" outlineLevel="1" x14ac:dyDescent="0.2">
      <c r="A3979" s="217">
        <f t="shared" si="514"/>
        <v>3976</v>
      </c>
      <c r="B3979" s="57" t="s">
        <v>5061</v>
      </c>
      <c r="C3979" s="58" t="s">
        <v>23</v>
      </c>
      <c r="D3979" s="58" t="s">
        <v>5062</v>
      </c>
      <c r="E3979" s="58" t="s">
        <v>25</v>
      </c>
      <c r="F3979" s="58" t="s">
        <v>5063</v>
      </c>
      <c r="G3979" s="58" t="s">
        <v>31</v>
      </c>
      <c r="H3979" s="58"/>
      <c r="I3979" s="58" t="s">
        <v>25</v>
      </c>
      <c r="J3979" s="58" t="s">
        <v>25</v>
      </c>
      <c r="K3979" s="57"/>
      <c r="L3979" s="184">
        <v>2200</v>
      </c>
      <c r="M3979" s="185">
        <v>0</v>
      </c>
      <c r="N3979" s="186">
        <v>0</v>
      </c>
      <c r="O3979" s="187">
        <f t="shared" ref="O3979:O4000" si="519">N3979-M3979</f>
        <v>0</v>
      </c>
      <c r="P3979" s="59" t="s">
        <v>8417</v>
      </c>
    </row>
    <row r="3980" spans="1:16" s="2" customFormat="1" outlineLevel="1" x14ac:dyDescent="0.2">
      <c r="A3980" s="217">
        <f t="shared" si="514"/>
        <v>3977</v>
      </c>
      <c r="B3980" s="57" t="s">
        <v>5064</v>
      </c>
      <c r="C3980" s="58" t="s">
        <v>23</v>
      </c>
      <c r="D3980" s="58" t="s">
        <v>5062</v>
      </c>
      <c r="E3980" s="58" t="s">
        <v>25</v>
      </c>
      <c r="F3980" s="58" t="s">
        <v>1561</v>
      </c>
      <c r="G3980" s="58" t="s">
        <v>29</v>
      </c>
      <c r="H3980" s="58"/>
      <c r="I3980" s="58" t="s">
        <v>25</v>
      </c>
      <c r="J3980" s="58" t="s">
        <v>25</v>
      </c>
      <c r="K3980" s="57"/>
      <c r="L3980" s="184">
        <v>300</v>
      </c>
      <c r="M3980" s="185">
        <v>482</v>
      </c>
      <c r="N3980" s="186">
        <v>470</v>
      </c>
      <c r="O3980" s="187">
        <f t="shared" si="519"/>
        <v>-12</v>
      </c>
      <c r="P3980" s="59">
        <f t="shared" si="511"/>
        <v>97.510373443983397</v>
      </c>
    </row>
    <row r="3981" spans="1:16" s="2" customFormat="1" outlineLevel="1" x14ac:dyDescent="0.2">
      <c r="A3981" s="217">
        <f t="shared" si="514"/>
        <v>3978</v>
      </c>
      <c r="B3981" s="57" t="s">
        <v>5065</v>
      </c>
      <c r="C3981" s="58" t="s">
        <v>23</v>
      </c>
      <c r="D3981" s="58" t="s">
        <v>5062</v>
      </c>
      <c r="E3981" s="58" t="s">
        <v>491</v>
      </c>
      <c r="F3981" s="58" t="s">
        <v>1561</v>
      </c>
      <c r="G3981" s="58" t="s">
        <v>47</v>
      </c>
      <c r="H3981" s="58"/>
      <c r="I3981" s="58" t="s">
        <v>25</v>
      </c>
      <c r="J3981" s="58" t="s">
        <v>25</v>
      </c>
      <c r="K3981" s="57" t="s">
        <v>25</v>
      </c>
      <c r="L3981" s="184">
        <v>400</v>
      </c>
      <c r="M3981" s="185">
        <v>800</v>
      </c>
      <c r="N3981" s="186">
        <v>329</v>
      </c>
      <c r="O3981" s="187">
        <f t="shared" si="519"/>
        <v>-471</v>
      </c>
      <c r="P3981" s="59">
        <f t="shared" si="511"/>
        <v>41.125</v>
      </c>
    </row>
    <row r="3982" spans="1:16" s="2" customFormat="1" outlineLevel="1" x14ac:dyDescent="0.2">
      <c r="A3982" s="217">
        <f t="shared" si="514"/>
        <v>3979</v>
      </c>
      <c r="B3982" s="57" t="s">
        <v>5066</v>
      </c>
      <c r="C3982" s="58" t="s">
        <v>23</v>
      </c>
      <c r="D3982" s="58" t="s">
        <v>5062</v>
      </c>
      <c r="E3982" s="58" t="s">
        <v>25</v>
      </c>
      <c r="F3982" s="58" t="s">
        <v>1561</v>
      </c>
      <c r="G3982" s="58" t="s">
        <v>31</v>
      </c>
      <c r="H3982" s="58"/>
      <c r="I3982" s="58" t="s">
        <v>25</v>
      </c>
      <c r="J3982" s="58" t="s">
        <v>25</v>
      </c>
      <c r="K3982" s="57"/>
      <c r="L3982" s="184">
        <v>3600</v>
      </c>
      <c r="M3982" s="185">
        <v>4051</v>
      </c>
      <c r="N3982" s="186">
        <v>3345</v>
      </c>
      <c r="O3982" s="187">
        <f t="shared" si="519"/>
        <v>-706</v>
      </c>
      <c r="P3982" s="59">
        <f t="shared" si="511"/>
        <v>82.572204393976804</v>
      </c>
    </row>
    <row r="3983" spans="1:16" s="2" customFormat="1" outlineLevel="1" x14ac:dyDescent="0.2">
      <c r="A3983" s="217">
        <f t="shared" si="514"/>
        <v>3980</v>
      </c>
      <c r="B3983" s="57" t="s">
        <v>5067</v>
      </c>
      <c r="C3983" s="58" t="s">
        <v>23</v>
      </c>
      <c r="D3983" s="58" t="s">
        <v>5062</v>
      </c>
      <c r="E3983" s="58" t="s">
        <v>25</v>
      </c>
      <c r="F3983" s="58" t="s">
        <v>1561</v>
      </c>
      <c r="G3983" s="58" t="s">
        <v>546</v>
      </c>
      <c r="H3983" s="58"/>
      <c r="I3983" s="58" t="s">
        <v>25</v>
      </c>
      <c r="J3983" s="58" t="s">
        <v>25</v>
      </c>
      <c r="K3983" s="57"/>
      <c r="L3983" s="184">
        <v>1350</v>
      </c>
      <c r="M3983" s="185">
        <v>1350</v>
      </c>
      <c r="N3983" s="186">
        <v>437</v>
      </c>
      <c r="O3983" s="187">
        <f t="shared" si="519"/>
        <v>-913</v>
      </c>
      <c r="P3983" s="59">
        <f t="shared" si="511"/>
        <v>32.370370370370374</v>
      </c>
    </row>
    <row r="3984" spans="1:16" s="2" customFormat="1" outlineLevel="1" x14ac:dyDescent="0.2">
      <c r="A3984" s="217">
        <f t="shared" si="514"/>
        <v>3981</v>
      </c>
      <c r="B3984" s="57" t="s">
        <v>5068</v>
      </c>
      <c r="C3984" s="58" t="s">
        <v>23</v>
      </c>
      <c r="D3984" s="58" t="s">
        <v>5062</v>
      </c>
      <c r="E3984" s="58"/>
      <c r="F3984" s="58" t="s">
        <v>5069</v>
      </c>
      <c r="G3984" s="58" t="s">
        <v>546</v>
      </c>
      <c r="H3984" s="58" t="s">
        <v>5070</v>
      </c>
      <c r="I3984" s="58" t="s">
        <v>25</v>
      </c>
      <c r="J3984" s="58" t="s">
        <v>25</v>
      </c>
      <c r="K3984" s="57"/>
      <c r="L3984" s="184">
        <v>0</v>
      </c>
      <c r="M3984" s="185">
        <v>10</v>
      </c>
      <c r="N3984" s="186">
        <v>10</v>
      </c>
      <c r="O3984" s="187">
        <f t="shared" si="519"/>
        <v>0</v>
      </c>
      <c r="P3984" s="59">
        <f t="shared" si="511"/>
        <v>100</v>
      </c>
    </row>
    <row r="3985" spans="1:16" s="2" customFormat="1" outlineLevel="1" x14ac:dyDescent="0.2">
      <c r="A3985" s="217">
        <f t="shared" si="514"/>
        <v>3982</v>
      </c>
      <c r="B3985" s="57" t="s">
        <v>5068</v>
      </c>
      <c r="C3985" s="58" t="s">
        <v>23</v>
      </c>
      <c r="D3985" s="58" t="s">
        <v>5062</v>
      </c>
      <c r="E3985" s="58"/>
      <c r="F3985" s="58" t="s">
        <v>5069</v>
      </c>
      <c r="G3985" s="58" t="s">
        <v>546</v>
      </c>
      <c r="H3985" s="58" t="s">
        <v>5070</v>
      </c>
      <c r="I3985" s="58" t="s">
        <v>25</v>
      </c>
      <c r="J3985" s="58" t="s">
        <v>25</v>
      </c>
      <c r="K3985" s="57"/>
      <c r="L3985" s="184">
        <v>0</v>
      </c>
      <c r="M3985" s="185">
        <v>11</v>
      </c>
      <c r="N3985" s="186">
        <v>11</v>
      </c>
      <c r="O3985" s="187">
        <f t="shared" si="519"/>
        <v>0</v>
      </c>
      <c r="P3985" s="59">
        <f t="shared" si="511"/>
        <v>100</v>
      </c>
    </row>
    <row r="3986" spans="1:16" s="2" customFormat="1" outlineLevel="1" x14ac:dyDescent="0.2">
      <c r="A3986" s="217">
        <f t="shared" si="514"/>
        <v>3983</v>
      </c>
      <c r="B3986" s="57" t="s">
        <v>5068</v>
      </c>
      <c r="C3986" s="58" t="s">
        <v>23</v>
      </c>
      <c r="D3986" s="58" t="s">
        <v>5062</v>
      </c>
      <c r="E3986" s="58"/>
      <c r="F3986" s="58" t="s">
        <v>5069</v>
      </c>
      <c r="G3986" s="58" t="s">
        <v>546</v>
      </c>
      <c r="H3986" s="58" t="s">
        <v>5070</v>
      </c>
      <c r="I3986" s="58" t="s">
        <v>25</v>
      </c>
      <c r="J3986" s="58" t="s">
        <v>25</v>
      </c>
      <c r="K3986" s="57"/>
      <c r="L3986" s="184">
        <v>0</v>
      </c>
      <c r="M3986" s="185">
        <v>15</v>
      </c>
      <c r="N3986" s="186">
        <v>15</v>
      </c>
      <c r="O3986" s="187">
        <f t="shared" si="519"/>
        <v>0</v>
      </c>
      <c r="P3986" s="59">
        <f t="shared" si="511"/>
        <v>100</v>
      </c>
    </row>
    <row r="3987" spans="1:16" s="2" customFormat="1" outlineLevel="1" x14ac:dyDescent="0.2">
      <c r="A3987" s="217">
        <f t="shared" si="514"/>
        <v>3984</v>
      </c>
      <c r="B3987" s="57" t="s">
        <v>5068</v>
      </c>
      <c r="C3987" s="58" t="s">
        <v>23</v>
      </c>
      <c r="D3987" s="58" t="s">
        <v>5062</v>
      </c>
      <c r="E3987" s="58"/>
      <c r="F3987" s="58" t="s">
        <v>5069</v>
      </c>
      <c r="G3987" s="58" t="s">
        <v>546</v>
      </c>
      <c r="H3987" s="58" t="s">
        <v>5070</v>
      </c>
      <c r="I3987" s="58" t="s">
        <v>25</v>
      </c>
      <c r="J3987" s="58" t="s">
        <v>25</v>
      </c>
      <c r="K3987" s="57"/>
      <c r="L3987" s="184">
        <v>0</v>
      </c>
      <c r="M3987" s="185">
        <v>6</v>
      </c>
      <c r="N3987" s="186">
        <v>6</v>
      </c>
      <c r="O3987" s="187">
        <f t="shared" si="519"/>
        <v>0</v>
      </c>
      <c r="P3987" s="59">
        <f t="shared" si="511"/>
        <v>100</v>
      </c>
    </row>
    <row r="3988" spans="1:16" s="2" customFormat="1" outlineLevel="1" x14ac:dyDescent="0.2">
      <c r="A3988" s="217">
        <f t="shared" si="514"/>
        <v>3985</v>
      </c>
      <c r="B3988" s="57" t="s">
        <v>5068</v>
      </c>
      <c r="C3988" s="58" t="s">
        <v>23</v>
      </c>
      <c r="D3988" s="58" t="s">
        <v>5062</v>
      </c>
      <c r="E3988" s="58"/>
      <c r="F3988" s="58" t="s">
        <v>5069</v>
      </c>
      <c r="G3988" s="58" t="s">
        <v>546</v>
      </c>
      <c r="H3988" s="58" t="s">
        <v>5070</v>
      </c>
      <c r="I3988" s="58" t="s">
        <v>25</v>
      </c>
      <c r="J3988" s="58" t="s">
        <v>25</v>
      </c>
      <c r="K3988" s="57"/>
      <c r="L3988" s="184">
        <v>0</v>
      </c>
      <c r="M3988" s="185">
        <v>134</v>
      </c>
      <c r="N3988" s="186">
        <v>134</v>
      </c>
      <c r="O3988" s="187">
        <f t="shared" si="519"/>
        <v>0</v>
      </c>
      <c r="P3988" s="59">
        <f t="shared" si="511"/>
        <v>100</v>
      </c>
    </row>
    <row r="3989" spans="1:16" s="2" customFormat="1" outlineLevel="1" x14ac:dyDescent="0.2">
      <c r="A3989" s="217">
        <f t="shared" si="514"/>
        <v>3986</v>
      </c>
      <c r="B3989" s="57" t="s">
        <v>5068</v>
      </c>
      <c r="C3989" s="58" t="s">
        <v>23</v>
      </c>
      <c r="D3989" s="58" t="s">
        <v>5062</v>
      </c>
      <c r="E3989" s="58"/>
      <c r="F3989" s="58" t="s">
        <v>5069</v>
      </c>
      <c r="G3989" s="58" t="s">
        <v>546</v>
      </c>
      <c r="H3989" s="58" t="s">
        <v>5070</v>
      </c>
      <c r="I3989" s="58" t="s">
        <v>25</v>
      </c>
      <c r="J3989" s="58" t="s">
        <v>25</v>
      </c>
      <c r="K3989" s="57"/>
      <c r="L3989" s="184">
        <v>0</v>
      </c>
      <c r="M3989" s="185">
        <v>45</v>
      </c>
      <c r="N3989" s="186">
        <v>45</v>
      </c>
      <c r="O3989" s="187">
        <f t="shared" si="519"/>
        <v>0</v>
      </c>
      <c r="P3989" s="59">
        <f t="shared" si="511"/>
        <v>100</v>
      </c>
    </row>
    <row r="3990" spans="1:16" s="2" customFormat="1" outlineLevel="1" x14ac:dyDescent="0.2">
      <c r="A3990" s="217">
        <f t="shared" si="514"/>
        <v>3987</v>
      </c>
      <c r="B3990" s="57" t="s">
        <v>5068</v>
      </c>
      <c r="C3990" s="58" t="s">
        <v>23</v>
      </c>
      <c r="D3990" s="58" t="s">
        <v>5062</v>
      </c>
      <c r="E3990" s="58"/>
      <c r="F3990" s="58" t="s">
        <v>5069</v>
      </c>
      <c r="G3990" s="58" t="s">
        <v>546</v>
      </c>
      <c r="H3990" s="58" t="s">
        <v>5070</v>
      </c>
      <c r="I3990" s="58" t="s">
        <v>25</v>
      </c>
      <c r="J3990" s="58" t="s">
        <v>25</v>
      </c>
      <c r="K3990" s="57"/>
      <c r="L3990" s="184">
        <v>0</v>
      </c>
      <c r="M3990" s="185">
        <v>41</v>
      </c>
      <c r="N3990" s="186">
        <v>41</v>
      </c>
      <c r="O3990" s="187">
        <f t="shared" si="519"/>
        <v>0</v>
      </c>
      <c r="P3990" s="59">
        <f t="shared" si="511"/>
        <v>100</v>
      </c>
    </row>
    <row r="3991" spans="1:16" s="2" customFormat="1" outlineLevel="1" x14ac:dyDescent="0.2">
      <c r="A3991" s="217">
        <f t="shared" si="514"/>
        <v>3988</v>
      </c>
      <c r="B3991" s="57" t="s">
        <v>5068</v>
      </c>
      <c r="C3991" s="58" t="s">
        <v>23</v>
      </c>
      <c r="D3991" s="58" t="s">
        <v>5062</v>
      </c>
      <c r="E3991" s="58"/>
      <c r="F3991" s="58" t="s">
        <v>5069</v>
      </c>
      <c r="G3991" s="58" t="s">
        <v>546</v>
      </c>
      <c r="H3991" s="58" t="s">
        <v>5070</v>
      </c>
      <c r="I3991" s="58" t="s">
        <v>25</v>
      </c>
      <c r="J3991" s="58" t="s">
        <v>25</v>
      </c>
      <c r="K3991" s="57"/>
      <c r="L3991" s="184">
        <v>0</v>
      </c>
      <c r="M3991" s="185">
        <v>257</v>
      </c>
      <c r="N3991" s="186">
        <v>257</v>
      </c>
      <c r="O3991" s="187">
        <f t="shared" si="519"/>
        <v>0</v>
      </c>
      <c r="P3991" s="59">
        <f t="shared" si="511"/>
        <v>100</v>
      </c>
    </row>
    <row r="3992" spans="1:16" s="2" customFormat="1" outlineLevel="1" x14ac:dyDescent="0.2">
      <c r="A3992" s="217">
        <f t="shared" si="514"/>
        <v>3989</v>
      </c>
      <c r="B3992" s="57" t="s">
        <v>5071</v>
      </c>
      <c r="C3992" s="58" t="s">
        <v>23</v>
      </c>
      <c r="D3992" s="58" t="s">
        <v>5062</v>
      </c>
      <c r="E3992" s="58" t="s">
        <v>25</v>
      </c>
      <c r="F3992" s="58" t="s">
        <v>5072</v>
      </c>
      <c r="G3992" s="58" t="s">
        <v>31</v>
      </c>
      <c r="H3992" s="58"/>
      <c r="I3992" s="58" t="s">
        <v>25</v>
      </c>
      <c r="J3992" s="58" t="s">
        <v>25</v>
      </c>
      <c r="K3992" s="57"/>
      <c r="L3992" s="184">
        <v>1100</v>
      </c>
      <c r="M3992" s="185">
        <v>120</v>
      </c>
      <c r="N3992" s="186">
        <v>119</v>
      </c>
      <c r="O3992" s="187">
        <f t="shared" si="519"/>
        <v>-1</v>
      </c>
      <c r="P3992" s="59">
        <f t="shared" si="511"/>
        <v>99.166666666666671</v>
      </c>
    </row>
    <row r="3993" spans="1:16" s="2" customFormat="1" outlineLevel="1" x14ac:dyDescent="0.2">
      <c r="A3993" s="217">
        <f t="shared" si="514"/>
        <v>3990</v>
      </c>
      <c r="B3993" s="57" t="s">
        <v>5073</v>
      </c>
      <c r="C3993" s="58" t="s">
        <v>23</v>
      </c>
      <c r="D3993" s="58" t="s">
        <v>5062</v>
      </c>
      <c r="E3993" s="58" t="s">
        <v>25</v>
      </c>
      <c r="F3993" s="58" t="s">
        <v>5072</v>
      </c>
      <c r="G3993" s="58" t="s">
        <v>89</v>
      </c>
      <c r="H3993" s="58"/>
      <c r="I3993" s="58" t="s">
        <v>25</v>
      </c>
      <c r="J3993" s="58" t="s">
        <v>25</v>
      </c>
      <c r="K3993" s="57"/>
      <c r="L3993" s="184">
        <v>0</v>
      </c>
      <c r="M3993" s="185">
        <v>80</v>
      </c>
      <c r="N3993" s="186">
        <v>80</v>
      </c>
      <c r="O3993" s="187">
        <f t="shared" si="519"/>
        <v>0</v>
      </c>
      <c r="P3993" s="59">
        <f t="shared" si="511"/>
        <v>100</v>
      </c>
    </row>
    <row r="3994" spans="1:16" s="2" customFormat="1" ht="28.5" outlineLevel="1" x14ac:dyDescent="0.2">
      <c r="A3994" s="217">
        <f t="shared" si="514"/>
        <v>3991</v>
      </c>
      <c r="B3994" s="57" t="s">
        <v>5074</v>
      </c>
      <c r="C3994" s="58" t="s">
        <v>23</v>
      </c>
      <c r="D3994" s="58" t="s">
        <v>5062</v>
      </c>
      <c r="E3994" s="58" t="s">
        <v>634</v>
      </c>
      <c r="F3994" s="58" t="s">
        <v>5072</v>
      </c>
      <c r="G3994" s="58" t="s">
        <v>135</v>
      </c>
      <c r="H3994" s="58" t="s">
        <v>2307</v>
      </c>
      <c r="I3994" s="58" t="s">
        <v>25</v>
      </c>
      <c r="J3994" s="58" t="s">
        <v>25</v>
      </c>
      <c r="K3994" s="57"/>
      <c r="L3994" s="184">
        <v>0</v>
      </c>
      <c r="M3994" s="185">
        <v>520</v>
      </c>
      <c r="N3994" s="186">
        <v>520</v>
      </c>
      <c r="O3994" s="187">
        <f t="shared" si="519"/>
        <v>0</v>
      </c>
      <c r="P3994" s="59">
        <f t="shared" si="511"/>
        <v>100</v>
      </c>
    </row>
    <row r="3995" spans="1:16" s="2" customFormat="1" ht="28.5" outlineLevel="1" x14ac:dyDescent="0.2">
      <c r="A3995" s="217">
        <f t="shared" si="514"/>
        <v>3992</v>
      </c>
      <c r="B3995" s="57" t="s">
        <v>5075</v>
      </c>
      <c r="C3995" s="58" t="s">
        <v>23</v>
      </c>
      <c r="D3995" s="58" t="s">
        <v>5062</v>
      </c>
      <c r="E3995" s="58" t="s">
        <v>2403</v>
      </c>
      <c r="F3995" s="58" t="s">
        <v>5072</v>
      </c>
      <c r="G3995" s="58" t="s">
        <v>135</v>
      </c>
      <c r="H3995" s="58" t="s">
        <v>5076</v>
      </c>
      <c r="I3995" s="58" t="s">
        <v>25</v>
      </c>
      <c r="J3995" s="58" t="s">
        <v>25</v>
      </c>
      <c r="K3995" s="57" t="s">
        <v>5077</v>
      </c>
      <c r="L3995" s="184">
        <v>0</v>
      </c>
      <c r="M3995" s="185">
        <v>69</v>
      </c>
      <c r="N3995" s="186">
        <v>69</v>
      </c>
      <c r="O3995" s="187">
        <f t="shared" si="519"/>
        <v>0</v>
      </c>
      <c r="P3995" s="59">
        <f t="shared" si="511"/>
        <v>100</v>
      </c>
    </row>
    <row r="3996" spans="1:16" s="2" customFormat="1" ht="28.5" outlineLevel="1" x14ac:dyDescent="0.2">
      <c r="A3996" s="217">
        <f t="shared" si="514"/>
        <v>3993</v>
      </c>
      <c r="B3996" s="57" t="s">
        <v>5078</v>
      </c>
      <c r="C3996" s="58" t="s">
        <v>23</v>
      </c>
      <c r="D3996" s="58" t="s">
        <v>5062</v>
      </c>
      <c r="E3996" s="58" t="s">
        <v>663</v>
      </c>
      <c r="F3996" s="58" t="s">
        <v>5072</v>
      </c>
      <c r="G3996" s="58" t="s">
        <v>135</v>
      </c>
      <c r="H3996" s="58" t="s">
        <v>2307</v>
      </c>
      <c r="I3996" s="58" t="s">
        <v>25</v>
      </c>
      <c r="J3996" s="58" t="s">
        <v>25</v>
      </c>
      <c r="K3996" s="57"/>
      <c r="L3996" s="184">
        <v>0</v>
      </c>
      <c r="M3996" s="185">
        <v>88</v>
      </c>
      <c r="N3996" s="186">
        <v>88</v>
      </c>
      <c r="O3996" s="187">
        <f t="shared" si="519"/>
        <v>0</v>
      </c>
      <c r="P3996" s="59">
        <f t="shared" si="511"/>
        <v>100</v>
      </c>
    </row>
    <row r="3997" spans="1:16" s="2" customFormat="1" ht="28.5" outlineLevel="1" x14ac:dyDescent="0.2">
      <c r="A3997" s="217">
        <f t="shared" si="514"/>
        <v>3994</v>
      </c>
      <c r="B3997" s="57" t="s">
        <v>5079</v>
      </c>
      <c r="C3997" s="58" t="s">
        <v>23</v>
      </c>
      <c r="D3997" s="58" t="s">
        <v>5062</v>
      </c>
      <c r="E3997" s="58" t="s">
        <v>1248</v>
      </c>
      <c r="F3997" s="58" t="s">
        <v>5072</v>
      </c>
      <c r="G3997" s="58" t="s">
        <v>135</v>
      </c>
      <c r="H3997" s="58" t="s">
        <v>2307</v>
      </c>
      <c r="I3997" s="58" t="s">
        <v>25</v>
      </c>
      <c r="J3997" s="58" t="s">
        <v>25</v>
      </c>
      <c r="K3997" s="57"/>
      <c r="L3997" s="184">
        <v>0</v>
      </c>
      <c r="M3997" s="185">
        <v>11</v>
      </c>
      <c r="N3997" s="186">
        <v>11</v>
      </c>
      <c r="O3997" s="187">
        <f t="shared" si="519"/>
        <v>0</v>
      </c>
      <c r="P3997" s="59">
        <f t="shared" si="511"/>
        <v>100</v>
      </c>
    </row>
    <row r="3998" spans="1:16" s="2" customFormat="1" outlineLevel="1" x14ac:dyDescent="0.2">
      <c r="A3998" s="217">
        <f t="shared" si="514"/>
        <v>3995</v>
      </c>
      <c r="B3998" s="57" t="s">
        <v>5080</v>
      </c>
      <c r="C3998" s="58" t="s">
        <v>23</v>
      </c>
      <c r="D3998" s="58" t="s">
        <v>5062</v>
      </c>
      <c r="E3998" s="58" t="s">
        <v>25</v>
      </c>
      <c r="F3998" s="58" t="s">
        <v>5081</v>
      </c>
      <c r="G3998" s="58" t="s">
        <v>47</v>
      </c>
      <c r="H3998" s="58"/>
      <c r="I3998" s="58" t="s">
        <v>25</v>
      </c>
      <c r="J3998" s="58" t="s">
        <v>25</v>
      </c>
      <c r="K3998" s="57"/>
      <c r="L3998" s="184">
        <v>100</v>
      </c>
      <c r="M3998" s="185">
        <v>400</v>
      </c>
      <c r="N3998" s="186">
        <v>93</v>
      </c>
      <c r="O3998" s="187">
        <f t="shared" si="519"/>
        <v>-307</v>
      </c>
      <c r="P3998" s="59">
        <f t="shared" ref="P3998:P4022" si="520">N3998/M3998*100</f>
        <v>23.25</v>
      </c>
    </row>
    <row r="3999" spans="1:16" s="2" customFormat="1" outlineLevel="1" x14ac:dyDescent="0.2">
      <c r="A3999" s="217">
        <f t="shared" si="514"/>
        <v>3996</v>
      </c>
      <c r="B3999" s="57" t="s">
        <v>5082</v>
      </c>
      <c r="C3999" s="58" t="s">
        <v>23</v>
      </c>
      <c r="D3999" s="58" t="s">
        <v>5062</v>
      </c>
      <c r="E3999" s="58" t="s">
        <v>25</v>
      </c>
      <c r="F3999" s="58" t="s">
        <v>5081</v>
      </c>
      <c r="G3999" s="58" t="s">
        <v>31</v>
      </c>
      <c r="H3999" s="58"/>
      <c r="I3999" s="58" t="s">
        <v>25</v>
      </c>
      <c r="J3999" s="58" t="s">
        <v>25</v>
      </c>
      <c r="K3999" s="57"/>
      <c r="L3999" s="184">
        <v>200</v>
      </c>
      <c r="M3999" s="185">
        <v>300</v>
      </c>
      <c r="N3999" s="186">
        <v>78</v>
      </c>
      <c r="O3999" s="187">
        <f t="shared" si="519"/>
        <v>-222</v>
      </c>
      <c r="P3999" s="59">
        <f t="shared" si="520"/>
        <v>26</v>
      </c>
    </row>
    <row r="4000" spans="1:16" s="2" customFormat="1" outlineLevel="1" x14ac:dyDescent="0.2">
      <c r="A4000" s="217">
        <f t="shared" si="514"/>
        <v>3997</v>
      </c>
      <c r="B4000" s="57" t="s">
        <v>5083</v>
      </c>
      <c r="C4000" s="58" t="s">
        <v>23</v>
      </c>
      <c r="D4000" s="58" t="s">
        <v>5062</v>
      </c>
      <c r="E4000" s="58" t="s">
        <v>25</v>
      </c>
      <c r="F4000" s="58" t="s">
        <v>4200</v>
      </c>
      <c r="G4000" s="58" t="s">
        <v>29</v>
      </c>
      <c r="H4000" s="58"/>
      <c r="I4000" s="58" t="s">
        <v>25</v>
      </c>
      <c r="J4000" s="58" t="s">
        <v>25</v>
      </c>
      <c r="K4000" s="57"/>
      <c r="L4000" s="184">
        <v>100</v>
      </c>
      <c r="M4000" s="185">
        <v>100</v>
      </c>
      <c r="N4000" s="186">
        <v>49</v>
      </c>
      <c r="O4000" s="187">
        <f t="shared" si="519"/>
        <v>-51</v>
      </c>
      <c r="P4000" s="59">
        <f t="shared" si="520"/>
        <v>49</v>
      </c>
    </row>
    <row r="4001" spans="1:16" s="2" customFormat="1" outlineLevel="1" x14ac:dyDescent="0.2">
      <c r="A4001" s="225">
        <f t="shared" si="514"/>
        <v>3998</v>
      </c>
      <c r="B4001" s="82" t="s">
        <v>5084</v>
      </c>
      <c r="C4001" s="61"/>
      <c r="D4001" s="61"/>
      <c r="E4001" s="61"/>
      <c r="F4001" s="61"/>
      <c r="G4001" s="61"/>
      <c r="H4001" s="137"/>
      <c r="I4001" s="61"/>
      <c r="J4001" s="61"/>
      <c r="K4001" s="63"/>
      <c r="L4001" s="65">
        <f>SUM(L4002:L4021)</f>
        <v>0</v>
      </c>
      <c r="M4001" s="65">
        <f t="shared" ref="M4001:O4001" si="521">SUM(M4002:M4021)</f>
        <v>380</v>
      </c>
      <c r="N4001" s="65">
        <f t="shared" si="521"/>
        <v>380</v>
      </c>
      <c r="O4001" s="66">
        <f t="shared" si="521"/>
        <v>0</v>
      </c>
      <c r="P4001" s="18">
        <f t="shared" si="520"/>
        <v>100</v>
      </c>
    </row>
    <row r="4002" spans="1:16" s="2" customFormat="1" outlineLevel="2" x14ac:dyDescent="0.2">
      <c r="A4002" s="217">
        <f t="shared" si="514"/>
        <v>3999</v>
      </c>
      <c r="B4002" s="57" t="s">
        <v>5085</v>
      </c>
      <c r="C4002" s="58" t="s">
        <v>23</v>
      </c>
      <c r="D4002" s="58" t="s">
        <v>5062</v>
      </c>
      <c r="E4002" s="58" t="s">
        <v>5086</v>
      </c>
      <c r="F4002" s="58" t="s">
        <v>5072</v>
      </c>
      <c r="G4002" s="58" t="s">
        <v>103</v>
      </c>
      <c r="H4002" s="58"/>
      <c r="I4002" s="58" t="s">
        <v>25</v>
      </c>
      <c r="J4002" s="58" t="s">
        <v>25</v>
      </c>
      <c r="K4002" s="57"/>
      <c r="L4002" s="184">
        <v>0</v>
      </c>
      <c r="M4002" s="185">
        <v>25</v>
      </c>
      <c r="N4002" s="186">
        <v>25</v>
      </c>
      <c r="O4002" s="187">
        <f t="shared" ref="O4002:O4021" si="522">N4002-M4002</f>
        <v>0</v>
      </c>
      <c r="P4002" s="59">
        <f t="shared" si="520"/>
        <v>100</v>
      </c>
    </row>
    <row r="4003" spans="1:16" s="2" customFormat="1" outlineLevel="2" x14ac:dyDescent="0.2">
      <c r="A4003" s="217">
        <f t="shared" si="514"/>
        <v>4000</v>
      </c>
      <c r="B4003" s="57" t="s">
        <v>5087</v>
      </c>
      <c r="C4003" s="58" t="s">
        <v>23</v>
      </c>
      <c r="D4003" s="58" t="s">
        <v>5062</v>
      </c>
      <c r="E4003" s="58" t="s">
        <v>5088</v>
      </c>
      <c r="F4003" s="58" t="s">
        <v>5072</v>
      </c>
      <c r="G4003" s="58" t="s">
        <v>103</v>
      </c>
      <c r="H4003" s="58"/>
      <c r="I4003" s="58" t="s">
        <v>25</v>
      </c>
      <c r="J4003" s="58" t="s">
        <v>25</v>
      </c>
      <c r="K4003" s="57"/>
      <c r="L4003" s="184">
        <v>0</v>
      </c>
      <c r="M4003" s="185">
        <v>10</v>
      </c>
      <c r="N4003" s="186">
        <v>10</v>
      </c>
      <c r="O4003" s="187">
        <f t="shared" si="522"/>
        <v>0</v>
      </c>
      <c r="P4003" s="59">
        <f t="shared" si="520"/>
        <v>100</v>
      </c>
    </row>
    <row r="4004" spans="1:16" s="2" customFormat="1" outlineLevel="2" x14ac:dyDescent="0.2">
      <c r="A4004" s="217">
        <f t="shared" si="514"/>
        <v>4001</v>
      </c>
      <c r="B4004" s="57" t="s">
        <v>5089</v>
      </c>
      <c r="C4004" s="58" t="s">
        <v>23</v>
      </c>
      <c r="D4004" s="58" t="s">
        <v>5062</v>
      </c>
      <c r="E4004" s="58" t="s">
        <v>5090</v>
      </c>
      <c r="F4004" s="58" t="s">
        <v>5072</v>
      </c>
      <c r="G4004" s="58" t="s">
        <v>103</v>
      </c>
      <c r="H4004" s="58"/>
      <c r="I4004" s="58" t="s">
        <v>25</v>
      </c>
      <c r="J4004" s="58" t="s">
        <v>25</v>
      </c>
      <c r="K4004" s="57"/>
      <c r="L4004" s="184">
        <v>0</v>
      </c>
      <c r="M4004" s="185">
        <v>25</v>
      </c>
      <c r="N4004" s="186">
        <v>25</v>
      </c>
      <c r="O4004" s="187">
        <f t="shared" si="522"/>
        <v>0</v>
      </c>
      <c r="P4004" s="59">
        <f t="shared" si="520"/>
        <v>100</v>
      </c>
    </row>
    <row r="4005" spans="1:16" s="2" customFormat="1" outlineLevel="2" x14ac:dyDescent="0.2">
      <c r="A4005" s="217">
        <f t="shared" si="514"/>
        <v>4002</v>
      </c>
      <c r="B4005" s="57" t="s">
        <v>5091</v>
      </c>
      <c r="C4005" s="58" t="s">
        <v>23</v>
      </c>
      <c r="D4005" s="58" t="s">
        <v>5062</v>
      </c>
      <c r="E4005" s="58" t="s">
        <v>5092</v>
      </c>
      <c r="F4005" s="58" t="s">
        <v>5072</v>
      </c>
      <c r="G4005" s="58" t="s">
        <v>103</v>
      </c>
      <c r="H4005" s="58"/>
      <c r="I4005" s="58" t="s">
        <v>25</v>
      </c>
      <c r="J4005" s="58" t="s">
        <v>25</v>
      </c>
      <c r="K4005" s="57"/>
      <c r="L4005" s="184">
        <v>0</v>
      </c>
      <c r="M4005" s="185">
        <v>10</v>
      </c>
      <c r="N4005" s="186">
        <v>10</v>
      </c>
      <c r="O4005" s="187">
        <f t="shared" si="522"/>
        <v>0</v>
      </c>
      <c r="P4005" s="59">
        <f t="shared" si="520"/>
        <v>100</v>
      </c>
    </row>
    <row r="4006" spans="1:16" s="2" customFormat="1" outlineLevel="2" x14ac:dyDescent="0.2">
      <c r="A4006" s="217">
        <f t="shared" si="514"/>
        <v>4003</v>
      </c>
      <c r="B4006" s="57" t="s">
        <v>5093</v>
      </c>
      <c r="C4006" s="58" t="s">
        <v>23</v>
      </c>
      <c r="D4006" s="58" t="s">
        <v>5062</v>
      </c>
      <c r="E4006" s="58" t="s">
        <v>5094</v>
      </c>
      <c r="F4006" s="58" t="s">
        <v>5072</v>
      </c>
      <c r="G4006" s="58" t="s">
        <v>103</v>
      </c>
      <c r="H4006" s="58"/>
      <c r="I4006" s="58" t="s">
        <v>25</v>
      </c>
      <c r="J4006" s="58" t="s">
        <v>25</v>
      </c>
      <c r="K4006" s="57"/>
      <c r="L4006" s="184">
        <v>0</v>
      </c>
      <c r="M4006" s="185">
        <v>35</v>
      </c>
      <c r="N4006" s="186">
        <v>35</v>
      </c>
      <c r="O4006" s="187">
        <f t="shared" si="522"/>
        <v>0</v>
      </c>
      <c r="P4006" s="59">
        <f t="shared" si="520"/>
        <v>100</v>
      </c>
    </row>
    <row r="4007" spans="1:16" s="2" customFormat="1" outlineLevel="2" x14ac:dyDescent="0.2">
      <c r="A4007" s="217">
        <f t="shared" si="514"/>
        <v>4004</v>
      </c>
      <c r="B4007" s="57" t="s">
        <v>5095</v>
      </c>
      <c r="C4007" s="58" t="s">
        <v>23</v>
      </c>
      <c r="D4007" s="58" t="s">
        <v>5062</v>
      </c>
      <c r="E4007" s="58" t="s">
        <v>5096</v>
      </c>
      <c r="F4007" s="58" t="s">
        <v>5072</v>
      </c>
      <c r="G4007" s="58" t="s">
        <v>103</v>
      </c>
      <c r="H4007" s="58"/>
      <c r="I4007" s="58" t="s">
        <v>25</v>
      </c>
      <c r="J4007" s="58" t="s">
        <v>25</v>
      </c>
      <c r="K4007" s="57"/>
      <c r="L4007" s="184">
        <v>0</v>
      </c>
      <c r="M4007" s="185">
        <v>10</v>
      </c>
      <c r="N4007" s="186">
        <v>10</v>
      </c>
      <c r="O4007" s="187">
        <f t="shared" si="522"/>
        <v>0</v>
      </c>
      <c r="P4007" s="59">
        <f t="shared" si="520"/>
        <v>100</v>
      </c>
    </row>
    <row r="4008" spans="1:16" s="2" customFormat="1" outlineLevel="2" x14ac:dyDescent="0.2">
      <c r="A4008" s="217">
        <f t="shared" si="514"/>
        <v>4005</v>
      </c>
      <c r="B4008" s="57" t="s">
        <v>5097</v>
      </c>
      <c r="C4008" s="58" t="s">
        <v>23</v>
      </c>
      <c r="D4008" s="58" t="s">
        <v>5062</v>
      </c>
      <c r="E4008" s="58" t="s">
        <v>2781</v>
      </c>
      <c r="F4008" s="58" t="s">
        <v>5072</v>
      </c>
      <c r="G4008" s="58" t="s">
        <v>103</v>
      </c>
      <c r="H4008" s="58"/>
      <c r="I4008" s="58" t="s">
        <v>25</v>
      </c>
      <c r="J4008" s="58" t="s">
        <v>25</v>
      </c>
      <c r="K4008" s="57"/>
      <c r="L4008" s="184">
        <v>0</v>
      </c>
      <c r="M4008" s="185">
        <v>10</v>
      </c>
      <c r="N4008" s="186">
        <v>10</v>
      </c>
      <c r="O4008" s="187">
        <f t="shared" si="522"/>
        <v>0</v>
      </c>
      <c r="P4008" s="59">
        <f t="shared" si="520"/>
        <v>100</v>
      </c>
    </row>
    <row r="4009" spans="1:16" s="2" customFormat="1" outlineLevel="2" x14ac:dyDescent="0.2">
      <c r="A4009" s="217">
        <f t="shared" si="514"/>
        <v>4006</v>
      </c>
      <c r="B4009" s="57" t="s">
        <v>5098</v>
      </c>
      <c r="C4009" s="58" t="s">
        <v>23</v>
      </c>
      <c r="D4009" s="58" t="s">
        <v>5062</v>
      </c>
      <c r="E4009" s="58" t="s">
        <v>5099</v>
      </c>
      <c r="F4009" s="58" t="s">
        <v>5072</v>
      </c>
      <c r="G4009" s="58" t="s">
        <v>103</v>
      </c>
      <c r="H4009" s="58"/>
      <c r="I4009" s="58" t="s">
        <v>25</v>
      </c>
      <c r="J4009" s="58" t="s">
        <v>25</v>
      </c>
      <c r="K4009" s="57"/>
      <c r="L4009" s="184">
        <v>0</v>
      </c>
      <c r="M4009" s="185">
        <v>35</v>
      </c>
      <c r="N4009" s="186">
        <v>35</v>
      </c>
      <c r="O4009" s="187">
        <f t="shared" si="522"/>
        <v>0</v>
      </c>
      <c r="P4009" s="59">
        <f t="shared" si="520"/>
        <v>100</v>
      </c>
    </row>
    <row r="4010" spans="1:16" s="2" customFormat="1" outlineLevel="2" x14ac:dyDescent="0.2">
      <c r="A4010" s="217">
        <f t="shared" si="514"/>
        <v>4007</v>
      </c>
      <c r="B4010" s="57" t="s">
        <v>5100</v>
      </c>
      <c r="C4010" s="58" t="s">
        <v>23</v>
      </c>
      <c r="D4010" s="58" t="s">
        <v>5062</v>
      </c>
      <c r="E4010" s="58" t="s">
        <v>5101</v>
      </c>
      <c r="F4010" s="58" t="s">
        <v>5072</v>
      </c>
      <c r="G4010" s="58" t="s">
        <v>103</v>
      </c>
      <c r="H4010" s="58"/>
      <c r="I4010" s="58" t="s">
        <v>25</v>
      </c>
      <c r="J4010" s="58" t="s">
        <v>25</v>
      </c>
      <c r="K4010" s="57"/>
      <c r="L4010" s="184">
        <v>0</v>
      </c>
      <c r="M4010" s="185">
        <v>35</v>
      </c>
      <c r="N4010" s="186">
        <v>35</v>
      </c>
      <c r="O4010" s="187">
        <f t="shared" si="522"/>
        <v>0</v>
      </c>
      <c r="P4010" s="59">
        <f t="shared" si="520"/>
        <v>100</v>
      </c>
    </row>
    <row r="4011" spans="1:16" s="2" customFormat="1" outlineLevel="2" x14ac:dyDescent="0.2">
      <c r="A4011" s="217">
        <f t="shared" si="514"/>
        <v>4008</v>
      </c>
      <c r="B4011" s="57" t="s">
        <v>5102</v>
      </c>
      <c r="C4011" s="58" t="s">
        <v>23</v>
      </c>
      <c r="D4011" s="58" t="s">
        <v>5062</v>
      </c>
      <c r="E4011" s="58" t="s">
        <v>5103</v>
      </c>
      <c r="F4011" s="58" t="s">
        <v>5072</v>
      </c>
      <c r="G4011" s="58" t="s">
        <v>103</v>
      </c>
      <c r="H4011" s="58"/>
      <c r="I4011" s="58" t="s">
        <v>25</v>
      </c>
      <c r="J4011" s="58" t="s">
        <v>25</v>
      </c>
      <c r="K4011" s="57"/>
      <c r="L4011" s="184">
        <v>0</v>
      </c>
      <c r="M4011" s="185">
        <v>15</v>
      </c>
      <c r="N4011" s="186">
        <v>15</v>
      </c>
      <c r="O4011" s="187">
        <f t="shared" si="522"/>
        <v>0</v>
      </c>
      <c r="P4011" s="59">
        <f t="shared" si="520"/>
        <v>100</v>
      </c>
    </row>
    <row r="4012" spans="1:16" s="2" customFormat="1" outlineLevel="2" x14ac:dyDescent="0.2">
      <c r="A4012" s="217">
        <f t="shared" si="514"/>
        <v>4009</v>
      </c>
      <c r="B4012" s="57" t="s">
        <v>5104</v>
      </c>
      <c r="C4012" s="58" t="s">
        <v>23</v>
      </c>
      <c r="D4012" s="58" t="s">
        <v>5062</v>
      </c>
      <c r="E4012" s="58" t="s">
        <v>5105</v>
      </c>
      <c r="F4012" s="58" t="s">
        <v>5072</v>
      </c>
      <c r="G4012" s="58" t="s">
        <v>103</v>
      </c>
      <c r="H4012" s="58"/>
      <c r="I4012" s="58" t="s">
        <v>25</v>
      </c>
      <c r="J4012" s="58" t="s">
        <v>25</v>
      </c>
      <c r="K4012" s="57"/>
      <c r="L4012" s="184">
        <v>0</v>
      </c>
      <c r="M4012" s="185">
        <v>25</v>
      </c>
      <c r="N4012" s="186">
        <v>25</v>
      </c>
      <c r="O4012" s="187">
        <f t="shared" si="522"/>
        <v>0</v>
      </c>
      <c r="P4012" s="59">
        <f t="shared" si="520"/>
        <v>100</v>
      </c>
    </row>
    <row r="4013" spans="1:16" s="2" customFormat="1" outlineLevel="2" x14ac:dyDescent="0.2">
      <c r="A4013" s="217">
        <f t="shared" si="514"/>
        <v>4010</v>
      </c>
      <c r="B4013" s="57" t="s">
        <v>5106</v>
      </c>
      <c r="C4013" s="58" t="s">
        <v>23</v>
      </c>
      <c r="D4013" s="58" t="s">
        <v>5062</v>
      </c>
      <c r="E4013" s="58" t="s">
        <v>5107</v>
      </c>
      <c r="F4013" s="58" t="s">
        <v>5072</v>
      </c>
      <c r="G4013" s="58" t="s">
        <v>103</v>
      </c>
      <c r="H4013" s="58"/>
      <c r="I4013" s="58" t="s">
        <v>25</v>
      </c>
      <c r="J4013" s="58" t="s">
        <v>25</v>
      </c>
      <c r="K4013" s="57"/>
      <c r="L4013" s="184">
        <v>0</v>
      </c>
      <c r="M4013" s="185">
        <v>25</v>
      </c>
      <c r="N4013" s="186">
        <v>25</v>
      </c>
      <c r="O4013" s="187">
        <f t="shared" si="522"/>
        <v>0</v>
      </c>
      <c r="P4013" s="59">
        <f t="shared" si="520"/>
        <v>100</v>
      </c>
    </row>
    <row r="4014" spans="1:16" s="2" customFormat="1" outlineLevel="2" x14ac:dyDescent="0.2">
      <c r="A4014" s="217">
        <f t="shared" si="514"/>
        <v>4011</v>
      </c>
      <c r="B4014" s="57" t="s">
        <v>5108</v>
      </c>
      <c r="C4014" s="58" t="s">
        <v>23</v>
      </c>
      <c r="D4014" s="58" t="s">
        <v>5062</v>
      </c>
      <c r="E4014" s="58" t="s">
        <v>5109</v>
      </c>
      <c r="F4014" s="58" t="s">
        <v>5072</v>
      </c>
      <c r="G4014" s="58" t="s">
        <v>103</v>
      </c>
      <c r="H4014" s="58"/>
      <c r="I4014" s="58" t="s">
        <v>25</v>
      </c>
      <c r="J4014" s="58" t="s">
        <v>25</v>
      </c>
      <c r="K4014" s="57"/>
      <c r="L4014" s="184">
        <v>0</v>
      </c>
      <c r="M4014" s="185">
        <v>10</v>
      </c>
      <c r="N4014" s="186">
        <v>10</v>
      </c>
      <c r="O4014" s="187">
        <f t="shared" si="522"/>
        <v>0</v>
      </c>
      <c r="P4014" s="59">
        <f t="shared" si="520"/>
        <v>100</v>
      </c>
    </row>
    <row r="4015" spans="1:16" s="2" customFormat="1" outlineLevel="2" x14ac:dyDescent="0.2">
      <c r="A4015" s="217">
        <f t="shared" si="514"/>
        <v>4012</v>
      </c>
      <c r="B4015" s="57" t="s">
        <v>5110</v>
      </c>
      <c r="C4015" s="58" t="s">
        <v>23</v>
      </c>
      <c r="D4015" s="58" t="s">
        <v>5062</v>
      </c>
      <c r="E4015" s="58" t="s">
        <v>4484</v>
      </c>
      <c r="F4015" s="58" t="s">
        <v>5072</v>
      </c>
      <c r="G4015" s="58" t="s">
        <v>103</v>
      </c>
      <c r="H4015" s="58"/>
      <c r="I4015" s="58" t="s">
        <v>25</v>
      </c>
      <c r="J4015" s="58" t="s">
        <v>25</v>
      </c>
      <c r="K4015" s="57"/>
      <c r="L4015" s="184">
        <v>0</v>
      </c>
      <c r="M4015" s="185">
        <v>10</v>
      </c>
      <c r="N4015" s="186">
        <v>10</v>
      </c>
      <c r="O4015" s="187">
        <f t="shared" si="522"/>
        <v>0</v>
      </c>
      <c r="P4015" s="59">
        <f t="shared" si="520"/>
        <v>100</v>
      </c>
    </row>
    <row r="4016" spans="1:16" s="2" customFormat="1" outlineLevel="2" x14ac:dyDescent="0.2">
      <c r="A4016" s="217">
        <f t="shared" si="514"/>
        <v>4013</v>
      </c>
      <c r="B4016" s="57" t="s">
        <v>5111</v>
      </c>
      <c r="C4016" s="58" t="s">
        <v>23</v>
      </c>
      <c r="D4016" s="58" t="s">
        <v>5062</v>
      </c>
      <c r="E4016" s="58" t="s">
        <v>5112</v>
      </c>
      <c r="F4016" s="58" t="s">
        <v>5072</v>
      </c>
      <c r="G4016" s="58" t="s">
        <v>103</v>
      </c>
      <c r="H4016" s="58"/>
      <c r="I4016" s="58" t="s">
        <v>25</v>
      </c>
      <c r="J4016" s="58" t="s">
        <v>25</v>
      </c>
      <c r="K4016" s="57"/>
      <c r="L4016" s="184">
        <v>0</v>
      </c>
      <c r="M4016" s="185">
        <v>10</v>
      </c>
      <c r="N4016" s="186">
        <v>10</v>
      </c>
      <c r="O4016" s="187">
        <f t="shared" si="522"/>
        <v>0</v>
      </c>
      <c r="P4016" s="59">
        <f t="shared" si="520"/>
        <v>100</v>
      </c>
    </row>
    <row r="4017" spans="1:16" s="2" customFormat="1" outlineLevel="2" x14ac:dyDescent="0.2">
      <c r="A4017" s="217">
        <f t="shared" si="514"/>
        <v>4014</v>
      </c>
      <c r="B4017" s="57" t="s">
        <v>5113</v>
      </c>
      <c r="C4017" s="58" t="s">
        <v>23</v>
      </c>
      <c r="D4017" s="58" t="s">
        <v>5062</v>
      </c>
      <c r="E4017" s="58" t="s">
        <v>5114</v>
      </c>
      <c r="F4017" s="58" t="s">
        <v>5072</v>
      </c>
      <c r="G4017" s="58" t="s">
        <v>103</v>
      </c>
      <c r="H4017" s="58"/>
      <c r="I4017" s="58" t="s">
        <v>25</v>
      </c>
      <c r="J4017" s="58" t="s">
        <v>25</v>
      </c>
      <c r="K4017" s="57"/>
      <c r="L4017" s="184">
        <v>0</v>
      </c>
      <c r="M4017" s="185">
        <v>15</v>
      </c>
      <c r="N4017" s="186">
        <v>15</v>
      </c>
      <c r="O4017" s="187">
        <f t="shared" si="522"/>
        <v>0</v>
      </c>
      <c r="P4017" s="59">
        <f t="shared" si="520"/>
        <v>100</v>
      </c>
    </row>
    <row r="4018" spans="1:16" s="2" customFormat="1" outlineLevel="2" x14ac:dyDescent="0.2">
      <c r="A4018" s="217">
        <f t="shared" si="514"/>
        <v>4015</v>
      </c>
      <c r="B4018" s="57" t="s">
        <v>5115</v>
      </c>
      <c r="C4018" s="58" t="s">
        <v>23</v>
      </c>
      <c r="D4018" s="58" t="s">
        <v>5062</v>
      </c>
      <c r="E4018" s="58" t="s">
        <v>2746</v>
      </c>
      <c r="F4018" s="58" t="s">
        <v>5072</v>
      </c>
      <c r="G4018" s="58" t="s">
        <v>103</v>
      </c>
      <c r="H4018" s="58"/>
      <c r="I4018" s="58" t="s">
        <v>25</v>
      </c>
      <c r="J4018" s="58" t="s">
        <v>25</v>
      </c>
      <c r="K4018" s="57"/>
      <c r="L4018" s="184">
        <v>0</v>
      </c>
      <c r="M4018" s="185">
        <v>35</v>
      </c>
      <c r="N4018" s="186">
        <v>35</v>
      </c>
      <c r="O4018" s="187">
        <f t="shared" si="522"/>
        <v>0</v>
      </c>
      <c r="P4018" s="59">
        <f t="shared" si="520"/>
        <v>100</v>
      </c>
    </row>
    <row r="4019" spans="1:16" s="2" customFormat="1" outlineLevel="2" x14ac:dyDescent="0.2">
      <c r="A4019" s="217">
        <f t="shared" si="514"/>
        <v>4016</v>
      </c>
      <c r="B4019" s="57" t="s">
        <v>5116</v>
      </c>
      <c r="C4019" s="58" t="s">
        <v>23</v>
      </c>
      <c r="D4019" s="58" t="s">
        <v>5062</v>
      </c>
      <c r="E4019" s="58" t="s">
        <v>5117</v>
      </c>
      <c r="F4019" s="58" t="s">
        <v>5072</v>
      </c>
      <c r="G4019" s="58" t="s">
        <v>103</v>
      </c>
      <c r="H4019" s="58"/>
      <c r="I4019" s="58" t="s">
        <v>25</v>
      </c>
      <c r="J4019" s="58" t="s">
        <v>25</v>
      </c>
      <c r="K4019" s="57"/>
      <c r="L4019" s="184">
        <v>0</v>
      </c>
      <c r="M4019" s="185">
        <v>15</v>
      </c>
      <c r="N4019" s="186">
        <v>15</v>
      </c>
      <c r="O4019" s="187">
        <f t="shared" si="522"/>
        <v>0</v>
      </c>
      <c r="P4019" s="59">
        <f t="shared" si="520"/>
        <v>100</v>
      </c>
    </row>
    <row r="4020" spans="1:16" s="2" customFormat="1" outlineLevel="2" x14ac:dyDescent="0.2">
      <c r="A4020" s="217">
        <f t="shared" si="514"/>
        <v>4017</v>
      </c>
      <c r="B4020" s="57" t="s">
        <v>5118</v>
      </c>
      <c r="C4020" s="58" t="s">
        <v>23</v>
      </c>
      <c r="D4020" s="58" t="s">
        <v>5062</v>
      </c>
      <c r="E4020" s="58" t="s">
        <v>5119</v>
      </c>
      <c r="F4020" s="58" t="s">
        <v>5072</v>
      </c>
      <c r="G4020" s="58" t="s">
        <v>103</v>
      </c>
      <c r="H4020" s="58"/>
      <c r="I4020" s="58" t="s">
        <v>25</v>
      </c>
      <c r="J4020" s="58" t="s">
        <v>25</v>
      </c>
      <c r="K4020" s="57"/>
      <c r="L4020" s="184">
        <v>0</v>
      </c>
      <c r="M4020" s="185">
        <v>10</v>
      </c>
      <c r="N4020" s="186">
        <v>10</v>
      </c>
      <c r="O4020" s="187">
        <f t="shared" si="522"/>
        <v>0</v>
      </c>
      <c r="P4020" s="59">
        <f t="shared" si="520"/>
        <v>100</v>
      </c>
    </row>
    <row r="4021" spans="1:16" s="2" customFormat="1" outlineLevel="2" x14ac:dyDescent="0.2">
      <c r="A4021" s="217">
        <f t="shared" si="514"/>
        <v>4018</v>
      </c>
      <c r="B4021" s="57" t="s">
        <v>5120</v>
      </c>
      <c r="C4021" s="58" t="s">
        <v>23</v>
      </c>
      <c r="D4021" s="58" t="s">
        <v>5062</v>
      </c>
      <c r="E4021" s="58" t="s">
        <v>5121</v>
      </c>
      <c r="F4021" s="58" t="s">
        <v>5072</v>
      </c>
      <c r="G4021" s="58" t="s">
        <v>103</v>
      </c>
      <c r="H4021" s="58"/>
      <c r="I4021" s="58" t="s">
        <v>25</v>
      </c>
      <c r="J4021" s="58" t="s">
        <v>25</v>
      </c>
      <c r="K4021" s="57"/>
      <c r="L4021" s="184">
        <v>0</v>
      </c>
      <c r="M4021" s="185">
        <v>15</v>
      </c>
      <c r="N4021" s="186">
        <v>15</v>
      </c>
      <c r="O4021" s="187">
        <f t="shared" si="522"/>
        <v>0</v>
      </c>
      <c r="P4021" s="59">
        <f t="shared" si="520"/>
        <v>100</v>
      </c>
    </row>
    <row r="4022" spans="1:16" s="2" customFormat="1" ht="28.5" outlineLevel="1" x14ac:dyDescent="0.2">
      <c r="A4022" s="239">
        <f t="shared" si="514"/>
        <v>4019</v>
      </c>
      <c r="B4022" s="144" t="s">
        <v>5122</v>
      </c>
      <c r="C4022" s="44"/>
      <c r="D4022" s="44"/>
      <c r="E4022" s="44"/>
      <c r="F4022" s="44"/>
      <c r="G4022" s="44"/>
      <c r="H4022" s="44"/>
      <c r="I4022" s="44"/>
      <c r="J4022" s="44"/>
      <c r="K4022" s="45"/>
      <c r="L4022" s="179">
        <f>SUM(L4023:L4027)</f>
        <v>14000</v>
      </c>
      <c r="M4022" s="179">
        <f t="shared" ref="M4022:O4022" si="523">SUM(M4023:M4027)</f>
        <v>37019</v>
      </c>
      <c r="N4022" s="179">
        <f t="shared" si="523"/>
        <v>20646</v>
      </c>
      <c r="O4022" s="180">
        <f t="shared" si="523"/>
        <v>-16373</v>
      </c>
      <c r="P4022" s="46">
        <f t="shared" si="520"/>
        <v>55.771360652637838</v>
      </c>
    </row>
    <row r="4023" spans="1:16" s="2" customFormat="1" outlineLevel="1" x14ac:dyDescent="0.2">
      <c r="A4023" s="217">
        <f t="shared" si="514"/>
        <v>4020</v>
      </c>
      <c r="B4023" s="57" t="s">
        <v>5123</v>
      </c>
      <c r="C4023" s="58" t="s">
        <v>5124</v>
      </c>
      <c r="D4023" s="58" t="s">
        <v>5062</v>
      </c>
      <c r="E4023" s="58" t="s">
        <v>25</v>
      </c>
      <c r="F4023" s="58" t="s">
        <v>5063</v>
      </c>
      <c r="G4023" s="58" t="s">
        <v>221</v>
      </c>
      <c r="H4023" s="58"/>
      <c r="I4023" s="58" t="s">
        <v>25</v>
      </c>
      <c r="J4023" s="58" t="s">
        <v>25</v>
      </c>
      <c r="K4023" s="57"/>
      <c r="L4023" s="184">
        <v>0</v>
      </c>
      <c r="M4023" s="185">
        <v>10000</v>
      </c>
      <c r="N4023" s="186">
        <v>0</v>
      </c>
      <c r="O4023" s="187">
        <f>N4023-M4023</f>
        <v>-10000</v>
      </c>
      <c r="P4023" s="59">
        <f>N4023/M4023*100</f>
        <v>0</v>
      </c>
    </row>
    <row r="4024" spans="1:16" s="2" customFormat="1" outlineLevel="1" x14ac:dyDescent="0.2">
      <c r="A4024" s="217">
        <f t="shared" si="514"/>
        <v>4021</v>
      </c>
      <c r="B4024" s="57" t="s">
        <v>5125</v>
      </c>
      <c r="C4024" s="58" t="s">
        <v>5124</v>
      </c>
      <c r="D4024" s="58" t="s">
        <v>5062</v>
      </c>
      <c r="E4024" s="58" t="s">
        <v>25</v>
      </c>
      <c r="F4024" s="58" t="s">
        <v>5063</v>
      </c>
      <c r="G4024" s="58" t="s">
        <v>795</v>
      </c>
      <c r="H4024" s="58"/>
      <c r="I4024" s="58" t="s">
        <v>25</v>
      </c>
      <c r="J4024" s="58" t="s">
        <v>25</v>
      </c>
      <c r="K4024" s="57"/>
      <c r="L4024" s="184">
        <v>13998</v>
      </c>
      <c r="M4024" s="185">
        <v>23998</v>
      </c>
      <c r="N4024" s="186">
        <v>17731</v>
      </c>
      <c r="O4024" s="187">
        <f>N4024-M4024</f>
        <v>-6267</v>
      </c>
      <c r="P4024" s="59">
        <f>N4024/M4024*100</f>
        <v>73.885323776981409</v>
      </c>
    </row>
    <row r="4025" spans="1:16" s="2" customFormat="1" outlineLevel="1" x14ac:dyDescent="0.2">
      <c r="A4025" s="217">
        <f t="shared" si="514"/>
        <v>4022</v>
      </c>
      <c r="B4025" s="57" t="s">
        <v>5126</v>
      </c>
      <c r="C4025" s="58" t="s">
        <v>5124</v>
      </c>
      <c r="D4025" s="58" t="s">
        <v>5062</v>
      </c>
      <c r="E4025" s="58" t="s">
        <v>25</v>
      </c>
      <c r="F4025" s="58" t="s">
        <v>249</v>
      </c>
      <c r="G4025" s="58" t="s">
        <v>250</v>
      </c>
      <c r="H4025" s="58"/>
      <c r="I4025" s="58" t="s">
        <v>25</v>
      </c>
      <c r="J4025" s="58" t="s">
        <v>25</v>
      </c>
      <c r="K4025" s="57"/>
      <c r="L4025" s="184">
        <v>1</v>
      </c>
      <c r="M4025" s="185">
        <v>1</v>
      </c>
      <c r="N4025" s="186">
        <v>1</v>
      </c>
      <c r="O4025" s="187">
        <f>N4025-M4025</f>
        <v>0</v>
      </c>
      <c r="P4025" s="59">
        <f>N4025/M4025*100</f>
        <v>100</v>
      </c>
    </row>
    <row r="4026" spans="1:16" s="2" customFormat="1" outlineLevel="1" x14ac:dyDescent="0.2">
      <c r="A4026" s="217">
        <f t="shared" si="514"/>
        <v>4023</v>
      </c>
      <c r="B4026" s="57" t="s">
        <v>5126</v>
      </c>
      <c r="C4026" s="58" t="s">
        <v>5127</v>
      </c>
      <c r="D4026" s="58" t="s">
        <v>5062</v>
      </c>
      <c r="E4026" s="58" t="s">
        <v>25</v>
      </c>
      <c r="F4026" s="58" t="s">
        <v>249</v>
      </c>
      <c r="G4026" s="58" t="s">
        <v>250</v>
      </c>
      <c r="H4026" s="58"/>
      <c r="I4026" s="58" t="s">
        <v>25</v>
      </c>
      <c r="J4026" s="58" t="s">
        <v>25</v>
      </c>
      <c r="K4026" s="57"/>
      <c r="L4026" s="184">
        <v>1</v>
      </c>
      <c r="M4026" s="185">
        <v>1</v>
      </c>
      <c r="N4026" s="186">
        <v>0</v>
      </c>
      <c r="O4026" s="187">
        <f>N4026-M4026</f>
        <v>-1</v>
      </c>
      <c r="P4026" s="59">
        <f>N4026/M4026*100</f>
        <v>0</v>
      </c>
    </row>
    <row r="4027" spans="1:16" s="2" customFormat="1" ht="28.5" outlineLevel="1" x14ac:dyDescent="0.2">
      <c r="A4027" s="225">
        <f t="shared" si="514"/>
        <v>4024</v>
      </c>
      <c r="B4027" s="82" t="s">
        <v>5128</v>
      </c>
      <c r="C4027" s="61"/>
      <c r="D4027" s="61"/>
      <c r="E4027" s="61"/>
      <c r="F4027" s="61"/>
      <c r="G4027" s="61"/>
      <c r="H4027" s="137"/>
      <c r="I4027" s="61"/>
      <c r="J4027" s="61"/>
      <c r="K4027" s="63"/>
      <c r="L4027" s="65">
        <f>SUM(L4028:L4044)</f>
        <v>0</v>
      </c>
      <c r="M4027" s="65">
        <f t="shared" ref="M4027:O4027" si="524">SUM(M4028:M4044)</f>
        <v>3019</v>
      </c>
      <c r="N4027" s="65">
        <f t="shared" si="524"/>
        <v>2914</v>
      </c>
      <c r="O4027" s="66">
        <f t="shared" si="524"/>
        <v>-105</v>
      </c>
      <c r="P4027" s="18">
        <f t="shared" ref="P4027:P4046" si="525">N4027/M4027*100</f>
        <v>96.522027161311698</v>
      </c>
    </row>
    <row r="4028" spans="1:16" s="2" customFormat="1" ht="14.25" customHeight="1" outlineLevel="2" x14ac:dyDescent="0.2">
      <c r="A4028" s="217">
        <f t="shared" si="514"/>
        <v>4025</v>
      </c>
      <c r="B4028" s="57" t="s">
        <v>5129</v>
      </c>
      <c r="C4028" s="58" t="s">
        <v>5127</v>
      </c>
      <c r="D4028" s="58" t="s">
        <v>5062</v>
      </c>
      <c r="E4028" s="58" t="s">
        <v>5130</v>
      </c>
      <c r="F4028" s="58" t="s">
        <v>5131</v>
      </c>
      <c r="G4028" s="58" t="s">
        <v>103</v>
      </c>
      <c r="H4028" s="58" t="s">
        <v>5132</v>
      </c>
      <c r="I4028" s="58" t="s">
        <v>25</v>
      </c>
      <c r="J4028" s="58" t="s">
        <v>25</v>
      </c>
      <c r="K4028" s="57" t="s">
        <v>5133</v>
      </c>
      <c r="L4028" s="184">
        <v>0</v>
      </c>
      <c r="M4028" s="185">
        <v>107</v>
      </c>
      <c r="N4028" s="186">
        <v>107</v>
      </c>
      <c r="O4028" s="187">
        <f t="shared" ref="O4028:O4044" si="526">N4028-M4028</f>
        <v>0</v>
      </c>
      <c r="P4028" s="59">
        <f t="shared" si="525"/>
        <v>100</v>
      </c>
    </row>
    <row r="4029" spans="1:16" s="2" customFormat="1" ht="14.25" customHeight="1" outlineLevel="2" x14ac:dyDescent="0.2">
      <c r="A4029" s="217">
        <f t="shared" si="514"/>
        <v>4026</v>
      </c>
      <c r="B4029" s="57" t="s">
        <v>5134</v>
      </c>
      <c r="C4029" s="58" t="s">
        <v>5127</v>
      </c>
      <c r="D4029" s="58" t="s">
        <v>5062</v>
      </c>
      <c r="E4029" s="58" t="s">
        <v>5130</v>
      </c>
      <c r="F4029" s="58" t="s">
        <v>5131</v>
      </c>
      <c r="G4029" s="58" t="s">
        <v>103</v>
      </c>
      <c r="H4029" s="58" t="s">
        <v>5132</v>
      </c>
      <c r="I4029" s="58" t="s">
        <v>25</v>
      </c>
      <c r="J4029" s="58" t="s">
        <v>25</v>
      </c>
      <c r="K4029" s="57" t="s">
        <v>5135</v>
      </c>
      <c r="L4029" s="184">
        <v>0</v>
      </c>
      <c r="M4029" s="185">
        <v>10</v>
      </c>
      <c r="N4029" s="186">
        <v>10</v>
      </c>
      <c r="O4029" s="187">
        <f t="shared" si="526"/>
        <v>0</v>
      </c>
      <c r="P4029" s="59">
        <f t="shared" si="525"/>
        <v>100</v>
      </c>
    </row>
    <row r="4030" spans="1:16" s="2" customFormat="1" ht="14.25" customHeight="1" outlineLevel="2" x14ac:dyDescent="0.2">
      <c r="A4030" s="217">
        <f t="shared" si="514"/>
        <v>4027</v>
      </c>
      <c r="B4030" s="57" t="s">
        <v>5136</v>
      </c>
      <c r="C4030" s="58" t="s">
        <v>5127</v>
      </c>
      <c r="D4030" s="58" t="s">
        <v>5062</v>
      </c>
      <c r="E4030" s="58" t="s">
        <v>4682</v>
      </c>
      <c r="F4030" s="58" t="s">
        <v>5131</v>
      </c>
      <c r="G4030" s="58" t="s">
        <v>103</v>
      </c>
      <c r="H4030" s="58" t="s">
        <v>5132</v>
      </c>
      <c r="I4030" s="58" t="s">
        <v>25</v>
      </c>
      <c r="J4030" s="58" t="s">
        <v>25</v>
      </c>
      <c r="K4030" s="57" t="s">
        <v>5137</v>
      </c>
      <c r="L4030" s="184">
        <v>0</v>
      </c>
      <c r="M4030" s="185">
        <v>245</v>
      </c>
      <c r="N4030" s="186">
        <v>245</v>
      </c>
      <c r="O4030" s="187">
        <f t="shared" si="526"/>
        <v>0</v>
      </c>
      <c r="P4030" s="59">
        <f t="shared" si="525"/>
        <v>100</v>
      </c>
    </row>
    <row r="4031" spans="1:16" s="2" customFormat="1" ht="14.25" customHeight="1" outlineLevel="2" x14ac:dyDescent="0.2">
      <c r="A4031" s="217">
        <f t="shared" si="514"/>
        <v>4028</v>
      </c>
      <c r="B4031" s="57" t="s">
        <v>5138</v>
      </c>
      <c r="C4031" s="58" t="s">
        <v>5127</v>
      </c>
      <c r="D4031" s="58" t="s">
        <v>5062</v>
      </c>
      <c r="E4031" s="58" t="s">
        <v>5139</v>
      </c>
      <c r="F4031" s="58" t="s">
        <v>5131</v>
      </c>
      <c r="G4031" s="58" t="s">
        <v>103</v>
      </c>
      <c r="H4031" s="58" t="s">
        <v>5132</v>
      </c>
      <c r="I4031" s="58" t="s">
        <v>25</v>
      </c>
      <c r="J4031" s="58" t="s">
        <v>25</v>
      </c>
      <c r="K4031" s="57" t="s">
        <v>5140</v>
      </c>
      <c r="L4031" s="184">
        <v>0</v>
      </c>
      <c r="M4031" s="185">
        <v>34</v>
      </c>
      <c r="N4031" s="186">
        <v>34</v>
      </c>
      <c r="O4031" s="187">
        <f t="shared" si="526"/>
        <v>0</v>
      </c>
      <c r="P4031" s="59">
        <f t="shared" si="525"/>
        <v>100</v>
      </c>
    </row>
    <row r="4032" spans="1:16" s="2" customFormat="1" ht="28.5" outlineLevel="2" x14ac:dyDescent="0.2">
      <c r="A4032" s="217">
        <f t="shared" si="514"/>
        <v>4029</v>
      </c>
      <c r="B4032" s="57" t="s">
        <v>5141</v>
      </c>
      <c r="C4032" s="58" t="s">
        <v>5127</v>
      </c>
      <c r="D4032" s="58" t="s">
        <v>5062</v>
      </c>
      <c r="E4032" s="58" t="s">
        <v>2731</v>
      </c>
      <c r="F4032" s="58" t="s">
        <v>5142</v>
      </c>
      <c r="G4032" s="58" t="s">
        <v>103</v>
      </c>
      <c r="H4032" s="58" t="s">
        <v>5132</v>
      </c>
      <c r="I4032" s="58" t="s">
        <v>25</v>
      </c>
      <c r="J4032" s="58" t="s">
        <v>25</v>
      </c>
      <c r="K4032" s="57" t="s">
        <v>5143</v>
      </c>
      <c r="L4032" s="184">
        <v>0</v>
      </c>
      <c r="M4032" s="185">
        <v>105</v>
      </c>
      <c r="N4032" s="186">
        <v>0</v>
      </c>
      <c r="O4032" s="187">
        <f t="shared" si="526"/>
        <v>-105</v>
      </c>
      <c r="P4032" s="59">
        <f t="shared" si="525"/>
        <v>0</v>
      </c>
    </row>
    <row r="4033" spans="1:16" s="2" customFormat="1" ht="14.25" customHeight="1" outlineLevel="2" x14ac:dyDescent="0.2">
      <c r="A4033" s="217">
        <f t="shared" si="514"/>
        <v>4030</v>
      </c>
      <c r="B4033" s="57" t="s">
        <v>5144</v>
      </c>
      <c r="C4033" s="58" t="s">
        <v>5127</v>
      </c>
      <c r="D4033" s="58" t="s">
        <v>5062</v>
      </c>
      <c r="E4033" s="58" t="s">
        <v>5145</v>
      </c>
      <c r="F4033" s="58" t="s">
        <v>5131</v>
      </c>
      <c r="G4033" s="58" t="s">
        <v>103</v>
      </c>
      <c r="H4033" s="58" t="s">
        <v>5132</v>
      </c>
      <c r="I4033" s="58" t="s">
        <v>25</v>
      </c>
      <c r="J4033" s="58" t="s">
        <v>25</v>
      </c>
      <c r="K4033" s="57" t="s">
        <v>5146</v>
      </c>
      <c r="L4033" s="184">
        <v>0</v>
      </c>
      <c r="M4033" s="185">
        <v>231</v>
      </c>
      <c r="N4033" s="186">
        <v>231</v>
      </c>
      <c r="O4033" s="187">
        <f t="shared" si="526"/>
        <v>0</v>
      </c>
      <c r="P4033" s="59">
        <f t="shared" si="525"/>
        <v>100</v>
      </c>
    </row>
    <row r="4034" spans="1:16" s="2" customFormat="1" ht="14.25" customHeight="1" outlineLevel="2" x14ac:dyDescent="0.2">
      <c r="A4034" s="217">
        <f t="shared" si="514"/>
        <v>4031</v>
      </c>
      <c r="B4034" s="57" t="s">
        <v>5147</v>
      </c>
      <c r="C4034" s="58" t="s">
        <v>5127</v>
      </c>
      <c r="D4034" s="58" t="s">
        <v>5062</v>
      </c>
      <c r="E4034" s="58" t="s">
        <v>5148</v>
      </c>
      <c r="F4034" s="58" t="s">
        <v>5131</v>
      </c>
      <c r="G4034" s="58" t="s">
        <v>103</v>
      </c>
      <c r="H4034" s="58" t="s">
        <v>5132</v>
      </c>
      <c r="I4034" s="58" t="s">
        <v>25</v>
      </c>
      <c r="J4034" s="58" t="s">
        <v>25</v>
      </c>
      <c r="K4034" s="57" t="s">
        <v>5149</v>
      </c>
      <c r="L4034" s="184">
        <v>0</v>
      </c>
      <c r="M4034" s="185">
        <v>49</v>
      </c>
      <c r="N4034" s="186">
        <v>49</v>
      </c>
      <c r="O4034" s="187">
        <f t="shared" si="526"/>
        <v>0</v>
      </c>
      <c r="P4034" s="59">
        <f t="shared" si="525"/>
        <v>100</v>
      </c>
    </row>
    <row r="4035" spans="1:16" s="2" customFormat="1" ht="14.25" customHeight="1" outlineLevel="2" x14ac:dyDescent="0.2">
      <c r="A4035" s="217">
        <f t="shared" si="514"/>
        <v>4032</v>
      </c>
      <c r="B4035" s="57" t="s">
        <v>5150</v>
      </c>
      <c r="C4035" s="58" t="s">
        <v>5127</v>
      </c>
      <c r="D4035" s="58" t="s">
        <v>5062</v>
      </c>
      <c r="E4035" s="58" t="s">
        <v>5151</v>
      </c>
      <c r="F4035" s="58" t="s">
        <v>5131</v>
      </c>
      <c r="G4035" s="58" t="s">
        <v>103</v>
      </c>
      <c r="H4035" s="58" t="s">
        <v>5132</v>
      </c>
      <c r="I4035" s="58" t="s">
        <v>25</v>
      </c>
      <c r="J4035" s="58" t="s">
        <v>25</v>
      </c>
      <c r="K4035" s="57" t="s">
        <v>5152</v>
      </c>
      <c r="L4035" s="184">
        <v>0</v>
      </c>
      <c r="M4035" s="185">
        <v>146</v>
      </c>
      <c r="N4035" s="186">
        <v>146</v>
      </c>
      <c r="O4035" s="187">
        <f t="shared" si="526"/>
        <v>0</v>
      </c>
      <c r="P4035" s="59">
        <f t="shared" si="525"/>
        <v>100</v>
      </c>
    </row>
    <row r="4036" spans="1:16" s="2" customFormat="1" ht="28.5" outlineLevel="2" x14ac:dyDescent="0.2">
      <c r="A4036" s="217">
        <f t="shared" si="514"/>
        <v>4033</v>
      </c>
      <c r="B4036" s="57" t="s">
        <v>5153</v>
      </c>
      <c r="C4036" s="58" t="s">
        <v>5127</v>
      </c>
      <c r="D4036" s="58" t="s">
        <v>5062</v>
      </c>
      <c r="E4036" s="58" t="s">
        <v>5154</v>
      </c>
      <c r="F4036" s="58" t="s">
        <v>5131</v>
      </c>
      <c r="G4036" s="58" t="s">
        <v>103</v>
      </c>
      <c r="H4036" s="58" t="s">
        <v>5132</v>
      </c>
      <c r="I4036" s="58" t="s">
        <v>25</v>
      </c>
      <c r="J4036" s="58" t="s">
        <v>25</v>
      </c>
      <c r="K4036" s="57" t="s">
        <v>5155</v>
      </c>
      <c r="L4036" s="184">
        <v>0</v>
      </c>
      <c r="M4036" s="185">
        <v>273</v>
      </c>
      <c r="N4036" s="186">
        <v>273</v>
      </c>
      <c r="O4036" s="187">
        <f t="shared" si="526"/>
        <v>0</v>
      </c>
      <c r="P4036" s="59">
        <f t="shared" si="525"/>
        <v>100</v>
      </c>
    </row>
    <row r="4037" spans="1:16" s="2" customFormat="1" ht="14.25" customHeight="1" outlineLevel="2" x14ac:dyDescent="0.2">
      <c r="A4037" s="217">
        <f t="shared" si="514"/>
        <v>4034</v>
      </c>
      <c r="B4037" s="57" t="s">
        <v>5156</v>
      </c>
      <c r="C4037" s="58" t="s">
        <v>5127</v>
      </c>
      <c r="D4037" s="58" t="s">
        <v>5062</v>
      </c>
      <c r="E4037" s="58" t="s">
        <v>5157</v>
      </c>
      <c r="F4037" s="58" t="s">
        <v>5131</v>
      </c>
      <c r="G4037" s="58" t="s">
        <v>103</v>
      </c>
      <c r="H4037" s="58" t="s">
        <v>5132</v>
      </c>
      <c r="I4037" s="58" t="s">
        <v>25</v>
      </c>
      <c r="J4037" s="58" t="s">
        <v>25</v>
      </c>
      <c r="K4037" s="57" t="s">
        <v>5158</v>
      </c>
      <c r="L4037" s="184">
        <v>0</v>
      </c>
      <c r="M4037" s="185">
        <v>243</v>
      </c>
      <c r="N4037" s="186">
        <v>243</v>
      </c>
      <c r="O4037" s="187">
        <f t="shared" si="526"/>
        <v>0</v>
      </c>
      <c r="P4037" s="59">
        <f t="shared" si="525"/>
        <v>100</v>
      </c>
    </row>
    <row r="4038" spans="1:16" s="2" customFormat="1" ht="14.25" customHeight="1" outlineLevel="2" x14ac:dyDescent="0.2">
      <c r="A4038" s="217">
        <f t="shared" ref="A4038:A4101" si="527">A4037+1</f>
        <v>4035</v>
      </c>
      <c r="B4038" s="57" t="s">
        <v>5159</v>
      </c>
      <c r="C4038" s="58" t="s">
        <v>5127</v>
      </c>
      <c r="D4038" s="58" t="s">
        <v>5062</v>
      </c>
      <c r="E4038" s="58" t="s">
        <v>2791</v>
      </c>
      <c r="F4038" s="58" t="s">
        <v>5131</v>
      </c>
      <c r="G4038" s="58" t="s">
        <v>103</v>
      </c>
      <c r="H4038" s="58" t="s">
        <v>5132</v>
      </c>
      <c r="I4038" s="58" t="s">
        <v>25</v>
      </c>
      <c r="J4038" s="58" t="s">
        <v>25</v>
      </c>
      <c r="K4038" s="57" t="s">
        <v>5160</v>
      </c>
      <c r="L4038" s="184">
        <v>0</v>
      </c>
      <c r="M4038" s="185">
        <v>434</v>
      </c>
      <c r="N4038" s="186">
        <v>434</v>
      </c>
      <c r="O4038" s="187">
        <f t="shared" si="526"/>
        <v>0</v>
      </c>
      <c r="P4038" s="59">
        <f t="shared" si="525"/>
        <v>100</v>
      </c>
    </row>
    <row r="4039" spans="1:16" s="2" customFormat="1" ht="14.25" customHeight="1" outlineLevel="2" x14ac:dyDescent="0.2">
      <c r="A4039" s="217">
        <f t="shared" si="527"/>
        <v>4036</v>
      </c>
      <c r="B4039" s="57" t="s">
        <v>5161</v>
      </c>
      <c r="C4039" s="58" t="s">
        <v>5127</v>
      </c>
      <c r="D4039" s="58" t="s">
        <v>5062</v>
      </c>
      <c r="E4039" s="58" t="s">
        <v>459</v>
      </c>
      <c r="F4039" s="58" t="s">
        <v>5131</v>
      </c>
      <c r="G4039" s="58" t="s">
        <v>103</v>
      </c>
      <c r="H4039" s="58" t="s">
        <v>5132</v>
      </c>
      <c r="I4039" s="58" t="s">
        <v>25</v>
      </c>
      <c r="J4039" s="58" t="s">
        <v>25</v>
      </c>
      <c r="K4039" s="57" t="s">
        <v>5162</v>
      </c>
      <c r="L4039" s="184">
        <v>0</v>
      </c>
      <c r="M4039" s="185">
        <v>70</v>
      </c>
      <c r="N4039" s="186">
        <v>70</v>
      </c>
      <c r="O4039" s="187">
        <f t="shared" si="526"/>
        <v>0</v>
      </c>
      <c r="P4039" s="59">
        <f t="shared" si="525"/>
        <v>100</v>
      </c>
    </row>
    <row r="4040" spans="1:16" s="2" customFormat="1" ht="28.5" outlineLevel="2" x14ac:dyDescent="0.2">
      <c r="A4040" s="217">
        <f t="shared" si="527"/>
        <v>4037</v>
      </c>
      <c r="B4040" s="57" t="s">
        <v>5163</v>
      </c>
      <c r="C4040" s="58" t="s">
        <v>5127</v>
      </c>
      <c r="D4040" s="58" t="s">
        <v>5062</v>
      </c>
      <c r="E4040" s="58" t="s">
        <v>125</v>
      </c>
      <c r="F4040" s="58" t="s">
        <v>5131</v>
      </c>
      <c r="G4040" s="58" t="s">
        <v>103</v>
      </c>
      <c r="H4040" s="58" t="s">
        <v>5132</v>
      </c>
      <c r="I4040" s="58" t="s">
        <v>25</v>
      </c>
      <c r="J4040" s="58" t="s">
        <v>25</v>
      </c>
      <c r="K4040" s="57" t="s">
        <v>5164</v>
      </c>
      <c r="L4040" s="184">
        <v>0</v>
      </c>
      <c r="M4040" s="185">
        <v>98</v>
      </c>
      <c r="N4040" s="186">
        <v>98</v>
      </c>
      <c r="O4040" s="187">
        <f t="shared" si="526"/>
        <v>0</v>
      </c>
      <c r="P4040" s="59">
        <f t="shared" si="525"/>
        <v>100</v>
      </c>
    </row>
    <row r="4041" spans="1:16" s="2" customFormat="1" ht="14.25" customHeight="1" outlineLevel="2" x14ac:dyDescent="0.2">
      <c r="A4041" s="217">
        <f t="shared" si="527"/>
        <v>4038</v>
      </c>
      <c r="B4041" s="57" t="s">
        <v>5165</v>
      </c>
      <c r="C4041" s="58" t="s">
        <v>5127</v>
      </c>
      <c r="D4041" s="58" t="s">
        <v>5062</v>
      </c>
      <c r="E4041" s="58" t="s">
        <v>267</v>
      </c>
      <c r="F4041" s="58" t="s">
        <v>5131</v>
      </c>
      <c r="G4041" s="58" t="s">
        <v>103</v>
      </c>
      <c r="H4041" s="58" t="s">
        <v>5132</v>
      </c>
      <c r="I4041" s="58" t="s">
        <v>25</v>
      </c>
      <c r="J4041" s="58" t="s">
        <v>25</v>
      </c>
      <c r="K4041" s="57" t="s">
        <v>5166</v>
      </c>
      <c r="L4041" s="184">
        <v>0</v>
      </c>
      <c r="M4041" s="185">
        <v>209</v>
      </c>
      <c r="N4041" s="186">
        <v>209</v>
      </c>
      <c r="O4041" s="187">
        <f t="shared" si="526"/>
        <v>0</v>
      </c>
      <c r="P4041" s="59">
        <f t="shared" si="525"/>
        <v>100</v>
      </c>
    </row>
    <row r="4042" spans="1:16" s="2" customFormat="1" ht="14.25" customHeight="1" outlineLevel="2" x14ac:dyDescent="0.2">
      <c r="A4042" s="217">
        <f t="shared" si="527"/>
        <v>4039</v>
      </c>
      <c r="B4042" s="57" t="s">
        <v>5167</v>
      </c>
      <c r="C4042" s="58" t="s">
        <v>5127</v>
      </c>
      <c r="D4042" s="58" t="s">
        <v>5062</v>
      </c>
      <c r="E4042" s="58" t="s">
        <v>5168</v>
      </c>
      <c r="F4042" s="58" t="s">
        <v>5131</v>
      </c>
      <c r="G4042" s="58" t="s">
        <v>103</v>
      </c>
      <c r="H4042" s="58" t="s">
        <v>5132</v>
      </c>
      <c r="I4042" s="58" t="s">
        <v>25</v>
      </c>
      <c r="J4042" s="58" t="s">
        <v>25</v>
      </c>
      <c r="K4042" s="57" t="s">
        <v>5169</v>
      </c>
      <c r="L4042" s="184">
        <v>0</v>
      </c>
      <c r="M4042" s="185">
        <v>218</v>
      </c>
      <c r="N4042" s="186">
        <v>218</v>
      </c>
      <c r="O4042" s="187">
        <f t="shared" si="526"/>
        <v>0</v>
      </c>
      <c r="P4042" s="59">
        <f t="shared" si="525"/>
        <v>100</v>
      </c>
    </row>
    <row r="4043" spans="1:16" s="2" customFormat="1" ht="28.5" outlineLevel="2" x14ac:dyDescent="0.2">
      <c r="A4043" s="217">
        <f t="shared" si="527"/>
        <v>4040</v>
      </c>
      <c r="B4043" s="57" t="s">
        <v>5170</v>
      </c>
      <c r="C4043" s="58" t="s">
        <v>5127</v>
      </c>
      <c r="D4043" s="58" t="s">
        <v>5062</v>
      </c>
      <c r="E4043" s="58" t="s">
        <v>5171</v>
      </c>
      <c r="F4043" s="58" t="s">
        <v>5131</v>
      </c>
      <c r="G4043" s="58" t="s">
        <v>103</v>
      </c>
      <c r="H4043" s="58" t="s">
        <v>5132</v>
      </c>
      <c r="I4043" s="58" t="s">
        <v>25</v>
      </c>
      <c r="J4043" s="58" t="s">
        <v>25</v>
      </c>
      <c r="K4043" s="57" t="s">
        <v>5172</v>
      </c>
      <c r="L4043" s="184">
        <v>0</v>
      </c>
      <c r="M4043" s="185">
        <v>135</v>
      </c>
      <c r="N4043" s="186">
        <v>135</v>
      </c>
      <c r="O4043" s="187">
        <f t="shared" si="526"/>
        <v>0</v>
      </c>
      <c r="P4043" s="59">
        <f t="shared" si="525"/>
        <v>100</v>
      </c>
    </row>
    <row r="4044" spans="1:16" s="2" customFormat="1" ht="28.5" outlineLevel="1" x14ac:dyDescent="0.2">
      <c r="A4044" s="217">
        <f t="shared" si="527"/>
        <v>4041</v>
      </c>
      <c r="B4044" s="57" t="s">
        <v>5173</v>
      </c>
      <c r="C4044" s="58" t="s">
        <v>5127</v>
      </c>
      <c r="D4044" s="58" t="s">
        <v>5062</v>
      </c>
      <c r="E4044" s="58" t="s">
        <v>2112</v>
      </c>
      <c r="F4044" s="58" t="s">
        <v>5131</v>
      </c>
      <c r="G4044" s="58" t="s">
        <v>103</v>
      </c>
      <c r="H4044" s="58" t="s">
        <v>5132</v>
      </c>
      <c r="I4044" s="58" t="s">
        <v>25</v>
      </c>
      <c r="J4044" s="58" t="s">
        <v>25</v>
      </c>
      <c r="K4044" s="57" t="s">
        <v>5174</v>
      </c>
      <c r="L4044" s="184">
        <v>0</v>
      </c>
      <c r="M4044" s="185">
        <v>412</v>
      </c>
      <c r="N4044" s="186">
        <v>412</v>
      </c>
      <c r="O4044" s="187">
        <f t="shared" si="526"/>
        <v>0</v>
      </c>
      <c r="P4044" s="59">
        <f t="shared" si="525"/>
        <v>100</v>
      </c>
    </row>
    <row r="4045" spans="1:16" s="2" customFormat="1" ht="15" x14ac:dyDescent="0.25">
      <c r="A4045" s="216">
        <f t="shared" si="527"/>
        <v>4042</v>
      </c>
      <c r="B4045" s="51" t="s">
        <v>5175</v>
      </c>
      <c r="C4045" s="52"/>
      <c r="D4045" s="52"/>
      <c r="E4045" s="52"/>
      <c r="F4045" s="52"/>
      <c r="G4045" s="52"/>
      <c r="H4045" s="52"/>
      <c r="I4045" s="52"/>
      <c r="J4045" s="52"/>
      <c r="K4045" s="53"/>
      <c r="L4045" s="183">
        <f>SUM(L4047:L4048)</f>
        <v>38</v>
      </c>
      <c r="M4045" s="183">
        <f t="shared" ref="M4045:O4045" si="528">SUM(M4047:M4048)</f>
        <v>338</v>
      </c>
      <c r="N4045" s="183">
        <f t="shared" si="528"/>
        <v>38</v>
      </c>
      <c r="O4045" s="75">
        <f t="shared" si="528"/>
        <v>-300</v>
      </c>
      <c r="P4045" s="54">
        <f t="shared" si="525"/>
        <v>11.242603550295858</v>
      </c>
    </row>
    <row r="4046" spans="1:16" s="2" customFormat="1" x14ac:dyDescent="0.2">
      <c r="A4046" s="228">
        <f t="shared" si="527"/>
        <v>4043</v>
      </c>
      <c r="B4046" s="85" t="s">
        <v>12</v>
      </c>
      <c r="C4046" s="16"/>
      <c r="D4046" s="16"/>
      <c r="E4046" s="16"/>
      <c r="F4046" s="16"/>
      <c r="G4046" s="16"/>
      <c r="H4046" s="16"/>
      <c r="I4046" s="16"/>
      <c r="J4046" s="16"/>
      <c r="K4046" s="17"/>
      <c r="L4046" s="76">
        <f>SUM(L4047:L4048)</f>
        <v>38</v>
      </c>
      <c r="M4046" s="76">
        <f t="shared" ref="M4046:O4046" si="529">SUM(M4047:M4048)</f>
        <v>338</v>
      </c>
      <c r="N4046" s="76">
        <f t="shared" si="529"/>
        <v>38</v>
      </c>
      <c r="O4046" s="66">
        <f t="shared" si="529"/>
        <v>-300</v>
      </c>
      <c r="P4046" s="18">
        <f t="shared" si="525"/>
        <v>11.242603550295858</v>
      </c>
    </row>
    <row r="4047" spans="1:16" s="2" customFormat="1" ht="28.5" outlineLevel="1" x14ac:dyDescent="0.2">
      <c r="A4047" s="217">
        <f t="shared" si="527"/>
        <v>4044</v>
      </c>
      <c r="B4047" s="57" t="s">
        <v>5176</v>
      </c>
      <c r="C4047" s="58" t="s">
        <v>23</v>
      </c>
      <c r="D4047" s="58" t="s">
        <v>5177</v>
      </c>
      <c r="E4047" s="58" t="s">
        <v>413</v>
      </c>
      <c r="F4047" s="58" t="s">
        <v>261</v>
      </c>
      <c r="G4047" s="58" t="s">
        <v>31</v>
      </c>
      <c r="H4047" s="58" t="s">
        <v>414</v>
      </c>
      <c r="I4047" s="58" t="s">
        <v>25</v>
      </c>
      <c r="J4047" s="58" t="s">
        <v>25</v>
      </c>
      <c r="K4047" s="57" t="s">
        <v>5178</v>
      </c>
      <c r="L4047" s="184">
        <v>38</v>
      </c>
      <c r="M4047" s="185">
        <v>38</v>
      </c>
      <c r="N4047" s="186">
        <v>38</v>
      </c>
      <c r="O4047" s="187">
        <f>N4047-M4047</f>
        <v>0</v>
      </c>
      <c r="P4047" s="59">
        <f>N4047/M4047*100</f>
        <v>100</v>
      </c>
    </row>
    <row r="4048" spans="1:16" s="2" customFormat="1" ht="14.25" customHeight="1" outlineLevel="1" x14ac:dyDescent="0.2">
      <c r="A4048" s="217">
        <f t="shared" si="527"/>
        <v>4045</v>
      </c>
      <c r="B4048" s="57" t="s">
        <v>5179</v>
      </c>
      <c r="C4048" s="58" t="s">
        <v>23</v>
      </c>
      <c r="D4048" s="58" t="s">
        <v>5177</v>
      </c>
      <c r="E4048" s="58" t="s">
        <v>413</v>
      </c>
      <c r="F4048" s="58" t="s">
        <v>261</v>
      </c>
      <c r="G4048" s="58" t="s">
        <v>213</v>
      </c>
      <c r="H4048" s="58"/>
      <c r="I4048" s="58" t="s">
        <v>25</v>
      </c>
      <c r="J4048" s="58" t="s">
        <v>25</v>
      </c>
      <c r="K4048" s="57" t="s">
        <v>5180</v>
      </c>
      <c r="L4048" s="184">
        <v>0</v>
      </c>
      <c r="M4048" s="185">
        <v>300</v>
      </c>
      <c r="N4048" s="186">
        <v>0</v>
      </c>
      <c r="O4048" s="187">
        <f>N4048-M4048</f>
        <v>-300</v>
      </c>
      <c r="P4048" s="59">
        <f>N4048/M4048*100</f>
        <v>0</v>
      </c>
    </row>
    <row r="4049" spans="1:17" s="2" customFormat="1" ht="15" x14ac:dyDescent="0.25">
      <c r="A4049" s="216">
        <f t="shared" si="527"/>
        <v>4046</v>
      </c>
      <c r="B4049" s="51" t="s">
        <v>5181</v>
      </c>
      <c r="C4049" s="52"/>
      <c r="D4049" s="52"/>
      <c r="E4049" s="52"/>
      <c r="F4049" s="52"/>
      <c r="G4049" s="52"/>
      <c r="H4049" s="52"/>
      <c r="I4049" s="52"/>
      <c r="J4049" s="52"/>
      <c r="K4049" s="53"/>
      <c r="L4049" s="183">
        <f>SUM(L4051:L4061)</f>
        <v>0</v>
      </c>
      <c r="M4049" s="183">
        <f t="shared" ref="M4049:O4049" si="530">SUM(M4051:M4061)</f>
        <v>275</v>
      </c>
      <c r="N4049" s="183">
        <f t="shared" si="530"/>
        <v>111</v>
      </c>
      <c r="O4049" s="75">
        <f t="shared" si="530"/>
        <v>-164</v>
      </c>
      <c r="P4049" s="54">
        <f t="shared" ref="P4049:P4112" si="531">N4049/M4049*100</f>
        <v>40.36363636363636</v>
      </c>
    </row>
    <row r="4050" spans="1:17" x14ac:dyDescent="0.2">
      <c r="A4050" s="229">
        <f t="shared" si="527"/>
        <v>4047</v>
      </c>
      <c r="B4050" s="86" t="s">
        <v>13</v>
      </c>
      <c r="C4050" s="20"/>
      <c r="D4050" s="20"/>
      <c r="E4050" s="20"/>
      <c r="F4050" s="20"/>
      <c r="G4050" s="20"/>
      <c r="H4050" s="20"/>
      <c r="I4050" s="20"/>
      <c r="J4050" s="20"/>
      <c r="K4050" s="21"/>
      <c r="L4050" s="170">
        <f>SUM(L4051:L4061)</f>
        <v>0</v>
      </c>
      <c r="M4050" s="170">
        <f t="shared" ref="M4050:O4050" si="532">SUM(M4051:M4061)</f>
        <v>275</v>
      </c>
      <c r="N4050" s="170">
        <f t="shared" si="532"/>
        <v>111</v>
      </c>
      <c r="O4050" s="171">
        <f t="shared" si="532"/>
        <v>-164</v>
      </c>
      <c r="P4050" s="22">
        <f t="shared" si="531"/>
        <v>40.36363636363636</v>
      </c>
    </row>
    <row r="4051" spans="1:17" outlineLevel="1" x14ac:dyDescent="0.2">
      <c r="A4051" s="217">
        <f t="shared" si="527"/>
        <v>4048</v>
      </c>
      <c r="B4051" s="57" t="s">
        <v>5182</v>
      </c>
      <c r="C4051" s="58" t="s">
        <v>23</v>
      </c>
      <c r="D4051" s="58" t="s">
        <v>5183</v>
      </c>
      <c r="E4051" s="58" t="s">
        <v>25</v>
      </c>
      <c r="F4051" s="58" t="s">
        <v>5184</v>
      </c>
      <c r="G4051" s="58" t="s">
        <v>298</v>
      </c>
      <c r="H4051" s="58" t="s">
        <v>5185</v>
      </c>
      <c r="I4051" s="58" t="s">
        <v>25</v>
      </c>
      <c r="J4051" s="58" t="s">
        <v>25</v>
      </c>
      <c r="K4051" s="57"/>
      <c r="L4051" s="184">
        <v>0</v>
      </c>
      <c r="M4051" s="185">
        <v>34</v>
      </c>
      <c r="N4051" s="186">
        <v>34</v>
      </c>
      <c r="O4051" s="187">
        <f t="shared" ref="O4051:O4061" si="533">N4051-M4051</f>
        <v>0</v>
      </c>
      <c r="P4051" s="59">
        <f t="shared" si="531"/>
        <v>100</v>
      </c>
    </row>
    <row r="4052" spans="1:17" ht="28.5" outlineLevel="1" x14ac:dyDescent="0.2">
      <c r="A4052" s="217">
        <f t="shared" si="527"/>
        <v>4049</v>
      </c>
      <c r="B4052" s="57" t="s">
        <v>5186</v>
      </c>
      <c r="C4052" s="58" t="s">
        <v>23</v>
      </c>
      <c r="D4052" s="58" t="s">
        <v>5183</v>
      </c>
      <c r="E4052" s="58" t="s">
        <v>25</v>
      </c>
      <c r="F4052" s="58" t="s">
        <v>5184</v>
      </c>
      <c r="G4052" s="58" t="s">
        <v>269</v>
      </c>
      <c r="H4052" s="58" t="s">
        <v>5185</v>
      </c>
      <c r="I4052" s="58" t="s">
        <v>25</v>
      </c>
      <c r="J4052" s="58" t="s">
        <v>25</v>
      </c>
      <c r="K4052" s="57"/>
      <c r="L4052" s="184">
        <v>0</v>
      </c>
      <c r="M4052" s="185">
        <v>14</v>
      </c>
      <c r="N4052" s="186">
        <v>14</v>
      </c>
      <c r="O4052" s="187">
        <f t="shared" si="533"/>
        <v>0</v>
      </c>
      <c r="P4052" s="59">
        <f t="shared" si="531"/>
        <v>100</v>
      </c>
    </row>
    <row r="4053" spans="1:17" ht="28.5" outlineLevel="1" x14ac:dyDescent="0.2">
      <c r="A4053" s="217">
        <f t="shared" si="527"/>
        <v>4050</v>
      </c>
      <c r="B4053" s="57" t="s">
        <v>5187</v>
      </c>
      <c r="C4053" s="58" t="s">
        <v>23</v>
      </c>
      <c r="D4053" s="58" t="s">
        <v>5183</v>
      </c>
      <c r="E4053" s="58" t="s">
        <v>25</v>
      </c>
      <c r="F4053" s="58" t="s">
        <v>5184</v>
      </c>
      <c r="G4053" s="58" t="s">
        <v>271</v>
      </c>
      <c r="H4053" s="58" t="s">
        <v>5185</v>
      </c>
      <c r="I4053" s="58" t="s">
        <v>25</v>
      </c>
      <c r="J4053" s="58" t="s">
        <v>25</v>
      </c>
      <c r="K4053" s="57"/>
      <c r="L4053" s="184">
        <v>0</v>
      </c>
      <c r="M4053" s="185">
        <v>5</v>
      </c>
      <c r="N4053" s="186">
        <v>5</v>
      </c>
      <c r="O4053" s="187">
        <f t="shared" si="533"/>
        <v>0</v>
      </c>
      <c r="P4053" s="59">
        <f t="shared" si="531"/>
        <v>100</v>
      </c>
    </row>
    <row r="4054" spans="1:17" outlineLevel="1" x14ac:dyDescent="0.2">
      <c r="A4054" s="217">
        <f t="shared" si="527"/>
        <v>4051</v>
      </c>
      <c r="B4054" s="57" t="s">
        <v>5188</v>
      </c>
      <c r="C4054" s="58" t="s">
        <v>23</v>
      </c>
      <c r="D4054" s="58" t="s">
        <v>5183</v>
      </c>
      <c r="E4054" s="58" t="s">
        <v>25</v>
      </c>
      <c r="F4054" s="58" t="s">
        <v>5184</v>
      </c>
      <c r="G4054" s="58" t="s">
        <v>202</v>
      </c>
      <c r="H4054" s="58" t="s">
        <v>5185</v>
      </c>
      <c r="I4054" s="58" t="s">
        <v>25</v>
      </c>
      <c r="J4054" s="58" t="s">
        <v>25</v>
      </c>
      <c r="K4054" s="57"/>
      <c r="L4054" s="184">
        <v>0</v>
      </c>
      <c r="M4054" s="185">
        <v>2</v>
      </c>
      <c r="N4054" s="186">
        <v>2</v>
      </c>
      <c r="O4054" s="187">
        <f t="shared" si="533"/>
        <v>0</v>
      </c>
      <c r="P4054" s="59">
        <f t="shared" si="531"/>
        <v>100</v>
      </c>
    </row>
    <row r="4055" spans="1:17" outlineLevel="1" x14ac:dyDescent="0.2">
      <c r="A4055" s="217">
        <f t="shared" si="527"/>
        <v>4052</v>
      </c>
      <c r="B4055" s="57" t="s">
        <v>5189</v>
      </c>
      <c r="C4055" s="58" t="s">
        <v>23</v>
      </c>
      <c r="D4055" s="58" t="s">
        <v>5183</v>
      </c>
      <c r="E4055" s="58" t="s">
        <v>25</v>
      </c>
      <c r="F4055" s="58" t="s">
        <v>5184</v>
      </c>
      <c r="G4055" s="58" t="s">
        <v>125</v>
      </c>
      <c r="H4055" s="58" t="s">
        <v>5185</v>
      </c>
      <c r="I4055" s="58" t="s">
        <v>25</v>
      </c>
      <c r="J4055" s="58" t="s">
        <v>25</v>
      </c>
      <c r="K4055" s="57"/>
      <c r="L4055" s="184">
        <v>0</v>
      </c>
      <c r="M4055" s="185">
        <v>21</v>
      </c>
      <c r="N4055" s="186">
        <v>21</v>
      </c>
      <c r="O4055" s="187">
        <f t="shared" si="533"/>
        <v>0</v>
      </c>
      <c r="P4055" s="59">
        <f t="shared" si="531"/>
        <v>100</v>
      </c>
    </row>
    <row r="4056" spans="1:17" outlineLevel="1" x14ac:dyDescent="0.2">
      <c r="A4056" s="217">
        <f t="shared" si="527"/>
        <v>4053</v>
      </c>
      <c r="B4056" s="57" t="s">
        <v>5190</v>
      </c>
      <c r="C4056" s="58" t="s">
        <v>23</v>
      </c>
      <c r="D4056" s="58" t="s">
        <v>5183</v>
      </c>
      <c r="E4056" s="58" t="s">
        <v>25</v>
      </c>
      <c r="F4056" s="58" t="s">
        <v>5191</v>
      </c>
      <c r="G4056" s="58" t="s">
        <v>298</v>
      </c>
      <c r="H4056" s="58" t="s">
        <v>5192</v>
      </c>
      <c r="I4056" s="58" t="s">
        <v>25</v>
      </c>
      <c r="J4056" s="58" t="s">
        <v>25</v>
      </c>
      <c r="K4056" s="57"/>
      <c r="L4056" s="184">
        <v>0</v>
      </c>
      <c r="M4056" s="185">
        <v>26</v>
      </c>
      <c r="N4056" s="186">
        <v>26</v>
      </c>
      <c r="O4056" s="187">
        <f t="shared" si="533"/>
        <v>0</v>
      </c>
      <c r="P4056" s="59">
        <f t="shared" si="531"/>
        <v>100</v>
      </c>
    </row>
    <row r="4057" spans="1:17" ht="28.5" outlineLevel="1" x14ac:dyDescent="0.2">
      <c r="A4057" s="217">
        <f t="shared" si="527"/>
        <v>4054</v>
      </c>
      <c r="B4057" s="57" t="s">
        <v>5193</v>
      </c>
      <c r="C4057" s="58" t="s">
        <v>23</v>
      </c>
      <c r="D4057" s="58" t="s">
        <v>5183</v>
      </c>
      <c r="E4057" s="58" t="s">
        <v>25</v>
      </c>
      <c r="F4057" s="58" t="s">
        <v>5191</v>
      </c>
      <c r="G4057" s="58" t="s">
        <v>269</v>
      </c>
      <c r="H4057" s="58" t="s">
        <v>5192</v>
      </c>
      <c r="I4057" s="58" t="s">
        <v>25</v>
      </c>
      <c r="J4057" s="58" t="s">
        <v>25</v>
      </c>
      <c r="K4057" s="57"/>
      <c r="L4057" s="184">
        <v>0</v>
      </c>
      <c r="M4057" s="185">
        <v>6</v>
      </c>
      <c r="N4057" s="186">
        <v>6</v>
      </c>
      <c r="O4057" s="187">
        <f t="shared" si="533"/>
        <v>0</v>
      </c>
      <c r="P4057" s="59">
        <f t="shared" si="531"/>
        <v>100</v>
      </c>
    </row>
    <row r="4058" spans="1:17" outlineLevel="1" x14ac:dyDescent="0.2">
      <c r="A4058" s="217">
        <f t="shared" si="527"/>
        <v>4055</v>
      </c>
      <c r="B4058" s="57" t="s">
        <v>5194</v>
      </c>
      <c r="C4058" s="58" t="s">
        <v>23</v>
      </c>
      <c r="D4058" s="58" t="s">
        <v>5183</v>
      </c>
      <c r="E4058" s="58" t="s">
        <v>25</v>
      </c>
      <c r="F4058" s="58" t="s">
        <v>5191</v>
      </c>
      <c r="G4058" s="58" t="s">
        <v>271</v>
      </c>
      <c r="H4058" s="58" t="s">
        <v>5192</v>
      </c>
      <c r="I4058" s="58" t="s">
        <v>25</v>
      </c>
      <c r="J4058" s="58" t="s">
        <v>25</v>
      </c>
      <c r="K4058" s="57"/>
      <c r="L4058" s="184">
        <v>0</v>
      </c>
      <c r="M4058" s="185">
        <v>2</v>
      </c>
      <c r="N4058" s="186">
        <v>2</v>
      </c>
      <c r="O4058" s="187">
        <f t="shared" si="533"/>
        <v>0</v>
      </c>
      <c r="P4058" s="59">
        <f t="shared" si="531"/>
        <v>100</v>
      </c>
    </row>
    <row r="4059" spans="1:17" outlineLevel="1" x14ac:dyDescent="0.2">
      <c r="A4059" s="217">
        <f t="shared" si="527"/>
        <v>4056</v>
      </c>
      <c r="B4059" s="57" t="s">
        <v>5195</v>
      </c>
      <c r="C4059" s="58" t="s">
        <v>23</v>
      </c>
      <c r="D4059" s="58" t="s">
        <v>5183</v>
      </c>
      <c r="E4059" s="58" t="s">
        <v>25</v>
      </c>
      <c r="F4059" s="58" t="s">
        <v>5191</v>
      </c>
      <c r="G4059" s="58" t="s">
        <v>202</v>
      </c>
      <c r="H4059" s="58" t="s">
        <v>5192</v>
      </c>
      <c r="I4059" s="58" t="s">
        <v>25</v>
      </c>
      <c r="J4059" s="58" t="s">
        <v>25</v>
      </c>
      <c r="K4059" s="57"/>
      <c r="L4059" s="184">
        <v>0</v>
      </c>
      <c r="M4059" s="185">
        <v>1</v>
      </c>
      <c r="N4059" s="186">
        <v>1</v>
      </c>
      <c r="O4059" s="187">
        <f t="shared" si="533"/>
        <v>0</v>
      </c>
      <c r="P4059" s="59">
        <f t="shared" si="531"/>
        <v>100</v>
      </c>
    </row>
    <row r="4060" spans="1:17" outlineLevel="1" x14ac:dyDescent="0.2">
      <c r="A4060" s="217">
        <f t="shared" si="527"/>
        <v>4057</v>
      </c>
      <c r="B4060" s="57" t="s">
        <v>5196</v>
      </c>
      <c r="C4060" s="58" t="s">
        <v>23</v>
      </c>
      <c r="D4060" s="58" t="s">
        <v>5183</v>
      </c>
      <c r="E4060" s="58" t="s">
        <v>25</v>
      </c>
      <c r="F4060" s="58" t="s">
        <v>5191</v>
      </c>
      <c r="G4060" s="58" t="s">
        <v>221</v>
      </c>
      <c r="H4060" s="58" t="s">
        <v>5192</v>
      </c>
      <c r="I4060" s="58" t="s">
        <v>25</v>
      </c>
      <c r="J4060" s="58" t="s">
        <v>25</v>
      </c>
      <c r="K4060" s="57"/>
      <c r="L4060" s="184">
        <v>0</v>
      </c>
      <c r="M4060" s="185">
        <v>40</v>
      </c>
      <c r="N4060" s="186">
        <v>0</v>
      </c>
      <c r="O4060" s="187">
        <f t="shared" si="533"/>
        <v>-40</v>
      </c>
      <c r="P4060" s="59">
        <f t="shared" si="531"/>
        <v>0</v>
      </c>
    </row>
    <row r="4061" spans="1:17" outlineLevel="1" x14ac:dyDescent="0.2">
      <c r="A4061" s="217">
        <f t="shared" si="527"/>
        <v>4058</v>
      </c>
      <c r="B4061" s="57" t="s">
        <v>5197</v>
      </c>
      <c r="C4061" s="58" t="s">
        <v>23</v>
      </c>
      <c r="D4061" s="58" t="s">
        <v>5183</v>
      </c>
      <c r="E4061" s="58" t="s">
        <v>25</v>
      </c>
      <c r="F4061" s="58" t="s">
        <v>5184</v>
      </c>
      <c r="G4061" s="58" t="s">
        <v>221</v>
      </c>
      <c r="H4061" s="58" t="s">
        <v>5185</v>
      </c>
      <c r="I4061" s="58" t="s">
        <v>25</v>
      </c>
      <c r="J4061" s="58" t="s">
        <v>25</v>
      </c>
      <c r="K4061" s="57"/>
      <c r="L4061" s="184">
        <v>0</v>
      </c>
      <c r="M4061" s="185">
        <v>124</v>
      </c>
      <c r="N4061" s="186">
        <v>0</v>
      </c>
      <c r="O4061" s="187">
        <f t="shared" si="533"/>
        <v>-124</v>
      </c>
      <c r="P4061" s="59">
        <f t="shared" si="531"/>
        <v>0</v>
      </c>
    </row>
    <row r="4062" spans="1:17" ht="15" x14ac:dyDescent="0.25">
      <c r="A4062" s="216">
        <f t="shared" si="527"/>
        <v>4059</v>
      </c>
      <c r="B4062" s="51" t="s">
        <v>5198</v>
      </c>
      <c r="C4062" s="52"/>
      <c r="D4062" s="52"/>
      <c r="E4062" s="52"/>
      <c r="F4062" s="52"/>
      <c r="G4062" s="52"/>
      <c r="H4062" s="52"/>
      <c r="I4062" s="52"/>
      <c r="J4062" s="52"/>
      <c r="K4062" s="53"/>
      <c r="L4062" s="183">
        <f>SUM(L4067:L4132)+L4133+L4619</f>
        <v>218080</v>
      </c>
      <c r="M4062" s="183">
        <f t="shared" ref="M4062:O4062" si="534">SUM(M4067:M4132)+M4133+M4619</f>
        <v>266285</v>
      </c>
      <c r="N4062" s="183">
        <f t="shared" si="534"/>
        <v>240683</v>
      </c>
      <c r="O4062" s="75">
        <f t="shared" si="534"/>
        <v>-25602</v>
      </c>
      <c r="P4062" s="54">
        <f t="shared" si="531"/>
        <v>90.385489231462529</v>
      </c>
      <c r="Q4062" s="145"/>
    </row>
    <row r="4063" spans="1:17" x14ac:dyDescent="0.2">
      <c r="A4063" s="228">
        <f t="shared" si="527"/>
        <v>4060</v>
      </c>
      <c r="B4063" s="85" t="s">
        <v>12</v>
      </c>
      <c r="C4063" s="16"/>
      <c r="D4063" s="16"/>
      <c r="E4063" s="16"/>
      <c r="F4063" s="16"/>
      <c r="G4063" s="16"/>
      <c r="H4063" s="16"/>
      <c r="I4063" s="16"/>
      <c r="J4063" s="16"/>
      <c r="K4063" s="17"/>
      <c r="L4063" s="76">
        <f>SUM(L4067:L4132)</f>
        <v>15400</v>
      </c>
      <c r="M4063" s="76">
        <f t="shared" ref="M4063:O4063" si="535">SUM(M4067:M4132)</f>
        <v>15625</v>
      </c>
      <c r="N4063" s="76">
        <f t="shared" si="535"/>
        <v>15254</v>
      </c>
      <c r="O4063" s="66">
        <f t="shared" si="535"/>
        <v>-371</v>
      </c>
      <c r="P4063" s="18">
        <f t="shared" si="531"/>
        <v>97.625600000000006</v>
      </c>
    </row>
    <row r="4064" spans="1:17" x14ac:dyDescent="0.2">
      <c r="A4064" s="229">
        <f t="shared" si="527"/>
        <v>4061</v>
      </c>
      <c r="B4064" s="86" t="s">
        <v>13</v>
      </c>
      <c r="C4064" s="20"/>
      <c r="D4064" s="20"/>
      <c r="E4064" s="20"/>
      <c r="F4064" s="20"/>
      <c r="G4064" s="20"/>
      <c r="H4064" s="20"/>
      <c r="I4064" s="20"/>
      <c r="J4064" s="20"/>
      <c r="K4064" s="21"/>
      <c r="L4064" s="170">
        <f>L4621</f>
        <v>0</v>
      </c>
      <c r="M4064" s="170">
        <f t="shared" ref="M4064:O4064" si="536">M4621</f>
        <v>7100</v>
      </c>
      <c r="N4064" s="170">
        <f t="shared" si="536"/>
        <v>3824</v>
      </c>
      <c r="O4064" s="171">
        <f t="shared" si="536"/>
        <v>-3276</v>
      </c>
      <c r="P4064" s="22">
        <f t="shared" si="531"/>
        <v>53.859154929577471</v>
      </c>
    </row>
    <row r="4065" spans="1:16" x14ac:dyDescent="0.2">
      <c r="A4065" s="240">
        <f t="shared" si="527"/>
        <v>4062</v>
      </c>
      <c r="B4065" s="146" t="s">
        <v>15</v>
      </c>
      <c r="C4065" s="28"/>
      <c r="D4065" s="28"/>
      <c r="E4065" s="28"/>
      <c r="F4065" s="28"/>
      <c r="G4065" s="28"/>
      <c r="H4065" s="28"/>
      <c r="I4065" s="28"/>
      <c r="J4065" s="28"/>
      <c r="K4065" s="29"/>
      <c r="L4065" s="173">
        <f>L4133</f>
        <v>78980</v>
      </c>
      <c r="M4065" s="173">
        <f t="shared" ref="M4065:O4065" si="537">M4133</f>
        <v>101178</v>
      </c>
      <c r="N4065" s="173">
        <f t="shared" si="537"/>
        <v>99487</v>
      </c>
      <c r="O4065" s="174">
        <f t="shared" si="537"/>
        <v>-1691</v>
      </c>
      <c r="P4065" s="30">
        <f t="shared" si="531"/>
        <v>98.328688054715457</v>
      </c>
    </row>
    <row r="4066" spans="1:16" s="2" customFormat="1" ht="28.5" x14ac:dyDescent="0.2">
      <c r="A4066" s="241">
        <f t="shared" si="527"/>
        <v>4063</v>
      </c>
      <c r="B4066" s="147" t="s">
        <v>16</v>
      </c>
      <c r="C4066" s="148"/>
      <c r="D4066" s="148"/>
      <c r="E4066" s="148"/>
      <c r="F4066" s="148"/>
      <c r="G4066" s="148"/>
      <c r="H4066" s="148"/>
      <c r="I4066" s="148"/>
      <c r="J4066" s="148"/>
      <c r="K4066" s="149"/>
      <c r="L4066" s="208">
        <f>L4620</f>
        <v>123700</v>
      </c>
      <c r="M4066" s="208">
        <f t="shared" ref="M4066:O4066" si="538">M4620</f>
        <v>142382</v>
      </c>
      <c r="N4066" s="208">
        <f t="shared" si="538"/>
        <v>122118</v>
      </c>
      <c r="O4066" s="209">
        <f t="shared" si="538"/>
        <v>-20264</v>
      </c>
      <c r="P4066" s="150">
        <f t="shared" si="531"/>
        <v>85.767863915382563</v>
      </c>
    </row>
    <row r="4067" spans="1:16" s="2" customFormat="1" outlineLevel="1" x14ac:dyDescent="0.2">
      <c r="A4067" s="217">
        <f t="shared" si="527"/>
        <v>4064</v>
      </c>
      <c r="B4067" s="57" t="s">
        <v>5199</v>
      </c>
      <c r="C4067" s="58" t="s">
        <v>23</v>
      </c>
      <c r="D4067" s="58" t="s">
        <v>5200</v>
      </c>
      <c r="E4067" s="58" t="s">
        <v>25</v>
      </c>
      <c r="F4067" s="58" t="s">
        <v>5201</v>
      </c>
      <c r="G4067" s="58" t="s">
        <v>49</v>
      </c>
      <c r="H4067" s="58"/>
      <c r="I4067" s="58" t="s">
        <v>25</v>
      </c>
      <c r="J4067" s="58" t="s">
        <v>25</v>
      </c>
      <c r="K4067" s="57"/>
      <c r="L4067" s="184">
        <v>0</v>
      </c>
      <c r="M4067" s="185">
        <v>60</v>
      </c>
      <c r="N4067" s="186">
        <v>60</v>
      </c>
      <c r="O4067" s="187">
        <f t="shared" ref="O4067:O4130" si="539">N4067-M4067</f>
        <v>0</v>
      </c>
      <c r="P4067" s="59">
        <f t="shared" si="531"/>
        <v>100</v>
      </c>
    </row>
    <row r="4068" spans="1:16" s="2" customFormat="1" outlineLevel="1" x14ac:dyDescent="0.2">
      <c r="A4068" s="217">
        <f t="shared" si="527"/>
        <v>4065</v>
      </c>
      <c r="B4068" s="57" t="s">
        <v>5202</v>
      </c>
      <c r="C4068" s="58" t="s">
        <v>23</v>
      </c>
      <c r="D4068" s="58" t="s">
        <v>5200</v>
      </c>
      <c r="E4068" s="58" t="s">
        <v>25</v>
      </c>
      <c r="F4068" s="58" t="s">
        <v>5203</v>
      </c>
      <c r="G4068" s="58" t="s">
        <v>49</v>
      </c>
      <c r="H4068" s="58"/>
      <c r="I4068" s="58" t="s">
        <v>25</v>
      </c>
      <c r="J4068" s="58" t="s">
        <v>25</v>
      </c>
      <c r="K4068" s="57"/>
      <c r="L4068" s="184">
        <v>0</v>
      </c>
      <c r="M4068" s="185">
        <v>24</v>
      </c>
      <c r="N4068" s="186">
        <v>21</v>
      </c>
      <c r="O4068" s="187">
        <f t="shared" si="539"/>
        <v>-3</v>
      </c>
      <c r="P4068" s="59">
        <f t="shared" si="531"/>
        <v>87.5</v>
      </c>
    </row>
    <row r="4069" spans="1:16" s="2" customFormat="1" outlineLevel="1" x14ac:dyDescent="0.2">
      <c r="A4069" s="217">
        <f t="shared" si="527"/>
        <v>4066</v>
      </c>
      <c r="B4069" s="57" t="s">
        <v>5204</v>
      </c>
      <c r="C4069" s="58" t="s">
        <v>23</v>
      </c>
      <c r="D4069" s="58" t="s">
        <v>5200</v>
      </c>
      <c r="E4069" s="58" t="s">
        <v>25</v>
      </c>
      <c r="F4069" s="58" t="s">
        <v>5203</v>
      </c>
      <c r="G4069" s="58" t="s">
        <v>73</v>
      </c>
      <c r="H4069" s="58"/>
      <c r="I4069" s="58" t="s">
        <v>25</v>
      </c>
      <c r="J4069" s="58" t="s">
        <v>25</v>
      </c>
      <c r="K4069" s="57"/>
      <c r="L4069" s="184">
        <v>6000</v>
      </c>
      <c r="M4069" s="185">
        <v>6000</v>
      </c>
      <c r="N4069" s="186">
        <v>6000</v>
      </c>
      <c r="O4069" s="187">
        <f t="shared" si="539"/>
        <v>0</v>
      </c>
      <c r="P4069" s="59">
        <f t="shared" si="531"/>
        <v>100</v>
      </c>
    </row>
    <row r="4070" spans="1:16" s="2" customFormat="1" outlineLevel="1" x14ac:dyDescent="0.2">
      <c r="A4070" s="217">
        <f t="shared" si="527"/>
        <v>4067</v>
      </c>
      <c r="B4070" s="57" t="s">
        <v>5205</v>
      </c>
      <c r="C4070" s="58" t="s">
        <v>23</v>
      </c>
      <c r="D4070" s="58" t="s">
        <v>5200</v>
      </c>
      <c r="E4070" s="58" t="s">
        <v>25</v>
      </c>
      <c r="F4070" s="58" t="s">
        <v>155</v>
      </c>
      <c r="G4070" s="58" t="s">
        <v>29</v>
      </c>
      <c r="H4070" s="58"/>
      <c r="I4070" s="58" t="s">
        <v>25</v>
      </c>
      <c r="J4070" s="58" t="s">
        <v>25</v>
      </c>
      <c r="K4070" s="57"/>
      <c r="L4070" s="184">
        <v>0</v>
      </c>
      <c r="M4070" s="185">
        <v>4</v>
      </c>
      <c r="N4070" s="186">
        <v>4</v>
      </c>
      <c r="O4070" s="187">
        <f t="shared" si="539"/>
        <v>0</v>
      </c>
      <c r="P4070" s="59">
        <f t="shared" si="531"/>
        <v>100</v>
      </c>
    </row>
    <row r="4071" spans="1:16" s="2" customFormat="1" outlineLevel="1" x14ac:dyDescent="0.2">
      <c r="A4071" s="217">
        <f t="shared" si="527"/>
        <v>4068</v>
      </c>
      <c r="B4071" s="57" t="s">
        <v>5206</v>
      </c>
      <c r="C4071" s="58" t="s">
        <v>23</v>
      </c>
      <c r="D4071" s="58" t="s">
        <v>5200</v>
      </c>
      <c r="E4071" s="58" t="s">
        <v>25</v>
      </c>
      <c r="F4071" s="58" t="s">
        <v>155</v>
      </c>
      <c r="G4071" s="58" t="s">
        <v>47</v>
      </c>
      <c r="H4071" s="58"/>
      <c r="I4071" s="58" t="s">
        <v>25</v>
      </c>
      <c r="J4071" s="58" t="s">
        <v>25</v>
      </c>
      <c r="K4071" s="57"/>
      <c r="L4071" s="184">
        <v>0</v>
      </c>
      <c r="M4071" s="185">
        <v>294</v>
      </c>
      <c r="N4071" s="186">
        <v>294</v>
      </c>
      <c r="O4071" s="187">
        <f t="shared" si="539"/>
        <v>0</v>
      </c>
      <c r="P4071" s="59">
        <f t="shared" si="531"/>
        <v>100</v>
      </c>
    </row>
    <row r="4072" spans="1:16" s="2" customFormat="1" outlineLevel="1" x14ac:dyDescent="0.2">
      <c r="A4072" s="217">
        <f t="shared" si="527"/>
        <v>4069</v>
      </c>
      <c r="B4072" s="57" t="s">
        <v>5207</v>
      </c>
      <c r="C4072" s="58" t="s">
        <v>23</v>
      </c>
      <c r="D4072" s="58" t="s">
        <v>5200</v>
      </c>
      <c r="E4072" s="58" t="s">
        <v>25</v>
      </c>
      <c r="F4072" s="58" t="s">
        <v>155</v>
      </c>
      <c r="G4072" s="58" t="s">
        <v>49</v>
      </c>
      <c r="H4072" s="58"/>
      <c r="I4072" s="58" t="s">
        <v>25</v>
      </c>
      <c r="J4072" s="58" t="s">
        <v>25</v>
      </c>
      <c r="K4072" s="57"/>
      <c r="L4072" s="184">
        <v>0</v>
      </c>
      <c r="M4072" s="185">
        <v>213</v>
      </c>
      <c r="N4072" s="186">
        <v>213</v>
      </c>
      <c r="O4072" s="187">
        <f t="shared" si="539"/>
        <v>0</v>
      </c>
      <c r="P4072" s="59">
        <f t="shared" si="531"/>
        <v>100</v>
      </c>
    </row>
    <row r="4073" spans="1:16" s="2" customFormat="1" outlineLevel="1" x14ac:dyDescent="0.2">
      <c r="A4073" s="217">
        <f t="shared" si="527"/>
        <v>4070</v>
      </c>
      <c r="B4073" s="57" t="s">
        <v>5208</v>
      </c>
      <c r="C4073" s="58" t="s">
        <v>23</v>
      </c>
      <c r="D4073" s="58" t="s">
        <v>5200</v>
      </c>
      <c r="E4073" s="58" t="s">
        <v>25</v>
      </c>
      <c r="F4073" s="58" t="s">
        <v>155</v>
      </c>
      <c r="G4073" s="58" t="s">
        <v>49</v>
      </c>
      <c r="H4073" s="58"/>
      <c r="I4073" s="58" t="s">
        <v>25</v>
      </c>
      <c r="J4073" s="58" t="s">
        <v>25</v>
      </c>
      <c r="K4073" s="57"/>
      <c r="L4073" s="184">
        <v>0</v>
      </c>
      <c r="M4073" s="185">
        <v>171</v>
      </c>
      <c r="N4073" s="186">
        <v>171</v>
      </c>
      <c r="O4073" s="187">
        <f t="shared" si="539"/>
        <v>0</v>
      </c>
      <c r="P4073" s="59">
        <f t="shared" si="531"/>
        <v>100</v>
      </c>
    </row>
    <row r="4074" spans="1:16" s="2" customFormat="1" ht="28.5" outlineLevel="1" x14ac:dyDescent="0.2">
      <c r="A4074" s="217">
        <f t="shared" si="527"/>
        <v>4071</v>
      </c>
      <c r="B4074" s="57" t="s">
        <v>5209</v>
      </c>
      <c r="C4074" s="58" t="s">
        <v>23</v>
      </c>
      <c r="D4074" s="58" t="s">
        <v>5200</v>
      </c>
      <c r="E4074" s="58" t="s">
        <v>25</v>
      </c>
      <c r="F4074" s="58" t="s">
        <v>155</v>
      </c>
      <c r="G4074" s="58" t="s">
        <v>31</v>
      </c>
      <c r="H4074" s="58"/>
      <c r="I4074" s="58" t="s">
        <v>25</v>
      </c>
      <c r="J4074" s="58" t="s">
        <v>25</v>
      </c>
      <c r="K4074" s="57"/>
      <c r="L4074" s="184">
        <v>0</v>
      </c>
      <c r="M4074" s="185">
        <v>50</v>
      </c>
      <c r="N4074" s="186">
        <v>50</v>
      </c>
      <c r="O4074" s="187">
        <f t="shared" si="539"/>
        <v>0</v>
      </c>
      <c r="P4074" s="59">
        <f t="shared" si="531"/>
        <v>100</v>
      </c>
    </row>
    <row r="4075" spans="1:16" s="2" customFormat="1" outlineLevel="1" x14ac:dyDescent="0.2">
      <c r="A4075" s="217">
        <f t="shared" si="527"/>
        <v>4072</v>
      </c>
      <c r="B4075" s="57" t="s">
        <v>5210</v>
      </c>
      <c r="C4075" s="58" t="s">
        <v>23</v>
      </c>
      <c r="D4075" s="58" t="s">
        <v>5200</v>
      </c>
      <c r="E4075" s="58" t="s">
        <v>25</v>
      </c>
      <c r="F4075" s="58" t="s">
        <v>155</v>
      </c>
      <c r="G4075" s="58" t="s">
        <v>31</v>
      </c>
      <c r="H4075" s="58"/>
      <c r="I4075" s="58" t="s">
        <v>25</v>
      </c>
      <c r="J4075" s="58" t="s">
        <v>25</v>
      </c>
      <c r="K4075" s="57"/>
      <c r="L4075" s="184">
        <v>0</v>
      </c>
      <c r="M4075" s="185">
        <v>50</v>
      </c>
      <c r="N4075" s="186">
        <v>50</v>
      </c>
      <c r="O4075" s="187">
        <f t="shared" si="539"/>
        <v>0</v>
      </c>
      <c r="P4075" s="59">
        <f t="shared" si="531"/>
        <v>100</v>
      </c>
    </row>
    <row r="4076" spans="1:16" s="2" customFormat="1" ht="28.5" outlineLevel="1" x14ac:dyDescent="0.2">
      <c r="A4076" s="217">
        <f t="shared" si="527"/>
        <v>4073</v>
      </c>
      <c r="B4076" s="57" t="s">
        <v>5211</v>
      </c>
      <c r="C4076" s="58" t="s">
        <v>23</v>
      </c>
      <c r="D4076" s="58" t="s">
        <v>5200</v>
      </c>
      <c r="E4076" s="58" t="s">
        <v>25</v>
      </c>
      <c r="F4076" s="58" t="s">
        <v>155</v>
      </c>
      <c r="G4076" s="58" t="s">
        <v>31</v>
      </c>
      <c r="H4076" s="58"/>
      <c r="I4076" s="58" t="s">
        <v>25</v>
      </c>
      <c r="J4076" s="58" t="s">
        <v>25</v>
      </c>
      <c r="K4076" s="57"/>
      <c r="L4076" s="184">
        <v>0</v>
      </c>
      <c r="M4076" s="185">
        <v>50</v>
      </c>
      <c r="N4076" s="186">
        <v>50</v>
      </c>
      <c r="O4076" s="187">
        <f t="shared" si="539"/>
        <v>0</v>
      </c>
      <c r="P4076" s="59">
        <f t="shared" si="531"/>
        <v>100</v>
      </c>
    </row>
    <row r="4077" spans="1:16" s="2" customFormat="1" outlineLevel="1" x14ac:dyDescent="0.2">
      <c r="A4077" s="217">
        <f t="shared" si="527"/>
        <v>4074</v>
      </c>
      <c r="B4077" s="57" t="s">
        <v>5212</v>
      </c>
      <c r="C4077" s="58" t="s">
        <v>23</v>
      </c>
      <c r="D4077" s="58" t="s">
        <v>5200</v>
      </c>
      <c r="E4077" s="58" t="s">
        <v>25</v>
      </c>
      <c r="F4077" s="58" t="s">
        <v>155</v>
      </c>
      <c r="G4077" s="58" t="s">
        <v>31</v>
      </c>
      <c r="H4077" s="58"/>
      <c r="I4077" s="58" t="s">
        <v>25</v>
      </c>
      <c r="J4077" s="58" t="s">
        <v>25</v>
      </c>
      <c r="K4077" s="57"/>
      <c r="L4077" s="184">
        <v>0</v>
      </c>
      <c r="M4077" s="185">
        <v>50</v>
      </c>
      <c r="N4077" s="186">
        <v>50</v>
      </c>
      <c r="O4077" s="187">
        <f t="shared" si="539"/>
        <v>0</v>
      </c>
      <c r="P4077" s="59">
        <f t="shared" si="531"/>
        <v>100</v>
      </c>
    </row>
    <row r="4078" spans="1:16" s="2" customFormat="1" outlineLevel="1" x14ac:dyDescent="0.2">
      <c r="A4078" s="217">
        <f t="shared" si="527"/>
        <v>4075</v>
      </c>
      <c r="B4078" s="57" t="s">
        <v>5213</v>
      </c>
      <c r="C4078" s="58" t="s">
        <v>23</v>
      </c>
      <c r="D4078" s="58" t="s">
        <v>5200</v>
      </c>
      <c r="E4078" s="58" t="s">
        <v>25</v>
      </c>
      <c r="F4078" s="58" t="s">
        <v>155</v>
      </c>
      <c r="G4078" s="58" t="s">
        <v>31</v>
      </c>
      <c r="H4078" s="58"/>
      <c r="I4078" s="58" t="s">
        <v>25</v>
      </c>
      <c r="J4078" s="58" t="s">
        <v>25</v>
      </c>
      <c r="K4078" s="57"/>
      <c r="L4078" s="184">
        <v>0</v>
      </c>
      <c r="M4078" s="185">
        <v>48</v>
      </c>
      <c r="N4078" s="186">
        <v>48</v>
      </c>
      <c r="O4078" s="187">
        <f t="shared" si="539"/>
        <v>0</v>
      </c>
      <c r="P4078" s="59">
        <f t="shared" si="531"/>
        <v>100</v>
      </c>
    </row>
    <row r="4079" spans="1:16" s="2" customFormat="1" ht="28.5" outlineLevel="1" x14ac:dyDescent="0.2">
      <c r="A4079" s="217">
        <f t="shared" si="527"/>
        <v>4076</v>
      </c>
      <c r="B4079" s="57" t="s">
        <v>5214</v>
      </c>
      <c r="C4079" s="58" t="s">
        <v>23</v>
      </c>
      <c r="D4079" s="58" t="s">
        <v>5200</v>
      </c>
      <c r="E4079" s="58" t="s">
        <v>25</v>
      </c>
      <c r="F4079" s="58" t="s">
        <v>155</v>
      </c>
      <c r="G4079" s="58" t="s">
        <v>31</v>
      </c>
      <c r="H4079" s="58"/>
      <c r="I4079" s="58" t="s">
        <v>25</v>
      </c>
      <c r="J4079" s="58" t="s">
        <v>25</v>
      </c>
      <c r="K4079" s="57"/>
      <c r="L4079" s="184">
        <v>0</v>
      </c>
      <c r="M4079" s="185">
        <v>49</v>
      </c>
      <c r="N4079" s="186">
        <v>49</v>
      </c>
      <c r="O4079" s="187">
        <f t="shared" si="539"/>
        <v>0</v>
      </c>
      <c r="P4079" s="59">
        <f t="shared" si="531"/>
        <v>100</v>
      </c>
    </row>
    <row r="4080" spans="1:16" s="2" customFormat="1" outlineLevel="1" x14ac:dyDescent="0.2">
      <c r="A4080" s="217">
        <f t="shared" si="527"/>
        <v>4077</v>
      </c>
      <c r="B4080" s="57" t="s">
        <v>5215</v>
      </c>
      <c r="C4080" s="58" t="s">
        <v>23</v>
      </c>
      <c r="D4080" s="58" t="s">
        <v>5200</v>
      </c>
      <c r="E4080" s="58" t="s">
        <v>25</v>
      </c>
      <c r="F4080" s="58" t="s">
        <v>5216</v>
      </c>
      <c r="G4080" s="58" t="s">
        <v>73</v>
      </c>
      <c r="H4080" s="58"/>
      <c r="I4080" s="58" t="s">
        <v>25</v>
      </c>
      <c r="J4080" s="58" t="s">
        <v>25</v>
      </c>
      <c r="K4080" s="57"/>
      <c r="L4080" s="184">
        <v>3000</v>
      </c>
      <c r="M4080" s="185">
        <v>3000</v>
      </c>
      <c r="N4080" s="186">
        <v>3000</v>
      </c>
      <c r="O4080" s="187">
        <f t="shared" si="539"/>
        <v>0</v>
      </c>
      <c r="P4080" s="59">
        <f t="shared" si="531"/>
        <v>100</v>
      </c>
    </row>
    <row r="4081" spans="1:16" s="2" customFormat="1" outlineLevel="1" x14ac:dyDescent="0.2">
      <c r="A4081" s="217">
        <f t="shared" si="527"/>
        <v>4078</v>
      </c>
      <c r="B4081" s="57" t="s">
        <v>5217</v>
      </c>
      <c r="C4081" s="58" t="s">
        <v>23</v>
      </c>
      <c r="D4081" s="58" t="s">
        <v>5200</v>
      </c>
      <c r="E4081" s="58" t="s">
        <v>25</v>
      </c>
      <c r="F4081" s="58" t="s">
        <v>43</v>
      </c>
      <c r="G4081" s="58" t="s">
        <v>553</v>
      </c>
      <c r="H4081" s="58"/>
      <c r="I4081" s="58" t="s">
        <v>25</v>
      </c>
      <c r="J4081" s="58" t="s">
        <v>25</v>
      </c>
      <c r="K4081" s="57"/>
      <c r="L4081" s="184">
        <v>0</v>
      </c>
      <c r="M4081" s="185">
        <v>48</v>
      </c>
      <c r="N4081" s="186">
        <v>48</v>
      </c>
      <c r="O4081" s="187">
        <f t="shared" si="539"/>
        <v>0</v>
      </c>
      <c r="P4081" s="59">
        <f t="shared" si="531"/>
        <v>100</v>
      </c>
    </row>
    <row r="4082" spans="1:16" s="2" customFormat="1" outlineLevel="1" x14ac:dyDescent="0.2">
      <c r="A4082" s="217">
        <f t="shared" si="527"/>
        <v>4079</v>
      </c>
      <c r="B4082" s="57" t="s">
        <v>5218</v>
      </c>
      <c r="C4082" s="58" t="s">
        <v>23</v>
      </c>
      <c r="D4082" s="58" t="s">
        <v>5200</v>
      </c>
      <c r="E4082" s="58" t="s">
        <v>25</v>
      </c>
      <c r="F4082" s="58" t="s">
        <v>43</v>
      </c>
      <c r="G4082" s="58" t="s">
        <v>553</v>
      </c>
      <c r="H4082" s="58"/>
      <c r="I4082" s="58" t="s">
        <v>25</v>
      </c>
      <c r="J4082" s="58" t="s">
        <v>25</v>
      </c>
      <c r="K4082" s="57"/>
      <c r="L4082" s="184">
        <v>0</v>
      </c>
      <c r="M4082" s="185">
        <v>59</v>
      </c>
      <c r="N4082" s="186">
        <v>59</v>
      </c>
      <c r="O4082" s="187">
        <f t="shared" si="539"/>
        <v>0</v>
      </c>
      <c r="P4082" s="59">
        <f t="shared" si="531"/>
        <v>100</v>
      </c>
    </row>
    <row r="4083" spans="1:16" s="2" customFormat="1" outlineLevel="1" x14ac:dyDescent="0.2">
      <c r="A4083" s="217">
        <f t="shared" si="527"/>
        <v>4080</v>
      </c>
      <c r="B4083" s="57" t="s">
        <v>5219</v>
      </c>
      <c r="C4083" s="58" t="s">
        <v>23</v>
      </c>
      <c r="D4083" s="58" t="s">
        <v>5200</v>
      </c>
      <c r="E4083" s="58" t="s">
        <v>25</v>
      </c>
      <c r="F4083" s="58" t="s">
        <v>43</v>
      </c>
      <c r="G4083" s="58" t="s">
        <v>553</v>
      </c>
      <c r="H4083" s="58"/>
      <c r="I4083" s="58" t="s">
        <v>25</v>
      </c>
      <c r="J4083" s="58" t="s">
        <v>25</v>
      </c>
      <c r="K4083" s="57"/>
      <c r="L4083" s="184">
        <v>100</v>
      </c>
      <c r="M4083" s="185">
        <v>0</v>
      </c>
      <c r="N4083" s="186">
        <v>0</v>
      </c>
      <c r="O4083" s="187">
        <f t="shared" si="539"/>
        <v>0</v>
      </c>
      <c r="P4083" s="59" t="s">
        <v>8417</v>
      </c>
    </row>
    <row r="4084" spans="1:16" s="2" customFormat="1" outlineLevel="1" x14ac:dyDescent="0.2">
      <c r="A4084" s="217">
        <f t="shared" si="527"/>
        <v>4081</v>
      </c>
      <c r="B4084" s="57" t="s">
        <v>5220</v>
      </c>
      <c r="C4084" s="58" t="s">
        <v>23</v>
      </c>
      <c r="D4084" s="58" t="s">
        <v>5200</v>
      </c>
      <c r="E4084" s="58" t="s">
        <v>25</v>
      </c>
      <c r="F4084" s="58" t="s">
        <v>43</v>
      </c>
      <c r="G4084" s="58" t="s">
        <v>29</v>
      </c>
      <c r="H4084" s="58"/>
      <c r="I4084" s="58" t="s">
        <v>25</v>
      </c>
      <c r="J4084" s="58" t="s">
        <v>25</v>
      </c>
      <c r="K4084" s="57"/>
      <c r="L4084" s="184">
        <v>0</v>
      </c>
      <c r="M4084" s="185">
        <v>42</v>
      </c>
      <c r="N4084" s="186">
        <v>42</v>
      </c>
      <c r="O4084" s="187">
        <f t="shared" si="539"/>
        <v>0</v>
      </c>
      <c r="P4084" s="59">
        <f t="shared" si="531"/>
        <v>100</v>
      </c>
    </row>
    <row r="4085" spans="1:16" s="2" customFormat="1" outlineLevel="1" x14ac:dyDescent="0.2">
      <c r="A4085" s="217">
        <f t="shared" si="527"/>
        <v>4082</v>
      </c>
      <c r="B4085" s="57" t="s">
        <v>5221</v>
      </c>
      <c r="C4085" s="58" t="s">
        <v>23</v>
      </c>
      <c r="D4085" s="58" t="s">
        <v>5200</v>
      </c>
      <c r="E4085" s="58" t="s">
        <v>25</v>
      </c>
      <c r="F4085" s="58" t="s">
        <v>43</v>
      </c>
      <c r="G4085" s="58" t="s">
        <v>325</v>
      </c>
      <c r="H4085" s="58"/>
      <c r="I4085" s="58" t="s">
        <v>25</v>
      </c>
      <c r="J4085" s="58" t="s">
        <v>25</v>
      </c>
      <c r="K4085" s="57"/>
      <c r="L4085" s="184">
        <v>0</v>
      </c>
      <c r="M4085" s="185">
        <v>8</v>
      </c>
      <c r="N4085" s="186">
        <v>8</v>
      </c>
      <c r="O4085" s="187">
        <f t="shared" si="539"/>
        <v>0</v>
      </c>
      <c r="P4085" s="59">
        <f t="shared" si="531"/>
        <v>100</v>
      </c>
    </row>
    <row r="4086" spans="1:16" s="2" customFormat="1" outlineLevel="1" x14ac:dyDescent="0.2">
      <c r="A4086" s="217">
        <f t="shared" si="527"/>
        <v>4083</v>
      </c>
      <c r="B4086" s="57" t="s">
        <v>5222</v>
      </c>
      <c r="C4086" s="58" t="s">
        <v>23</v>
      </c>
      <c r="D4086" s="58" t="s">
        <v>5200</v>
      </c>
      <c r="E4086" s="58" t="s">
        <v>25</v>
      </c>
      <c r="F4086" s="58" t="s">
        <v>43</v>
      </c>
      <c r="G4086" s="58" t="s">
        <v>325</v>
      </c>
      <c r="H4086" s="58"/>
      <c r="I4086" s="58" t="s">
        <v>25</v>
      </c>
      <c r="J4086" s="58" t="s">
        <v>25</v>
      </c>
      <c r="K4086" s="57"/>
      <c r="L4086" s="184">
        <v>0</v>
      </c>
      <c r="M4086" s="185">
        <v>5</v>
      </c>
      <c r="N4086" s="186">
        <v>5</v>
      </c>
      <c r="O4086" s="187">
        <f t="shared" si="539"/>
        <v>0</v>
      </c>
      <c r="P4086" s="59">
        <f t="shared" si="531"/>
        <v>100</v>
      </c>
    </row>
    <row r="4087" spans="1:16" s="2" customFormat="1" outlineLevel="1" x14ac:dyDescent="0.2">
      <c r="A4087" s="217">
        <f t="shared" si="527"/>
        <v>4084</v>
      </c>
      <c r="B4087" s="57" t="s">
        <v>5223</v>
      </c>
      <c r="C4087" s="58" t="s">
        <v>23</v>
      </c>
      <c r="D4087" s="58" t="s">
        <v>5200</v>
      </c>
      <c r="E4087" s="58" t="s">
        <v>25</v>
      </c>
      <c r="F4087" s="58" t="s">
        <v>43</v>
      </c>
      <c r="G4087" s="58" t="s">
        <v>200</v>
      </c>
      <c r="H4087" s="58"/>
      <c r="I4087" s="58" t="s">
        <v>25</v>
      </c>
      <c r="J4087" s="58" t="s">
        <v>25</v>
      </c>
      <c r="K4087" s="57"/>
      <c r="L4087" s="184">
        <v>0</v>
      </c>
      <c r="M4087" s="185">
        <v>12</v>
      </c>
      <c r="N4087" s="186">
        <v>12</v>
      </c>
      <c r="O4087" s="187">
        <f t="shared" si="539"/>
        <v>0</v>
      </c>
      <c r="P4087" s="59">
        <f t="shared" si="531"/>
        <v>100</v>
      </c>
    </row>
    <row r="4088" spans="1:16" s="2" customFormat="1" ht="14.25" customHeight="1" outlineLevel="1" x14ac:dyDescent="0.2">
      <c r="A4088" s="217">
        <f t="shared" si="527"/>
        <v>4085</v>
      </c>
      <c r="B4088" s="57" t="s">
        <v>5224</v>
      </c>
      <c r="C4088" s="58" t="s">
        <v>23</v>
      </c>
      <c r="D4088" s="58" t="s">
        <v>5200</v>
      </c>
      <c r="E4088" s="58" t="s">
        <v>25</v>
      </c>
      <c r="F4088" s="58" t="s">
        <v>43</v>
      </c>
      <c r="G4088" s="58" t="s">
        <v>200</v>
      </c>
      <c r="H4088" s="58"/>
      <c r="I4088" s="58" t="s">
        <v>25</v>
      </c>
      <c r="J4088" s="58" t="s">
        <v>25</v>
      </c>
      <c r="K4088" s="57"/>
      <c r="L4088" s="184">
        <v>0</v>
      </c>
      <c r="M4088" s="185">
        <v>12</v>
      </c>
      <c r="N4088" s="186">
        <v>12</v>
      </c>
      <c r="O4088" s="187">
        <f t="shared" si="539"/>
        <v>0</v>
      </c>
      <c r="P4088" s="59">
        <f t="shared" si="531"/>
        <v>100</v>
      </c>
    </row>
    <row r="4089" spans="1:16" s="2" customFormat="1" outlineLevel="1" x14ac:dyDescent="0.2">
      <c r="A4089" s="217">
        <f t="shared" si="527"/>
        <v>4086</v>
      </c>
      <c r="B4089" s="57" t="s">
        <v>5225</v>
      </c>
      <c r="C4089" s="58" t="s">
        <v>23</v>
      </c>
      <c r="D4089" s="58" t="s">
        <v>5200</v>
      </c>
      <c r="E4089" s="58" t="s">
        <v>25</v>
      </c>
      <c r="F4089" s="58" t="s">
        <v>43</v>
      </c>
      <c r="G4089" s="58" t="s">
        <v>471</v>
      </c>
      <c r="H4089" s="58"/>
      <c r="I4089" s="58" t="s">
        <v>25</v>
      </c>
      <c r="J4089" s="58" t="s">
        <v>25</v>
      </c>
      <c r="K4089" s="57"/>
      <c r="L4089" s="184">
        <v>0</v>
      </c>
      <c r="M4089" s="185">
        <v>7</v>
      </c>
      <c r="N4089" s="186">
        <v>7</v>
      </c>
      <c r="O4089" s="187">
        <f t="shared" si="539"/>
        <v>0</v>
      </c>
      <c r="P4089" s="59">
        <f t="shared" si="531"/>
        <v>100</v>
      </c>
    </row>
    <row r="4090" spans="1:16" s="2" customFormat="1" ht="28.5" outlineLevel="1" x14ac:dyDescent="0.2">
      <c r="A4090" s="217">
        <f t="shared" si="527"/>
        <v>4087</v>
      </c>
      <c r="B4090" s="57" t="s">
        <v>5226</v>
      </c>
      <c r="C4090" s="58" t="s">
        <v>23</v>
      </c>
      <c r="D4090" s="58" t="s">
        <v>5200</v>
      </c>
      <c r="E4090" s="58" t="s">
        <v>25</v>
      </c>
      <c r="F4090" s="58" t="s">
        <v>43</v>
      </c>
      <c r="G4090" s="58" t="s">
        <v>471</v>
      </c>
      <c r="H4090" s="58"/>
      <c r="I4090" s="58" t="s">
        <v>25</v>
      </c>
      <c r="J4090" s="58" t="s">
        <v>25</v>
      </c>
      <c r="K4090" s="57"/>
      <c r="L4090" s="184">
        <v>0</v>
      </c>
      <c r="M4090" s="185">
        <v>5</v>
      </c>
      <c r="N4090" s="186">
        <v>5</v>
      </c>
      <c r="O4090" s="187">
        <f t="shared" si="539"/>
        <v>0</v>
      </c>
      <c r="P4090" s="59">
        <f t="shared" si="531"/>
        <v>100</v>
      </c>
    </row>
    <row r="4091" spans="1:16" s="2" customFormat="1" ht="28.5" outlineLevel="1" x14ac:dyDescent="0.2">
      <c r="A4091" s="217">
        <f t="shared" si="527"/>
        <v>4088</v>
      </c>
      <c r="B4091" s="57" t="s">
        <v>5227</v>
      </c>
      <c r="C4091" s="58" t="s">
        <v>23</v>
      </c>
      <c r="D4091" s="58" t="s">
        <v>5200</v>
      </c>
      <c r="E4091" s="58" t="s">
        <v>25</v>
      </c>
      <c r="F4091" s="58" t="s">
        <v>43</v>
      </c>
      <c r="G4091" s="58" t="s">
        <v>250</v>
      </c>
      <c r="H4091" s="58"/>
      <c r="I4091" s="58" t="s">
        <v>25</v>
      </c>
      <c r="J4091" s="58" t="s">
        <v>25</v>
      </c>
      <c r="K4091" s="57"/>
      <c r="L4091" s="184">
        <v>0</v>
      </c>
      <c r="M4091" s="185">
        <v>1</v>
      </c>
      <c r="N4091" s="186">
        <v>1</v>
      </c>
      <c r="O4091" s="187">
        <f t="shared" si="539"/>
        <v>0</v>
      </c>
      <c r="P4091" s="59">
        <f t="shared" si="531"/>
        <v>100</v>
      </c>
    </row>
    <row r="4092" spans="1:16" s="2" customFormat="1" outlineLevel="1" x14ac:dyDescent="0.2">
      <c r="A4092" s="217">
        <f t="shared" si="527"/>
        <v>4089</v>
      </c>
      <c r="B4092" s="57" t="s">
        <v>5228</v>
      </c>
      <c r="C4092" s="58" t="s">
        <v>23</v>
      </c>
      <c r="D4092" s="58" t="s">
        <v>5200</v>
      </c>
      <c r="E4092" s="58" t="s">
        <v>25</v>
      </c>
      <c r="F4092" s="58" t="s">
        <v>43</v>
      </c>
      <c r="G4092" s="58" t="s">
        <v>45</v>
      </c>
      <c r="H4092" s="58"/>
      <c r="I4092" s="58" t="s">
        <v>25</v>
      </c>
      <c r="J4092" s="58" t="s">
        <v>25</v>
      </c>
      <c r="K4092" s="57"/>
      <c r="L4092" s="184">
        <v>0</v>
      </c>
      <c r="M4092" s="185">
        <v>70</v>
      </c>
      <c r="N4092" s="186">
        <v>70</v>
      </c>
      <c r="O4092" s="187">
        <f t="shared" si="539"/>
        <v>0</v>
      </c>
      <c r="P4092" s="59">
        <f t="shared" si="531"/>
        <v>100</v>
      </c>
    </row>
    <row r="4093" spans="1:16" s="2" customFormat="1" outlineLevel="1" x14ac:dyDescent="0.2">
      <c r="A4093" s="217">
        <f t="shared" si="527"/>
        <v>4090</v>
      </c>
      <c r="B4093" s="57" t="s">
        <v>5229</v>
      </c>
      <c r="C4093" s="58" t="s">
        <v>23</v>
      </c>
      <c r="D4093" s="58" t="s">
        <v>5200</v>
      </c>
      <c r="E4093" s="58" t="s">
        <v>25</v>
      </c>
      <c r="F4093" s="58" t="s">
        <v>43</v>
      </c>
      <c r="G4093" s="58" t="s">
        <v>45</v>
      </c>
      <c r="H4093" s="58"/>
      <c r="I4093" s="58" t="s">
        <v>25</v>
      </c>
      <c r="J4093" s="58" t="s">
        <v>25</v>
      </c>
      <c r="K4093" s="57"/>
      <c r="L4093" s="184">
        <v>0</v>
      </c>
      <c r="M4093" s="185">
        <v>138</v>
      </c>
      <c r="N4093" s="186">
        <v>138</v>
      </c>
      <c r="O4093" s="187">
        <f t="shared" si="539"/>
        <v>0</v>
      </c>
      <c r="P4093" s="59">
        <f t="shared" si="531"/>
        <v>100</v>
      </c>
    </row>
    <row r="4094" spans="1:16" s="2" customFormat="1" outlineLevel="1" x14ac:dyDescent="0.2">
      <c r="A4094" s="217">
        <f t="shared" si="527"/>
        <v>4091</v>
      </c>
      <c r="B4094" s="57" t="s">
        <v>5230</v>
      </c>
      <c r="C4094" s="58" t="s">
        <v>23</v>
      </c>
      <c r="D4094" s="58" t="s">
        <v>5200</v>
      </c>
      <c r="E4094" s="58" t="s">
        <v>25</v>
      </c>
      <c r="F4094" s="58" t="s">
        <v>43</v>
      </c>
      <c r="G4094" s="58" t="s">
        <v>45</v>
      </c>
      <c r="H4094" s="58"/>
      <c r="I4094" s="58" t="s">
        <v>25</v>
      </c>
      <c r="J4094" s="58" t="s">
        <v>25</v>
      </c>
      <c r="K4094" s="57"/>
      <c r="L4094" s="184">
        <v>0</v>
      </c>
      <c r="M4094" s="185">
        <v>851</v>
      </c>
      <c r="N4094" s="186">
        <v>851</v>
      </c>
      <c r="O4094" s="187">
        <f t="shared" si="539"/>
        <v>0</v>
      </c>
      <c r="P4094" s="59">
        <f t="shared" si="531"/>
        <v>100</v>
      </c>
    </row>
    <row r="4095" spans="1:16" s="2" customFormat="1" outlineLevel="1" x14ac:dyDescent="0.2">
      <c r="A4095" s="217">
        <f t="shared" si="527"/>
        <v>4092</v>
      </c>
      <c r="B4095" s="57" t="s">
        <v>5231</v>
      </c>
      <c r="C4095" s="58" t="s">
        <v>23</v>
      </c>
      <c r="D4095" s="58" t="s">
        <v>5200</v>
      </c>
      <c r="E4095" s="58" t="s">
        <v>25</v>
      </c>
      <c r="F4095" s="58" t="s">
        <v>43</v>
      </c>
      <c r="G4095" s="58" t="s">
        <v>45</v>
      </c>
      <c r="H4095" s="58"/>
      <c r="I4095" s="58" t="s">
        <v>25</v>
      </c>
      <c r="J4095" s="58" t="s">
        <v>25</v>
      </c>
      <c r="K4095" s="57"/>
      <c r="L4095" s="184">
        <v>0</v>
      </c>
      <c r="M4095" s="185">
        <v>148</v>
      </c>
      <c r="N4095" s="186">
        <v>148</v>
      </c>
      <c r="O4095" s="187">
        <f t="shared" si="539"/>
        <v>0</v>
      </c>
      <c r="P4095" s="59">
        <f t="shared" si="531"/>
        <v>100</v>
      </c>
    </row>
    <row r="4096" spans="1:16" s="2" customFormat="1" outlineLevel="1" x14ac:dyDescent="0.2">
      <c r="A4096" s="217">
        <f t="shared" si="527"/>
        <v>4093</v>
      </c>
      <c r="B4096" s="57" t="s">
        <v>5232</v>
      </c>
      <c r="C4096" s="58" t="s">
        <v>23</v>
      </c>
      <c r="D4096" s="58" t="s">
        <v>5200</v>
      </c>
      <c r="E4096" s="58" t="s">
        <v>25</v>
      </c>
      <c r="F4096" s="58" t="s">
        <v>43</v>
      </c>
      <c r="G4096" s="58" t="s">
        <v>45</v>
      </c>
      <c r="H4096" s="58"/>
      <c r="I4096" s="58" t="s">
        <v>25</v>
      </c>
      <c r="J4096" s="58" t="s">
        <v>25</v>
      </c>
      <c r="K4096" s="57"/>
      <c r="L4096" s="184">
        <v>400</v>
      </c>
      <c r="M4096" s="185">
        <v>0</v>
      </c>
      <c r="N4096" s="186">
        <v>0</v>
      </c>
      <c r="O4096" s="187">
        <f t="shared" si="539"/>
        <v>0</v>
      </c>
      <c r="P4096" s="59" t="s">
        <v>8417</v>
      </c>
    </row>
    <row r="4097" spans="1:16" s="2" customFormat="1" ht="28.5" outlineLevel="1" x14ac:dyDescent="0.2">
      <c r="A4097" s="217">
        <f t="shared" si="527"/>
        <v>4094</v>
      </c>
      <c r="B4097" s="57" t="s">
        <v>5233</v>
      </c>
      <c r="C4097" s="58" t="s">
        <v>23</v>
      </c>
      <c r="D4097" s="58" t="s">
        <v>5200</v>
      </c>
      <c r="E4097" s="58" t="s">
        <v>25</v>
      </c>
      <c r="F4097" s="58" t="s">
        <v>43</v>
      </c>
      <c r="G4097" s="58" t="s">
        <v>47</v>
      </c>
      <c r="H4097" s="58"/>
      <c r="I4097" s="58" t="s">
        <v>25</v>
      </c>
      <c r="J4097" s="58" t="s">
        <v>25</v>
      </c>
      <c r="K4097" s="57"/>
      <c r="L4097" s="184">
        <v>0</v>
      </c>
      <c r="M4097" s="185">
        <v>194</v>
      </c>
      <c r="N4097" s="186">
        <v>194</v>
      </c>
      <c r="O4097" s="187">
        <f t="shared" si="539"/>
        <v>0</v>
      </c>
      <c r="P4097" s="59">
        <f t="shared" si="531"/>
        <v>100</v>
      </c>
    </row>
    <row r="4098" spans="1:16" s="2" customFormat="1" ht="28.5" outlineLevel="1" x14ac:dyDescent="0.2">
      <c r="A4098" s="217">
        <f t="shared" si="527"/>
        <v>4095</v>
      </c>
      <c r="B4098" s="57" t="s">
        <v>5234</v>
      </c>
      <c r="C4098" s="58" t="s">
        <v>23</v>
      </c>
      <c r="D4098" s="58" t="s">
        <v>5200</v>
      </c>
      <c r="E4098" s="58" t="s">
        <v>25</v>
      </c>
      <c r="F4098" s="58" t="s">
        <v>43</v>
      </c>
      <c r="G4098" s="58" t="s">
        <v>47</v>
      </c>
      <c r="H4098" s="58"/>
      <c r="I4098" s="58" t="s">
        <v>25</v>
      </c>
      <c r="J4098" s="58" t="s">
        <v>25</v>
      </c>
      <c r="K4098" s="57"/>
      <c r="L4098" s="184">
        <v>0</v>
      </c>
      <c r="M4098" s="185">
        <v>250</v>
      </c>
      <c r="N4098" s="186">
        <v>250</v>
      </c>
      <c r="O4098" s="187">
        <f t="shared" si="539"/>
        <v>0</v>
      </c>
      <c r="P4098" s="59">
        <f t="shared" si="531"/>
        <v>100</v>
      </c>
    </row>
    <row r="4099" spans="1:16" s="2" customFormat="1" outlineLevel="1" x14ac:dyDescent="0.2">
      <c r="A4099" s="217">
        <f t="shared" si="527"/>
        <v>4096</v>
      </c>
      <c r="B4099" s="57" t="s">
        <v>5235</v>
      </c>
      <c r="C4099" s="58" t="s">
        <v>23</v>
      </c>
      <c r="D4099" s="58" t="s">
        <v>5200</v>
      </c>
      <c r="E4099" s="58" t="s">
        <v>25</v>
      </c>
      <c r="F4099" s="58" t="s">
        <v>43</v>
      </c>
      <c r="G4099" s="58" t="s">
        <v>47</v>
      </c>
      <c r="H4099" s="58"/>
      <c r="I4099" s="58" t="s">
        <v>25</v>
      </c>
      <c r="J4099" s="58" t="s">
        <v>25</v>
      </c>
      <c r="K4099" s="57"/>
      <c r="L4099" s="184">
        <v>0</v>
      </c>
      <c r="M4099" s="185">
        <v>248</v>
      </c>
      <c r="N4099" s="186">
        <v>165</v>
      </c>
      <c r="O4099" s="187">
        <f t="shared" si="539"/>
        <v>-83</v>
      </c>
      <c r="P4099" s="59">
        <f t="shared" si="531"/>
        <v>66.532258064516128</v>
      </c>
    </row>
    <row r="4100" spans="1:16" s="2" customFormat="1" outlineLevel="1" x14ac:dyDescent="0.2">
      <c r="A4100" s="217">
        <f t="shared" si="527"/>
        <v>4097</v>
      </c>
      <c r="B4100" s="57" t="s">
        <v>5236</v>
      </c>
      <c r="C4100" s="58" t="s">
        <v>23</v>
      </c>
      <c r="D4100" s="58" t="s">
        <v>5200</v>
      </c>
      <c r="E4100" s="58" t="s">
        <v>25</v>
      </c>
      <c r="F4100" s="58" t="s">
        <v>43</v>
      </c>
      <c r="G4100" s="58" t="s">
        <v>47</v>
      </c>
      <c r="H4100" s="58"/>
      <c r="I4100" s="58" t="s">
        <v>25</v>
      </c>
      <c r="J4100" s="58" t="s">
        <v>25</v>
      </c>
      <c r="K4100" s="57"/>
      <c r="L4100" s="184">
        <v>0</v>
      </c>
      <c r="M4100" s="185">
        <v>272</v>
      </c>
      <c r="N4100" s="186">
        <v>272</v>
      </c>
      <c r="O4100" s="187">
        <f t="shared" si="539"/>
        <v>0</v>
      </c>
      <c r="P4100" s="59">
        <f t="shared" si="531"/>
        <v>100</v>
      </c>
    </row>
    <row r="4101" spans="1:16" s="2" customFormat="1" ht="28.5" outlineLevel="1" x14ac:dyDescent="0.2">
      <c r="A4101" s="217">
        <f t="shared" si="527"/>
        <v>4098</v>
      </c>
      <c r="B4101" s="57" t="s">
        <v>5237</v>
      </c>
      <c r="C4101" s="58" t="s">
        <v>23</v>
      </c>
      <c r="D4101" s="58" t="s">
        <v>5200</v>
      </c>
      <c r="E4101" s="58" t="s">
        <v>25</v>
      </c>
      <c r="F4101" s="58" t="s">
        <v>43</v>
      </c>
      <c r="G4101" s="58" t="s">
        <v>47</v>
      </c>
      <c r="H4101" s="58"/>
      <c r="I4101" s="58" t="s">
        <v>25</v>
      </c>
      <c r="J4101" s="58" t="s">
        <v>25</v>
      </c>
      <c r="K4101" s="57"/>
      <c r="L4101" s="184">
        <v>0</v>
      </c>
      <c r="M4101" s="185">
        <v>248</v>
      </c>
      <c r="N4101" s="186">
        <v>200</v>
      </c>
      <c r="O4101" s="187">
        <f t="shared" si="539"/>
        <v>-48</v>
      </c>
      <c r="P4101" s="59">
        <f t="shared" si="531"/>
        <v>80.645161290322577</v>
      </c>
    </row>
    <row r="4102" spans="1:16" s="2" customFormat="1" outlineLevel="1" x14ac:dyDescent="0.2">
      <c r="A4102" s="217">
        <f t="shared" ref="A4102:A4165" si="540">A4101+1</f>
        <v>4099</v>
      </c>
      <c r="B4102" s="57" t="s">
        <v>4354</v>
      </c>
      <c r="C4102" s="58" t="s">
        <v>23</v>
      </c>
      <c r="D4102" s="58" t="s">
        <v>5200</v>
      </c>
      <c r="E4102" s="58" t="s">
        <v>25</v>
      </c>
      <c r="F4102" s="58" t="s">
        <v>43</v>
      </c>
      <c r="G4102" s="58" t="s">
        <v>47</v>
      </c>
      <c r="H4102" s="58"/>
      <c r="I4102" s="58" t="s">
        <v>25</v>
      </c>
      <c r="J4102" s="58" t="s">
        <v>25</v>
      </c>
      <c r="K4102" s="57" t="s">
        <v>25</v>
      </c>
      <c r="L4102" s="184">
        <v>2000</v>
      </c>
      <c r="M4102" s="185">
        <v>0</v>
      </c>
      <c r="N4102" s="186">
        <v>0</v>
      </c>
      <c r="O4102" s="187">
        <f t="shared" si="539"/>
        <v>0</v>
      </c>
      <c r="P4102" s="59" t="s">
        <v>8417</v>
      </c>
    </row>
    <row r="4103" spans="1:16" s="2" customFormat="1" outlineLevel="1" x14ac:dyDescent="0.2">
      <c r="A4103" s="217">
        <f t="shared" si="540"/>
        <v>4100</v>
      </c>
      <c r="B4103" s="57" t="s">
        <v>5238</v>
      </c>
      <c r="C4103" s="58" t="s">
        <v>23</v>
      </c>
      <c r="D4103" s="58" t="s">
        <v>5200</v>
      </c>
      <c r="E4103" s="58" t="s">
        <v>25</v>
      </c>
      <c r="F4103" s="58" t="s">
        <v>43</v>
      </c>
      <c r="G4103" s="58" t="s">
        <v>49</v>
      </c>
      <c r="H4103" s="58"/>
      <c r="I4103" s="58" t="s">
        <v>25</v>
      </c>
      <c r="J4103" s="58" t="s">
        <v>25</v>
      </c>
      <c r="K4103" s="57"/>
      <c r="L4103" s="184">
        <v>0</v>
      </c>
      <c r="M4103" s="185">
        <v>60</v>
      </c>
      <c r="N4103" s="186">
        <v>21</v>
      </c>
      <c r="O4103" s="187">
        <f t="shared" si="539"/>
        <v>-39</v>
      </c>
      <c r="P4103" s="59">
        <f t="shared" si="531"/>
        <v>35</v>
      </c>
    </row>
    <row r="4104" spans="1:16" s="2" customFormat="1" ht="14.25" customHeight="1" outlineLevel="1" x14ac:dyDescent="0.2">
      <c r="A4104" s="217">
        <f t="shared" si="540"/>
        <v>4101</v>
      </c>
      <c r="B4104" s="57" t="s">
        <v>5239</v>
      </c>
      <c r="C4104" s="58" t="s">
        <v>23</v>
      </c>
      <c r="D4104" s="58" t="s">
        <v>5200</v>
      </c>
      <c r="E4104" s="58" t="s">
        <v>25</v>
      </c>
      <c r="F4104" s="58" t="s">
        <v>43</v>
      </c>
      <c r="G4104" s="58" t="s">
        <v>49</v>
      </c>
      <c r="H4104" s="58"/>
      <c r="I4104" s="58" t="s">
        <v>25</v>
      </c>
      <c r="J4104" s="58" t="s">
        <v>25</v>
      </c>
      <c r="K4104" s="57"/>
      <c r="L4104" s="184">
        <v>0</v>
      </c>
      <c r="M4104" s="185">
        <v>185</v>
      </c>
      <c r="N4104" s="186">
        <v>185</v>
      </c>
      <c r="O4104" s="187">
        <f t="shared" si="539"/>
        <v>0</v>
      </c>
      <c r="P4104" s="59">
        <f t="shared" si="531"/>
        <v>100</v>
      </c>
    </row>
    <row r="4105" spans="1:16" s="2" customFormat="1" outlineLevel="1" x14ac:dyDescent="0.2">
      <c r="A4105" s="217">
        <f t="shared" si="540"/>
        <v>4102</v>
      </c>
      <c r="B4105" s="57" t="s">
        <v>5240</v>
      </c>
      <c r="C4105" s="58" t="s">
        <v>23</v>
      </c>
      <c r="D4105" s="58" t="s">
        <v>5200</v>
      </c>
      <c r="E4105" s="58" t="s">
        <v>25</v>
      </c>
      <c r="F4105" s="58" t="s">
        <v>43</v>
      </c>
      <c r="G4105" s="58" t="s">
        <v>49</v>
      </c>
      <c r="H4105" s="58"/>
      <c r="I4105" s="58" t="s">
        <v>25</v>
      </c>
      <c r="J4105" s="58" t="s">
        <v>25</v>
      </c>
      <c r="K4105" s="57"/>
      <c r="L4105" s="184">
        <v>850</v>
      </c>
      <c r="M4105" s="185">
        <v>0</v>
      </c>
      <c r="N4105" s="186">
        <v>0</v>
      </c>
      <c r="O4105" s="187">
        <f t="shared" si="539"/>
        <v>0</v>
      </c>
      <c r="P4105" s="59" t="s">
        <v>8417</v>
      </c>
    </row>
    <row r="4106" spans="1:16" s="2" customFormat="1" ht="28.5" outlineLevel="1" x14ac:dyDescent="0.2">
      <c r="A4106" s="217">
        <f t="shared" si="540"/>
        <v>4103</v>
      </c>
      <c r="B4106" s="57" t="s">
        <v>5241</v>
      </c>
      <c r="C4106" s="58" t="s">
        <v>23</v>
      </c>
      <c r="D4106" s="58" t="s">
        <v>5200</v>
      </c>
      <c r="E4106" s="58" t="s">
        <v>25</v>
      </c>
      <c r="F4106" s="58" t="s">
        <v>43</v>
      </c>
      <c r="G4106" s="58" t="s">
        <v>31</v>
      </c>
      <c r="H4106" s="58"/>
      <c r="I4106" s="58" t="s">
        <v>25</v>
      </c>
      <c r="J4106" s="58" t="s">
        <v>25</v>
      </c>
      <c r="K4106" s="57"/>
      <c r="L4106" s="184">
        <v>0</v>
      </c>
      <c r="M4106" s="185">
        <v>200</v>
      </c>
      <c r="N4106" s="186">
        <v>200</v>
      </c>
      <c r="O4106" s="187">
        <f t="shared" si="539"/>
        <v>0</v>
      </c>
      <c r="P4106" s="59">
        <f t="shared" si="531"/>
        <v>100</v>
      </c>
    </row>
    <row r="4107" spans="1:16" s="2" customFormat="1" outlineLevel="1" x14ac:dyDescent="0.2">
      <c r="A4107" s="217">
        <f t="shared" si="540"/>
        <v>4104</v>
      </c>
      <c r="B4107" s="57" t="s">
        <v>5242</v>
      </c>
      <c r="C4107" s="58" t="s">
        <v>23</v>
      </c>
      <c r="D4107" s="58" t="s">
        <v>5200</v>
      </c>
      <c r="E4107" s="58" t="s">
        <v>25</v>
      </c>
      <c r="F4107" s="58" t="s">
        <v>43</v>
      </c>
      <c r="G4107" s="58" t="s">
        <v>31</v>
      </c>
      <c r="H4107" s="58"/>
      <c r="I4107" s="58" t="s">
        <v>25</v>
      </c>
      <c r="J4107" s="58" t="s">
        <v>25</v>
      </c>
      <c r="K4107" s="57"/>
      <c r="L4107" s="184">
        <v>0</v>
      </c>
      <c r="M4107" s="185">
        <v>49</v>
      </c>
      <c r="N4107" s="186">
        <v>18</v>
      </c>
      <c r="O4107" s="187">
        <f t="shared" si="539"/>
        <v>-31</v>
      </c>
      <c r="P4107" s="59">
        <f t="shared" si="531"/>
        <v>36.734693877551024</v>
      </c>
    </row>
    <row r="4108" spans="1:16" s="2" customFormat="1" outlineLevel="1" x14ac:dyDescent="0.2">
      <c r="A4108" s="217">
        <f t="shared" si="540"/>
        <v>4105</v>
      </c>
      <c r="B4108" s="57" t="s">
        <v>5243</v>
      </c>
      <c r="C4108" s="58" t="s">
        <v>23</v>
      </c>
      <c r="D4108" s="58" t="s">
        <v>5200</v>
      </c>
      <c r="E4108" s="58" t="s">
        <v>25</v>
      </c>
      <c r="F4108" s="58" t="s">
        <v>43</v>
      </c>
      <c r="G4108" s="58" t="s">
        <v>31</v>
      </c>
      <c r="H4108" s="58"/>
      <c r="I4108" s="58" t="s">
        <v>25</v>
      </c>
      <c r="J4108" s="58" t="s">
        <v>25</v>
      </c>
      <c r="K4108" s="57"/>
      <c r="L4108" s="184">
        <v>0</v>
      </c>
      <c r="M4108" s="185">
        <v>49</v>
      </c>
      <c r="N4108" s="186">
        <v>49</v>
      </c>
      <c r="O4108" s="187">
        <f t="shared" si="539"/>
        <v>0</v>
      </c>
      <c r="P4108" s="59">
        <f t="shared" si="531"/>
        <v>100</v>
      </c>
    </row>
    <row r="4109" spans="1:16" s="2" customFormat="1" ht="28.5" outlineLevel="1" x14ac:dyDescent="0.2">
      <c r="A4109" s="217">
        <f t="shared" si="540"/>
        <v>4106</v>
      </c>
      <c r="B4109" s="57" t="s">
        <v>5244</v>
      </c>
      <c r="C4109" s="58" t="s">
        <v>23</v>
      </c>
      <c r="D4109" s="58" t="s">
        <v>5200</v>
      </c>
      <c r="E4109" s="58" t="s">
        <v>25</v>
      </c>
      <c r="F4109" s="58" t="s">
        <v>43</v>
      </c>
      <c r="G4109" s="58" t="s">
        <v>31</v>
      </c>
      <c r="H4109" s="58"/>
      <c r="I4109" s="58" t="s">
        <v>25</v>
      </c>
      <c r="J4109" s="58" t="s">
        <v>25</v>
      </c>
      <c r="K4109" s="57"/>
      <c r="L4109" s="184">
        <v>0</v>
      </c>
      <c r="M4109" s="185">
        <v>254</v>
      </c>
      <c r="N4109" s="186">
        <v>254</v>
      </c>
      <c r="O4109" s="187">
        <f t="shared" si="539"/>
        <v>0</v>
      </c>
      <c r="P4109" s="59">
        <f t="shared" si="531"/>
        <v>100</v>
      </c>
    </row>
    <row r="4110" spans="1:16" s="2" customFormat="1" outlineLevel="1" x14ac:dyDescent="0.2">
      <c r="A4110" s="217">
        <f t="shared" si="540"/>
        <v>4107</v>
      </c>
      <c r="B4110" s="57" t="s">
        <v>5245</v>
      </c>
      <c r="C4110" s="58" t="s">
        <v>23</v>
      </c>
      <c r="D4110" s="58" t="s">
        <v>5200</v>
      </c>
      <c r="E4110" s="58" t="s">
        <v>25</v>
      </c>
      <c r="F4110" s="58" t="s">
        <v>43</v>
      </c>
      <c r="G4110" s="58" t="s">
        <v>31</v>
      </c>
      <c r="H4110" s="58"/>
      <c r="I4110" s="58" t="s">
        <v>25</v>
      </c>
      <c r="J4110" s="58" t="s">
        <v>25</v>
      </c>
      <c r="K4110" s="57"/>
      <c r="L4110" s="184">
        <v>0</v>
      </c>
      <c r="M4110" s="185">
        <v>16</v>
      </c>
      <c r="N4110" s="186">
        <v>16</v>
      </c>
      <c r="O4110" s="187">
        <f t="shared" si="539"/>
        <v>0</v>
      </c>
      <c r="P4110" s="59">
        <f t="shared" si="531"/>
        <v>100</v>
      </c>
    </row>
    <row r="4111" spans="1:16" s="2" customFormat="1" outlineLevel="1" x14ac:dyDescent="0.2">
      <c r="A4111" s="217">
        <f t="shared" si="540"/>
        <v>4108</v>
      </c>
      <c r="B4111" s="57" t="s">
        <v>5246</v>
      </c>
      <c r="C4111" s="58" t="s">
        <v>23</v>
      </c>
      <c r="D4111" s="58" t="s">
        <v>5200</v>
      </c>
      <c r="E4111" s="58" t="s">
        <v>25</v>
      </c>
      <c r="F4111" s="58" t="s">
        <v>43</v>
      </c>
      <c r="G4111" s="58" t="s">
        <v>31</v>
      </c>
      <c r="H4111" s="58"/>
      <c r="I4111" s="58" t="s">
        <v>25</v>
      </c>
      <c r="J4111" s="58" t="s">
        <v>25</v>
      </c>
      <c r="K4111" s="57"/>
      <c r="L4111" s="184">
        <v>0</v>
      </c>
      <c r="M4111" s="185">
        <v>118</v>
      </c>
      <c r="N4111" s="186">
        <v>118</v>
      </c>
      <c r="O4111" s="187">
        <f t="shared" si="539"/>
        <v>0</v>
      </c>
      <c r="P4111" s="59">
        <f t="shared" si="531"/>
        <v>100</v>
      </c>
    </row>
    <row r="4112" spans="1:16" s="2" customFormat="1" ht="14.25" customHeight="1" outlineLevel="1" x14ac:dyDescent="0.2">
      <c r="A4112" s="217">
        <f t="shared" si="540"/>
        <v>4109</v>
      </c>
      <c r="B4112" s="57" t="s">
        <v>5247</v>
      </c>
      <c r="C4112" s="58" t="s">
        <v>23</v>
      </c>
      <c r="D4112" s="58" t="s">
        <v>5200</v>
      </c>
      <c r="E4112" s="58" t="s">
        <v>25</v>
      </c>
      <c r="F4112" s="58" t="s">
        <v>43</v>
      </c>
      <c r="G4112" s="58" t="s">
        <v>31</v>
      </c>
      <c r="H4112" s="58"/>
      <c r="I4112" s="58" t="s">
        <v>25</v>
      </c>
      <c r="J4112" s="58" t="s">
        <v>25</v>
      </c>
      <c r="K4112" s="57"/>
      <c r="L4112" s="184">
        <v>0</v>
      </c>
      <c r="M4112" s="185">
        <v>50</v>
      </c>
      <c r="N4112" s="186">
        <v>50</v>
      </c>
      <c r="O4112" s="187">
        <f t="shared" si="539"/>
        <v>0</v>
      </c>
      <c r="P4112" s="59">
        <f t="shared" si="531"/>
        <v>100</v>
      </c>
    </row>
    <row r="4113" spans="1:16" s="2" customFormat="1" outlineLevel="1" x14ac:dyDescent="0.2">
      <c r="A4113" s="217">
        <f t="shared" si="540"/>
        <v>4110</v>
      </c>
      <c r="B4113" s="57" t="s">
        <v>5248</v>
      </c>
      <c r="C4113" s="58" t="s">
        <v>23</v>
      </c>
      <c r="D4113" s="58" t="s">
        <v>5200</v>
      </c>
      <c r="E4113" s="58" t="s">
        <v>25</v>
      </c>
      <c r="F4113" s="58" t="s">
        <v>43</v>
      </c>
      <c r="G4113" s="58" t="s">
        <v>31</v>
      </c>
      <c r="H4113" s="58"/>
      <c r="I4113" s="58" t="s">
        <v>25</v>
      </c>
      <c r="J4113" s="58" t="s">
        <v>25</v>
      </c>
      <c r="K4113" s="57"/>
      <c r="L4113" s="184">
        <v>0</v>
      </c>
      <c r="M4113" s="185">
        <v>932</v>
      </c>
      <c r="N4113" s="186">
        <v>932</v>
      </c>
      <c r="O4113" s="187">
        <f t="shared" si="539"/>
        <v>0</v>
      </c>
      <c r="P4113" s="59">
        <f t="shared" ref="P4113:P4133" si="541">N4113/M4113*100</f>
        <v>100</v>
      </c>
    </row>
    <row r="4114" spans="1:16" s="2" customFormat="1" outlineLevel="1" x14ac:dyDescent="0.2">
      <c r="A4114" s="217">
        <f t="shared" si="540"/>
        <v>4111</v>
      </c>
      <c r="B4114" s="57" t="s">
        <v>5249</v>
      </c>
      <c r="C4114" s="58" t="s">
        <v>23</v>
      </c>
      <c r="D4114" s="58" t="s">
        <v>5200</v>
      </c>
      <c r="E4114" s="58" t="s">
        <v>25</v>
      </c>
      <c r="F4114" s="58" t="s">
        <v>43</v>
      </c>
      <c r="G4114" s="58" t="s">
        <v>31</v>
      </c>
      <c r="H4114" s="58"/>
      <c r="I4114" s="58" t="s">
        <v>25</v>
      </c>
      <c r="J4114" s="58" t="s">
        <v>25</v>
      </c>
      <c r="K4114" s="57"/>
      <c r="L4114" s="184">
        <v>0</v>
      </c>
      <c r="M4114" s="185">
        <v>12</v>
      </c>
      <c r="N4114" s="186">
        <v>12</v>
      </c>
      <c r="O4114" s="187">
        <f t="shared" si="539"/>
        <v>0</v>
      </c>
      <c r="P4114" s="59">
        <f t="shared" si="541"/>
        <v>100</v>
      </c>
    </row>
    <row r="4115" spans="1:16" s="2" customFormat="1" outlineLevel="1" x14ac:dyDescent="0.2">
      <c r="A4115" s="217">
        <f t="shared" si="540"/>
        <v>4112</v>
      </c>
      <c r="B4115" s="57" t="s">
        <v>5250</v>
      </c>
      <c r="C4115" s="58" t="s">
        <v>23</v>
      </c>
      <c r="D4115" s="58" t="s">
        <v>5200</v>
      </c>
      <c r="E4115" s="58" t="s">
        <v>25</v>
      </c>
      <c r="F4115" s="58" t="s">
        <v>43</v>
      </c>
      <c r="G4115" s="58" t="s">
        <v>31</v>
      </c>
      <c r="H4115" s="58"/>
      <c r="I4115" s="58" t="s">
        <v>25</v>
      </c>
      <c r="J4115" s="58" t="s">
        <v>25</v>
      </c>
      <c r="K4115" s="57"/>
      <c r="L4115" s="184">
        <v>0</v>
      </c>
      <c r="M4115" s="185">
        <v>23</v>
      </c>
      <c r="N4115" s="186">
        <v>23</v>
      </c>
      <c r="O4115" s="187">
        <f t="shared" si="539"/>
        <v>0</v>
      </c>
      <c r="P4115" s="59">
        <f t="shared" si="541"/>
        <v>100</v>
      </c>
    </row>
    <row r="4116" spans="1:16" s="2" customFormat="1" outlineLevel="1" x14ac:dyDescent="0.2">
      <c r="A4116" s="217">
        <f t="shared" si="540"/>
        <v>4113</v>
      </c>
      <c r="B4116" s="57" t="s">
        <v>5251</v>
      </c>
      <c r="C4116" s="58" t="s">
        <v>23</v>
      </c>
      <c r="D4116" s="58" t="s">
        <v>5200</v>
      </c>
      <c r="E4116" s="58" t="s">
        <v>25</v>
      </c>
      <c r="F4116" s="58" t="s">
        <v>43</v>
      </c>
      <c r="G4116" s="58" t="s">
        <v>31</v>
      </c>
      <c r="H4116" s="58"/>
      <c r="I4116" s="58" t="s">
        <v>25</v>
      </c>
      <c r="J4116" s="58" t="s">
        <v>25</v>
      </c>
      <c r="K4116" s="57"/>
      <c r="L4116" s="184">
        <v>0</v>
      </c>
      <c r="M4116" s="185">
        <v>121</v>
      </c>
      <c r="N4116" s="186">
        <v>34</v>
      </c>
      <c r="O4116" s="187">
        <f t="shared" si="539"/>
        <v>-87</v>
      </c>
      <c r="P4116" s="59">
        <f t="shared" si="541"/>
        <v>28.099173553719009</v>
      </c>
    </row>
    <row r="4117" spans="1:16" s="2" customFormat="1" ht="42.75" outlineLevel="1" x14ac:dyDescent="0.2">
      <c r="A4117" s="217">
        <f t="shared" si="540"/>
        <v>4114</v>
      </c>
      <c r="B4117" s="57" t="s">
        <v>5252</v>
      </c>
      <c r="C4117" s="58" t="s">
        <v>23</v>
      </c>
      <c r="D4117" s="58" t="s">
        <v>5200</v>
      </c>
      <c r="E4117" s="58" t="s">
        <v>25</v>
      </c>
      <c r="F4117" s="58" t="s">
        <v>43</v>
      </c>
      <c r="G4117" s="58" t="s">
        <v>31</v>
      </c>
      <c r="H4117" s="58"/>
      <c r="I4117" s="58" t="s">
        <v>25</v>
      </c>
      <c r="J4117" s="58" t="s">
        <v>25</v>
      </c>
      <c r="K4117" s="57"/>
      <c r="L4117" s="184">
        <v>0</v>
      </c>
      <c r="M4117" s="185">
        <v>250</v>
      </c>
      <c r="N4117" s="186">
        <v>250</v>
      </c>
      <c r="O4117" s="187">
        <f t="shared" si="539"/>
        <v>0</v>
      </c>
      <c r="P4117" s="59">
        <f t="shared" si="541"/>
        <v>100</v>
      </c>
    </row>
    <row r="4118" spans="1:16" s="2" customFormat="1" outlineLevel="1" x14ac:dyDescent="0.2">
      <c r="A4118" s="217">
        <f t="shared" si="540"/>
        <v>4115</v>
      </c>
      <c r="B4118" s="57" t="s">
        <v>5253</v>
      </c>
      <c r="C4118" s="58" t="s">
        <v>23</v>
      </c>
      <c r="D4118" s="58" t="s">
        <v>5200</v>
      </c>
      <c r="E4118" s="58" t="s">
        <v>25</v>
      </c>
      <c r="F4118" s="58" t="s">
        <v>43</v>
      </c>
      <c r="G4118" s="58" t="s">
        <v>31</v>
      </c>
      <c r="H4118" s="58"/>
      <c r="I4118" s="58" t="s">
        <v>25</v>
      </c>
      <c r="J4118" s="58" t="s">
        <v>25</v>
      </c>
      <c r="K4118" s="57"/>
      <c r="L4118" s="184">
        <v>0</v>
      </c>
      <c r="M4118" s="185">
        <v>10</v>
      </c>
      <c r="N4118" s="186">
        <v>10</v>
      </c>
      <c r="O4118" s="187">
        <f t="shared" si="539"/>
        <v>0</v>
      </c>
      <c r="P4118" s="59">
        <f t="shared" si="541"/>
        <v>100</v>
      </c>
    </row>
    <row r="4119" spans="1:16" s="2" customFormat="1" outlineLevel="1" x14ac:dyDescent="0.2">
      <c r="A4119" s="217">
        <f t="shared" si="540"/>
        <v>4116</v>
      </c>
      <c r="B4119" s="57" t="s">
        <v>5254</v>
      </c>
      <c r="C4119" s="58" t="s">
        <v>23</v>
      </c>
      <c r="D4119" s="58" t="s">
        <v>5200</v>
      </c>
      <c r="E4119" s="58" t="s">
        <v>25</v>
      </c>
      <c r="F4119" s="58" t="s">
        <v>43</v>
      </c>
      <c r="G4119" s="58" t="s">
        <v>31</v>
      </c>
      <c r="H4119" s="58"/>
      <c r="I4119" s="58" t="s">
        <v>25</v>
      </c>
      <c r="J4119" s="58" t="s">
        <v>25</v>
      </c>
      <c r="K4119" s="57"/>
      <c r="L4119" s="184">
        <v>0</v>
      </c>
      <c r="M4119" s="185">
        <v>48</v>
      </c>
      <c r="N4119" s="186">
        <v>48</v>
      </c>
      <c r="O4119" s="187">
        <f t="shared" si="539"/>
        <v>0</v>
      </c>
      <c r="P4119" s="59">
        <f t="shared" si="541"/>
        <v>100</v>
      </c>
    </row>
    <row r="4120" spans="1:16" s="2" customFormat="1" outlineLevel="1" x14ac:dyDescent="0.2">
      <c r="A4120" s="217">
        <f t="shared" si="540"/>
        <v>4117</v>
      </c>
      <c r="B4120" s="57" t="s">
        <v>5255</v>
      </c>
      <c r="C4120" s="58" t="s">
        <v>23</v>
      </c>
      <c r="D4120" s="58" t="s">
        <v>5200</v>
      </c>
      <c r="E4120" s="58" t="s">
        <v>25</v>
      </c>
      <c r="F4120" s="58" t="s">
        <v>43</v>
      </c>
      <c r="G4120" s="58" t="s">
        <v>31</v>
      </c>
      <c r="H4120" s="58"/>
      <c r="I4120" s="58" t="s">
        <v>25</v>
      </c>
      <c r="J4120" s="58" t="s">
        <v>25</v>
      </c>
      <c r="K4120" s="57"/>
      <c r="L4120" s="184">
        <v>0</v>
      </c>
      <c r="M4120" s="185">
        <v>6</v>
      </c>
      <c r="N4120" s="186">
        <v>6</v>
      </c>
      <c r="O4120" s="187">
        <f t="shared" si="539"/>
        <v>0</v>
      </c>
      <c r="P4120" s="59">
        <f t="shared" si="541"/>
        <v>100</v>
      </c>
    </row>
    <row r="4121" spans="1:16" s="2" customFormat="1" outlineLevel="1" x14ac:dyDescent="0.2">
      <c r="A4121" s="217">
        <f t="shared" si="540"/>
        <v>4118</v>
      </c>
      <c r="B4121" s="57" t="s">
        <v>5256</v>
      </c>
      <c r="C4121" s="58" t="s">
        <v>23</v>
      </c>
      <c r="D4121" s="58" t="s">
        <v>5200</v>
      </c>
      <c r="E4121" s="58" t="s">
        <v>25</v>
      </c>
      <c r="F4121" s="58" t="s">
        <v>43</v>
      </c>
      <c r="G4121" s="58" t="s">
        <v>31</v>
      </c>
      <c r="H4121" s="58"/>
      <c r="I4121" s="58" t="s">
        <v>25</v>
      </c>
      <c r="J4121" s="58" t="s">
        <v>25</v>
      </c>
      <c r="K4121" s="57"/>
      <c r="L4121" s="184">
        <v>0</v>
      </c>
      <c r="M4121" s="185">
        <v>51</v>
      </c>
      <c r="N4121" s="186">
        <v>51</v>
      </c>
      <c r="O4121" s="187">
        <f t="shared" si="539"/>
        <v>0</v>
      </c>
      <c r="P4121" s="59">
        <f t="shared" si="541"/>
        <v>100</v>
      </c>
    </row>
    <row r="4122" spans="1:16" s="2" customFormat="1" outlineLevel="1" x14ac:dyDescent="0.2">
      <c r="A4122" s="217">
        <f t="shared" si="540"/>
        <v>4119</v>
      </c>
      <c r="B4122" s="57" t="s">
        <v>5257</v>
      </c>
      <c r="C4122" s="58" t="s">
        <v>23</v>
      </c>
      <c r="D4122" s="58" t="s">
        <v>5200</v>
      </c>
      <c r="E4122" s="58" t="s">
        <v>25</v>
      </c>
      <c r="F4122" s="58" t="s">
        <v>43</v>
      </c>
      <c r="G4122" s="58" t="s">
        <v>31</v>
      </c>
      <c r="H4122" s="58"/>
      <c r="I4122" s="58" t="s">
        <v>25</v>
      </c>
      <c r="J4122" s="58" t="s">
        <v>25</v>
      </c>
      <c r="K4122" s="57"/>
      <c r="L4122" s="184">
        <v>0</v>
      </c>
      <c r="M4122" s="185">
        <v>28</v>
      </c>
      <c r="N4122" s="186">
        <v>28</v>
      </c>
      <c r="O4122" s="187">
        <f t="shared" si="539"/>
        <v>0</v>
      </c>
      <c r="P4122" s="59">
        <f t="shared" si="541"/>
        <v>100</v>
      </c>
    </row>
    <row r="4123" spans="1:16" s="2" customFormat="1" outlineLevel="1" x14ac:dyDescent="0.2">
      <c r="A4123" s="217">
        <f t="shared" si="540"/>
        <v>4120</v>
      </c>
      <c r="B4123" s="57" t="s">
        <v>5258</v>
      </c>
      <c r="C4123" s="58" t="s">
        <v>23</v>
      </c>
      <c r="D4123" s="58" t="s">
        <v>5200</v>
      </c>
      <c r="E4123" s="58" t="s">
        <v>25</v>
      </c>
      <c r="F4123" s="58" t="s">
        <v>43</v>
      </c>
      <c r="G4123" s="58" t="s">
        <v>31</v>
      </c>
      <c r="H4123" s="58"/>
      <c r="I4123" s="58" t="s">
        <v>25</v>
      </c>
      <c r="J4123" s="58" t="s">
        <v>25</v>
      </c>
      <c r="K4123" s="57"/>
      <c r="L4123" s="184">
        <v>0</v>
      </c>
      <c r="M4123" s="185">
        <v>25</v>
      </c>
      <c r="N4123" s="186">
        <v>25</v>
      </c>
      <c r="O4123" s="187">
        <f t="shared" si="539"/>
        <v>0</v>
      </c>
      <c r="P4123" s="59">
        <f t="shared" si="541"/>
        <v>100</v>
      </c>
    </row>
    <row r="4124" spans="1:16" s="2" customFormat="1" outlineLevel="1" x14ac:dyDescent="0.2">
      <c r="A4124" s="217">
        <f t="shared" si="540"/>
        <v>4121</v>
      </c>
      <c r="B4124" s="57" t="s">
        <v>5259</v>
      </c>
      <c r="C4124" s="58" t="s">
        <v>23</v>
      </c>
      <c r="D4124" s="58" t="s">
        <v>5200</v>
      </c>
      <c r="E4124" s="58" t="s">
        <v>25</v>
      </c>
      <c r="F4124" s="58" t="s">
        <v>43</v>
      </c>
      <c r="G4124" s="58" t="s">
        <v>31</v>
      </c>
      <c r="H4124" s="58"/>
      <c r="I4124" s="58" t="s">
        <v>25</v>
      </c>
      <c r="J4124" s="58" t="s">
        <v>25</v>
      </c>
      <c r="K4124" s="57"/>
      <c r="L4124" s="184">
        <v>0</v>
      </c>
      <c r="M4124" s="185">
        <v>76</v>
      </c>
      <c r="N4124" s="186">
        <v>75</v>
      </c>
      <c r="O4124" s="187">
        <f t="shared" si="539"/>
        <v>-1</v>
      </c>
      <c r="P4124" s="59">
        <f t="shared" si="541"/>
        <v>98.68421052631578</v>
      </c>
    </row>
    <row r="4125" spans="1:16" s="2" customFormat="1" outlineLevel="1" x14ac:dyDescent="0.2">
      <c r="A4125" s="217">
        <f t="shared" si="540"/>
        <v>4122</v>
      </c>
      <c r="B4125" s="57" t="s">
        <v>5260</v>
      </c>
      <c r="C4125" s="58" t="s">
        <v>23</v>
      </c>
      <c r="D4125" s="58" t="s">
        <v>5200</v>
      </c>
      <c r="E4125" s="58" t="s">
        <v>25</v>
      </c>
      <c r="F4125" s="58" t="s">
        <v>43</v>
      </c>
      <c r="G4125" s="58" t="s">
        <v>31</v>
      </c>
      <c r="H4125" s="58"/>
      <c r="I4125" s="58" t="s">
        <v>25</v>
      </c>
      <c r="J4125" s="58" t="s">
        <v>25</v>
      </c>
      <c r="K4125" s="57"/>
      <c r="L4125" s="184">
        <v>0</v>
      </c>
      <c r="M4125" s="185">
        <v>100</v>
      </c>
      <c r="N4125" s="186">
        <v>100</v>
      </c>
      <c r="O4125" s="187">
        <f t="shared" si="539"/>
        <v>0</v>
      </c>
      <c r="P4125" s="59">
        <f t="shared" si="541"/>
        <v>100</v>
      </c>
    </row>
    <row r="4126" spans="1:16" s="2" customFormat="1" outlineLevel="1" x14ac:dyDescent="0.2">
      <c r="A4126" s="217">
        <f t="shared" si="540"/>
        <v>4123</v>
      </c>
      <c r="B4126" s="57" t="s">
        <v>5261</v>
      </c>
      <c r="C4126" s="58" t="s">
        <v>23</v>
      </c>
      <c r="D4126" s="58" t="s">
        <v>5200</v>
      </c>
      <c r="E4126" s="58" t="s">
        <v>25</v>
      </c>
      <c r="F4126" s="58" t="s">
        <v>43</v>
      </c>
      <c r="G4126" s="58" t="s">
        <v>31</v>
      </c>
      <c r="H4126" s="58"/>
      <c r="I4126" s="58" t="s">
        <v>25</v>
      </c>
      <c r="J4126" s="58" t="s">
        <v>25</v>
      </c>
      <c r="K4126" s="57"/>
      <c r="L4126" s="184">
        <v>0</v>
      </c>
      <c r="M4126" s="185">
        <v>57</v>
      </c>
      <c r="N4126" s="186">
        <v>57</v>
      </c>
      <c r="O4126" s="187">
        <f t="shared" si="539"/>
        <v>0</v>
      </c>
      <c r="P4126" s="59">
        <f t="shared" si="541"/>
        <v>100</v>
      </c>
    </row>
    <row r="4127" spans="1:16" s="2" customFormat="1" outlineLevel="1" x14ac:dyDescent="0.2">
      <c r="A4127" s="217">
        <f t="shared" si="540"/>
        <v>4124</v>
      </c>
      <c r="B4127" s="57" t="s">
        <v>5262</v>
      </c>
      <c r="C4127" s="58" t="s">
        <v>23</v>
      </c>
      <c r="D4127" s="58" t="s">
        <v>5200</v>
      </c>
      <c r="E4127" s="58" t="s">
        <v>25</v>
      </c>
      <c r="F4127" s="58" t="s">
        <v>43</v>
      </c>
      <c r="G4127" s="58" t="s">
        <v>31</v>
      </c>
      <c r="H4127" s="58"/>
      <c r="I4127" s="58" t="s">
        <v>25</v>
      </c>
      <c r="J4127" s="58" t="s">
        <v>25</v>
      </c>
      <c r="K4127" s="57" t="s">
        <v>25</v>
      </c>
      <c r="L4127" s="184">
        <v>2662</v>
      </c>
      <c r="M4127" s="185">
        <v>79</v>
      </c>
      <c r="N4127" s="186">
        <v>0</v>
      </c>
      <c r="O4127" s="187">
        <f t="shared" si="539"/>
        <v>-79</v>
      </c>
      <c r="P4127" s="59">
        <f t="shared" si="541"/>
        <v>0</v>
      </c>
    </row>
    <row r="4128" spans="1:16" s="2" customFormat="1" outlineLevel="1" x14ac:dyDescent="0.2">
      <c r="A4128" s="217">
        <f t="shared" si="540"/>
        <v>4125</v>
      </c>
      <c r="B4128" s="57" t="s">
        <v>5263</v>
      </c>
      <c r="C4128" s="58" t="s">
        <v>23</v>
      </c>
      <c r="D4128" s="58" t="s">
        <v>5200</v>
      </c>
      <c r="E4128" s="58" t="s">
        <v>25</v>
      </c>
      <c r="F4128" s="58" t="s">
        <v>43</v>
      </c>
      <c r="G4128" s="58" t="s">
        <v>31</v>
      </c>
      <c r="H4128" s="58"/>
      <c r="I4128" s="58" t="s">
        <v>25</v>
      </c>
      <c r="J4128" s="58" t="s">
        <v>25</v>
      </c>
      <c r="K4128" s="57"/>
      <c r="L4128" s="184">
        <v>288</v>
      </c>
      <c r="M4128" s="185">
        <v>0</v>
      </c>
      <c r="N4128" s="186">
        <v>0</v>
      </c>
      <c r="O4128" s="187">
        <f t="shared" si="539"/>
        <v>0</v>
      </c>
      <c r="P4128" s="59" t="s">
        <v>8417</v>
      </c>
    </row>
    <row r="4129" spans="1:16" s="2" customFormat="1" outlineLevel="1" x14ac:dyDescent="0.2">
      <c r="A4129" s="217">
        <f t="shared" si="540"/>
        <v>4126</v>
      </c>
      <c r="B4129" s="57" t="s">
        <v>5264</v>
      </c>
      <c r="C4129" s="58" t="s">
        <v>23</v>
      </c>
      <c r="D4129" s="58" t="s">
        <v>5200</v>
      </c>
      <c r="E4129" s="58" t="s">
        <v>25</v>
      </c>
      <c r="F4129" s="58" t="s">
        <v>43</v>
      </c>
      <c r="G4129" s="58" t="s">
        <v>86</v>
      </c>
      <c r="H4129" s="58"/>
      <c r="I4129" s="58" t="s">
        <v>25</v>
      </c>
      <c r="J4129" s="58" t="s">
        <v>25</v>
      </c>
      <c r="K4129" s="57"/>
      <c r="L4129" s="184">
        <v>50</v>
      </c>
      <c r="M4129" s="185">
        <v>50</v>
      </c>
      <c r="N4129" s="186">
        <v>50</v>
      </c>
      <c r="O4129" s="187">
        <f t="shared" si="539"/>
        <v>0</v>
      </c>
      <c r="P4129" s="59">
        <f t="shared" si="541"/>
        <v>100</v>
      </c>
    </row>
    <row r="4130" spans="1:16" s="2" customFormat="1" outlineLevel="1" x14ac:dyDescent="0.2">
      <c r="A4130" s="217">
        <f t="shared" si="540"/>
        <v>4127</v>
      </c>
      <c r="B4130" s="57" t="s">
        <v>5265</v>
      </c>
      <c r="C4130" s="58" t="s">
        <v>23</v>
      </c>
      <c r="D4130" s="58" t="s">
        <v>5200</v>
      </c>
      <c r="E4130" s="58" t="s">
        <v>5266</v>
      </c>
      <c r="F4130" s="58" t="s">
        <v>43</v>
      </c>
      <c r="G4130" s="58" t="s">
        <v>5267</v>
      </c>
      <c r="H4130" s="58"/>
      <c r="I4130" s="58" t="s">
        <v>25</v>
      </c>
      <c r="J4130" s="58" t="s">
        <v>25</v>
      </c>
      <c r="K4130" s="57"/>
      <c r="L4130" s="184">
        <v>50</v>
      </c>
      <c r="M4130" s="185">
        <v>50</v>
      </c>
      <c r="N4130" s="186">
        <v>50</v>
      </c>
      <c r="O4130" s="187">
        <f t="shared" si="539"/>
        <v>0</v>
      </c>
      <c r="P4130" s="59">
        <f t="shared" si="541"/>
        <v>100</v>
      </c>
    </row>
    <row r="4131" spans="1:16" s="2" customFormat="1" outlineLevel="1" x14ac:dyDescent="0.2">
      <c r="A4131" s="217">
        <f t="shared" si="540"/>
        <v>4128</v>
      </c>
      <c r="B4131" s="57" t="s">
        <v>5268</v>
      </c>
      <c r="C4131" s="58" t="s">
        <v>23</v>
      </c>
      <c r="D4131" s="58" t="s">
        <v>5200</v>
      </c>
      <c r="E4131" s="58" t="s">
        <v>25</v>
      </c>
      <c r="F4131" s="58" t="s">
        <v>917</v>
      </c>
      <c r="G4131" s="58" t="s">
        <v>420</v>
      </c>
      <c r="H4131" s="58" t="s">
        <v>5269</v>
      </c>
      <c r="I4131" s="58" t="s">
        <v>5270</v>
      </c>
      <c r="J4131" s="58" t="s">
        <v>615</v>
      </c>
      <c r="K4131" s="57"/>
      <c r="L4131" s="184">
        <v>0</v>
      </c>
      <c r="M4131" s="185">
        <v>7</v>
      </c>
      <c r="N4131" s="186">
        <v>7</v>
      </c>
      <c r="O4131" s="187">
        <f t="shared" ref="O4131:O4132" si="542">N4131-M4131</f>
        <v>0</v>
      </c>
      <c r="P4131" s="59">
        <f t="shared" si="541"/>
        <v>100</v>
      </c>
    </row>
    <row r="4132" spans="1:16" s="2" customFormat="1" outlineLevel="1" x14ac:dyDescent="0.2">
      <c r="A4132" s="217">
        <f t="shared" si="540"/>
        <v>4129</v>
      </c>
      <c r="B4132" s="57" t="s">
        <v>5271</v>
      </c>
      <c r="C4132" s="58" t="s">
        <v>23</v>
      </c>
      <c r="D4132" s="58" t="s">
        <v>5200</v>
      </c>
      <c r="E4132" s="58" t="s">
        <v>25</v>
      </c>
      <c r="F4132" s="58" t="s">
        <v>917</v>
      </c>
      <c r="G4132" s="58" t="s">
        <v>420</v>
      </c>
      <c r="H4132" s="58" t="s">
        <v>5269</v>
      </c>
      <c r="I4132" s="58" t="s">
        <v>5270</v>
      </c>
      <c r="J4132" s="58" t="s">
        <v>621</v>
      </c>
      <c r="K4132" s="57"/>
      <c r="L4132" s="184">
        <v>0</v>
      </c>
      <c r="M4132" s="185">
        <v>38</v>
      </c>
      <c r="N4132" s="186">
        <v>38</v>
      </c>
      <c r="O4132" s="187">
        <f t="shared" si="542"/>
        <v>0</v>
      </c>
      <c r="P4132" s="59">
        <f t="shared" si="541"/>
        <v>100</v>
      </c>
    </row>
    <row r="4133" spans="1:16" s="2" customFormat="1" outlineLevel="1" x14ac:dyDescent="0.2">
      <c r="A4133" s="240">
        <f t="shared" si="540"/>
        <v>4130</v>
      </c>
      <c r="B4133" s="146" t="s">
        <v>5272</v>
      </c>
      <c r="C4133" s="28"/>
      <c r="D4133" s="28"/>
      <c r="E4133" s="28"/>
      <c r="F4133" s="28"/>
      <c r="G4133" s="28"/>
      <c r="H4133" s="28"/>
      <c r="I4133" s="28"/>
      <c r="J4133" s="28"/>
      <c r="K4133" s="29"/>
      <c r="L4133" s="173">
        <f>L4134+L4135+L4472+L4498+L4522+L4525+L4528+L4534+L4544+L4551+L4556+L4600+L4606+L4608+L4617</f>
        <v>78980</v>
      </c>
      <c r="M4133" s="173">
        <f>M4134+M4135+M4472+M4498+M4522+M4525+M4528+M4534+M4544+M4551+M4556+M4600+M4606+M4608+M4617</f>
        <v>101178</v>
      </c>
      <c r="N4133" s="173">
        <f t="shared" ref="N4133:O4133" si="543">N4134+N4135+N4472+N4498+N4522+N4525+N4528+N4534+N4544+N4551+N4556+N4600+N4606+N4608+N4617</f>
        <v>99487</v>
      </c>
      <c r="O4133" s="174">
        <f t="shared" si="543"/>
        <v>-1691</v>
      </c>
      <c r="P4133" s="30">
        <f t="shared" si="541"/>
        <v>98.328688054715457</v>
      </c>
    </row>
    <row r="4134" spans="1:16" s="2" customFormat="1" outlineLevel="1" x14ac:dyDescent="0.2">
      <c r="A4134" s="217">
        <f t="shared" si="540"/>
        <v>4131</v>
      </c>
      <c r="B4134" s="57" t="s">
        <v>5273</v>
      </c>
      <c r="C4134" s="58" t="s">
        <v>5274</v>
      </c>
      <c r="D4134" s="58" t="s">
        <v>5200</v>
      </c>
      <c r="E4134" s="58" t="s">
        <v>25</v>
      </c>
      <c r="F4134" s="58" t="s">
        <v>249</v>
      </c>
      <c r="G4134" s="58" t="s">
        <v>250</v>
      </c>
      <c r="H4134" s="58"/>
      <c r="I4134" s="58" t="s">
        <v>25</v>
      </c>
      <c r="J4134" s="58" t="s">
        <v>25</v>
      </c>
      <c r="K4134" s="57"/>
      <c r="L4134" s="184">
        <v>0</v>
      </c>
      <c r="M4134" s="185">
        <v>2</v>
      </c>
      <c r="N4134" s="186">
        <v>1</v>
      </c>
      <c r="O4134" s="187">
        <f>N4134-M4134</f>
        <v>-1</v>
      </c>
      <c r="P4134" s="59">
        <f>N4134/M4134*100</f>
        <v>50</v>
      </c>
    </row>
    <row r="4135" spans="1:16" s="2" customFormat="1" outlineLevel="1" x14ac:dyDescent="0.2">
      <c r="A4135" s="225">
        <f t="shared" si="540"/>
        <v>4132</v>
      </c>
      <c r="B4135" s="82" t="s">
        <v>5275</v>
      </c>
      <c r="C4135" s="61">
        <v>236600</v>
      </c>
      <c r="D4135" s="61">
        <v>20</v>
      </c>
      <c r="E4135" s="61"/>
      <c r="F4135" s="61"/>
      <c r="G4135" s="61"/>
      <c r="H4135" s="137" t="s">
        <v>5276</v>
      </c>
      <c r="I4135" s="61"/>
      <c r="J4135" s="61"/>
      <c r="K4135" s="63"/>
      <c r="L4135" s="65">
        <f>SUM(L4136:L4471)</f>
        <v>13000</v>
      </c>
      <c r="M4135" s="65">
        <f t="shared" ref="M4135:O4135" si="544">SUM(M4136:M4471)</f>
        <v>31776</v>
      </c>
      <c r="N4135" s="65">
        <f t="shared" si="544"/>
        <v>30549</v>
      </c>
      <c r="O4135" s="66">
        <f t="shared" si="544"/>
        <v>-1227</v>
      </c>
      <c r="P4135" s="18">
        <f t="shared" ref="P4135:P4198" si="545">N4135/M4135*100</f>
        <v>96.138595166163142</v>
      </c>
    </row>
    <row r="4136" spans="1:16" s="2" customFormat="1" outlineLevel="2" x14ac:dyDescent="0.2">
      <c r="A4136" s="217">
        <f t="shared" si="540"/>
        <v>4133</v>
      </c>
      <c r="B4136" s="57" t="s">
        <v>5277</v>
      </c>
      <c r="C4136" s="58" t="s">
        <v>5274</v>
      </c>
      <c r="D4136" s="58" t="s">
        <v>5200</v>
      </c>
      <c r="E4136" s="58" t="s">
        <v>25</v>
      </c>
      <c r="F4136" s="58" t="s">
        <v>43</v>
      </c>
      <c r="G4136" s="58" t="s">
        <v>221</v>
      </c>
      <c r="H4136" s="58" t="s">
        <v>5276</v>
      </c>
      <c r="I4136" s="58" t="s">
        <v>25</v>
      </c>
      <c r="J4136" s="58" t="s">
        <v>25</v>
      </c>
      <c r="K4136" s="57" t="s">
        <v>25</v>
      </c>
      <c r="L4136" s="184">
        <v>13000</v>
      </c>
      <c r="M4136" s="185">
        <v>1187</v>
      </c>
      <c r="N4136" s="186">
        <v>0</v>
      </c>
      <c r="O4136" s="187">
        <f t="shared" ref="O4136:O4199" si="546">N4136-M4136</f>
        <v>-1187</v>
      </c>
      <c r="P4136" s="59">
        <f t="shared" si="545"/>
        <v>0</v>
      </c>
    </row>
    <row r="4137" spans="1:16" s="2" customFormat="1" ht="14.25" customHeight="1" outlineLevel="2" x14ac:dyDescent="0.2">
      <c r="A4137" s="217">
        <f t="shared" si="540"/>
        <v>4134</v>
      </c>
      <c r="B4137" s="57" t="s">
        <v>8477</v>
      </c>
      <c r="C4137" s="58" t="s">
        <v>5274</v>
      </c>
      <c r="D4137" s="58" t="s">
        <v>5200</v>
      </c>
      <c r="E4137" s="58" t="s">
        <v>25</v>
      </c>
      <c r="F4137" s="58" t="s">
        <v>5278</v>
      </c>
      <c r="G4137" s="58" t="s">
        <v>809</v>
      </c>
      <c r="H4137" s="58" t="s">
        <v>5276</v>
      </c>
      <c r="I4137" s="58" t="s">
        <v>25</v>
      </c>
      <c r="J4137" s="58" t="s">
        <v>25</v>
      </c>
      <c r="K4137" s="57" t="s">
        <v>5279</v>
      </c>
      <c r="L4137" s="184">
        <v>0</v>
      </c>
      <c r="M4137" s="185">
        <v>100</v>
      </c>
      <c r="N4137" s="186">
        <v>100</v>
      </c>
      <c r="O4137" s="187">
        <f t="shared" si="546"/>
        <v>0</v>
      </c>
      <c r="P4137" s="59">
        <f t="shared" si="545"/>
        <v>100</v>
      </c>
    </row>
    <row r="4138" spans="1:16" s="2" customFormat="1" ht="28.5" outlineLevel="2" x14ac:dyDescent="0.2">
      <c r="A4138" s="217">
        <f t="shared" si="540"/>
        <v>4135</v>
      </c>
      <c r="B4138" s="57" t="s">
        <v>5280</v>
      </c>
      <c r="C4138" s="58" t="s">
        <v>5274</v>
      </c>
      <c r="D4138" s="58" t="s">
        <v>5200</v>
      </c>
      <c r="E4138" s="58" t="s">
        <v>25</v>
      </c>
      <c r="F4138" s="58" t="s">
        <v>5278</v>
      </c>
      <c r="G4138" s="58" t="s">
        <v>86</v>
      </c>
      <c r="H4138" s="58" t="s">
        <v>5276</v>
      </c>
      <c r="I4138" s="58" t="s">
        <v>25</v>
      </c>
      <c r="J4138" s="58" t="s">
        <v>25</v>
      </c>
      <c r="K4138" s="57" t="s">
        <v>5281</v>
      </c>
      <c r="L4138" s="184">
        <v>0</v>
      </c>
      <c r="M4138" s="185">
        <v>100</v>
      </c>
      <c r="N4138" s="186">
        <v>100</v>
      </c>
      <c r="O4138" s="187">
        <f t="shared" si="546"/>
        <v>0</v>
      </c>
      <c r="P4138" s="59">
        <f t="shared" si="545"/>
        <v>100</v>
      </c>
    </row>
    <row r="4139" spans="1:16" s="2" customFormat="1" ht="28.5" outlineLevel="2" x14ac:dyDescent="0.2">
      <c r="A4139" s="217">
        <f t="shared" si="540"/>
        <v>4136</v>
      </c>
      <c r="B4139" s="57" t="s">
        <v>5282</v>
      </c>
      <c r="C4139" s="58" t="s">
        <v>5274</v>
      </c>
      <c r="D4139" s="58" t="s">
        <v>5200</v>
      </c>
      <c r="E4139" s="58" t="s">
        <v>25</v>
      </c>
      <c r="F4139" s="58" t="s">
        <v>5278</v>
      </c>
      <c r="G4139" s="58" t="s">
        <v>86</v>
      </c>
      <c r="H4139" s="58" t="s">
        <v>5276</v>
      </c>
      <c r="I4139" s="58" t="s">
        <v>25</v>
      </c>
      <c r="J4139" s="58" t="s">
        <v>25</v>
      </c>
      <c r="K4139" s="57" t="s">
        <v>5283</v>
      </c>
      <c r="L4139" s="184">
        <v>0</v>
      </c>
      <c r="M4139" s="185">
        <v>30</v>
      </c>
      <c r="N4139" s="186">
        <v>30</v>
      </c>
      <c r="O4139" s="187">
        <f t="shared" si="546"/>
        <v>0</v>
      </c>
      <c r="P4139" s="59">
        <f t="shared" si="545"/>
        <v>100</v>
      </c>
    </row>
    <row r="4140" spans="1:16" s="2" customFormat="1" ht="28.5" outlineLevel="2" x14ac:dyDescent="0.2">
      <c r="A4140" s="217">
        <f t="shared" si="540"/>
        <v>4137</v>
      </c>
      <c r="B4140" s="57" t="s">
        <v>5284</v>
      </c>
      <c r="C4140" s="58" t="s">
        <v>5274</v>
      </c>
      <c r="D4140" s="58" t="s">
        <v>5200</v>
      </c>
      <c r="E4140" s="58" t="s">
        <v>25</v>
      </c>
      <c r="F4140" s="58" t="s">
        <v>5278</v>
      </c>
      <c r="G4140" s="58" t="s">
        <v>86</v>
      </c>
      <c r="H4140" s="58" t="s">
        <v>5276</v>
      </c>
      <c r="I4140" s="58" t="s">
        <v>25</v>
      </c>
      <c r="J4140" s="58" t="s">
        <v>25</v>
      </c>
      <c r="K4140" s="57" t="s">
        <v>5285</v>
      </c>
      <c r="L4140" s="184">
        <v>0</v>
      </c>
      <c r="M4140" s="185">
        <v>100</v>
      </c>
      <c r="N4140" s="186">
        <v>100</v>
      </c>
      <c r="O4140" s="187">
        <f t="shared" si="546"/>
        <v>0</v>
      </c>
      <c r="P4140" s="59">
        <f t="shared" si="545"/>
        <v>100</v>
      </c>
    </row>
    <row r="4141" spans="1:16" s="2" customFormat="1" ht="28.5" outlineLevel="2" x14ac:dyDescent="0.2">
      <c r="A4141" s="217">
        <f t="shared" si="540"/>
        <v>4138</v>
      </c>
      <c r="B4141" s="57" t="s">
        <v>5286</v>
      </c>
      <c r="C4141" s="58" t="s">
        <v>5274</v>
      </c>
      <c r="D4141" s="58" t="s">
        <v>5200</v>
      </c>
      <c r="E4141" s="58" t="s">
        <v>25</v>
      </c>
      <c r="F4141" s="58" t="s">
        <v>5278</v>
      </c>
      <c r="G4141" s="58" t="s">
        <v>86</v>
      </c>
      <c r="H4141" s="58" t="s">
        <v>5276</v>
      </c>
      <c r="I4141" s="58" t="s">
        <v>25</v>
      </c>
      <c r="J4141" s="58" t="s">
        <v>25</v>
      </c>
      <c r="K4141" s="57" t="s">
        <v>5287</v>
      </c>
      <c r="L4141" s="184">
        <v>0</v>
      </c>
      <c r="M4141" s="185">
        <v>20</v>
      </c>
      <c r="N4141" s="186">
        <v>20</v>
      </c>
      <c r="O4141" s="187">
        <f t="shared" si="546"/>
        <v>0</v>
      </c>
      <c r="P4141" s="59">
        <f t="shared" si="545"/>
        <v>100</v>
      </c>
    </row>
    <row r="4142" spans="1:16" s="2" customFormat="1" ht="14.25" customHeight="1" outlineLevel="2" x14ac:dyDescent="0.2">
      <c r="A4142" s="217">
        <f t="shared" si="540"/>
        <v>4139</v>
      </c>
      <c r="B4142" s="57" t="s">
        <v>5288</v>
      </c>
      <c r="C4142" s="58" t="s">
        <v>5274</v>
      </c>
      <c r="D4142" s="58" t="s">
        <v>5200</v>
      </c>
      <c r="E4142" s="58" t="s">
        <v>25</v>
      </c>
      <c r="F4142" s="58" t="s">
        <v>5278</v>
      </c>
      <c r="G4142" s="58" t="s">
        <v>86</v>
      </c>
      <c r="H4142" s="58" t="s">
        <v>5276</v>
      </c>
      <c r="I4142" s="58" t="s">
        <v>25</v>
      </c>
      <c r="J4142" s="58" t="s">
        <v>25</v>
      </c>
      <c r="K4142" s="57" t="s">
        <v>5289</v>
      </c>
      <c r="L4142" s="184">
        <v>0</v>
      </c>
      <c r="M4142" s="185">
        <v>46</v>
      </c>
      <c r="N4142" s="186">
        <v>46</v>
      </c>
      <c r="O4142" s="187">
        <f t="shared" si="546"/>
        <v>0</v>
      </c>
      <c r="P4142" s="59">
        <f t="shared" si="545"/>
        <v>100</v>
      </c>
    </row>
    <row r="4143" spans="1:16" s="2" customFormat="1" ht="28.5" outlineLevel="2" x14ac:dyDescent="0.2">
      <c r="A4143" s="217">
        <f t="shared" si="540"/>
        <v>4140</v>
      </c>
      <c r="B4143" s="57" t="s">
        <v>5290</v>
      </c>
      <c r="C4143" s="58" t="s">
        <v>5274</v>
      </c>
      <c r="D4143" s="58" t="s">
        <v>5200</v>
      </c>
      <c r="E4143" s="58" t="s">
        <v>25</v>
      </c>
      <c r="F4143" s="58" t="s">
        <v>5278</v>
      </c>
      <c r="G4143" s="58" t="s">
        <v>86</v>
      </c>
      <c r="H4143" s="58" t="s">
        <v>5276</v>
      </c>
      <c r="I4143" s="58" t="s">
        <v>25</v>
      </c>
      <c r="J4143" s="58" t="s">
        <v>25</v>
      </c>
      <c r="K4143" s="57" t="s">
        <v>5291</v>
      </c>
      <c r="L4143" s="184">
        <v>0</v>
      </c>
      <c r="M4143" s="185">
        <v>200</v>
      </c>
      <c r="N4143" s="186">
        <v>200</v>
      </c>
      <c r="O4143" s="187">
        <f t="shared" si="546"/>
        <v>0</v>
      </c>
      <c r="P4143" s="59">
        <f t="shared" si="545"/>
        <v>100</v>
      </c>
    </row>
    <row r="4144" spans="1:16" s="2" customFormat="1" ht="28.5" outlineLevel="2" x14ac:dyDescent="0.2">
      <c r="A4144" s="217">
        <f t="shared" si="540"/>
        <v>4141</v>
      </c>
      <c r="B4144" s="57" t="s">
        <v>5292</v>
      </c>
      <c r="C4144" s="58" t="s">
        <v>5274</v>
      </c>
      <c r="D4144" s="58" t="s">
        <v>5200</v>
      </c>
      <c r="E4144" s="58" t="s">
        <v>25</v>
      </c>
      <c r="F4144" s="58" t="s">
        <v>5278</v>
      </c>
      <c r="G4144" s="58" t="s">
        <v>777</v>
      </c>
      <c r="H4144" s="58" t="s">
        <v>5276</v>
      </c>
      <c r="I4144" s="58" t="s">
        <v>25</v>
      </c>
      <c r="J4144" s="58" t="s">
        <v>25</v>
      </c>
      <c r="K4144" s="57" t="s">
        <v>5293</v>
      </c>
      <c r="L4144" s="184">
        <v>0</v>
      </c>
      <c r="M4144" s="185">
        <v>200</v>
      </c>
      <c r="N4144" s="186">
        <v>200</v>
      </c>
      <c r="O4144" s="187">
        <f t="shared" si="546"/>
        <v>0</v>
      </c>
      <c r="P4144" s="59">
        <f t="shared" si="545"/>
        <v>100</v>
      </c>
    </row>
    <row r="4145" spans="1:16" s="2" customFormat="1" ht="14.25" customHeight="1" outlineLevel="2" x14ac:dyDescent="0.2">
      <c r="A4145" s="217">
        <f t="shared" si="540"/>
        <v>4142</v>
      </c>
      <c r="B4145" s="57" t="s">
        <v>5294</v>
      </c>
      <c r="C4145" s="58" t="s">
        <v>5274</v>
      </c>
      <c r="D4145" s="58" t="s">
        <v>5200</v>
      </c>
      <c r="E4145" s="58" t="s">
        <v>25</v>
      </c>
      <c r="F4145" s="58" t="s">
        <v>5295</v>
      </c>
      <c r="G4145" s="58" t="s">
        <v>89</v>
      </c>
      <c r="H4145" s="58" t="s">
        <v>5276</v>
      </c>
      <c r="I4145" s="58" t="s">
        <v>25</v>
      </c>
      <c r="J4145" s="58" t="s">
        <v>25</v>
      </c>
      <c r="K4145" s="57" t="s">
        <v>5296</v>
      </c>
      <c r="L4145" s="184">
        <v>0</v>
      </c>
      <c r="M4145" s="185">
        <v>50</v>
      </c>
      <c r="N4145" s="186">
        <v>50</v>
      </c>
      <c r="O4145" s="187">
        <f t="shared" si="546"/>
        <v>0</v>
      </c>
      <c r="P4145" s="59">
        <f t="shared" si="545"/>
        <v>100</v>
      </c>
    </row>
    <row r="4146" spans="1:16" s="2" customFormat="1" ht="28.5" outlineLevel="2" x14ac:dyDescent="0.2">
      <c r="A4146" s="217">
        <f t="shared" si="540"/>
        <v>4143</v>
      </c>
      <c r="B4146" s="57" t="s">
        <v>5297</v>
      </c>
      <c r="C4146" s="58" t="s">
        <v>5274</v>
      </c>
      <c r="D4146" s="58" t="s">
        <v>5200</v>
      </c>
      <c r="E4146" s="58" t="s">
        <v>25</v>
      </c>
      <c r="F4146" s="58" t="s">
        <v>5295</v>
      </c>
      <c r="G4146" s="58" t="s">
        <v>89</v>
      </c>
      <c r="H4146" s="58" t="s">
        <v>5276</v>
      </c>
      <c r="I4146" s="58" t="s">
        <v>25</v>
      </c>
      <c r="J4146" s="58" t="s">
        <v>25</v>
      </c>
      <c r="K4146" s="57" t="s">
        <v>5298</v>
      </c>
      <c r="L4146" s="184">
        <v>0</v>
      </c>
      <c r="M4146" s="185">
        <v>80</v>
      </c>
      <c r="N4146" s="186">
        <v>80</v>
      </c>
      <c r="O4146" s="187">
        <f t="shared" si="546"/>
        <v>0</v>
      </c>
      <c r="P4146" s="59">
        <f t="shared" si="545"/>
        <v>100</v>
      </c>
    </row>
    <row r="4147" spans="1:16" s="2" customFormat="1" ht="14.25" customHeight="1" outlineLevel="2" x14ac:dyDescent="0.2">
      <c r="A4147" s="217">
        <f t="shared" si="540"/>
        <v>4144</v>
      </c>
      <c r="B4147" s="57" t="s">
        <v>5299</v>
      </c>
      <c r="C4147" s="58" t="s">
        <v>5274</v>
      </c>
      <c r="D4147" s="58" t="s">
        <v>5200</v>
      </c>
      <c r="E4147" s="58" t="s">
        <v>25</v>
      </c>
      <c r="F4147" s="58" t="s">
        <v>5295</v>
      </c>
      <c r="G4147" s="58" t="s">
        <v>89</v>
      </c>
      <c r="H4147" s="58" t="s">
        <v>5276</v>
      </c>
      <c r="I4147" s="58" t="s">
        <v>25</v>
      </c>
      <c r="J4147" s="58" t="s">
        <v>25</v>
      </c>
      <c r="K4147" s="57" t="s">
        <v>5300</v>
      </c>
      <c r="L4147" s="184">
        <v>0</v>
      </c>
      <c r="M4147" s="185">
        <v>80</v>
      </c>
      <c r="N4147" s="186">
        <v>80</v>
      </c>
      <c r="O4147" s="187">
        <f t="shared" si="546"/>
        <v>0</v>
      </c>
      <c r="P4147" s="59">
        <f t="shared" si="545"/>
        <v>100</v>
      </c>
    </row>
    <row r="4148" spans="1:16" s="2" customFormat="1" ht="28.5" outlineLevel="2" x14ac:dyDescent="0.2">
      <c r="A4148" s="217">
        <f t="shared" si="540"/>
        <v>4145</v>
      </c>
      <c r="B4148" s="57" t="s">
        <v>5301</v>
      </c>
      <c r="C4148" s="58" t="s">
        <v>5274</v>
      </c>
      <c r="D4148" s="58" t="s">
        <v>5200</v>
      </c>
      <c r="E4148" s="58" t="s">
        <v>25</v>
      </c>
      <c r="F4148" s="58" t="s">
        <v>5295</v>
      </c>
      <c r="G4148" s="58" t="s">
        <v>89</v>
      </c>
      <c r="H4148" s="58" t="s">
        <v>5276</v>
      </c>
      <c r="I4148" s="58" t="s">
        <v>25</v>
      </c>
      <c r="J4148" s="58" t="s">
        <v>25</v>
      </c>
      <c r="K4148" s="57" t="s">
        <v>5302</v>
      </c>
      <c r="L4148" s="184">
        <v>0</v>
      </c>
      <c r="M4148" s="185">
        <v>150</v>
      </c>
      <c r="N4148" s="186">
        <v>150</v>
      </c>
      <c r="O4148" s="187">
        <f t="shared" si="546"/>
        <v>0</v>
      </c>
      <c r="P4148" s="59">
        <f t="shared" si="545"/>
        <v>100</v>
      </c>
    </row>
    <row r="4149" spans="1:16" s="2" customFormat="1" ht="28.5" outlineLevel="2" x14ac:dyDescent="0.2">
      <c r="A4149" s="217">
        <f t="shared" si="540"/>
        <v>4146</v>
      </c>
      <c r="B4149" s="57" t="s">
        <v>5303</v>
      </c>
      <c r="C4149" s="58" t="s">
        <v>5274</v>
      </c>
      <c r="D4149" s="58" t="s">
        <v>5200</v>
      </c>
      <c r="E4149" s="58" t="s">
        <v>25</v>
      </c>
      <c r="F4149" s="58" t="s">
        <v>5295</v>
      </c>
      <c r="G4149" s="58" t="s">
        <v>777</v>
      </c>
      <c r="H4149" s="58" t="s">
        <v>5276</v>
      </c>
      <c r="I4149" s="58" t="s">
        <v>25</v>
      </c>
      <c r="J4149" s="58" t="s">
        <v>25</v>
      </c>
      <c r="K4149" s="57" t="s">
        <v>5304</v>
      </c>
      <c r="L4149" s="184">
        <v>0</v>
      </c>
      <c r="M4149" s="185">
        <v>40</v>
      </c>
      <c r="N4149" s="186">
        <v>40</v>
      </c>
      <c r="O4149" s="187">
        <f t="shared" si="546"/>
        <v>0</v>
      </c>
      <c r="P4149" s="59">
        <f t="shared" si="545"/>
        <v>100</v>
      </c>
    </row>
    <row r="4150" spans="1:16" s="2" customFormat="1" ht="14.25" customHeight="1" outlineLevel="2" x14ac:dyDescent="0.2">
      <c r="A4150" s="217">
        <f t="shared" si="540"/>
        <v>4147</v>
      </c>
      <c r="B4150" s="57" t="s">
        <v>5305</v>
      </c>
      <c r="C4150" s="58" t="s">
        <v>5274</v>
      </c>
      <c r="D4150" s="58" t="s">
        <v>5200</v>
      </c>
      <c r="E4150" s="58" t="s">
        <v>5306</v>
      </c>
      <c r="F4150" s="58" t="s">
        <v>552</v>
      </c>
      <c r="G4150" s="58" t="s">
        <v>103</v>
      </c>
      <c r="H4150" s="58" t="s">
        <v>5276</v>
      </c>
      <c r="I4150" s="58" t="s">
        <v>25</v>
      </c>
      <c r="J4150" s="58" t="s">
        <v>25</v>
      </c>
      <c r="K4150" s="57" t="s">
        <v>5307</v>
      </c>
      <c r="L4150" s="184">
        <v>0</v>
      </c>
      <c r="M4150" s="185">
        <v>150</v>
      </c>
      <c r="N4150" s="186">
        <v>150</v>
      </c>
      <c r="O4150" s="187">
        <f t="shared" si="546"/>
        <v>0</v>
      </c>
      <c r="P4150" s="59">
        <f t="shared" si="545"/>
        <v>100</v>
      </c>
    </row>
    <row r="4151" spans="1:16" s="2" customFormat="1" ht="28.5" outlineLevel="2" x14ac:dyDescent="0.2">
      <c r="A4151" s="217">
        <f t="shared" si="540"/>
        <v>4148</v>
      </c>
      <c r="B4151" s="57" t="s">
        <v>5308</v>
      </c>
      <c r="C4151" s="58" t="s">
        <v>5274</v>
      </c>
      <c r="D4151" s="58" t="s">
        <v>5200</v>
      </c>
      <c r="E4151" s="58" t="s">
        <v>5309</v>
      </c>
      <c r="F4151" s="58" t="s">
        <v>552</v>
      </c>
      <c r="G4151" s="58" t="s">
        <v>5267</v>
      </c>
      <c r="H4151" s="58" t="s">
        <v>5276</v>
      </c>
      <c r="I4151" s="58" t="s">
        <v>25</v>
      </c>
      <c r="J4151" s="58" t="s">
        <v>25</v>
      </c>
      <c r="K4151" s="57" t="s">
        <v>5310</v>
      </c>
      <c r="L4151" s="184">
        <v>0</v>
      </c>
      <c r="M4151" s="185">
        <v>60</v>
      </c>
      <c r="N4151" s="186">
        <v>60</v>
      </c>
      <c r="O4151" s="187">
        <f t="shared" si="546"/>
        <v>0</v>
      </c>
      <c r="P4151" s="59">
        <f t="shared" si="545"/>
        <v>100</v>
      </c>
    </row>
    <row r="4152" spans="1:16" s="2" customFormat="1" ht="28.5" outlineLevel="2" x14ac:dyDescent="0.2">
      <c r="A4152" s="217">
        <f t="shared" si="540"/>
        <v>4149</v>
      </c>
      <c r="B4152" s="57" t="s">
        <v>5311</v>
      </c>
      <c r="C4152" s="58" t="s">
        <v>5274</v>
      </c>
      <c r="D4152" s="58" t="s">
        <v>5200</v>
      </c>
      <c r="E4152" s="58" t="s">
        <v>25</v>
      </c>
      <c r="F4152" s="58" t="s">
        <v>5312</v>
      </c>
      <c r="G4152" s="58" t="s">
        <v>159</v>
      </c>
      <c r="H4152" s="58" t="s">
        <v>5276</v>
      </c>
      <c r="I4152" s="58" t="s">
        <v>25</v>
      </c>
      <c r="J4152" s="58" t="s">
        <v>25</v>
      </c>
      <c r="K4152" s="57" t="s">
        <v>5313</v>
      </c>
      <c r="L4152" s="184">
        <v>0</v>
      </c>
      <c r="M4152" s="185">
        <v>107</v>
      </c>
      <c r="N4152" s="186">
        <v>107</v>
      </c>
      <c r="O4152" s="187">
        <f t="shared" si="546"/>
        <v>0</v>
      </c>
      <c r="P4152" s="59">
        <f t="shared" si="545"/>
        <v>100</v>
      </c>
    </row>
    <row r="4153" spans="1:16" s="2" customFormat="1" ht="14.25" customHeight="1" outlineLevel="2" x14ac:dyDescent="0.2">
      <c r="A4153" s="217">
        <f t="shared" si="540"/>
        <v>4150</v>
      </c>
      <c r="B4153" s="57" t="s">
        <v>5314</v>
      </c>
      <c r="C4153" s="58" t="s">
        <v>5274</v>
      </c>
      <c r="D4153" s="58" t="s">
        <v>5200</v>
      </c>
      <c r="E4153" s="58" t="s">
        <v>5315</v>
      </c>
      <c r="F4153" s="58" t="s">
        <v>507</v>
      </c>
      <c r="G4153" s="58" t="s">
        <v>103</v>
      </c>
      <c r="H4153" s="58" t="s">
        <v>5276</v>
      </c>
      <c r="I4153" s="58" t="s">
        <v>25</v>
      </c>
      <c r="J4153" s="58" t="s">
        <v>25</v>
      </c>
      <c r="K4153" s="57" t="s">
        <v>5316</v>
      </c>
      <c r="L4153" s="184">
        <v>0</v>
      </c>
      <c r="M4153" s="185">
        <v>113</v>
      </c>
      <c r="N4153" s="186">
        <v>113</v>
      </c>
      <c r="O4153" s="187">
        <f t="shared" si="546"/>
        <v>0</v>
      </c>
      <c r="P4153" s="59">
        <f t="shared" si="545"/>
        <v>100</v>
      </c>
    </row>
    <row r="4154" spans="1:16" s="2" customFormat="1" ht="14.25" customHeight="1" outlineLevel="2" x14ac:dyDescent="0.2">
      <c r="A4154" s="217">
        <f t="shared" si="540"/>
        <v>4151</v>
      </c>
      <c r="B4154" s="57" t="s">
        <v>5317</v>
      </c>
      <c r="C4154" s="58" t="s">
        <v>5274</v>
      </c>
      <c r="D4154" s="58" t="s">
        <v>5200</v>
      </c>
      <c r="E4154" s="58" t="s">
        <v>25</v>
      </c>
      <c r="F4154" s="58" t="s">
        <v>3717</v>
      </c>
      <c r="G4154" s="58" t="s">
        <v>89</v>
      </c>
      <c r="H4154" s="58" t="s">
        <v>5276</v>
      </c>
      <c r="I4154" s="58" t="s">
        <v>25</v>
      </c>
      <c r="J4154" s="58" t="s">
        <v>25</v>
      </c>
      <c r="K4154" s="57" t="s">
        <v>5318</v>
      </c>
      <c r="L4154" s="184">
        <v>0</v>
      </c>
      <c r="M4154" s="185">
        <v>70</v>
      </c>
      <c r="N4154" s="186">
        <v>70</v>
      </c>
      <c r="O4154" s="187">
        <f t="shared" si="546"/>
        <v>0</v>
      </c>
      <c r="P4154" s="59">
        <f t="shared" si="545"/>
        <v>100</v>
      </c>
    </row>
    <row r="4155" spans="1:16" s="2" customFormat="1" ht="28.5" outlineLevel="2" x14ac:dyDescent="0.2">
      <c r="A4155" s="217">
        <f t="shared" si="540"/>
        <v>4152</v>
      </c>
      <c r="B4155" s="57" t="s">
        <v>5319</v>
      </c>
      <c r="C4155" s="58" t="s">
        <v>5274</v>
      </c>
      <c r="D4155" s="58" t="s">
        <v>5200</v>
      </c>
      <c r="E4155" s="58" t="s">
        <v>25</v>
      </c>
      <c r="F4155" s="58" t="s">
        <v>3717</v>
      </c>
      <c r="G4155" s="58" t="s">
        <v>89</v>
      </c>
      <c r="H4155" s="58" t="s">
        <v>5276</v>
      </c>
      <c r="I4155" s="58" t="s">
        <v>25</v>
      </c>
      <c r="J4155" s="58" t="s">
        <v>25</v>
      </c>
      <c r="K4155" s="57" t="s">
        <v>5320</v>
      </c>
      <c r="L4155" s="184">
        <v>0</v>
      </c>
      <c r="M4155" s="185">
        <v>130</v>
      </c>
      <c r="N4155" s="186">
        <v>130</v>
      </c>
      <c r="O4155" s="187">
        <f t="shared" si="546"/>
        <v>0</v>
      </c>
      <c r="P4155" s="59">
        <f t="shared" si="545"/>
        <v>100</v>
      </c>
    </row>
    <row r="4156" spans="1:16" s="2" customFormat="1" ht="14.25" customHeight="1" outlineLevel="2" x14ac:dyDescent="0.2">
      <c r="A4156" s="217">
        <f t="shared" si="540"/>
        <v>4153</v>
      </c>
      <c r="B4156" s="57" t="s">
        <v>5321</v>
      </c>
      <c r="C4156" s="58" t="s">
        <v>5274</v>
      </c>
      <c r="D4156" s="58" t="s">
        <v>5200</v>
      </c>
      <c r="E4156" s="58" t="s">
        <v>25</v>
      </c>
      <c r="F4156" s="58" t="s">
        <v>3717</v>
      </c>
      <c r="G4156" s="58" t="s">
        <v>89</v>
      </c>
      <c r="H4156" s="58" t="s">
        <v>5276</v>
      </c>
      <c r="I4156" s="58" t="s">
        <v>25</v>
      </c>
      <c r="J4156" s="58" t="s">
        <v>25</v>
      </c>
      <c r="K4156" s="57" t="s">
        <v>5322</v>
      </c>
      <c r="L4156" s="184">
        <v>0</v>
      </c>
      <c r="M4156" s="185">
        <v>500</v>
      </c>
      <c r="N4156" s="186">
        <v>500</v>
      </c>
      <c r="O4156" s="187">
        <f t="shared" si="546"/>
        <v>0</v>
      </c>
      <c r="P4156" s="59">
        <f t="shared" si="545"/>
        <v>100</v>
      </c>
    </row>
    <row r="4157" spans="1:16" s="2" customFormat="1" ht="28.5" outlineLevel="2" x14ac:dyDescent="0.2">
      <c r="A4157" s="217">
        <f t="shared" si="540"/>
        <v>4154</v>
      </c>
      <c r="B4157" s="57" t="s">
        <v>8478</v>
      </c>
      <c r="C4157" s="58" t="s">
        <v>5274</v>
      </c>
      <c r="D4157" s="58" t="s">
        <v>5200</v>
      </c>
      <c r="E4157" s="58" t="s">
        <v>25</v>
      </c>
      <c r="F4157" s="58" t="s">
        <v>3246</v>
      </c>
      <c r="G4157" s="58" t="s">
        <v>809</v>
      </c>
      <c r="H4157" s="58" t="s">
        <v>5276</v>
      </c>
      <c r="I4157" s="58" t="s">
        <v>25</v>
      </c>
      <c r="J4157" s="58" t="s">
        <v>25</v>
      </c>
      <c r="K4157" s="57" t="s">
        <v>5323</v>
      </c>
      <c r="L4157" s="184">
        <v>0</v>
      </c>
      <c r="M4157" s="185">
        <v>71</v>
      </c>
      <c r="N4157" s="186">
        <v>71</v>
      </c>
      <c r="O4157" s="187">
        <f t="shared" si="546"/>
        <v>0</v>
      </c>
      <c r="P4157" s="59">
        <f t="shared" si="545"/>
        <v>100</v>
      </c>
    </row>
    <row r="4158" spans="1:16" s="2" customFormat="1" ht="14.25" customHeight="1" outlineLevel="2" x14ac:dyDescent="0.2">
      <c r="A4158" s="217">
        <f t="shared" si="540"/>
        <v>4155</v>
      </c>
      <c r="B4158" s="57" t="s">
        <v>5324</v>
      </c>
      <c r="C4158" s="58" t="s">
        <v>5274</v>
      </c>
      <c r="D4158" s="58" t="s">
        <v>5200</v>
      </c>
      <c r="E4158" s="58" t="s">
        <v>5325</v>
      </c>
      <c r="F4158" s="58" t="s">
        <v>3246</v>
      </c>
      <c r="G4158" s="58" t="s">
        <v>103</v>
      </c>
      <c r="H4158" s="58" t="s">
        <v>5276</v>
      </c>
      <c r="I4158" s="58" t="s">
        <v>25</v>
      </c>
      <c r="J4158" s="58" t="s">
        <v>25</v>
      </c>
      <c r="K4158" s="57" t="s">
        <v>5326</v>
      </c>
      <c r="L4158" s="184">
        <v>0</v>
      </c>
      <c r="M4158" s="185">
        <v>100</v>
      </c>
      <c r="N4158" s="186">
        <v>100</v>
      </c>
      <c r="O4158" s="187">
        <f t="shared" si="546"/>
        <v>0</v>
      </c>
      <c r="P4158" s="59">
        <f t="shared" si="545"/>
        <v>100</v>
      </c>
    </row>
    <row r="4159" spans="1:16" s="2" customFormat="1" ht="28.5" outlineLevel="2" x14ac:dyDescent="0.2">
      <c r="A4159" s="217">
        <f t="shared" si="540"/>
        <v>4156</v>
      </c>
      <c r="B4159" s="57" t="s">
        <v>5327</v>
      </c>
      <c r="C4159" s="58" t="s">
        <v>5274</v>
      </c>
      <c r="D4159" s="58" t="s">
        <v>5200</v>
      </c>
      <c r="E4159" s="58" t="s">
        <v>25</v>
      </c>
      <c r="F4159" s="58" t="s">
        <v>4031</v>
      </c>
      <c r="G4159" s="58" t="s">
        <v>89</v>
      </c>
      <c r="H4159" s="58" t="s">
        <v>5276</v>
      </c>
      <c r="I4159" s="58" t="s">
        <v>25</v>
      </c>
      <c r="J4159" s="58" t="s">
        <v>25</v>
      </c>
      <c r="K4159" s="57" t="s">
        <v>5328</v>
      </c>
      <c r="L4159" s="184">
        <v>0</v>
      </c>
      <c r="M4159" s="185">
        <v>200</v>
      </c>
      <c r="N4159" s="186">
        <v>200</v>
      </c>
      <c r="O4159" s="187">
        <f t="shared" si="546"/>
        <v>0</v>
      </c>
      <c r="P4159" s="59">
        <f t="shared" si="545"/>
        <v>100</v>
      </c>
    </row>
    <row r="4160" spans="1:16" s="2" customFormat="1" ht="28.5" outlineLevel="2" x14ac:dyDescent="0.2">
      <c r="A4160" s="217">
        <f t="shared" si="540"/>
        <v>4157</v>
      </c>
      <c r="B4160" s="57" t="s">
        <v>5329</v>
      </c>
      <c r="C4160" s="58" t="s">
        <v>5274</v>
      </c>
      <c r="D4160" s="58" t="s">
        <v>5200</v>
      </c>
      <c r="E4160" s="58" t="s">
        <v>25</v>
      </c>
      <c r="F4160" s="58" t="s">
        <v>4031</v>
      </c>
      <c r="G4160" s="58" t="s">
        <v>89</v>
      </c>
      <c r="H4160" s="58" t="s">
        <v>5276</v>
      </c>
      <c r="I4160" s="58" t="s">
        <v>25</v>
      </c>
      <c r="J4160" s="58" t="s">
        <v>25</v>
      </c>
      <c r="K4160" s="57" t="s">
        <v>5330</v>
      </c>
      <c r="L4160" s="184">
        <v>0</v>
      </c>
      <c r="M4160" s="185">
        <v>200</v>
      </c>
      <c r="N4160" s="186">
        <v>200</v>
      </c>
      <c r="O4160" s="187">
        <f t="shared" si="546"/>
        <v>0</v>
      </c>
      <c r="P4160" s="59">
        <f t="shared" si="545"/>
        <v>100</v>
      </c>
    </row>
    <row r="4161" spans="1:16" s="2" customFormat="1" ht="14.25" customHeight="1" outlineLevel="2" x14ac:dyDescent="0.2">
      <c r="A4161" s="217">
        <f t="shared" si="540"/>
        <v>4158</v>
      </c>
      <c r="B4161" s="57" t="s">
        <v>5331</v>
      </c>
      <c r="C4161" s="58" t="s">
        <v>5274</v>
      </c>
      <c r="D4161" s="58" t="s">
        <v>5200</v>
      </c>
      <c r="E4161" s="58" t="s">
        <v>25</v>
      </c>
      <c r="F4161" s="58" t="s">
        <v>4031</v>
      </c>
      <c r="G4161" s="58" t="s">
        <v>86</v>
      </c>
      <c r="H4161" s="58" t="s">
        <v>5276</v>
      </c>
      <c r="I4161" s="58" t="s">
        <v>25</v>
      </c>
      <c r="J4161" s="58" t="s">
        <v>25</v>
      </c>
      <c r="K4161" s="57" t="s">
        <v>5332</v>
      </c>
      <c r="L4161" s="184">
        <v>0</v>
      </c>
      <c r="M4161" s="185">
        <v>200</v>
      </c>
      <c r="N4161" s="186">
        <v>200</v>
      </c>
      <c r="O4161" s="187">
        <f t="shared" si="546"/>
        <v>0</v>
      </c>
      <c r="P4161" s="59">
        <f t="shared" si="545"/>
        <v>100</v>
      </c>
    </row>
    <row r="4162" spans="1:16" s="2" customFormat="1" ht="28.5" outlineLevel="2" x14ac:dyDescent="0.2">
      <c r="A4162" s="217">
        <f t="shared" si="540"/>
        <v>4159</v>
      </c>
      <c r="B4162" s="57" t="s">
        <v>5333</v>
      </c>
      <c r="C4162" s="58" t="s">
        <v>5274</v>
      </c>
      <c r="D4162" s="58" t="s">
        <v>5200</v>
      </c>
      <c r="E4162" s="58" t="s">
        <v>25</v>
      </c>
      <c r="F4162" s="58" t="s">
        <v>4031</v>
      </c>
      <c r="G4162" s="58" t="s">
        <v>86</v>
      </c>
      <c r="H4162" s="58" t="s">
        <v>5276</v>
      </c>
      <c r="I4162" s="58" t="s">
        <v>25</v>
      </c>
      <c r="J4162" s="58" t="s">
        <v>25</v>
      </c>
      <c r="K4162" s="57" t="s">
        <v>5334</v>
      </c>
      <c r="L4162" s="184">
        <v>0</v>
      </c>
      <c r="M4162" s="185">
        <v>150</v>
      </c>
      <c r="N4162" s="186">
        <v>150</v>
      </c>
      <c r="O4162" s="187">
        <f t="shared" si="546"/>
        <v>0</v>
      </c>
      <c r="P4162" s="59">
        <f t="shared" si="545"/>
        <v>100</v>
      </c>
    </row>
    <row r="4163" spans="1:16" s="2" customFormat="1" ht="28.5" outlineLevel="2" x14ac:dyDescent="0.2">
      <c r="A4163" s="217">
        <f t="shared" si="540"/>
        <v>4160</v>
      </c>
      <c r="B4163" s="57" t="s">
        <v>5335</v>
      </c>
      <c r="C4163" s="58" t="s">
        <v>5274</v>
      </c>
      <c r="D4163" s="58" t="s">
        <v>5200</v>
      </c>
      <c r="E4163" s="58" t="s">
        <v>5336</v>
      </c>
      <c r="F4163" s="58" t="s">
        <v>5047</v>
      </c>
      <c r="G4163" s="58" t="s">
        <v>5267</v>
      </c>
      <c r="H4163" s="58" t="s">
        <v>5276</v>
      </c>
      <c r="I4163" s="58" t="s">
        <v>25</v>
      </c>
      <c r="J4163" s="58" t="s">
        <v>25</v>
      </c>
      <c r="K4163" s="57" t="s">
        <v>5337</v>
      </c>
      <c r="L4163" s="184">
        <v>0</v>
      </c>
      <c r="M4163" s="185">
        <v>70</v>
      </c>
      <c r="N4163" s="186">
        <v>70</v>
      </c>
      <c r="O4163" s="187">
        <f t="shared" si="546"/>
        <v>0</v>
      </c>
      <c r="P4163" s="59">
        <f t="shared" si="545"/>
        <v>100</v>
      </c>
    </row>
    <row r="4164" spans="1:16" s="2" customFormat="1" ht="28.5" outlineLevel="2" x14ac:dyDescent="0.2">
      <c r="A4164" s="217">
        <f t="shared" si="540"/>
        <v>4161</v>
      </c>
      <c r="B4164" s="57" t="s">
        <v>5338</v>
      </c>
      <c r="C4164" s="58" t="s">
        <v>5274</v>
      </c>
      <c r="D4164" s="58" t="s">
        <v>5200</v>
      </c>
      <c r="E4164" s="58" t="s">
        <v>2746</v>
      </c>
      <c r="F4164" s="58" t="s">
        <v>2712</v>
      </c>
      <c r="G4164" s="58" t="s">
        <v>103</v>
      </c>
      <c r="H4164" s="58" t="s">
        <v>5276</v>
      </c>
      <c r="I4164" s="58" t="s">
        <v>25</v>
      </c>
      <c r="J4164" s="58" t="s">
        <v>25</v>
      </c>
      <c r="K4164" s="57" t="s">
        <v>5339</v>
      </c>
      <c r="L4164" s="184">
        <v>0</v>
      </c>
      <c r="M4164" s="185">
        <v>100</v>
      </c>
      <c r="N4164" s="186">
        <v>100</v>
      </c>
      <c r="O4164" s="187">
        <f t="shared" si="546"/>
        <v>0</v>
      </c>
      <c r="P4164" s="59">
        <f t="shared" si="545"/>
        <v>100</v>
      </c>
    </row>
    <row r="4165" spans="1:16" s="2" customFormat="1" ht="28.5" outlineLevel="2" x14ac:dyDescent="0.2">
      <c r="A4165" s="217">
        <f t="shared" si="540"/>
        <v>4162</v>
      </c>
      <c r="B4165" s="57" t="s">
        <v>5340</v>
      </c>
      <c r="C4165" s="58" t="s">
        <v>5274</v>
      </c>
      <c r="D4165" s="58" t="s">
        <v>5200</v>
      </c>
      <c r="E4165" s="58" t="s">
        <v>25</v>
      </c>
      <c r="F4165" s="58" t="s">
        <v>155</v>
      </c>
      <c r="G4165" s="58" t="s">
        <v>89</v>
      </c>
      <c r="H4165" s="58" t="s">
        <v>5276</v>
      </c>
      <c r="I4165" s="58" t="s">
        <v>25</v>
      </c>
      <c r="J4165" s="58" t="s">
        <v>25</v>
      </c>
      <c r="K4165" s="57" t="s">
        <v>5341</v>
      </c>
      <c r="L4165" s="184">
        <v>0</v>
      </c>
      <c r="M4165" s="185">
        <v>50</v>
      </c>
      <c r="N4165" s="186">
        <v>50</v>
      </c>
      <c r="O4165" s="187">
        <f t="shared" si="546"/>
        <v>0</v>
      </c>
      <c r="P4165" s="59">
        <f t="shared" si="545"/>
        <v>100</v>
      </c>
    </row>
    <row r="4166" spans="1:16" s="2" customFormat="1" ht="14.25" customHeight="1" outlineLevel="2" x14ac:dyDescent="0.2">
      <c r="A4166" s="217">
        <f t="shared" ref="A4166:A4229" si="547">A4165+1</f>
        <v>4163</v>
      </c>
      <c r="B4166" s="57" t="s">
        <v>5342</v>
      </c>
      <c r="C4166" s="58" t="s">
        <v>5274</v>
      </c>
      <c r="D4166" s="58" t="s">
        <v>5200</v>
      </c>
      <c r="E4166" s="58" t="s">
        <v>25</v>
      </c>
      <c r="F4166" s="58" t="s">
        <v>155</v>
      </c>
      <c r="G4166" s="58" t="s">
        <v>89</v>
      </c>
      <c r="H4166" s="58" t="s">
        <v>5276</v>
      </c>
      <c r="I4166" s="58" t="s">
        <v>25</v>
      </c>
      <c r="J4166" s="58" t="s">
        <v>25</v>
      </c>
      <c r="K4166" s="57" t="s">
        <v>5343</v>
      </c>
      <c r="L4166" s="184">
        <v>0</v>
      </c>
      <c r="M4166" s="185">
        <v>24</v>
      </c>
      <c r="N4166" s="186">
        <v>24</v>
      </c>
      <c r="O4166" s="187">
        <f t="shared" si="546"/>
        <v>0</v>
      </c>
      <c r="P4166" s="59">
        <f t="shared" si="545"/>
        <v>100</v>
      </c>
    </row>
    <row r="4167" spans="1:16" s="2" customFormat="1" ht="14.25" customHeight="1" outlineLevel="2" x14ac:dyDescent="0.2">
      <c r="A4167" s="217">
        <f t="shared" si="547"/>
        <v>4164</v>
      </c>
      <c r="B4167" s="57" t="s">
        <v>5344</v>
      </c>
      <c r="C4167" s="58" t="s">
        <v>5274</v>
      </c>
      <c r="D4167" s="58" t="s">
        <v>5200</v>
      </c>
      <c r="E4167" s="58" t="s">
        <v>25</v>
      </c>
      <c r="F4167" s="58" t="s">
        <v>155</v>
      </c>
      <c r="G4167" s="58" t="s">
        <v>159</v>
      </c>
      <c r="H4167" s="58" t="s">
        <v>5276</v>
      </c>
      <c r="I4167" s="58" t="s">
        <v>25</v>
      </c>
      <c r="J4167" s="58" t="s">
        <v>25</v>
      </c>
      <c r="K4167" s="57" t="s">
        <v>5345</v>
      </c>
      <c r="L4167" s="184">
        <v>0</v>
      </c>
      <c r="M4167" s="185">
        <v>50</v>
      </c>
      <c r="N4167" s="186">
        <v>50</v>
      </c>
      <c r="O4167" s="187">
        <f t="shared" si="546"/>
        <v>0</v>
      </c>
      <c r="P4167" s="59">
        <f t="shared" si="545"/>
        <v>100</v>
      </c>
    </row>
    <row r="4168" spans="1:16" s="2" customFormat="1" ht="14.25" customHeight="1" outlineLevel="2" x14ac:dyDescent="0.2">
      <c r="A4168" s="217">
        <f t="shared" si="547"/>
        <v>4165</v>
      </c>
      <c r="B4168" s="57" t="s">
        <v>5346</v>
      </c>
      <c r="C4168" s="58" t="s">
        <v>5274</v>
      </c>
      <c r="D4168" s="58" t="s">
        <v>5200</v>
      </c>
      <c r="E4168" s="58" t="s">
        <v>25</v>
      </c>
      <c r="F4168" s="58" t="s">
        <v>155</v>
      </c>
      <c r="G4168" s="58" t="s">
        <v>86</v>
      </c>
      <c r="H4168" s="58" t="s">
        <v>5276</v>
      </c>
      <c r="I4168" s="58" t="s">
        <v>25</v>
      </c>
      <c r="J4168" s="58" t="s">
        <v>25</v>
      </c>
      <c r="K4168" s="57" t="s">
        <v>5347</v>
      </c>
      <c r="L4168" s="184">
        <v>0</v>
      </c>
      <c r="M4168" s="185">
        <v>50</v>
      </c>
      <c r="N4168" s="186">
        <v>50</v>
      </c>
      <c r="O4168" s="187">
        <f t="shared" si="546"/>
        <v>0</v>
      </c>
      <c r="P4168" s="59">
        <f t="shared" si="545"/>
        <v>100</v>
      </c>
    </row>
    <row r="4169" spans="1:16" s="2" customFormat="1" ht="28.5" outlineLevel="2" x14ac:dyDescent="0.2">
      <c r="A4169" s="217">
        <f t="shared" si="547"/>
        <v>4166</v>
      </c>
      <c r="B4169" s="57" t="s">
        <v>5348</v>
      </c>
      <c r="C4169" s="58" t="s">
        <v>5274</v>
      </c>
      <c r="D4169" s="58" t="s">
        <v>5200</v>
      </c>
      <c r="E4169" s="58" t="s">
        <v>25</v>
      </c>
      <c r="F4169" s="58" t="s">
        <v>155</v>
      </c>
      <c r="G4169" s="58" t="s">
        <v>86</v>
      </c>
      <c r="H4169" s="58" t="s">
        <v>5276</v>
      </c>
      <c r="I4169" s="58" t="s">
        <v>25</v>
      </c>
      <c r="J4169" s="58" t="s">
        <v>25</v>
      </c>
      <c r="K4169" s="57" t="s">
        <v>5349</v>
      </c>
      <c r="L4169" s="184">
        <v>0</v>
      </c>
      <c r="M4169" s="185">
        <v>100</v>
      </c>
      <c r="N4169" s="186">
        <v>100</v>
      </c>
      <c r="O4169" s="187">
        <f t="shared" si="546"/>
        <v>0</v>
      </c>
      <c r="P4169" s="59">
        <f t="shared" si="545"/>
        <v>100</v>
      </c>
    </row>
    <row r="4170" spans="1:16" s="2" customFormat="1" ht="28.5" outlineLevel="2" x14ac:dyDescent="0.2">
      <c r="A4170" s="217">
        <f t="shared" si="547"/>
        <v>4167</v>
      </c>
      <c r="B4170" s="57" t="s">
        <v>5350</v>
      </c>
      <c r="C4170" s="58" t="s">
        <v>5274</v>
      </c>
      <c r="D4170" s="58" t="s">
        <v>5200</v>
      </c>
      <c r="E4170" s="58" t="s">
        <v>25</v>
      </c>
      <c r="F4170" s="58" t="s">
        <v>155</v>
      </c>
      <c r="G4170" s="58" t="s">
        <v>86</v>
      </c>
      <c r="H4170" s="58" t="s">
        <v>5276</v>
      </c>
      <c r="I4170" s="58" t="s">
        <v>25</v>
      </c>
      <c r="J4170" s="58" t="s">
        <v>25</v>
      </c>
      <c r="K4170" s="57" t="s">
        <v>5351</v>
      </c>
      <c r="L4170" s="184">
        <v>0</v>
      </c>
      <c r="M4170" s="185">
        <v>50</v>
      </c>
      <c r="N4170" s="186">
        <v>50</v>
      </c>
      <c r="O4170" s="187">
        <f t="shared" si="546"/>
        <v>0</v>
      </c>
      <c r="P4170" s="59">
        <f t="shared" si="545"/>
        <v>100</v>
      </c>
    </row>
    <row r="4171" spans="1:16" s="2" customFormat="1" ht="28.5" outlineLevel="2" x14ac:dyDescent="0.2">
      <c r="A4171" s="217">
        <f t="shared" si="547"/>
        <v>4168</v>
      </c>
      <c r="B4171" s="57" t="s">
        <v>5352</v>
      </c>
      <c r="C4171" s="58" t="s">
        <v>5274</v>
      </c>
      <c r="D4171" s="58" t="s">
        <v>5200</v>
      </c>
      <c r="E4171" s="58" t="s">
        <v>25</v>
      </c>
      <c r="F4171" s="58" t="s">
        <v>155</v>
      </c>
      <c r="G4171" s="58" t="s">
        <v>777</v>
      </c>
      <c r="H4171" s="58" t="s">
        <v>5276</v>
      </c>
      <c r="I4171" s="58" t="s">
        <v>25</v>
      </c>
      <c r="J4171" s="58" t="s">
        <v>25</v>
      </c>
      <c r="K4171" s="57" t="s">
        <v>5353</v>
      </c>
      <c r="L4171" s="184">
        <v>0</v>
      </c>
      <c r="M4171" s="185">
        <v>20</v>
      </c>
      <c r="N4171" s="186">
        <v>20</v>
      </c>
      <c r="O4171" s="187">
        <f t="shared" si="546"/>
        <v>0</v>
      </c>
      <c r="P4171" s="59">
        <f t="shared" si="545"/>
        <v>100</v>
      </c>
    </row>
    <row r="4172" spans="1:16" s="2" customFormat="1" ht="28.5" outlineLevel="2" x14ac:dyDescent="0.2">
      <c r="A4172" s="217">
        <f t="shared" si="547"/>
        <v>4169</v>
      </c>
      <c r="B4172" s="57" t="s">
        <v>5354</v>
      </c>
      <c r="C4172" s="58" t="s">
        <v>5274</v>
      </c>
      <c r="D4172" s="58" t="s">
        <v>5200</v>
      </c>
      <c r="E4172" s="58" t="s">
        <v>25</v>
      </c>
      <c r="F4172" s="58" t="s">
        <v>155</v>
      </c>
      <c r="G4172" s="58" t="s">
        <v>777</v>
      </c>
      <c r="H4172" s="58" t="s">
        <v>5276</v>
      </c>
      <c r="I4172" s="58" t="s">
        <v>25</v>
      </c>
      <c r="J4172" s="58" t="s">
        <v>25</v>
      </c>
      <c r="K4172" s="57" t="s">
        <v>5355</v>
      </c>
      <c r="L4172" s="184">
        <v>0</v>
      </c>
      <c r="M4172" s="185">
        <v>180</v>
      </c>
      <c r="N4172" s="186">
        <v>180</v>
      </c>
      <c r="O4172" s="187">
        <f t="shared" si="546"/>
        <v>0</v>
      </c>
      <c r="P4172" s="59">
        <f t="shared" si="545"/>
        <v>100</v>
      </c>
    </row>
    <row r="4173" spans="1:16" s="2" customFormat="1" ht="28.5" outlineLevel="2" x14ac:dyDescent="0.2">
      <c r="A4173" s="217">
        <f t="shared" si="547"/>
        <v>4170</v>
      </c>
      <c r="B4173" s="57" t="s">
        <v>5356</v>
      </c>
      <c r="C4173" s="58" t="s">
        <v>5274</v>
      </c>
      <c r="D4173" s="58" t="s">
        <v>5200</v>
      </c>
      <c r="E4173" s="58" t="s">
        <v>25</v>
      </c>
      <c r="F4173" s="58" t="s">
        <v>155</v>
      </c>
      <c r="G4173" s="58" t="s">
        <v>777</v>
      </c>
      <c r="H4173" s="58" t="s">
        <v>5276</v>
      </c>
      <c r="I4173" s="58" t="s">
        <v>25</v>
      </c>
      <c r="J4173" s="58" t="s">
        <v>25</v>
      </c>
      <c r="K4173" s="57" t="s">
        <v>5357</v>
      </c>
      <c r="L4173" s="184">
        <v>0</v>
      </c>
      <c r="M4173" s="185">
        <v>200</v>
      </c>
      <c r="N4173" s="186">
        <v>200</v>
      </c>
      <c r="O4173" s="187">
        <f t="shared" si="546"/>
        <v>0</v>
      </c>
      <c r="P4173" s="59">
        <f t="shared" si="545"/>
        <v>100</v>
      </c>
    </row>
    <row r="4174" spans="1:16" s="2" customFormat="1" ht="14.25" customHeight="1" outlineLevel="2" x14ac:dyDescent="0.2">
      <c r="A4174" s="217">
        <f t="shared" si="547"/>
        <v>4171</v>
      </c>
      <c r="B4174" s="57" t="s">
        <v>5358</v>
      </c>
      <c r="C4174" s="58" t="s">
        <v>5274</v>
      </c>
      <c r="D4174" s="58" t="s">
        <v>5200</v>
      </c>
      <c r="E4174" s="58" t="s">
        <v>25</v>
      </c>
      <c r="F4174" s="58" t="s">
        <v>155</v>
      </c>
      <c r="G4174" s="58" t="s">
        <v>777</v>
      </c>
      <c r="H4174" s="58" t="s">
        <v>5276</v>
      </c>
      <c r="I4174" s="58" t="s">
        <v>25</v>
      </c>
      <c r="J4174" s="58" t="s">
        <v>25</v>
      </c>
      <c r="K4174" s="57" t="s">
        <v>5359</v>
      </c>
      <c r="L4174" s="184">
        <v>0</v>
      </c>
      <c r="M4174" s="185">
        <v>30</v>
      </c>
      <c r="N4174" s="186">
        <v>30</v>
      </c>
      <c r="O4174" s="187">
        <f t="shared" si="546"/>
        <v>0</v>
      </c>
      <c r="P4174" s="59">
        <f t="shared" si="545"/>
        <v>100</v>
      </c>
    </row>
    <row r="4175" spans="1:16" s="2" customFormat="1" ht="14.25" customHeight="1" outlineLevel="2" x14ac:dyDescent="0.2">
      <c r="A4175" s="217">
        <f t="shared" si="547"/>
        <v>4172</v>
      </c>
      <c r="B4175" s="57" t="s">
        <v>5360</v>
      </c>
      <c r="C4175" s="58" t="s">
        <v>5274</v>
      </c>
      <c r="D4175" s="58" t="s">
        <v>5200</v>
      </c>
      <c r="E4175" s="58" t="s">
        <v>25</v>
      </c>
      <c r="F4175" s="58" t="s">
        <v>155</v>
      </c>
      <c r="G4175" s="58" t="s">
        <v>777</v>
      </c>
      <c r="H4175" s="58" t="s">
        <v>5276</v>
      </c>
      <c r="I4175" s="58" t="s">
        <v>25</v>
      </c>
      <c r="J4175" s="58" t="s">
        <v>25</v>
      </c>
      <c r="K4175" s="57" t="s">
        <v>5361</v>
      </c>
      <c r="L4175" s="184">
        <v>0</v>
      </c>
      <c r="M4175" s="185">
        <v>70</v>
      </c>
      <c r="N4175" s="186">
        <v>70</v>
      </c>
      <c r="O4175" s="187">
        <f t="shared" si="546"/>
        <v>0</v>
      </c>
      <c r="P4175" s="59">
        <f t="shared" si="545"/>
        <v>100</v>
      </c>
    </row>
    <row r="4176" spans="1:16" s="2" customFormat="1" ht="28.5" outlineLevel="2" x14ac:dyDescent="0.2">
      <c r="A4176" s="217">
        <f t="shared" si="547"/>
        <v>4173</v>
      </c>
      <c r="B4176" s="57" t="s">
        <v>5362</v>
      </c>
      <c r="C4176" s="58" t="s">
        <v>5274</v>
      </c>
      <c r="D4176" s="58" t="s">
        <v>5200</v>
      </c>
      <c r="E4176" s="58" t="s">
        <v>5363</v>
      </c>
      <c r="F4176" s="58" t="s">
        <v>155</v>
      </c>
      <c r="G4176" s="58" t="s">
        <v>5267</v>
      </c>
      <c r="H4176" s="58" t="s">
        <v>5276</v>
      </c>
      <c r="I4176" s="58" t="s">
        <v>25</v>
      </c>
      <c r="J4176" s="58" t="s">
        <v>25</v>
      </c>
      <c r="K4176" s="57" t="s">
        <v>5364</v>
      </c>
      <c r="L4176" s="184">
        <v>0</v>
      </c>
      <c r="M4176" s="185">
        <v>70</v>
      </c>
      <c r="N4176" s="186">
        <v>70</v>
      </c>
      <c r="O4176" s="187">
        <f t="shared" si="546"/>
        <v>0</v>
      </c>
      <c r="P4176" s="59">
        <f t="shared" si="545"/>
        <v>100</v>
      </c>
    </row>
    <row r="4177" spans="1:16" s="2" customFormat="1" ht="14.25" customHeight="1" outlineLevel="2" x14ac:dyDescent="0.2">
      <c r="A4177" s="217">
        <f t="shared" si="547"/>
        <v>4174</v>
      </c>
      <c r="B4177" s="57" t="s">
        <v>5365</v>
      </c>
      <c r="C4177" s="58" t="s">
        <v>5274</v>
      </c>
      <c r="D4177" s="58" t="s">
        <v>5200</v>
      </c>
      <c r="E4177" s="58" t="s">
        <v>25</v>
      </c>
      <c r="F4177" s="58" t="s">
        <v>3787</v>
      </c>
      <c r="G4177" s="58" t="s">
        <v>89</v>
      </c>
      <c r="H4177" s="58" t="s">
        <v>5276</v>
      </c>
      <c r="I4177" s="58" t="s">
        <v>25</v>
      </c>
      <c r="J4177" s="58" t="s">
        <v>25</v>
      </c>
      <c r="K4177" s="57" t="s">
        <v>5366</v>
      </c>
      <c r="L4177" s="184">
        <v>0</v>
      </c>
      <c r="M4177" s="185">
        <v>25</v>
      </c>
      <c r="N4177" s="186">
        <v>25</v>
      </c>
      <c r="O4177" s="187">
        <f t="shared" si="546"/>
        <v>0</v>
      </c>
      <c r="P4177" s="59">
        <f t="shared" si="545"/>
        <v>100</v>
      </c>
    </row>
    <row r="4178" spans="1:16" s="2" customFormat="1" ht="28.5" outlineLevel="2" x14ac:dyDescent="0.2">
      <c r="A4178" s="217">
        <f t="shared" si="547"/>
        <v>4175</v>
      </c>
      <c r="B4178" s="57" t="s">
        <v>5367</v>
      </c>
      <c r="C4178" s="58" t="s">
        <v>5274</v>
      </c>
      <c r="D4178" s="58" t="s">
        <v>5200</v>
      </c>
      <c r="E4178" s="58" t="s">
        <v>25</v>
      </c>
      <c r="F4178" s="58" t="s">
        <v>3787</v>
      </c>
      <c r="G4178" s="58" t="s">
        <v>89</v>
      </c>
      <c r="H4178" s="58" t="s">
        <v>5276</v>
      </c>
      <c r="I4178" s="58" t="s">
        <v>25</v>
      </c>
      <c r="J4178" s="58" t="s">
        <v>25</v>
      </c>
      <c r="K4178" s="57" t="s">
        <v>5368</v>
      </c>
      <c r="L4178" s="184">
        <v>0</v>
      </c>
      <c r="M4178" s="185">
        <v>100</v>
      </c>
      <c r="N4178" s="186">
        <v>100</v>
      </c>
      <c r="O4178" s="187">
        <f t="shared" si="546"/>
        <v>0</v>
      </c>
      <c r="P4178" s="59">
        <f t="shared" si="545"/>
        <v>100</v>
      </c>
    </row>
    <row r="4179" spans="1:16" s="2" customFormat="1" ht="14.25" customHeight="1" outlineLevel="2" x14ac:dyDescent="0.2">
      <c r="A4179" s="217">
        <f t="shared" si="547"/>
        <v>4176</v>
      </c>
      <c r="B4179" s="57" t="s">
        <v>5369</v>
      </c>
      <c r="C4179" s="58" t="s">
        <v>5274</v>
      </c>
      <c r="D4179" s="58" t="s">
        <v>5200</v>
      </c>
      <c r="E4179" s="58" t="s">
        <v>25</v>
      </c>
      <c r="F4179" s="58" t="s">
        <v>3787</v>
      </c>
      <c r="G4179" s="58" t="s">
        <v>86</v>
      </c>
      <c r="H4179" s="58" t="s">
        <v>5276</v>
      </c>
      <c r="I4179" s="58" t="s">
        <v>25</v>
      </c>
      <c r="J4179" s="58" t="s">
        <v>25</v>
      </c>
      <c r="K4179" s="57" t="s">
        <v>5370</v>
      </c>
      <c r="L4179" s="184">
        <v>0</v>
      </c>
      <c r="M4179" s="185">
        <v>100</v>
      </c>
      <c r="N4179" s="186">
        <v>100</v>
      </c>
      <c r="O4179" s="187">
        <f t="shared" si="546"/>
        <v>0</v>
      </c>
      <c r="P4179" s="59">
        <f t="shared" si="545"/>
        <v>100</v>
      </c>
    </row>
    <row r="4180" spans="1:16" s="2" customFormat="1" ht="28.5" outlineLevel="2" x14ac:dyDescent="0.2">
      <c r="A4180" s="217">
        <f t="shared" si="547"/>
        <v>4177</v>
      </c>
      <c r="B4180" s="57" t="s">
        <v>5371</v>
      </c>
      <c r="C4180" s="58" t="s">
        <v>5274</v>
      </c>
      <c r="D4180" s="58" t="s">
        <v>5200</v>
      </c>
      <c r="E4180" s="58" t="s">
        <v>25</v>
      </c>
      <c r="F4180" s="58" t="s">
        <v>3787</v>
      </c>
      <c r="G4180" s="58" t="s">
        <v>86</v>
      </c>
      <c r="H4180" s="58" t="s">
        <v>5276</v>
      </c>
      <c r="I4180" s="58" t="s">
        <v>25</v>
      </c>
      <c r="J4180" s="58" t="s">
        <v>25</v>
      </c>
      <c r="K4180" s="57" t="s">
        <v>5372</v>
      </c>
      <c r="L4180" s="184">
        <v>0</v>
      </c>
      <c r="M4180" s="185">
        <v>50</v>
      </c>
      <c r="N4180" s="186">
        <v>50</v>
      </c>
      <c r="O4180" s="187">
        <f t="shared" si="546"/>
        <v>0</v>
      </c>
      <c r="P4180" s="59">
        <f t="shared" si="545"/>
        <v>100</v>
      </c>
    </row>
    <row r="4181" spans="1:16" s="2" customFormat="1" ht="28.5" outlineLevel="2" x14ac:dyDescent="0.2">
      <c r="A4181" s="217">
        <f t="shared" si="547"/>
        <v>4178</v>
      </c>
      <c r="B4181" s="57" t="s">
        <v>5373</v>
      </c>
      <c r="C4181" s="58" t="s">
        <v>5274</v>
      </c>
      <c r="D4181" s="58" t="s">
        <v>5200</v>
      </c>
      <c r="E4181" s="58" t="s">
        <v>25</v>
      </c>
      <c r="F4181" s="58" t="s">
        <v>3787</v>
      </c>
      <c r="G4181" s="58" t="s">
        <v>86</v>
      </c>
      <c r="H4181" s="58" t="s">
        <v>5276</v>
      </c>
      <c r="I4181" s="58" t="s">
        <v>25</v>
      </c>
      <c r="J4181" s="58" t="s">
        <v>25</v>
      </c>
      <c r="K4181" s="57" t="s">
        <v>5374</v>
      </c>
      <c r="L4181" s="184">
        <v>0</v>
      </c>
      <c r="M4181" s="185">
        <v>24</v>
      </c>
      <c r="N4181" s="186">
        <v>24</v>
      </c>
      <c r="O4181" s="187">
        <f t="shared" si="546"/>
        <v>0</v>
      </c>
      <c r="P4181" s="59">
        <f t="shared" si="545"/>
        <v>100</v>
      </c>
    </row>
    <row r="4182" spans="1:16" s="2" customFormat="1" ht="14.25" customHeight="1" outlineLevel="2" x14ac:dyDescent="0.2">
      <c r="A4182" s="217">
        <f t="shared" si="547"/>
        <v>4179</v>
      </c>
      <c r="B4182" s="57" t="s">
        <v>8479</v>
      </c>
      <c r="C4182" s="58" t="s">
        <v>5274</v>
      </c>
      <c r="D4182" s="58" t="s">
        <v>5200</v>
      </c>
      <c r="E4182" s="58" t="s">
        <v>25</v>
      </c>
      <c r="F4182" s="58" t="s">
        <v>134</v>
      </c>
      <c r="G4182" s="58" t="s">
        <v>809</v>
      </c>
      <c r="H4182" s="58" t="s">
        <v>5276</v>
      </c>
      <c r="I4182" s="58" t="s">
        <v>25</v>
      </c>
      <c r="J4182" s="58" t="s">
        <v>25</v>
      </c>
      <c r="K4182" s="57" t="s">
        <v>5375</v>
      </c>
      <c r="L4182" s="184">
        <v>0</v>
      </c>
      <c r="M4182" s="185">
        <v>150</v>
      </c>
      <c r="N4182" s="186">
        <v>150</v>
      </c>
      <c r="O4182" s="187">
        <f t="shared" si="546"/>
        <v>0</v>
      </c>
      <c r="P4182" s="59">
        <f t="shared" si="545"/>
        <v>100</v>
      </c>
    </row>
    <row r="4183" spans="1:16" s="2" customFormat="1" ht="14.25" customHeight="1" outlineLevel="2" x14ac:dyDescent="0.2">
      <c r="A4183" s="217">
        <f t="shared" si="547"/>
        <v>4180</v>
      </c>
      <c r="B4183" s="57" t="s">
        <v>8480</v>
      </c>
      <c r="C4183" s="58" t="s">
        <v>5274</v>
      </c>
      <c r="D4183" s="58" t="s">
        <v>5200</v>
      </c>
      <c r="E4183" s="58" t="s">
        <v>25</v>
      </c>
      <c r="F4183" s="58" t="s">
        <v>134</v>
      </c>
      <c r="G4183" s="58" t="s">
        <v>809</v>
      </c>
      <c r="H4183" s="58" t="s">
        <v>5276</v>
      </c>
      <c r="I4183" s="58" t="s">
        <v>25</v>
      </c>
      <c r="J4183" s="58" t="s">
        <v>25</v>
      </c>
      <c r="K4183" s="57" t="s">
        <v>5376</v>
      </c>
      <c r="L4183" s="184">
        <v>0</v>
      </c>
      <c r="M4183" s="185">
        <v>200</v>
      </c>
      <c r="N4183" s="186">
        <v>200</v>
      </c>
      <c r="O4183" s="187">
        <f t="shared" si="546"/>
        <v>0</v>
      </c>
      <c r="P4183" s="59">
        <f t="shared" si="545"/>
        <v>100</v>
      </c>
    </row>
    <row r="4184" spans="1:16" s="2" customFormat="1" ht="14.25" customHeight="1" outlineLevel="2" x14ac:dyDescent="0.2">
      <c r="A4184" s="217">
        <f t="shared" si="547"/>
        <v>4181</v>
      </c>
      <c r="B4184" s="57" t="s">
        <v>8481</v>
      </c>
      <c r="C4184" s="58" t="s">
        <v>5274</v>
      </c>
      <c r="D4184" s="58" t="s">
        <v>5200</v>
      </c>
      <c r="E4184" s="58" t="s">
        <v>25</v>
      </c>
      <c r="F4184" s="58" t="s">
        <v>134</v>
      </c>
      <c r="G4184" s="58" t="s">
        <v>809</v>
      </c>
      <c r="H4184" s="58" t="s">
        <v>5276</v>
      </c>
      <c r="I4184" s="58" t="s">
        <v>25</v>
      </c>
      <c r="J4184" s="58" t="s">
        <v>25</v>
      </c>
      <c r="K4184" s="57" t="s">
        <v>5377</v>
      </c>
      <c r="L4184" s="184">
        <v>0</v>
      </c>
      <c r="M4184" s="185">
        <v>40</v>
      </c>
      <c r="N4184" s="186">
        <v>40</v>
      </c>
      <c r="O4184" s="187">
        <f t="shared" si="546"/>
        <v>0</v>
      </c>
      <c r="P4184" s="59">
        <f t="shared" si="545"/>
        <v>100</v>
      </c>
    </row>
    <row r="4185" spans="1:16" s="2" customFormat="1" ht="14.25" customHeight="1" outlineLevel="2" x14ac:dyDescent="0.2">
      <c r="A4185" s="217">
        <f t="shared" si="547"/>
        <v>4182</v>
      </c>
      <c r="B4185" s="57" t="s">
        <v>8482</v>
      </c>
      <c r="C4185" s="58" t="s">
        <v>5274</v>
      </c>
      <c r="D4185" s="58" t="s">
        <v>5200</v>
      </c>
      <c r="E4185" s="58" t="s">
        <v>25</v>
      </c>
      <c r="F4185" s="58" t="s">
        <v>134</v>
      </c>
      <c r="G4185" s="58" t="s">
        <v>809</v>
      </c>
      <c r="H4185" s="58" t="s">
        <v>5276</v>
      </c>
      <c r="I4185" s="58" t="s">
        <v>25</v>
      </c>
      <c r="J4185" s="58" t="s">
        <v>25</v>
      </c>
      <c r="K4185" s="57" t="s">
        <v>5378</v>
      </c>
      <c r="L4185" s="184">
        <v>0</v>
      </c>
      <c r="M4185" s="185">
        <v>150</v>
      </c>
      <c r="N4185" s="186">
        <v>150</v>
      </c>
      <c r="O4185" s="187">
        <f t="shared" si="546"/>
        <v>0</v>
      </c>
      <c r="P4185" s="59">
        <f t="shared" si="545"/>
        <v>100</v>
      </c>
    </row>
    <row r="4186" spans="1:16" s="2" customFormat="1" ht="28.5" outlineLevel="2" x14ac:dyDescent="0.2">
      <c r="A4186" s="217">
        <f t="shared" si="547"/>
        <v>4183</v>
      </c>
      <c r="B4186" s="57" t="s">
        <v>8483</v>
      </c>
      <c r="C4186" s="58" t="s">
        <v>5274</v>
      </c>
      <c r="D4186" s="58" t="s">
        <v>5200</v>
      </c>
      <c r="E4186" s="58" t="s">
        <v>25</v>
      </c>
      <c r="F4186" s="58" t="s">
        <v>134</v>
      </c>
      <c r="G4186" s="58" t="s">
        <v>809</v>
      </c>
      <c r="H4186" s="58" t="s">
        <v>5276</v>
      </c>
      <c r="I4186" s="58" t="s">
        <v>25</v>
      </c>
      <c r="J4186" s="58" t="s">
        <v>25</v>
      </c>
      <c r="K4186" s="57" t="s">
        <v>5379</v>
      </c>
      <c r="L4186" s="184">
        <v>0</v>
      </c>
      <c r="M4186" s="185">
        <v>100</v>
      </c>
      <c r="N4186" s="186">
        <v>100</v>
      </c>
      <c r="O4186" s="187">
        <f t="shared" si="546"/>
        <v>0</v>
      </c>
      <c r="P4186" s="59">
        <f t="shared" si="545"/>
        <v>100</v>
      </c>
    </row>
    <row r="4187" spans="1:16" s="2" customFormat="1" ht="28.5" outlineLevel="2" x14ac:dyDescent="0.2">
      <c r="A4187" s="217">
        <f t="shared" si="547"/>
        <v>4184</v>
      </c>
      <c r="B4187" s="57" t="s">
        <v>8484</v>
      </c>
      <c r="C4187" s="58" t="s">
        <v>5274</v>
      </c>
      <c r="D4187" s="58" t="s">
        <v>5200</v>
      </c>
      <c r="E4187" s="58" t="s">
        <v>25</v>
      </c>
      <c r="F4187" s="58" t="s">
        <v>134</v>
      </c>
      <c r="G4187" s="58" t="s">
        <v>809</v>
      </c>
      <c r="H4187" s="58" t="s">
        <v>5276</v>
      </c>
      <c r="I4187" s="58" t="s">
        <v>25</v>
      </c>
      <c r="J4187" s="58" t="s">
        <v>25</v>
      </c>
      <c r="K4187" s="57" t="s">
        <v>5380</v>
      </c>
      <c r="L4187" s="184">
        <v>0</v>
      </c>
      <c r="M4187" s="185">
        <v>200</v>
      </c>
      <c r="N4187" s="186">
        <v>200</v>
      </c>
      <c r="O4187" s="187">
        <f t="shared" si="546"/>
        <v>0</v>
      </c>
      <c r="P4187" s="59">
        <f t="shared" si="545"/>
        <v>100</v>
      </c>
    </row>
    <row r="4188" spans="1:16" s="2" customFormat="1" ht="14.25" customHeight="1" outlineLevel="2" x14ac:dyDescent="0.2">
      <c r="A4188" s="217">
        <f t="shared" si="547"/>
        <v>4185</v>
      </c>
      <c r="B4188" s="57" t="s">
        <v>8485</v>
      </c>
      <c r="C4188" s="58" t="s">
        <v>5274</v>
      </c>
      <c r="D4188" s="58" t="s">
        <v>5200</v>
      </c>
      <c r="E4188" s="58" t="s">
        <v>25</v>
      </c>
      <c r="F4188" s="58" t="s">
        <v>134</v>
      </c>
      <c r="G4188" s="58" t="s">
        <v>809</v>
      </c>
      <c r="H4188" s="58" t="s">
        <v>5276</v>
      </c>
      <c r="I4188" s="58" t="s">
        <v>25</v>
      </c>
      <c r="J4188" s="58" t="s">
        <v>25</v>
      </c>
      <c r="K4188" s="57" t="s">
        <v>5381</v>
      </c>
      <c r="L4188" s="184">
        <v>0</v>
      </c>
      <c r="M4188" s="185">
        <v>50</v>
      </c>
      <c r="N4188" s="186">
        <v>50</v>
      </c>
      <c r="O4188" s="187">
        <f t="shared" si="546"/>
        <v>0</v>
      </c>
      <c r="P4188" s="59">
        <f t="shared" si="545"/>
        <v>100</v>
      </c>
    </row>
    <row r="4189" spans="1:16" s="2" customFormat="1" ht="14.25" customHeight="1" outlineLevel="2" x14ac:dyDescent="0.2">
      <c r="A4189" s="217">
        <f t="shared" si="547"/>
        <v>4186</v>
      </c>
      <c r="B4189" s="57" t="s">
        <v>5382</v>
      </c>
      <c r="C4189" s="58" t="s">
        <v>5274</v>
      </c>
      <c r="D4189" s="58" t="s">
        <v>5200</v>
      </c>
      <c r="E4189" s="58" t="s">
        <v>25</v>
      </c>
      <c r="F4189" s="58" t="s">
        <v>134</v>
      </c>
      <c r="G4189" s="58" t="s">
        <v>89</v>
      </c>
      <c r="H4189" s="58" t="s">
        <v>5276</v>
      </c>
      <c r="I4189" s="58" t="s">
        <v>25</v>
      </c>
      <c r="J4189" s="58" t="s">
        <v>25</v>
      </c>
      <c r="K4189" s="57" t="s">
        <v>5383</v>
      </c>
      <c r="L4189" s="184">
        <v>0</v>
      </c>
      <c r="M4189" s="185">
        <v>200</v>
      </c>
      <c r="N4189" s="186">
        <v>200</v>
      </c>
      <c r="O4189" s="187">
        <f t="shared" si="546"/>
        <v>0</v>
      </c>
      <c r="P4189" s="59">
        <f t="shared" si="545"/>
        <v>100</v>
      </c>
    </row>
    <row r="4190" spans="1:16" s="2" customFormat="1" ht="28.5" outlineLevel="2" x14ac:dyDescent="0.2">
      <c r="A4190" s="217">
        <f t="shared" si="547"/>
        <v>4187</v>
      </c>
      <c r="B4190" s="57" t="s">
        <v>5384</v>
      </c>
      <c r="C4190" s="58" t="s">
        <v>5274</v>
      </c>
      <c r="D4190" s="58" t="s">
        <v>5200</v>
      </c>
      <c r="E4190" s="58" t="s">
        <v>25</v>
      </c>
      <c r="F4190" s="58" t="s">
        <v>134</v>
      </c>
      <c r="G4190" s="58" t="s">
        <v>89</v>
      </c>
      <c r="H4190" s="58" t="s">
        <v>5276</v>
      </c>
      <c r="I4190" s="58" t="s">
        <v>25</v>
      </c>
      <c r="J4190" s="58" t="s">
        <v>25</v>
      </c>
      <c r="K4190" s="57" t="s">
        <v>5385</v>
      </c>
      <c r="L4190" s="184">
        <v>0</v>
      </c>
      <c r="M4190" s="185">
        <v>70</v>
      </c>
      <c r="N4190" s="186">
        <v>70</v>
      </c>
      <c r="O4190" s="187">
        <f t="shared" si="546"/>
        <v>0</v>
      </c>
      <c r="P4190" s="59">
        <f t="shared" si="545"/>
        <v>100</v>
      </c>
    </row>
    <row r="4191" spans="1:16" s="2" customFormat="1" ht="14.25" customHeight="1" outlineLevel="2" x14ac:dyDescent="0.2">
      <c r="A4191" s="217">
        <f t="shared" si="547"/>
        <v>4188</v>
      </c>
      <c r="B4191" s="57" t="s">
        <v>5386</v>
      </c>
      <c r="C4191" s="58" t="s">
        <v>5274</v>
      </c>
      <c r="D4191" s="58" t="s">
        <v>5200</v>
      </c>
      <c r="E4191" s="58" t="s">
        <v>25</v>
      </c>
      <c r="F4191" s="58" t="s">
        <v>134</v>
      </c>
      <c r="G4191" s="58" t="s">
        <v>89</v>
      </c>
      <c r="H4191" s="58" t="s">
        <v>5276</v>
      </c>
      <c r="I4191" s="58" t="s">
        <v>25</v>
      </c>
      <c r="J4191" s="58" t="s">
        <v>25</v>
      </c>
      <c r="K4191" s="57" t="s">
        <v>5387</v>
      </c>
      <c r="L4191" s="184">
        <v>0</v>
      </c>
      <c r="M4191" s="185">
        <v>100</v>
      </c>
      <c r="N4191" s="186">
        <v>100</v>
      </c>
      <c r="O4191" s="187">
        <f t="shared" si="546"/>
        <v>0</v>
      </c>
      <c r="P4191" s="59">
        <f t="shared" si="545"/>
        <v>100</v>
      </c>
    </row>
    <row r="4192" spans="1:16" s="2" customFormat="1" ht="14.25" customHeight="1" outlineLevel="2" x14ac:dyDescent="0.2">
      <c r="A4192" s="217">
        <f t="shared" si="547"/>
        <v>4189</v>
      </c>
      <c r="B4192" s="57" t="s">
        <v>5388</v>
      </c>
      <c r="C4192" s="58" t="s">
        <v>5274</v>
      </c>
      <c r="D4192" s="58" t="s">
        <v>5200</v>
      </c>
      <c r="E4192" s="58" t="s">
        <v>25</v>
      </c>
      <c r="F4192" s="58" t="s">
        <v>134</v>
      </c>
      <c r="G4192" s="58" t="s">
        <v>89</v>
      </c>
      <c r="H4192" s="58" t="s">
        <v>5276</v>
      </c>
      <c r="I4192" s="58" t="s">
        <v>25</v>
      </c>
      <c r="J4192" s="58" t="s">
        <v>25</v>
      </c>
      <c r="K4192" s="57" t="s">
        <v>5389</v>
      </c>
      <c r="L4192" s="184">
        <v>0</v>
      </c>
      <c r="M4192" s="185">
        <v>100</v>
      </c>
      <c r="N4192" s="186">
        <v>100</v>
      </c>
      <c r="O4192" s="187">
        <f t="shared" si="546"/>
        <v>0</v>
      </c>
      <c r="P4192" s="59">
        <f t="shared" si="545"/>
        <v>100</v>
      </c>
    </row>
    <row r="4193" spans="1:16" s="2" customFormat="1" ht="28.5" outlineLevel="2" x14ac:dyDescent="0.2">
      <c r="A4193" s="217">
        <f t="shared" si="547"/>
        <v>4190</v>
      </c>
      <c r="B4193" s="57" t="s">
        <v>5390</v>
      </c>
      <c r="C4193" s="58" t="s">
        <v>5274</v>
      </c>
      <c r="D4193" s="58" t="s">
        <v>5200</v>
      </c>
      <c r="E4193" s="58" t="s">
        <v>25</v>
      </c>
      <c r="F4193" s="58" t="s">
        <v>134</v>
      </c>
      <c r="G4193" s="58" t="s">
        <v>86</v>
      </c>
      <c r="H4193" s="58" t="s">
        <v>5276</v>
      </c>
      <c r="I4193" s="58" t="s">
        <v>25</v>
      </c>
      <c r="J4193" s="58" t="s">
        <v>25</v>
      </c>
      <c r="K4193" s="57" t="s">
        <v>5391</v>
      </c>
      <c r="L4193" s="184">
        <v>0</v>
      </c>
      <c r="M4193" s="185">
        <v>50</v>
      </c>
      <c r="N4193" s="186">
        <v>50</v>
      </c>
      <c r="O4193" s="187">
        <f t="shared" si="546"/>
        <v>0</v>
      </c>
      <c r="P4193" s="59">
        <f t="shared" si="545"/>
        <v>100</v>
      </c>
    </row>
    <row r="4194" spans="1:16" s="2" customFormat="1" ht="14.25" customHeight="1" outlineLevel="2" x14ac:dyDescent="0.2">
      <c r="A4194" s="217">
        <f t="shared" si="547"/>
        <v>4191</v>
      </c>
      <c r="B4194" s="57" t="s">
        <v>5392</v>
      </c>
      <c r="C4194" s="58" t="s">
        <v>5274</v>
      </c>
      <c r="D4194" s="58" t="s">
        <v>5200</v>
      </c>
      <c r="E4194" s="58" t="s">
        <v>25</v>
      </c>
      <c r="F4194" s="58" t="s">
        <v>134</v>
      </c>
      <c r="G4194" s="58" t="s">
        <v>86</v>
      </c>
      <c r="H4194" s="58" t="s">
        <v>5276</v>
      </c>
      <c r="I4194" s="58" t="s">
        <v>25</v>
      </c>
      <c r="J4194" s="58" t="s">
        <v>25</v>
      </c>
      <c r="K4194" s="57" t="s">
        <v>5393</v>
      </c>
      <c r="L4194" s="184">
        <v>0</v>
      </c>
      <c r="M4194" s="185">
        <v>50</v>
      </c>
      <c r="N4194" s="186">
        <v>50</v>
      </c>
      <c r="O4194" s="187">
        <f t="shared" si="546"/>
        <v>0</v>
      </c>
      <c r="P4194" s="59">
        <f t="shared" si="545"/>
        <v>100</v>
      </c>
    </row>
    <row r="4195" spans="1:16" s="2" customFormat="1" ht="28.5" outlineLevel="2" x14ac:dyDescent="0.2">
      <c r="A4195" s="217">
        <f t="shared" si="547"/>
        <v>4192</v>
      </c>
      <c r="B4195" s="57" t="s">
        <v>5394</v>
      </c>
      <c r="C4195" s="58" t="s">
        <v>5274</v>
      </c>
      <c r="D4195" s="58" t="s">
        <v>5200</v>
      </c>
      <c r="E4195" s="58" t="s">
        <v>25</v>
      </c>
      <c r="F4195" s="58" t="s">
        <v>134</v>
      </c>
      <c r="G4195" s="58" t="s">
        <v>86</v>
      </c>
      <c r="H4195" s="58" t="s">
        <v>5276</v>
      </c>
      <c r="I4195" s="58" t="s">
        <v>25</v>
      </c>
      <c r="J4195" s="58" t="s">
        <v>25</v>
      </c>
      <c r="K4195" s="57" t="s">
        <v>5395</v>
      </c>
      <c r="L4195" s="184">
        <v>0</v>
      </c>
      <c r="M4195" s="185">
        <v>100</v>
      </c>
      <c r="N4195" s="186">
        <v>100</v>
      </c>
      <c r="O4195" s="187">
        <f t="shared" si="546"/>
        <v>0</v>
      </c>
      <c r="P4195" s="59">
        <f t="shared" si="545"/>
        <v>100</v>
      </c>
    </row>
    <row r="4196" spans="1:16" s="2" customFormat="1" ht="14.25" customHeight="1" outlineLevel="2" x14ac:dyDescent="0.2">
      <c r="A4196" s="217">
        <f t="shared" si="547"/>
        <v>4193</v>
      </c>
      <c r="B4196" s="57" t="s">
        <v>5396</v>
      </c>
      <c r="C4196" s="58" t="s">
        <v>5274</v>
      </c>
      <c r="D4196" s="58" t="s">
        <v>5200</v>
      </c>
      <c r="E4196" s="58" t="s">
        <v>25</v>
      </c>
      <c r="F4196" s="58" t="s">
        <v>134</v>
      </c>
      <c r="G4196" s="58" t="s">
        <v>86</v>
      </c>
      <c r="H4196" s="58" t="s">
        <v>5276</v>
      </c>
      <c r="I4196" s="58" t="s">
        <v>25</v>
      </c>
      <c r="J4196" s="58" t="s">
        <v>25</v>
      </c>
      <c r="K4196" s="57" t="s">
        <v>5397</v>
      </c>
      <c r="L4196" s="184">
        <v>0</v>
      </c>
      <c r="M4196" s="185">
        <v>50</v>
      </c>
      <c r="N4196" s="186">
        <v>50</v>
      </c>
      <c r="O4196" s="187">
        <f t="shared" si="546"/>
        <v>0</v>
      </c>
      <c r="P4196" s="59">
        <f t="shared" si="545"/>
        <v>100</v>
      </c>
    </row>
    <row r="4197" spans="1:16" s="2" customFormat="1" ht="28.5" outlineLevel="2" x14ac:dyDescent="0.2">
      <c r="A4197" s="217">
        <f t="shared" si="547"/>
        <v>4194</v>
      </c>
      <c r="B4197" s="57" t="s">
        <v>5398</v>
      </c>
      <c r="C4197" s="58" t="s">
        <v>5274</v>
      </c>
      <c r="D4197" s="58" t="s">
        <v>5200</v>
      </c>
      <c r="E4197" s="58" t="s">
        <v>25</v>
      </c>
      <c r="F4197" s="58" t="s">
        <v>134</v>
      </c>
      <c r="G4197" s="58" t="s">
        <v>86</v>
      </c>
      <c r="H4197" s="58" t="s">
        <v>5276</v>
      </c>
      <c r="I4197" s="58" t="s">
        <v>25</v>
      </c>
      <c r="J4197" s="58" t="s">
        <v>25</v>
      </c>
      <c r="K4197" s="57" t="s">
        <v>5399</v>
      </c>
      <c r="L4197" s="184">
        <v>0</v>
      </c>
      <c r="M4197" s="185">
        <v>200</v>
      </c>
      <c r="N4197" s="186">
        <v>200</v>
      </c>
      <c r="O4197" s="187">
        <f t="shared" si="546"/>
        <v>0</v>
      </c>
      <c r="P4197" s="59">
        <f t="shared" si="545"/>
        <v>100</v>
      </c>
    </row>
    <row r="4198" spans="1:16" s="2" customFormat="1" ht="28.5" outlineLevel="2" x14ac:dyDescent="0.2">
      <c r="A4198" s="217">
        <f t="shared" si="547"/>
        <v>4195</v>
      </c>
      <c r="B4198" s="57" t="s">
        <v>5400</v>
      </c>
      <c r="C4198" s="58" t="s">
        <v>5274</v>
      </c>
      <c r="D4198" s="58" t="s">
        <v>5200</v>
      </c>
      <c r="E4198" s="58" t="s">
        <v>25</v>
      </c>
      <c r="F4198" s="58" t="s">
        <v>134</v>
      </c>
      <c r="G4198" s="58" t="s">
        <v>86</v>
      </c>
      <c r="H4198" s="58" t="s">
        <v>5276</v>
      </c>
      <c r="I4198" s="58" t="s">
        <v>25</v>
      </c>
      <c r="J4198" s="58" t="s">
        <v>25</v>
      </c>
      <c r="K4198" s="57" t="s">
        <v>5401</v>
      </c>
      <c r="L4198" s="184">
        <v>0</v>
      </c>
      <c r="M4198" s="185">
        <v>150</v>
      </c>
      <c r="N4198" s="186">
        <v>150</v>
      </c>
      <c r="O4198" s="187">
        <f t="shared" si="546"/>
        <v>0</v>
      </c>
      <c r="P4198" s="59">
        <f t="shared" si="545"/>
        <v>100</v>
      </c>
    </row>
    <row r="4199" spans="1:16" s="2" customFormat="1" ht="28.5" outlineLevel="2" x14ac:dyDescent="0.2">
      <c r="A4199" s="217">
        <f t="shared" si="547"/>
        <v>4196</v>
      </c>
      <c r="B4199" s="57" t="s">
        <v>5402</v>
      </c>
      <c r="C4199" s="58" t="s">
        <v>5274</v>
      </c>
      <c r="D4199" s="58" t="s">
        <v>5200</v>
      </c>
      <c r="E4199" s="58" t="s">
        <v>25</v>
      </c>
      <c r="F4199" s="58" t="s">
        <v>134</v>
      </c>
      <c r="G4199" s="58" t="s">
        <v>86</v>
      </c>
      <c r="H4199" s="58" t="s">
        <v>5276</v>
      </c>
      <c r="I4199" s="58" t="s">
        <v>25</v>
      </c>
      <c r="J4199" s="58" t="s">
        <v>25</v>
      </c>
      <c r="K4199" s="57" t="s">
        <v>5403</v>
      </c>
      <c r="L4199" s="184">
        <v>0</v>
      </c>
      <c r="M4199" s="185">
        <v>50</v>
      </c>
      <c r="N4199" s="186">
        <v>50</v>
      </c>
      <c r="O4199" s="187">
        <f t="shared" si="546"/>
        <v>0</v>
      </c>
      <c r="P4199" s="59">
        <f t="shared" ref="P4199:P4262" si="548">N4199/M4199*100</f>
        <v>100</v>
      </c>
    </row>
    <row r="4200" spans="1:16" s="2" customFormat="1" ht="14.25" customHeight="1" outlineLevel="2" x14ac:dyDescent="0.2">
      <c r="A4200" s="217">
        <f t="shared" si="547"/>
        <v>4197</v>
      </c>
      <c r="B4200" s="57" t="s">
        <v>5404</v>
      </c>
      <c r="C4200" s="58" t="s">
        <v>5274</v>
      </c>
      <c r="D4200" s="58" t="s">
        <v>5200</v>
      </c>
      <c r="E4200" s="58" t="s">
        <v>25</v>
      </c>
      <c r="F4200" s="58" t="s">
        <v>134</v>
      </c>
      <c r="G4200" s="58" t="s">
        <v>86</v>
      </c>
      <c r="H4200" s="58" t="s">
        <v>5276</v>
      </c>
      <c r="I4200" s="58" t="s">
        <v>25</v>
      </c>
      <c r="J4200" s="58" t="s">
        <v>25</v>
      </c>
      <c r="K4200" s="57" t="s">
        <v>5405</v>
      </c>
      <c r="L4200" s="184">
        <v>0</v>
      </c>
      <c r="M4200" s="185">
        <v>50</v>
      </c>
      <c r="N4200" s="186">
        <v>50</v>
      </c>
      <c r="O4200" s="187">
        <f t="shared" ref="O4200:O4263" si="549">N4200-M4200</f>
        <v>0</v>
      </c>
      <c r="P4200" s="59">
        <f t="shared" si="548"/>
        <v>100</v>
      </c>
    </row>
    <row r="4201" spans="1:16" s="2" customFormat="1" ht="28.5" outlineLevel="2" x14ac:dyDescent="0.2">
      <c r="A4201" s="217">
        <f t="shared" si="547"/>
        <v>4198</v>
      </c>
      <c r="B4201" s="57" t="s">
        <v>5406</v>
      </c>
      <c r="C4201" s="58" t="s">
        <v>5274</v>
      </c>
      <c r="D4201" s="58" t="s">
        <v>5200</v>
      </c>
      <c r="E4201" s="58" t="s">
        <v>25</v>
      </c>
      <c r="F4201" s="58" t="s">
        <v>134</v>
      </c>
      <c r="G4201" s="58" t="s">
        <v>86</v>
      </c>
      <c r="H4201" s="58" t="s">
        <v>5276</v>
      </c>
      <c r="I4201" s="58" t="s">
        <v>25</v>
      </c>
      <c r="J4201" s="58" t="s">
        <v>25</v>
      </c>
      <c r="K4201" s="57" t="s">
        <v>5407</v>
      </c>
      <c r="L4201" s="184">
        <v>0</v>
      </c>
      <c r="M4201" s="185">
        <v>50</v>
      </c>
      <c r="N4201" s="186">
        <v>50</v>
      </c>
      <c r="O4201" s="187">
        <f t="shared" si="549"/>
        <v>0</v>
      </c>
      <c r="P4201" s="59">
        <f t="shared" si="548"/>
        <v>100</v>
      </c>
    </row>
    <row r="4202" spans="1:16" s="2" customFormat="1" ht="28.5" outlineLevel="2" x14ac:dyDescent="0.2">
      <c r="A4202" s="217">
        <f t="shared" si="547"/>
        <v>4199</v>
      </c>
      <c r="B4202" s="57" t="s">
        <v>5408</v>
      </c>
      <c r="C4202" s="58" t="s">
        <v>5274</v>
      </c>
      <c r="D4202" s="58" t="s">
        <v>5200</v>
      </c>
      <c r="E4202" s="58" t="s">
        <v>25</v>
      </c>
      <c r="F4202" s="58" t="s">
        <v>134</v>
      </c>
      <c r="G4202" s="58" t="s">
        <v>86</v>
      </c>
      <c r="H4202" s="58" t="s">
        <v>5276</v>
      </c>
      <c r="I4202" s="58" t="s">
        <v>25</v>
      </c>
      <c r="J4202" s="58" t="s">
        <v>25</v>
      </c>
      <c r="K4202" s="57" t="s">
        <v>5409</v>
      </c>
      <c r="L4202" s="184">
        <v>0</v>
      </c>
      <c r="M4202" s="185">
        <v>50</v>
      </c>
      <c r="N4202" s="186">
        <v>50</v>
      </c>
      <c r="O4202" s="187">
        <f t="shared" si="549"/>
        <v>0</v>
      </c>
      <c r="P4202" s="59">
        <f t="shared" si="548"/>
        <v>100</v>
      </c>
    </row>
    <row r="4203" spans="1:16" s="2" customFormat="1" ht="28.5" outlineLevel="2" x14ac:dyDescent="0.2">
      <c r="A4203" s="217">
        <f t="shared" si="547"/>
        <v>4200</v>
      </c>
      <c r="B4203" s="57" t="s">
        <v>5410</v>
      </c>
      <c r="C4203" s="58" t="s">
        <v>5274</v>
      </c>
      <c r="D4203" s="58" t="s">
        <v>5200</v>
      </c>
      <c r="E4203" s="58" t="s">
        <v>25</v>
      </c>
      <c r="F4203" s="58" t="s">
        <v>134</v>
      </c>
      <c r="G4203" s="58" t="s">
        <v>86</v>
      </c>
      <c r="H4203" s="58" t="s">
        <v>5276</v>
      </c>
      <c r="I4203" s="58" t="s">
        <v>25</v>
      </c>
      <c r="J4203" s="58" t="s">
        <v>25</v>
      </c>
      <c r="K4203" s="57" t="s">
        <v>5411</v>
      </c>
      <c r="L4203" s="184">
        <v>0</v>
      </c>
      <c r="M4203" s="185">
        <v>50</v>
      </c>
      <c r="N4203" s="186">
        <v>50</v>
      </c>
      <c r="O4203" s="187">
        <f t="shared" si="549"/>
        <v>0</v>
      </c>
      <c r="P4203" s="59">
        <f t="shared" si="548"/>
        <v>100</v>
      </c>
    </row>
    <row r="4204" spans="1:16" s="2" customFormat="1" ht="14.25" customHeight="1" outlineLevel="2" x14ac:dyDescent="0.2">
      <c r="A4204" s="217">
        <f t="shared" si="547"/>
        <v>4201</v>
      </c>
      <c r="B4204" s="57" t="s">
        <v>5412</v>
      </c>
      <c r="C4204" s="58" t="s">
        <v>5274</v>
      </c>
      <c r="D4204" s="58" t="s">
        <v>5200</v>
      </c>
      <c r="E4204" s="58" t="s">
        <v>25</v>
      </c>
      <c r="F4204" s="58" t="s">
        <v>134</v>
      </c>
      <c r="G4204" s="58" t="s">
        <v>764</v>
      </c>
      <c r="H4204" s="58" t="s">
        <v>5276</v>
      </c>
      <c r="I4204" s="58" t="s">
        <v>25</v>
      </c>
      <c r="J4204" s="58" t="s">
        <v>25</v>
      </c>
      <c r="K4204" s="57" t="s">
        <v>5413</v>
      </c>
      <c r="L4204" s="184">
        <v>0</v>
      </c>
      <c r="M4204" s="185">
        <v>49</v>
      </c>
      <c r="N4204" s="186">
        <v>49</v>
      </c>
      <c r="O4204" s="187">
        <f t="shared" si="549"/>
        <v>0</v>
      </c>
      <c r="P4204" s="59">
        <f t="shared" si="548"/>
        <v>100</v>
      </c>
    </row>
    <row r="4205" spans="1:16" s="2" customFormat="1" ht="14.25" customHeight="1" outlineLevel="2" x14ac:dyDescent="0.2">
      <c r="A4205" s="217">
        <f t="shared" si="547"/>
        <v>4202</v>
      </c>
      <c r="B4205" s="57" t="s">
        <v>5414</v>
      </c>
      <c r="C4205" s="58" t="s">
        <v>5274</v>
      </c>
      <c r="D4205" s="58" t="s">
        <v>5200</v>
      </c>
      <c r="E4205" s="58" t="s">
        <v>125</v>
      </c>
      <c r="F4205" s="58" t="s">
        <v>134</v>
      </c>
      <c r="G4205" s="58" t="s">
        <v>103</v>
      </c>
      <c r="H4205" s="58" t="s">
        <v>5276</v>
      </c>
      <c r="I4205" s="58" t="s">
        <v>25</v>
      </c>
      <c r="J4205" s="58" t="s">
        <v>25</v>
      </c>
      <c r="K4205" s="57" t="s">
        <v>5415</v>
      </c>
      <c r="L4205" s="184">
        <v>0</v>
      </c>
      <c r="M4205" s="185">
        <v>70</v>
      </c>
      <c r="N4205" s="186">
        <v>70</v>
      </c>
      <c r="O4205" s="187">
        <f t="shared" si="549"/>
        <v>0</v>
      </c>
      <c r="P4205" s="59">
        <f t="shared" si="548"/>
        <v>100</v>
      </c>
    </row>
    <row r="4206" spans="1:16" s="2" customFormat="1" ht="28.5" outlineLevel="2" x14ac:dyDescent="0.2">
      <c r="A4206" s="217">
        <f t="shared" si="547"/>
        <v>4203</v>
      </c>
      <c r="B4206" s="57" t="s">
        <v>5416</v>
      </c>
      <c r="C4206" s="58" t="s">
        <v>5274</v>
      </c>
      <c r="D4206" s="58" t="s">
        <v>5200</v>
      </c>
      <c r="E4206" s="58" t="s">
        <v>145</v>
      </c>
      <c r="F4206" s="58" t="s">
        <v>134</v>
      </c>
      <c r="G4206" s="58" t="s">
        <v>103</v>
      </c>
      <c r="H4206" s="58" t="s">
        <v>5276</v>
      </c>
      <c r="I4206" s="58" t="s">
        <v>25</v>
      </c>
      <c r="J4206" s="58" t="s">
        <v>25</v>
      </c>
      <c r="K4206" s="57" t="s">
        <v>5417</v>
      </c>
      <c r="L4206" s="184">
        <v>0</v>
      </c>
      <c r="M4206" s="185">
        <v>200</v>
      </c>
      <c r="N4206" s="186">
        <v>200</v>
      </c>
      <c r="O4206" s="187">
        <f t="shared" si="549"/>
        <v>0</v>
      </c>
      <c r="P4206" s="59">
        <f t="shared" si="548"/>
        <v>100</v>
      </c>
    </row>
    <row r="4207" spans="1:16" s="2" customFormat="1" ht="14.25" customHeight="1" outlineLevel="2" x14ac:dyDescent="0.2">
      <c r="A4207" s="217">
        <f t="shared" si="547"/>
        <v>4204</v>
      </c>
      <c r="B4207" s="57" t="s">
        <v>5418</v>
      </c>
      <c r="C4207" s="58" t="s">
        <v>5274</v>
      </c>
      <c r="D4207" s="58" t="s">
        <v>5200</v>
      </c>
      <c r="E4207" s="58" t="s">
        <v>5419</v>
      </c>
      <c r="F4207" s="58" t="s">
        <v>134</v>
      </c>
      <c r="G4207" s="58" t="s">
        <v>103</v>
      </c>
      <c r="H4207" s="58" t="s">
        <v>5276</v>
      </c>
      <c r="I4207" s="58" t="s">
        <v>25</v>
      </c>
      <c r="J4207" s="58" t="s">
        <v>25</v>
      </c>
      <c r="K4207" s="57" t="s">
        <v>5420</v>
      </c>
      <c r="L4207" s="184">
        <v>0</v>
      </c>
      <c r="M4207" s="185">
        <v>50</v>
      </c>
      <c r="N4207" s="186">
        <v>50</v>
      </c>
      <c r="O4207" s="187">
        <f t="shared" si="549"/>
        <v>0</v>
      </c>
      <c r="P4207" s="59">
        <f t="shared" si="548"/>
        <v>100</v>
      </c>
    </row>
    <row r="4208" spans="1:16" s="2" customFormat="1" ht="14.25" customHeight="1" outlineLevel="2" x14ac:dyDescent="0.2">
      <c r="A4208" s="217">
        <f t="shared" si="547"/>
        <v>4205</v>
      </c>
      <c r="B4208" s="57" t="s">
        <v>8486</v>
      </c>
      <c r="C4208" s="58" t="s">
        <v>5274</v>
      </c>
      <c r="D4208" s="58" t="s">
        <v>5200</v>
      </c>
      <c r="E4208" s="58" t="s">
        <v>25</v>
      </c>
      <c r="F4208" s="58" t="s">
        <v>134</v>
      </c>
      <c r="G4208" s="58" t="s">
        <v>99</v>
      </c>
      <c r="H4208" s="58" t="s">
        <v>5276</v>
      </c>
      <c r="I4208" s="58" t="s">
        <v>25</v>
      </c>
      <c r="J4208" s="58" t="s">
        <v>25</v>
      </c>
      <c r="K4208" s="57" t="s">
        <v>5421</v>
      </c>
      <c r="L4208" s="184">
        <v>0</v>
      </c>
      <c r="M4208" s="185">
        <v>100</v>
      </c>
      <c r="N4208" s="186">
        <v>100</v>
      </c>
      <c r="O4208" s="187">
        <f t="shared" si="549"/>
        <v>0</v>
      </c>
      <c r="P4208" s="59">
        <f t="shared" si="548"/>
        <v>100</v>
      </c>
    </row>
    <row r="4209" spans="1:16" s="2" customFormat="1" ht="28.5" outlineLevel="2" x14ac:dyDescent="0.2">
      <c r="A4209" s="217">
        <f t="shared" si="547"/>
        <v>4206</v>
      </c>
      <c r="B4209" s="57" t="s">
        <v>8487</v>
      </c>
      <c r="C4209" s="58" t="s">
        <v>5274</v>
      </c>
      <c r="D4209" s="58" t="s">
        <v>5200</v>
      </c>
      <c r="E4209" s="58" t="s">
        <v>25</v>
      </c>
      <c r="F4209" s="58" t="s">
        <v>3790</v>
      </c>
      <c r="G4209" s="58" t="s">
        <v>809</v>
      </c>
      <c r="H4209" s="58" t="s">
        <v>5276</v>
      </c>
      <c r="I4209" s="58" t="s">
        <v>25</v>
      </c>
      <c r="J4209" s="58" t="s">
        <v>25</v>
      </c>
      <c r="K4209" s="57" t="s">
        <v>5422</v>
      </c>
      <c r="L4209" s="184">
        <v>0</v>
      </c>
      <c r="M4209" s="185">
        <v>200</v>
      </c>
      <c r="N4209" s="186">
        <v>200</v>
      </c>
      <c r="O4209" s="187">
        <f t="shared" si="549"/>
        <v>0</v>
      </c>
      <c r="P4209" s="59">
        <f t="shared" si="548"/>
        <v>100</v>
      </c>
    </row>
    <row r="4210" spans="1:16" s="2" customFormat="1" ht="14.25" customHeight="1" outlineLevel="2" x14ac:dyDescent="0.2">
      <c r="A4210" s="217">
        <f t="shared" si="547"/>
        <v>4207</v>
      </c>
      <c r="B4210" s="57" t="s">
        <v>8488</v>
      </c>
      <c r="C4210" s="58" t="s">
        <v>5274</v>
      </c>
      <c r="D4210" s="58" t="s">
        <v>5200</v>
      </c>
      <c r="E4210" s="58" t="s">
        <v>25</v>
      </c>
      <c r="F4210" s="58" t="s">
        <v>3790</v>
      </c>
      <c r="G4210" s="58" t="s">
        <v>809</v>
      </c>
      <c r="H4210" s="58" t="s">
        <v>5276</v>
      </c>
      <c r="I4210" s="58" t="s">
        <v>25</v>
      </c>
      <c r="J4210" s="58" t="s">
        <v>25</v>
      </c>
      <c r="K4210" s="57" t="s">
        <v>5423</v>
      </c>
      <c r="L4210" s="184">
        <v>0</v>
      </c>
      <c r="M4210" s="185">
        <v>25</v>
      </c>
      <c r="N4210" s="186">
        <v>25</v>
      </c>
      <c r="O4210" s="187">
        <f t="shared" si="549"/>
        <v>0</v>
      </c>
      <c r="P4210" s="59">
        <f t="shared" si="548"/>
        <v>100</v>
      </c>
    </row>
    <row r="4211" spans="1:16" s="2" customFormat="1" ht="14.25" customHeight="1" outlineLevel="2" x14ac:dyDescent="0.2">
      <c r="A4211" s="217">
        <f t="shared" si="547"/>
        <v>4208</v>
      </c>
      <c r="B4211" s="57" t="s">
        <v>8489</v>
      </c>
      <c r="C4211" s="58" t="s">
        <v>5274</v>
      </c>
      <c r="D4211" s="58" t="s">
        <v>5200</v>
      </c>
      <c r="E4211" s="58" t="s">
        <v>25</v>
      </c>
      <c r="F4211" s="58" t="s">
        <v>3790</v>
      </c>
      <c r="G4211" s="58" t="s">
        <v>809</v>
      </c>
      <c r="H4211" s="58" t="s">
        <v>5276</v>
      </c>
      <c r="I4211" s="58" t="s">
        <v>25</v>
      </c>
      <c r="J4211" s="58" t="s">
        <v>25</v>
      </c>
      <c r="K4211" s="57" t="s">
        <v>5424</v>
      </c>
      <c r="L4211" s="184">
        <v>0</v>
      </c>
      <c r="M4211" s="185">
        <v>150</v>
      </c>
      <c r="N4211" s="186">
        <v>150</v>
      </c>
      <c r="O4211" s="187">
        <f t="shared" si="549"/>
        <v>0</v>
      </c>
      <c r="P4211" s="59">
        <f t="shared" si="548"/>
        <v>100</v>
      </c>
    </row>
    <row r="4212" spans="1:16" s="2" customFormat="1" ht="14.25" customHeight="1" outlineLevel="2" x14ac:dyDescent="0.2">
      <c r="A4212" s="217">
        <f t="shared" si="547"/>
        <v>4209</v>
      </c>
      <c r="B4212" s="57" t="s">
        <v>5425</v>
      </c>
      <c r="C4212" s="58" t="s">
        <v>5274</v>
      </c>
      <c r="D4212" s="58" t="s">
        <v>5200</v>
      </c>
      <c r="E4212" s="58" t="s">
        <v>25</v>
      </c>
      <c r="F4212" s="58" t="s">
        <v>3790</v>
      </c>
      <c r="G4212" s="58" t="s">
        <v>89</v>
      </c>
      <c r="H4212" s="58" t="s">
        <v>5276</v>
      </c>
      <c r="I4212" s="58" t="s">
        <v>25</v>
      </c>
      <c r="J4212" s="58" t="s">
        <v>25</v>
      </c>
      <c r="K4212" s="57" t="s">
        <v>5426</v>
      </c>
      <c r="L4212" s="184">
        <v>0</v>
      </c>
      <c r="M4212" s="185">
        <v>100</v>
      </c>
      <c r="N4212" s="186">
        <v>100</v>
      </c>
      <c r="O4212" s="187">
        <f t="shared" si="549"/>
        <v>0</v>
      </c>
      <c r="P4212" s="59">
        <f t="shared" si="548"/>
        <v>100</v>
      </c>
    </row>
    <row r="4213" spans="1:16" s="2" customFormat="1" ht="28.5" outlineLevel="2" x14ac:dyDescent="0.2">
      <c r="A4213" s="217">
        <f t="shared" si="547"/>
        <v>4210</v>
      </c>
      <c r="B4213" s="57" t="s">
        <v>5427</v>
      </c>
      <c r="C4213" s="58" t="s">
        <v>5274</v>
      </c>
      <c r="D4213" s="58" t="s">
        <v>5200</v>
      </c>
      <c r="E4213" s="58" t="s">
        <v>25</v>
      </c>
      <c r="F4213" s="58" t="s">
        <v>3790</v>
      </c>
      <c r="G4213" s="58" t="s">
        <v>89</v>
      </c>
      <c r="H4213" s="58" t="s">
        <v>5276</v>
      </c>
      <c r="I4213" s="58" t="s">
        <v>25</v>
      </c>
      <c r="J4213" s="58" t="s">
        <v>25</v>
      </c>
      <c r="K4213" s="57" t="s">
        <v>5428</v>
      </c>
      <c r="L4213" s="184">
        <v>0</v>
      </c>
      <c r="M4213" s="185">
        <v>100</v>
      </c>
      <c r="N4213" s="186">
        <v>100</v>
      </c>
      <c r="O4213" s="187">
        <f t="shared" si="549"/>
        <v>0</v>
      </c>
      <c r="P4213" s="59">
        <f t="shared" si="548"/>
        <v>100</v>
      </c>
    </row>
    <row r="4214" spans="1:16" s="2" customFormat="1" ht="28.5" outlineLevel="2" x14ac:dyDescent="0.2">
      <c r="A4214" s="217">
        <f t="shared" si="547"/>
        <v>4211</v>
      </c>
      <c r="B4214" s="57" t="s">
        <v>5429</v>
      </c>
      <c r="C4214" s="58" t="s">
        <v>5274</v>
      </c>
      <c r="D4214" s="58" t="s">
        <v>5200</v>
      </c>
      <c r="E4214" s="58" t="s">
        <v>25</v>
      </c>
      <c r="F4214" s="58" t="s">
        <v>158</v>
      </c>
      <c r="G4214" s="58" t="s">
        <v>89</v>
      </c>
      <c r="H4214" s="58" t="s">
        <v>5276</v>
      </c>
      <c r="I4214" s="58" t="s">
        <v>25</v>
      </c>
      <c r="J4214" s="58" t="s">
        <v>25</v>
      </c>
      <c r="K4214" s="57" t="s">
        <v>5430</v>
      </c>
      <c r="L4214" s="184">
        <v>0</v>
      </c>
      <c r="M4214" s="185">
        <v>50</v>
      </c>
      <c r="N4214" s="186">
        <v>50</v>
      </c>
      <c r="O4214" s="187">
        <f t="shared" si="549"/>
        <v>0</v>
      </c>
      <c r="P4214" s="59">
        <f t="shared" si="548"/>
        <v>100</v>
      </c>
    </row>
    <row r="4215" spans="1:16" s="2" customFormat="1" ht="28.5" outlineLevel="2" x14ac:dyDescent="0.2">
      <c r="A4215" s="217">
        <f t="shared" si="547"/>
        <v>4212</v>
      </c>
      <c r="B4215" s="57" t="s">
        <v>5431</v>
      </c>
      <c r="C4215" s="58" t="s">
        <v>5274</v>
      </c>
      <c r="D4215" s="58" t="s">
        <v>5200</v>
      </c>
      <c r="E4215" s="58" t="s">
        <v>25</v>
      </c>
      <c r="F4215" s="58" t="s">
        <v>158</v>
      </c>
      <c r="G4215" s="58" t="s">
        <v>159</v>
      </c>
      <c r="H4215" s="58" t="s">
        <v>5276</v>
      </c>
      <c r="I4215" s="58" t="s">
        <v>25</v>
      </c>
      <c r="J4215" s="58" t="s">
        <v>25</v>
      </c>
      <c r="K4215" s="57" t="s">
        <v>5432</v>
      </c>
      <c r="L4215" s="184">
        <v>0</v>
      </c>
      <c r="M4215" s="185">
        <v>50</v>
      </c>
      <c r="N4215" s="186">
        <v>50</v>
      </c>
      <c r="O4215" s="187">
        <f t="shared" si="549"/>
        <v>0</v>
      </c>
      <c r="P4215" s="59">
        <f t="shared" si="548"/>
        <v>100</v>
      </c>
    </row>
    <row r="4216" spans="1:16" s="2" customFormat="1" ht="28.5" outlineLevel="2" x14ac:dyDescent="0.2">
      <c r="A4216" s="217">
        <f t="shared" si="547"/>
        <v>4213</v>
      </c>
      <c r="B4216" s="57" t="s">
        <v>5433</v>
      </c>
      <c r="C4216" s="58" t="s">
        <v>5274</v>
      </c>
      <c r="D4216" s="58" t="s">
        <v>5200</v>
      </c>
      <c r="E4216" s="58" t="s">
        <v>25</v>
      </c>
      <c r="F4216" s="58" t="s">
        <v>3793</v>
      </c>
      <c r="G4216" s="58" t="s">
        <v>89</v>
      </c>
      <c r="H4216" s="58" t="s">
        <v>5276</v>
      </c>
      <c r="I4216" s="58" t="s">
        <v>25</v>
      </c>
      <c r="J4216" s="58" t="s">
        <v>25</v>
      </c>
      <c r="K4216" s="57" t="s">
        <v>5434</v>
      </c>
      <c r="L4216" s="184">
        <v>0</v>
      </c>
      <c r="M4216" s="185">
        <v>200</v>
      </c>
      <c r="N4216" s="186">
        <v>200</v>
      </c>
      <c r="O4216" s="187">
        <f t="shared" si="549"/>
        <v>0</v>
      </c>
      <c r="P4216" s="59">
        <f t="shared" si="548"/>
        <v>100</v>
      </c>
    </row>
    <row r="4217" spans="1:16" s="2" customFormat="1" ht="28.5" outlineLevel="2" x14ac:dyDescent="0.2">
      <c r="A4217" s="217">
        <f t="shared" si="547"/>
        <v>4214</v>
      </c>
      <c r="B4217" s="57" t="s">
        <v>5435</v>
      </c>
      <c r="C4217" s="58" t="s">
        <v>5274</v>
      </c>
      <c r="D4217" s="58" t="s">
        <v>5200</v>
      </c>
      <c r="E4217" s="58" t="s">
        <v>25</v>
      </c>
      <c r="F4217" s="58" t="s">
        <v>3793</v>
      </c>
      <c r="G4217" s="58" t="s">
        <v>89</v>
      </c>
      <c r="H4217" s="58" t="s">
        <v>5276</v>
      </c>
      <c r="I4217" s="58" t="s">
        <v>25</v>
      </c>
      <c r="J4217" s="58" t="s">
        <v>25</v>
      </c>
      <c r="K4217" s="57" t="s">
        <v>5436</v>
      </c>
      <c r="L4217" s="184">
        <v>0</v>
      </c>
      <c r="M4217" s="185">
        <v>500</v>
      </c>
      <c r="N4217" s="186">
        <v>500</v>
      </c>
      <c r="O4217" s="187">
        <f t="shared" si="549"/>
        <v>0</v>
      </c>
      <c r="P4217" s="59">
        <f t="shared" si="548"/>
        <v>100</v>
      </c>
    </row>
    <row r="4218" spans="1:16" s="2" customFormat="1" ht="28.5" outlineLevel="2" x14ac:dyDescent="0.2">
      <c r="A4218" s="217">
        <f t="shared" si="547"/>
        <v>4215</v>
      </c>
      <c r="B4218" s="57" t="s">
        <v>5437</v>
      </c>
      <c r="C4218" s="58" t="s">
        <v>5274</v>
      </c>
      <c r="D4218" s="58" t="s">
        <v>5200</v>
      </c>
      <c r="E4218" s="58" t="s">
        <v>25</v>
      </c>
      <c r="F4218" s="58" t="s">
        <v>3793</v>
      </c>
      <c r="G4218" s="58" t="s">
        <v>86</v>
      </c>
      <c r="H4218" s="58" t="s">
        <v>5276</v>
      </c>
      <c r="I4218" s="58" t="s">
        <v>25</v>
      </c>
      <c r="J4218" s="58" t="s">
        <v>25</v>
      </c>
      <c r="K4218" s="57" t="s">
        <v>5438</v>
      </c>
      <c r="L4218" s="184">
        <v>0</v>
      </c>
      <c r="M4218" s="185">
        <v>35</v>
      </c>
      <c r="N4218" s="186">
        <v>35</v>
      </c>
      <c r="O4218" s="187">
        <f t="shared" si="549"/>
        <v>0</v>
      </c>
      <c r="P4218" s="59">
        <f t="shared" si="548"/>
        <v>100</v>
      </c>
    </row>
    <row r="4219" spans="1:16" s="2" customFormat="1" ht="28.5" outlineLevel="2" x14ac:dyDescent="0.2">
      <c r="A4219" s="217">
        <f t="shared" si="547"/>
        <v>4216</v>
      </c>
      <c r="B4219" s="57" t="s">
        <v>5439</v>
      </c>
      <c r="C4219" s="58" t="s">
        <v>5274</v>
      </c>
      <c r="D4219" s="58" t="s">
        <v>5200</v>
      </c>
      <c r="E4219" s="58" t="s">
        <v>25</v>
      </c>
      <c r="F4219" s="58" t="s">
        <v>3793</v>
      </c>
      <c r="G4219" s="58" t="s">
        <v>86</v>
      </c>
      <c r="H4219" s="58" t="s">
        <v>5276</v>
      </c>
      <c r="I4219" s="58" t="s">
        <v>25</v>
      </c>
      <c r="J4219" s="58" t="s">
        <v>25</v>
      </c>
      <c r="K4219" s="57" t="s">
        <v>5440</v>
      </c>
      <c r="L4219" s="184">
        <v>0</v>
      </c>
      <c r="M4219" s="185">
        <v>53</v>
      </c>
      <c r="N4219" s="186">
        <v>53</v>
      </c>
      <c r="O4219" s="187">
        <f t="shared" si="549"/>
        <v>0</v>
      </c>
      <c r="P4219" s="59">
        <f t="shared" si="548"/>
        <v>100</v>
      </c>
    </row>
    <row r="4220" spans="1:16" s="2" customFormat="1" ht="28.5" customHeight="1" outlineLevel="2" x14ac:dyDescent="0.2">
      <c r="A4220" s="217">
        <f t="shared" si="547"/>
        <v>4217</v>
      </c>
      <c r="B4220" s="57" t="s">
        <v>5441</v>
      </c>
      <c r="C4220" s="58" t="s">
        <v>5274</v>
      </c>
      <c r="D4220" s="58" t="s">
        <v>5200</v>
      </c>
      <c r="E4220" s="58" t="s">
        <v>25</v>
      </c>
      <c r="F4220" s="58" t="s">
        <v>3793</v>
      </c>
      <c r="G4220" s="58" t="s">
        <v>86</v>
      </c>
      <c r="H4220" s="58" t="s">
        <v>5276</v>
      </c>
      <c r="I4220" s="58" t="s">
        <v>25</v>
      </c>
      <c r="J4220" s="58" t="s">
        <v>25</v>
      </c>
      <c r="K4220" s="57" t="s">
        <v>5442</v>
      </c>
      <c r="L4220" s="184">
        <v>0</v>
      </c>
      <c r="M4220" s="185">
        <v>65</v>
      </c>
      <c r="N4220" s="186">
        <v>65</v>
      </c>
      <c r="O4220" s="187">
        <f t="shared" si="549"/>
        <v>0</v>
      </c>
      <c r="P4220" s="59">
        <f t="shared" si="548"/>
        <v>100</v>
      </c>
    </row>
    <row r="4221" spans="1:16" s="2" customFormat="1" ht="28.5" outlineLevel="2" x14ac:dyDescent="0.2">
      <c r="A4221" s="217">
        <f t="shared" si="547"/>
        <v>4218</v>
      </c>
      <c r="B4221" s="57" t="s">
        <v>5443</v>
      </c>
      <c r="C4221" s="58" t="s">
        <v>5274</v>
      </c>
      <c r="D4221" s="58" t="s">
        <v>5200</v>
      </c>
      <c r="E4221" s="58" t="s">
        <v>25</v>
      </c>
      <c r="F4221" s="58" t="s">
        <v>3793</v>
      </c>
      <c r="G4221" s="58" t="s">
        <v>86</v>
      </c>
      <c r="H4221" s="58" t="s">
        <v>5276</v>
      </c>
      <c r="I4221" s="58" t="s">
        <v>25</v>
      </c>
      <c r="J4221" s="58" t="s">
        <v>25</v>
      </c>
      <c r="K4221" s="57" t="s">
        <v>5444</v>
      </c>
      <c r="L4221" s="184">
        <v>0</v>
      </c>
      <c r="M4221" s="185">
        <v>60</v>
      </c>
      <c r="N4221" s="186">
        <v>60</v>
      </c>
      <c r="O4221" s="187">
        <f t="shared" si="549"/>
        <v>0</v>
      </c>
      <c r="P4221" s="59">
        <f t="shared" si="548"/>
        <v>100</v>
      </c>
    </row>
    <row r="4222" spans="1:16" s="2" customFormat="1" ht="14.25" customHeight="1" outlineLevel="2" x14ac:dyDescent="0.2">
      <c r="A4222" s="217">
        <f t="shared" si="547"/>
        <v>4219</v>
      </c>
      <c r="B4222" s="57" t="s">
        <v>5445</v>
      </c>
      <c r="C4222" s="58" t="s">
        <v>5274</v>
      </c>
      <c r="D4222" s="58" t="s">
        <v>5200</v>
      </c>
      <c r="E4222" s="58" t="s">
        <v>2813</v>
      </c>
      <c r="F4222" s="58" t="s">
        <v>3793</v>
      </c>
      <c r="G4222" s="58" t="s">
        <v>103</v>
      </c>
      <c r="H4222" s="58" t="s">
        <v>5276</v>
      </c>
      <c r="I4222" s="58" t="s">
        <v>25</v>
      </c>
      <c r="J4222" s="58" t="s">
        <v>25</v>
      </c>
      <c r="K4222" s="57" t="s">
        <v>5446</v>
      </c>
      <c r="L4222" s="184">
        <v>0</v>
      </c>
      <c r="M4222" s="185">
        <v>100</v>
      </c>
      <c r="N4222" s="186">
        <v>100</v>
      </c>
      <c r="O4222" s="187">
        <f t="shared" si="549"/>
        <v>0</v>
      </c>
      <c r="P4222" s="59">
        <f t="shared" si="548"/>
        <v>100</v>
      </c>
    </row>
    <row r="4223" spans="1:16" s="2" customFormat="1" ht="14.25" customHeight="1" outlineLevel="2" x14ac:dyDescent="0.2">
      <c r="A4223" s="217">
        <f t="shared" si="547"/>
        <v>4220</v>
      </c>
      <c r="B4223" s="57" t="s">
        <v>5447</v>
      </c>
      <c r="C4223" s="58" t="s">
        <v>5274</v>
      </c>
      <c r="D4223" s="58" t="s">
        <v>5200</v>
      </c>
      <c r="E4223" s="58" t="s">
        <v>25</v>
      </c>
      <c r="F4223" s="58" t="s">
        <v>3795</v>
      </c>
      <c r="G4223" s="58" t="s">
        <v>86</v>
      </c>
      <c r="H4223" s="58" t="s">
        <v>5276</v>
      </c>
      <c r="I4223" s="58" t="s">
        <v>25</v>
      </c>
      <c r="J4223" s="58" t="s">
        <v>25</v>
      </c>
      <c r="K4223" s="57" t="s">
        <v>5448</v>
      </c>
      <c r="L4223" s="184">
        <v>0</v>
      </c>
      <c r="M4223" s="185">
        <v>90</v>
      </c>
      <c r="N4223" s="186">
        <v>90</v>
      </c>
      <c r="O4223" s="187">
        <f t="shared" si="549"/>
        <v>0</v>
      </c>
      <c r="P4223" s="59">
        <f t="shared" si="548"/>
        <v>100</v>
      </c>
    </row>
    <row r="4224" spans="1:16" s="2" customFormat="1" ht="14.25" customHeight="1" outlineLevel="2" x14ac:dyDescent="0.2">
      <c r="A4224" s="217">
        <f t="shared" si="547"/>
        <v>4221</v>
      </c>
      <c r="B4224" s="57" t="s">
        <v>8490</v>
      </c>
      <c r="C4224" s="58" t="s">
        <v>5274</v>
      </c>
      <c r="D4224" s="58" t="s">
        <v>5200</v>
      </c>
      <c r="E4224" s="58" t="s">
        <v>25</v>
      </c>
      <c r="F4224" s="58" t="s">
        <v>3795</v>
      </c>
      <c r="G4224" s="58" t="s">
        <v>99</v>
      </c>
      <c r="H4224" s="58" t="s">
        <v>5276</v>
      </c>
      <c r="I4224" s="58" t="s">
        <v>25</v>
      </c>
      <c r="J4224" s="58" t="s">
        <v>25</v>
      </c>
      <c r="K4224" s="57" t="s">
        <v>5449</v>
      </c>
      <c r="L4224" s="184">
        <v>0</v>
      </c>
      <c r="M4224" s="185">
        <v>40</v>
      </c>
      <c r="N4224" s="186">
        <v>40</v>
      </c>
      <c r="O4224" s="187">
        <f t="shared" si="549"/>
        <v>0</v>
      </c>
      <c r="P4224" s="59">
        <f t="shared" si="548"/>
        <v>100</v>
      </c>
    </row>
    <row r="4225" spans="1:16" s="2" customFormat="1" ht="14.25" customHeight="1" outlineLevel="2" x14ac:dyDescent="0.2">
      <c r="A4225" s="217">
        <f t="shared" si="547"/>
        <v>4222</v>
      </c>
      <c r="B4225" s="57" t="s">
        <v>8491</v>
      </c>
      <c r="C4225" s="58" t="s">
        <v>5274</v>
      </c>
      <c r="D4225" s="58" t="s">
        <v>5200</v>
      </c>
      <c r="E4225" s="58" t="s">
        <v>25</v>
      </c>
      <c r="F4225" s="58" t="s">
        <v>26</v>
      </c>
      <c r="G4225" s="58" t="s">
        <v>809</v>
      </c>
      <c r="H4225" s="58" t="s">
        <v>5276</v>
      </c>
      <c r="I4225" s="58" t="s">
        <v>25</v>
      </c>
      <c r="J4225" s="58" t="s">
        <v>25</v>
      </c>
      <c r="K4225" s="57" t="s">
        <v>5450</v>
      </c>
      <c r="L4225" s="184">
        <v>0</v>
      </c>
      <c r="M4225" s="185">
        <v>200</v>
      </c>
      <c r="N4225" s="186">
        <v>200</v>
      </c>
      <c r="O4225" s="187">
        <f t="shared" si="549"/>
        <v>0</v>
      </c>
      <c r="P4225" s="59">
        <f t="shared" si="548"/>
        <v>100</v>
      </c>
    </row>
    <row r="4226" spans="1:16" s="2" customFormat="1" ht="14.25" customHeight="1" outlineLevel="2" x14ac:dyDescent="0.2">
      <c r="A4226" s="217">
        <f t="shared" si="547"/>
        <v>4223</v>
      </c>
      <c r="B4226" s="57" t="s">
        <v>8492</v>
      </c>
      <c r="C4226" s="58" t="s">
        <v>5274</v>
      </c>
      <c r="D4226" s="58" t="s">
        <v>5200</v>
      </c>
      <c r="E4226" s="58" t="s">
        <v>25</v>
      </c>
      <c r="F4226" s="58" t="s">
        <v>26</v>
      </c>
      <c r="G4226" s="58" t="s">
        <v>809</v>
      </c>
      <c r="H4226" s="58" t="s">
        <v>5276</v>
      </c>
      <c r="I4226" s="58" t="s">
        <v>25</v>
      </c>
      <c r="J4226" s="58" t="s">
        <v>25</v>
      </c>
      <c r="K4226" s="57" t="s">
        <v>5451</v>
      </c>
      <c r="L4226" s="184">
        <v>0</v>
      </c>
      <c r="M4226" s="185">
        <v>30</v>
      </c>
      <c r="N4226" s="186">
        <v>30</v>
      </c>
      <c r="O4226" s="187">
        <f t="shared" si="549"/>
        <v>0</v>
      </c>
      <c r="P4226" s="59">
        <f t="shared" si="548"/>
        <v>100</v>
      </c>
    </row>
    <row r="4227" spans="1:16" s="2" customFormat="1" ht="14.25" customHeight="1" outlineLevel="2" x14ac:dyDescent="0.2">
      <c r="A4227" s="217">
        <f t="shared" si="547"/>
        <v>4224</v>
      </c>
      <c r="B4227" s="57" t="s">
        <v>5452</v>
      </c>
      <c r="C4227" s="58" t="s">
        <v>5274</v>
      </c>
      <c r="D4227" s="58" t="s">
        <v>5200</v>
      </c>
      <c r="E4227" s="58" t="s">
        <v>25</v>
      </c>
      <c r="F4227" s="58" t="s">
        <v>26</v>
      </c>
      <c r="G4227" s="58" t="s">
        <v>89</v>
      </c>
      <c r="H4227" s="58" t="s">
        <v>5276</v>
      </c>
      <c r="I4227" s="58" t="s">
        <v>25</v>
      </c>
      <c r="J4227" s="58" t="s">
        <v>25</v>
      </c>
      <c r="K4227" s="57" t="s">
        <v>5453</v>
      </c>
      <c r="L4227" s="184">
        <v>0</v>
      </c>
      <c r="M4227" s="185">
        <v>50</v>
      </c>
      <c r="N4227" s="186">
        <v>50</v>
      </c>
      <c r="O4227" s="187">
        <f t="shared" si="549"/>
        <v>0</v>
      </c>
      <c r="P4227" s="59">
        <f t="shared" si="548"/>
        <v>100</v>
      </c>
    </row>
    <row r="4228" spans="1:16" s="2" customFormat="1" ht="28.5" outlineLevel="2" x14ac:dyDescent="0.2">
      <c r="A4228" s="217">
        <f t="shared" si="547"/>
        <v>4225</v>
      </c>
      <c r="B4228" s="57" t="s">
        <v>5454</v>
      </c>
      <c r="C4228" s="58" t="s">
        <v>5274</v>
      </c>
      <c r="D4228" s="58" t="s">
        <v>5200</v>
      </c>
      <c r="E4228" s="58" t="s">
        <v>25</v>
      </c>
      <c r="F4228" s="58" t="s">
        <v>26</v>
      </c>
      <c r="G4228" s="58" t="s">
        <v>89</v>
      </c>
      <c r="H4228" s="58" t="s">
        <v>5276</v>
      </c>
      <c r="I4228" s="58" t="s">
        <v>25</v>
      </c>
      <c r="J4228" s="58" t="s">
        <v>25</v>
      </c>
      <c r="K4228" s="57" t="s">
        <v>5455</v>
      </c>
      <c r="L4228" s="184">
        <v>0</v>
      </c>
      <c r="M4228" s="185">
        <v>150</v>
      </c>
      <c r="N4228" s="186">
        <v>150</v>
      </c>
      <c r="O4228" s="187">
        <f t="shared" si="549"/>
        <v>0</v>
      </c>
      <c r="P4228" s="59">
        <f t="shared" si="548"/>
        <v>100</v>
      </c>
    </row>
    <row r="4229" spans="1:16" s="2" customFormat="1" ht="28.5" outlineLevel="2" x14ac:dyDescent="0.2">
      <c r="A4229" s="217">
        <f t="shared" si="547"/>
        <v>4226</v>
      </c>
      <c r="B4229" s="57" t="s">
        <v>5456</v>
      </c>
      <c r="C4229" s="58" t="s">
        <v>5274</v>
      </c>
      <c r="D4229" s="58" t="s">
        <v>5200</v>
      </c>
      <c r="E4229" s="58" t="s">
        <v>25</v>
      </c>
      <c r="F4229" s="58" t="s">
        <v>26</v>
      </c>
      <c r="G4229" s="58" t="s">
        <v>89</v>
      </c>
      <c r="H4229" s="58" t="s">
        <v>5276</v>
      </c>
      <c r="I4229" s="58" t="s">
        <v>25</v>
      </c>
      <c r="J4229" s="58" t="s">
        <v>25</v>
      </c>
      <c r="K4229" s="57" t="s">
        <v>5457</v>
      </c>
      <c r="L4229" s="184">
        <v>0</v>
      </c>
      <c r="M4229" s="185">
        <v>100</v>
      </c>
      <c r="N4229" s="186">
        <v>100</v>
      </c>
      <c r="O4229" s="187">
        <f t="shared" si="549"/>
        <v>0</v>
      </c>
      <c r="P4229" s="59">
        <f t="shared" si="548"/>
        <v>100</v>
      </c>
    </row>
    <row r="4230" spans="1:16" s="2" customFormat="1" ht="28.5" outlineLevel="2" x14ac:dyDescent="0.2">
      <c r="A4230" s="217">
        <f t="shared" ref="A4230:A4293" si="550">A4229+1</f>
        <v>4227</v>
      </c>
      <c r="B4230" s="57" t="s">
        <v>5458</v>
      </c>
      <c r="C4230" s="58" t="s">
        <v>5274</v>
      </c>
      <c r="D4230" s="58" t="s">
        <v>5200</v>
      </c>
      <c r="E4230" s="58" t="s">
        <v>25</v>
      </c>
      <c r="F4230" s="58" t="s">
        <v>26</v>
      </c>
      <c r="G4230" s="58" t="s">
        <v>89</v>
      </c>
      <c r="H4230" s="58" t="s">
        <v>5276</v>
      </c>
      <c r="I4230" s="58" t="s">
        <v>25</v>
      </c>
      <c r="J4230" s="58" t="s">
        <v>25</v>
      </c>
      <c r="K4230" s="57" t="s">
        <v>5459</v>
      </c>
      <c r="L4230" s="184">
        <v>0</v>
      </c>
      <c r="M4230" s="185">
        <v>100</v>
      </c>
      <c r="N4230" s="186">
        <v>100</v>
      </c>
      <c r="O4230" s="187">
        <f t="shared" si="549"/>
        <v>0</v>
      </c>
      <c r="P4230" s="59">
        <f t="shared" si="548"/>
        <v>100</v>
      </c>
    </row>
    <row r="4231" spans="1:16" s="2" customFormat="1" ht="28.5" outlineLevel="2" x14ac:dyDescent="0.2">
      <c r="A4231" s="217">
        <f t="shared" si="550"/>
        <v>4228</v>
      </c>
      <c r="B4231" s="57" t="s">
        <v>5460</v>
      </c>
      <c r="C4231" s="58" t="s">
        <v>5274</v>
      </c>
      <c r="D4231" s="58" t="s">
        <v>5200</v>
      </c>
      <c r="E4231" s="58" t="s">
        <v>25</v>
      </c>
      <c r="F4231" s="58" t="s">
        <v>26</v>
      </c>
      <c r="G4231" s="58" t="s">
        <v>89</v>
      </c>
      <c r="H4231" s="58" t="s">
        <v>5276</v>
      </c>
      <c r="I4231" s="58" t="s">
        <v>25</v>
      </c>
      <c r="J4231" s="58" t="s">
        <v>25</v>
      </c>
      <c r="K4231" s="57" t="s">
        <v>5461</v>
      </c>
      <c r="L4231" s="184">
        <v>0</v>
      </c>
      <c r="M4231" s="185">
        <v>100</v>
      </c>
      <c r="N4231" s="186">
        <v>100</v>
      </c>
      <c r="O4231" s="187">
        <f t="shared" si="549"/>
        <v>0</v>
      </c>
      <c r="P4231" s="59">
        <f t="shared" si="548"/>
        <v>100</v>
      </c>
    </row>
    <row r="4232" spans="1:16" s="2" customFormat="1" ht="28.5" outlineLevel="2" x14ac:dyDescent="0.2">
      <c r="A4232" s="217">
        <f t="shared" si="550"/>
        <v>4229</v>
      </c>
      <c r="B4232" s="57" t="s">
        <v>5462</v>
      </c>
      <c r="C4232" s="58" t="s">
        <v>5274</v>
      </c>
      <c r="D4232" s="58" t="s">
        <v>5200</v>
      </c>
      <c r="E4232" s="58" t="s">
        <v>25</v>
      </c>
      <c r="F4232" s="58" t="s">
        <v>26</v>
      </c>
      <c r="G4232" s="58" t="s">
        <v>89</v>
      </c>
      <c r="H4232" s="58" t="s">
        <v>5276</v>
      </c>
      <c r="I4232" s="58" t="s">
        <v>25</v>
      </c>
      <c r="J4232" s="58" t="s">
        <v>25</v>
      </c>
      <c r="K4232" s="57" t="s">
        <v>5463</v>
      </c>
      <c r="L4232" s="184">
        <v>0</v>
      </c>
      <c r="M4232" s="185">
        <v>100</v>
      </c>
      <c r="N4232" s="186">
        <v>100</v>
      </c>
      <c r="O4232" s="187">
        <f t="shared" si="549"/>
        <v>0</v>
      </c>
      <c r="P4232" s="59">
        <f t="shared" si="548"/>
        <v>100</v>
      </c>
    </row>
    <row r="4233" spans="1:16" s="2" customFormat="1" ht="14.25" customHeight="1" outlineLevel="2" x14ac:dyDescent="0.2">
      <c r="A4233" s="217">
        <f t="shared" si="550"/>
        <v>4230</v>
      </c>
      <c r="B4233" s="57" t="s">
        <v>5464</v>
      </c>
      <c r="C4233" s="58" t="s">
        <v>5274</v>
      </c>
      <c r="D4233" s="58" t="s">
        <v>5200</v>
      </c>
      <c r="E4233" s="58" t="s">
        <v>25</v>
      </c>
      <c r="F4233" s="58" t="s">
        <v>26</v>
      </c>
      <c r="G4233" s="58" t="s">
        <v>89</v>
      </c>
      <c r="H4233" s="58" t="s">
        <v>5276</v>
      </c>
      <c r="I4233" s="58" t="s">
        <v>25</v>
      </c>
      <c r="J4233" s="58" t="s">
        <v>25</v>
      </c>
      <c r="K4233" s="57" t="s">
        <v>5465</v>
      </c>
      <c r="L4233" s="184">
        <v>0</v>
      </c>
      <c r="M4233" s="185">
        <v>80</v>
      </c>
      <c r="N4233" s="186">
        <v>80</v>
      </c>
      <c r="O4233" s="187">
        <f t="shared" si="549"/>
        <v>0</v>
      </c>
      <c r="P4233" s="59">
        <f t="shared" si="548"/>
        <v>100</v>
      </c>
    </row>
    <row r="4234" spans="1:16" s="2" customFormat="1" ht="28.5" outlineLevel="2" x14ac:dyDescent="0.2">
      <c r="A4234" s="217">
        <f t="shared" si="550"/>
        <v>4231</v>
      </c>
      <c r="B4234" s="57" t="s">
        <v>5466</v>
      </c>
      <c r="C4234" s="58" t="s">
        <v>5274</v>
      </c>
      <c r="D4234" s="58" t="s">
        <v>5200</v>
      </c>
      <c r="E4234" s="58" t="s">
        <v>25</v>
      </c>
      <c r="F4234" s="58" t="s">
        <v>26</v>
      </c>
      <c r="G4234" s="58" t="s">
        <v>86</v>
      </c>
      <c r="H4234" s="58" t="s">
        <v>5276</v>
      </c>
      <c r="I4234" s="58" t="s">
        <v>25</v>
      </c>
      <c r="J4234" s="58" t="s">
        <v>25</v>
      </c>
      <c r="K4234" s="57" t="s">
        <v>5467</v>
      </c>
      <c r="L4234" s="184">
        <v>0</v>
      </c>
      <c r="M4234" s="185">
        <v>90</v>
      </c>
      <c r="N4234" s="186">
        <v>90</v>
      </c>
      <c r="O4234" s="187">
        <f t="shared" si="549"/>
        <v>0</v>
      </c>
      <c r="P4234" s="59">
        <f t="shared" si="548"/>
        <v>100</v>
      </c>
    </row>
    <row r="4235" spans="1:16" s="2" customFormat="1" ht="28.5" outlineLevel="2" x14ac:dyDescent="0.2">
      <c r="A4235" s="217">
        <f t="shared" si="550"/>
        <v>4232</v>
      </c>
      <c r="B4235" s="57" t="s">
        <v>5468</v>
      </c>
      <c r="C4235" s="58" t="s">
        <v>5274</v>
      </c>
      <c r="D4235" s="58" t="s">
        <v>5200</v>
      </c>
      <c r="E4235" s="58" t="s">
        <v>25</v>
      </c>
      <c r="F4235" s="58" t="s">
        <v>26</v>
      </c>
      <c r="G4235" s="58" t="s">
        <v>86</v>
      </c>
      <c r="H4235" s="58" t="s">
        <v>5276</v>
      </c>
      <c r="I4235" s="58" t="s">
        <v>25</v>
      </c>
      <c r="J4235" s="58" t="s">
        <v>25</v>
      </c>
      <c r="K4235" s="57" t="s">
        <v>5469</v>
      </c>
      <c r="L4235" s="184">
        <v>0</v>
      </c>
      <c r="M4235" s="185">
        <v>80</v>
      </c>
      <c r="N4235" s="186">
        <v>80</v>
      </c>
      <c r="O4235" s="187">
        <f t="shared" si="549"/>
        <v>0</v>
      </c>
      <c r="P4235" s="59">
        <f t="shared" si="548"/>
        <v>100</v>
      </c>
    </row>
    <row r="4236" spans="1:16" s="2" customFormat="1" ht="14.25" customHeight="1" outlineLevel="2" x14ac:dyDescent="0.2">
      <c r="A4236" s="217">
        <f t="shared" si="550"/>
        <v>4233</v>
      </c>
      <c r="B4236" s="57" t="s">
        <v>5470</v>
      </c>
      <c r="C4236" s="58" t="s">
        <v>5274</v>
      </c>
      <c r="D4236" s="58" t="s">
        <v>5200</v>
      </c>
      <c r="E4236" s="58" t="s">
        <v>25</v>
      </c>
      <c r="F4236" s="58" t="s">
        <v>26</v>
      </c>
      <c r="G4236" s="58" t="s">
        <v>86</v>
      </c>
      <c r="H4236" s="58" t="s">
        <v>5276</v>
      </c>
      <c r="I4236" s="58" t="s">
        <v>25</v>
      </c>
      <c r="J4236" s="58" t="s">
        <v>25</v>
      </c>
      <c r="K4236" s="57" t="s">
        <v>5471</v>
      </c>
      <c r="L4236" s="184">
        <v>0</v>
      </c>
      <c r="M4236" s="185">
        <v>200</v>
      </c>
      <c r="N4236" s="186">
        <v>200</v>
      </c>
      <c r="O4236" s="187">
        <f t="shared" si="549"/>
        <v>0</v>
      </c>
      <c r="P4236" s="59">
        <f t="shared" si="548"/>
        <v>100</v>
      </c>
    </row>
    <row r="4237" spans="1:16" s="2" customFormat="1" ht="14.25" customHeight="1" outlineLevel="2" x14ac:dyDescent="0.2">
      <c r="A4237" s="217">
        <f t="shared" si="550"/>
        <v>4234</v>
      </c>
      <c r="B4237" s="57" t="s">
        <v>5472</v>
      </c>
      <c r="C4237" s="58" t="s">
        <v>5274</v>
      </c>
      <c r="D4237" s="58" t="s">
        <v>5200</v>
      </c>
      <c r="E4237" s="58" t="s">
        <v>25</v>
      </c>
      <c r="F4237" s="58" t="s">
        <v>26</v>
      </c>
      <c r="G4237" s="58" t="s">
        <v>86</v>
      </c>
      <c r="H4237" s="58" t="s">
        <v>5276</v>
      </c>
      <c r="I4237" s="58" t="s">
        <v>25</v>
      </c>
      <c r="J4237" s="58" t="s">
        <v>25</v>
      </c>
      <c r="K4237" s="57" t="s">
        <v>5473</v>
      </c>
      <c r="L4237" s="184">
        <v>0</v>
      </c>
      <c r="M4237" s="185">
        <v>50</v>
      </c>
      <c r="N4237" s="186">
        <v>50</v>
      </c>
      <c r="O4237" s="187">
        <f t="shared" si="549"/>
        <v>0</v>
      </c>
      <c r="P4237" s="59">
        <f t="shared" si="548"/>
        <v>100</v>
      </c>
    </row>
    <row r="4238" spans="1:16" s="2" customFormat="1" ht="28.5" outlineLevel="2" x14ac:dyDescent="0.2">
      <c r="A4238" s="217">
        <f t="shared" si="550"/>
        <v>4235</v>
      </c>
      <c r="B4238" s="57" t="s">
        <v>5474</v>
      </c>
      <c r="C4238" s="58" t="s">
        <v>5274</v>
      </c>
      <c r="D4238" s="58" t="s">
        <v>5200</v>
      </c>
      <c r="E4238" s="58" t="s">
        <v>25</v>
      </c>
      <c r="F4238" s="58" t="s">
        <v>26</v>
      </c>
      <c r="G4238" s="58" t="s">
        <v>86</v>
      </c>
      <c r="H4238" s="58" t="s">
        <v>5276</v>
      </c>
      <c r="I4238" s="58" t="s">
        <v>25</v>
      </c>
      <c r="J4238" s="58" t="s">
        <v>25</v>
      </c>
      <c r="K4238" s="57" t="s">
        <v>5475</v>
      </c>
      <c r="L4238" s="184">
        <v>0</v>
      </c>
      <c r="M4238" s="185">
        <v>49</v>
      </c>
      <c r="N4238" s="186">
        <v>49</v>
      </c>
      <c r="O4238" s="187">
        <f t="shared" si="549"/>
        <v>0</v>
      </c>
      <c r="P4238" s="59">
        <f t="shared" si="548"/>
        <v>100</v>
      </c>
    </row>
    <row r="4239" spans="1:16" s="2" customFormat="1" ht="14.25" customHeight="1" outlineLevel="2" x14ac:dyDescent="0.2">
      <c r="A4239" s="217">
        <f t="shared" si="550"/>
        <v>4236</v>
      </c>
      <c r="B4239" s="57" t="s">
        <v>5476</v>
      </c>
      <c r="C4239" s="58" t="s">
        <v>5274</v>
      </c>
      <c r="D4239" s="58" t="s">
        <v>5200</v>
      </c>
      <c r="E4239" s="58" t="s">
        <v>25</v>
      </c>
      <c r="F4239" s="58" t="s">
        <v>26</v>
      </c>
      <c r="G4239" s="58" t="s">
        <v>86</v>
      </c>
      <c r="H4239" s="58" t="s">
        <v>5276</v>
      </c>
      <c r="I4239" s="58" t="s">
        <v>25</v>
      </c>
      <c r="J4239" s="58" t="s">
        <v>25</v>
      </c>
      <c r="K4239" s="57" t="s">
        <v>5477</v>
      </c>
      <c r="L4239" s="184">
        <v>0</v>
      </c>
      <c r="M4239" s="185">
        <v>50</v>
      </c>
      <c r="N4239" s="186">
        <v>50</v>
      </c>
      <c r="O4239" s="187">
        <f t="shared" si="549"/>
        <v>0</v>
      </c>
      <c r="P4239" s="59">
        <f t="shared" si="548"/>
        <v>100</v>
      </c>
    </row>
    <row r="4240" spans="1:16" s="2" customFormat="1" ht="14.25" customHeight="1" outlineLevel="2" x14ac:dyDescent="0.2">
      <c r="A4240" s="217">
        <f t="shared" si="550"/>
        <v>4237</v>
      </c>
      <c r="B4240" s="57" t="s">
        <v>5478</v>
      </c>
      <c r="C4240" s="58" t="s">
        <v>5274</v>
      </c>
      <c r="D4240" s="58" t="s">
        <v>5200</v>
      </c>
      <c r="E4240" s="58" t="s">
        <v>25</v>
      </c>
      <c r="F4240" s="58" t="s">
        <v>26</v>
      </c>
      <c r="G4240" s="58" t="s">
        <v>764</v>
      </c>
      <c r="H4240" s="58" t="s">
        <v>5276</v>
      </c>
      <c r="I4240" s="58" t="s">
        <v>25</v>
      </c>
      <c r="J4240" s="58" t="s">
        <v>25</v>
      </c>
      <c r="K4240" s="57" t="s">
        <v>5479</v>
      </c>
      <c r="L4240" s="184">
        <v>0</v>
      </c>
      <c r="M4240" s="185">
        <v>50</v>
      </c>
      <c r="N4240" s="186">
        <v>50</v>
      </c>
      <c r="O4240" s="187">
        <f t="shared" si="549"/>
        <v>0</v>
      </c>
      <c r="P4240" s="59">
        <f t="shared" si="548"/>
        <v>100</v>
      </c>
    </row>
    <row r="4241" spans="1:16" s="2" customFormat="1" ht="14.25" customHeight="1" outlineLevel="2" x14ac:dyDescent="0.2">
      <c r="A4241" s="217">
        <f t="shared" si="550"/>
        <v>4238</v>
      </c>
      <c r="B4241" s="57" t="s">
        <v>5480</v>
      </c>
      <c r="C4241" s="58" t="s">
        <v>5274</v>
      </c>
      <c r="D4241" s="58" t="s">
        <v>5200</v>
      </c>
      <c r="E4241" s="58" t="s">
        <v>25</v>
      </c>
      <c r="F4241" s="58" t="s">
        <v>26</v>
      </c>
      <c r="G4241" s="58" t="s">
        <v>764</v>
      </c>
      <c r="H4241" s="58" t="s">
        <v>5276</v>
      </c>
      <c r="I4241" s="58" t="s">
        <v>25</v>
      </c>
      <c r="J4241" s="58" t="s">
        <v>25</v>
      </c>
      <c r="K4241" s="57" t="s">
        <v>5481</v>
      </c>
      <c r="L4241" s="184">
        <v>0</v>
      </c>
      <c r="M4241" s="185">
        <v>18</v>
      </c>
      <c r="N4241" s="186">
        <v>18</v>
      </c>
      <c r="O4241" s="187">
        <f t="shared" si="549"/>
        <v>0</v>
      </c>
      <c r="P4241" s="59">
        <f t="shared" si="548"/>
        <v>100</v>
      </c>
    </row>
    <row r="4242" spans="1:16" s="2" customFormat="1" ht="14.25" customHeight="1" outlineLevel="2" x14ac:dyDescent="0.2">
      <c r="A4242" s="217">
        <f t="shared" si="550"/>
        <v>4239</v>
      </c>
      <c r="B4242" s="57" t="s">
        <v>5482</v>
      </c>
      <c r="C4242" s="58" t="s">
        <v>5274</v>
      </c>
      <c r="D4242" s="58" t="s">
        <v>5200</v>
      </c>
      <c r="E4242" s="58" t="s">
        <v>5130</v>
      </c>
      <c r="F4242" s="58" t="s">
        <v>26</v>
      </c>
      <c r="G4242" s="58" t="s">
        <v>103</v>
      </c>
      <c r="H4242" s="58" t="s">
        <v>5276</v>
      </c>
      <c r="I4242" s="58" t="s">
        <v>25</v>
      </c>
      <c r="J4242" s="58" t="s">
        <v>25</v>
      </c>
      <c r="K4242" s="57" t="s">
        <v>5483</v>
      </c>
      <c r="L4242" s="184">
        <v>0</v>
      </c>
      <c r="M4242" s="185">
        <v>100</v>
      </c>
      <c r="N4242" s="186">
        <v>100</v>
      </c>
      <c r="O4242" s="187">
        <f t="shared" si="549"/>
        <v>0</v>
      </c>
      <c r="P4242" s="59">
        <f t="shared" si="548"/>
        <v>100</v>
      </c>
    </row>
    <row r="4243" spans="1:16" s="2" customFormat="1" ht="14.25" customHeight="1" outlineLevel="2" x14ac:dyDescent="0.2">
      <c r="A4243" s="217">
        <f t="shared" si="550"/>
        <v>4240</v>
      </c>
      <c r="B4243" s="57" t="s">
        <v>5484</v>
      </c>
      <c r="C4243" s="58" t="s">
        <v>5274</v>
      </c>
      <c r="D4243" s="58" t="s">
        <v>5200</v>
      </c>
      <c r="E4243" s="58" t="s">
        <v>5485</v>
      </c>
      <c r="F4243" s="58" t="s">
        <v>26</v>
      </c>
      <c r="G4243" s="58" t="s">
        <v>103</v>
      </c>
      <c r="H4243" s="58" t="s">
        <v>5276</v>
      </c>
      <c r="I4243" s="58" t="s">
        <v>25</v>
      </c>
      <c r="J4243" s="58" t="s">
        <v>25</v>
      </c>
      <c r="K4243" s="57" t="s">
        <v>5486</v>
      </c>
      <c r="L4243" s="184">
        <v>0</v>
      </c>
      <c r="M4243" s="185">
        <v>50</v>
      </c>
      <c r="N4243" s="186">
        <v>50</v>
      </c>
      <c r="O4243" s="187">
        <f t="shared" si="549"/>
        <v>0</v>
      </c>
      <c r="P4243" s="59">
        <f t="shared" si="548"/>
        <v>100</v>
      </c>
    </row>
    <row r="4244" spans="1:16" s="2" customFormat="1" ht="14.25" customHeight="1" outlineLevel="2" x14ac:dyDescent="0.2">
      <c r="A4244" s="217">
        <f t="shared" si="550"/>
        <v>4241</v>
      </c>
      <c r="B4244" s="57" t="s">
        <v>5487</v>
      </c>
      <c r="C4244" s="58" t="s">
        <v>5274</v>
      </c>
      <c r="D4244" s="58" t="s">
        <v>5200</v>
      </c>
      <c r="E4244" s="58" t="s">
        <v>4619</v>
      </c>
      <c r="F4244" s="58" t="s">
        <v>26</v>
      </c>
      <c r="G4244" s="58" t="s">
        <v>103</v>
      </c>
      <c r="H4244" s="58" t="s">
        <v>5276</v>
      </c>
      <c r="I4244" s="58" t="s">
        <v>25</v>
      </c>
      <c r="J4244" s="58" t="s">
        <v>25</v>
      </c>
      <c r="K4244" s="57" t="s">
        <v>5488</v>
      </c>
      <c r="L4244" s="184">
        <v>0</v>
      </c>
      <c r="M4244" s="185">
        <v>150</v>
      </c>
      <c r="N4244" s="186">
        <v>150</v>
      </c>
      <c r="O4244" s="187">
        <f t="shared" si="549"/>
        <v>0</v>
      </c>
      <c r="P4244" s="59">
        <f t="shared" si="548"/>
        <v>100</v>
      </c>
    </row>
    <row r="4245" spans="1:16" s="2" customFormat="1" ht="14.25" customHeight="1" outlineLevel="2" x14ac:dyDescent="0.2">
      <c r="A4245" s="217">
        <f t="shared" si="550"/>
        <v>4242</v>
      </c>
      <c r="B4245" s="57" t="s">
        <v>5489</v>
      </c>
      <c r="C4245" s="58" t="s">
        <v>5274</v>
      </c>
      <c r="D4245" s="58" t="s">
        <v>5200</v>
      </c>
      <c r="E4245" s="58" t="s">
        <v>5490</v>
      </c>
      <c r="F4245" s="58" t="s">
        <v>26</v>
      </c>
      <c r="G4245" s="58" t="s">
        <v>103</v>
      </c>
      <c r="H4245" s="58" t="s">
        <v>5276</v>
      </c>
      <c r="I4245" s="58" t="s">
        <v>25</v>
      </c>
      <c r="J4245" s="58" t="s">
        <v>25</v>
      </c>
      <c r="K4245" s="57" t="s">
        <v>5491</v>
      </c>
      <c r="L4245" s="184">
        <v>0</v>
      </c>
      <c r="M4245" s="185">
        <v>50</v>
      </c>
      <c r="N4245" s="186">
        <v>50</v>
      </c>
      <c r="O4245" s="187">
        <f t="shared" si="549"/>
        <v>0</v>
      </c>
      <c r="P4245" s="59">
        <f t="shared" si="548"/>
        <v>100</v>
      </c>
    </row>
    <row r="4246" spans="1:16" s="2" customFormat="1" ht="14.25" customHeight="1" outlineLevel="2" x14ac:dyDescent="0.2">
      <c r="A4246" s="217">
        <f t="shared" si="550"/>
        <v>4243</v>
      </c>
      <c r="B4246" s="57" t="s">
        <v>5492</v>
      </c>
      <c r="C4246" s="58" t="s">
        <v>5274</v>
      </c>
      <c r="D4246" s="58" t="s">
        <v>5200</v>
      </c>
      <c r="E4246" s="58" t="s">
        <v>5493</v>
      </c>
      <c r="F4246" s="58" t="s">
        <v>26</v>
      </c>
      <c r="G4246" s="58" t="s">
        <v>103</v>
      </c>
      <c r="H4246" s="58" t="s">
        <v>5276</v>
      </c>
      <c r="I4246" s="58" t="s">
        <v>25</v>
      </c>
      <c r="J4246" s="58" t="s">
        <v>25</v>
      </c>
      <c r="K4246" s="57" t="s">
        <v>5494</v>
      </c>
      <c r="L4246" s="184">
        <v>0</v>
      </c>
      <c r="M4246" s="185">
        <v>30</v>
      </c>
      <c r="N4246" s="186">
        <v>30</v>
      </c>
      <c r="O4246" s="187">
        <f t="shared" si="549"/>
        <v>0</v>
      </c>
      <c r="P4246" s="59">
        <f t="shared" si="548"/>
        <v>100</v>
      </c>
    </row>
    <row r="4247" spans="1:16" s="2" customFormat="1" ht="14.25" customHeight="1" outlineLevel="2" x14ac:dyDescent="0.2">
      <c r="A4247" s="217">
        <f t="shared" si="550"/>
        <v>4244</v>
      </c>
      <c r="B4247" s="57" t="s">
        <v>5495</v>
      </c>
      <c r="C4247" s="58" t="s">
        <v>5274</v>
      </c>
      <c r="D4247" s="58" t="s">
        <v>5200</v>
      </c>
      <c r="E4247" s="58" t="s">
        <v>2746</v>
      </c>
      <c r="F4247" s="58" t="s">
        <v>26</v>
      </c>
      <c r="G4247" s="58" t="s">
        <v>103</v>
      </c>
      <c r="H4247" s="58" t="s">
        <v>5276</v>
      </c>
      <c r="I4247" s="58" t="s">
        <v>25</v>
      </c>
      <c r="J4247" s="58" t="s">
        <v>25</v>
      </c>
      <c r="K4247" s="57" t="s">
        <v>5496</v>
      </c>
      <c r="L4247" s="184">
        <v>0</v>
      </c>
      <c r="M4247" s="185">
        <v>200</v>
      </c>
      <c r="N4247" s="186">
        <v>200</v>
      </c>
      <c r="O4247" s="187">
        <f t="shared" si="549"/>
        <v>0</v>
      </c>
      <c r="P4247" s="59">
        <f t="shared" si="548"/>
        <v>100</v>
      </c>
    </row>
    <row r="4248" spans="1:16" s="2" customFormat="1" ht="28.5" outlineLevel="2" x14ac:dyDescent="0.2">
      <c r="A4248" s="217">
        <f t="shared" si="550"/>
        <v>4245</v>
      </c>
      <c r="B4248" s="57" t="s">
        <v>5497</v>
      </c>
      <c r="C4248" s="58" t="s">
        <v>5274</v>
      </c>
      <c r="D4248" s="58" t="s">
        <v>5200</v>
      </c>
      <c r="E4248" s="58" t="s">
        <v>122</v>
      </c>
      <c r="F4248" s="58" t="s">
        <v>26</v>
      </c>
      <c r="G4248" s="58" t="s">
        <v>103</v>
      </c>
      <c r="H4248" s="58" t="s">
        <v>5276</v>
      </c>
      <c r="I4248" s="58" t="s">
        <v>25</v>
      </c>
      <c r="J4248" s="58" t="s">
        <v>25</v>
      </c>
      <c r="K4248" s="57" t="s">
        <v>5498</v>
      </c>
      <c r="L4248" s="184">
        <v>0</v>
      </c>
      <c r="M4248" s="185">
        <v>39</v>
      </c>
      <c r="N4248" s="186">
        <v>39</v>
      </c>
      <c r="O4248" s="187">
        <f t="shared" si="549"/>
        <v>0</v>
      </c>
      <c r="P4248" s="59">
        <f t="shared" si="548"/>
        <v>100</v>
      </c>
    </row>
    <row r="4249" spans="1:16" s="2" customFormat="1" ht="14.25" customHeight="1" outlineLevel="2" x14ac:dyDescent="0.2">
      <c r="A4249" s="217">
        <f t="shared" si="550"/>
        <v>4246</v>
      </c>
      <c r="B4249" s="57" t="s">
        <v>5499</v>
      </c>
      <c r="C4249" s="58" t="s">
        <v>5274</v>
      </c>
      <c r="D4249" s="58" t="s">
        <v>5200</v>
      </c>
      <c r="E4249" s="58" t="s">
        <v>2836</v>
      </c>
      <c r="F4249" s="58" t="s">
        <v>26</v>
      </c>
      <c r="G4249" s="58" t="s">
        <v>103</v>
      </c>
      <c r="H4249" s="58" t="s">
        <v>5276</v>
      </c>
      <c r="I4249" s="58" t="s">
        <v>25</v>
      </c>
      <c r="J4249" s="58" t="s">
        <v>25</v>
      </c>
      <c r="K4249" s="57" t="s">
        <v>5500</v>
      </c>
      <c r="L4249" s="184">
        <v>0</v>
      </c>
      <c r="M4249" s="185">
        <v>400</v>
      </c>
      <c r="N4249" s="186">
        <v>400</v>
      </c>
      <c r="O4249" s="187">
        <f t="shared" si="549"/>
        <v>0</v>
      </c>
      <c r="P4249" s="59">
        <f t="shared" si="548"/>
        <v>100</v>
      </c>
    </row>
    <row r="4250" spans="1:16" s="2" customFormat="1" ht="28.5" outlineLevel="2" x14ac:dyDescent="0.2">
      <c r="A4250" s="217">
        <f t="shared" si="550"/>
        <v>4247</v>
      </c>
      <c r="B4250" s="57" t="s">
        <v>5501</v>
      </c>
      <c r="C4250" s="58" t="s">
        <v>5274</v>
      </c>
      <c r="D4250" s="58" t="s">
        <v>5200</v>
      </c>
      <c r="E4250" s="58" t="s">
        <v>2112</v>
      </c>
      <c r="F4250" s="58" t="s">
        <v>26</v>
      </c>
      <c r="G4250" s="58" t="s">
        <v>103</v>
      </c>
      <c r="H4250" s="58" t="s">
        <v>5276</v>
      </c>
      <c r="I4250" s="58" t="s">
        <v>25</v>
      </c>
      <c r="J4250" s="58" t="s">
        <v>25</v>
      </c>
      <c r="K4250" s="57" t="s">
        <v>5502</v>
      </c>
      <c r="L4250" s="184">
        <v>0</v>
      </c>
      <c r="M4250" s="185">
        <v>70</v>
      </c>
      <c r="N4250" s="186">
        <v>70</v>
      </c>
      <c r="O4250" s="187">
        <f t="shared" si="549"/>
        <v>0</v>
      </c>
      <c r="P4250" s="59">
        <f t="shared" si="548"/>
        <v>100</v>
      </c>
    </row>
    <row r="4251" spans="1:16" s="2" customFormat="1" ht="28.5" outlineLevel="2" x14ac:dyDescent="0.2">
      <c r="A4251" s="217">
        <f t="shared" si="550"/>
        <v>4248</v>
      </c>
      <c r="B4251" s="57" t="s">
        <v>5503</v>
      </c>
      <c r="C4251" s="58" t="s">
        <v>5274</v>
      </c>
      <c r="D4251" s="58" t="s">
        <v>5200</v>
      </c>
      <c r="E4251" s="58" t="s">
        <v>25</v>
      </c>
      <c r="F4251" s="58" t="s">
        <v>26</v>
      </c>
      <c r="G4251" s="58" t="s">
        <v>2315</v>
      </c>
      <c r="H4251" s="58" t="s">
        <v>5276</v>
      </c>
      <c r="I4251" s="58" t="s">
        <v>25</v>
      </c>
      <c r="J4251" s="58" t="s">
        <v>25</v>
      </c>
      <c r="K4251" s="57" t="s">
        <v>5504</v>
      </c>
      <c r="L4251" s="184">
        <v>0</v>
      </c>
      <c r="M4251" s="185">
        <v>100</v>
      </c>
      <c r="N4251" s="186">
        <v>100</v>
      </c>
      <c r="O4251" s="187">
        <f t="shared" si="549"/>
        <v>0</v>
      </c>
      <c r="P4251" s="59">
        <f t="shared" si="548"/>
        <v>100</v>
      </c>
    </row>
    <row r="4252" spans="1:16" s="2" customFormat="1" ht="28.5" outlineLevel="2" x14ac:dyDescent="0.2">
      <c r="A4252" s="217">
        <f t="shared" si="550"/>
        <v>4249</v>
      </c>
      <c r="B4252" s="57" t="s">
        <v>5505</v>
      </c>
      <c r="C4252" s="58" t="s">
        <v>5274</v>
      </c>
      <c r="D4252" s="58" t="s">
        <v>5200</v>
      </c>
      <c r="E4252" s="58" t="s">
        <v>25</v>
      </c>
      <c r="F4252" s="58" t="s">
        <v>5216</v>
      </c>
      <c r="G4252" s="58" t="s">
        <v>86</v>
      </c>
      <c r="H4252" s="58" t="s">
        <v>5276</v>
      </c>
      <c r="I4252" s="58" t="s">
        <v>25</v>
      </c>
      <c r="J4252" s="58" t="s">
        <v>25</v>
      </c>
      <c r="K4252" s="57" t="s">
        <v>5506</v>
      </c>
      <c r="L4252" s="184">
        <v>0</v>
      </c>
      <c r="M4252" s="185">
        <v>100</v>
      </c>
      <c r="N4252" s="186">
        <v>100</v>
      </c>
      <c r="O4252" s="187">
        <f t="shared" si="549"/>
        <v>0</v>
      </c>
      <c r="P4252" s="59">
        <f t="shared" si="548"/>
        <v>100</v>
      </c>
    </row>
    <row r="4253" spans="1:16" s="2" customFormat="1" ht="28.5" outlineLevel="2" x14ac:dyDescent="0.2">
      <c r="A4253" s="217">
        <f t="shared" si="550"/>
        <v>4250</v>
      </c>
      <c r="B4253" s="57" t="s">
        <v>8493</v>
      </c>
      <c r="C4253" s="58" t="s">
        <v>5274</v>
      </c>
      <c r="D4253" s="58" t="s">
        <v>5200</v>
      </c>
      <c r="E4253" s="58" t="s">
        <v>25</v>
      </c>
      <c r="F4253" s="58" t="s">
        <v>82</v>
      </c>
      <c r="G4253" s="58" t="s">
        <v>809</v>
      </c>
      <c r="H4253" s="58" t="s">
        <v>5276</v>
      </c>
      <c r="I4253" s="58" t="s">
        <v>25</v>
      </c>
      <c r="J4253" s="58" t="s">
        <v>25</v>
      </c>
      <c r="K4253" s="57" t="s">
        <v>5507</v>
      </c>
      <c r="L4253" s="184">
        <v>0</v>
      </c>
      <c r="M4253" s="185">
        <v>150</v>
      </c>
      <c r="N4253" s="186">
        <v>150</v>
      </c>
      <c r="O4253" s="187">
        <f t="shared" si="549"/>
        <v>0</v>
      </c>
      <c r="P4253" s="59">
        <f t="shared" si="548"/>
        <v>100</v>
      </c>
    </row>
    <row r="4254" spans="1:16" s="2" customFormat="1" ht="14.25" customHeight="1" outlineLevel="2" x14ac:dyDescent="0.2">
      <c r="A4254" s="217">
        <f t="shared" si="550"/>
        <v>4251</v>
      </c>
      <c r="B4254" s="57" t="s">
        <v>8494</v>
      </c>
      <c r="C4254" s="58" t="s">
        <v>5274</v>
      </c>
      <c r="D4254" s="58" t="s">
        <v>5200</v>
      </c>
      <c r="E4254" s="58" t="s">
        <v>25</v>
      </c>
      <c r="F4254" s="58" t="s">
        <v>82</v>
      </c>
      <c r="G4254" s="58" t="s">
        <v>809</v>
      </c>
      <c r="H4254" s="58" t="s">
        <v>5276</v>
      </c>
      <c r="I4254" s="58" t="s">
        <v>25</v>
      </c>
      <c r="J4254" s="58" t="s">
        <v>25</v>
      </c>
      <c r="K4254" s="57" t="s">
        <v>5508</v>
      </c>
      <c r="L4254" s="184">
        <v>0</v>
      </c>
      <c r="M4254" s="185">
        <v>65</v>
      </c>
      <c r="N4254" s="186">
        <v>65</v>
      </c>
      <c r="O4254" s="187">
        <f t="shared" si="549"/>
        <v>0</v>
      </c>
      <c r="P4254" s="59">
        <f t="shared" si="548"/>
        <v>100</v>
      </c>
    </row>
    <row r="4255" spans="1:16" s="2" customFormat="1" ht="14.25" customHeight="1" outlineLevel="2" x14ac:dyDescent="0.2">
      <c r="A4255" s="217">
        <f t="shared" si="550"/>
        <v>4252</v>
      </c>
      <c r="B4255" s="57" t="s">
        <v>8495</v>
      </c>
      <c r="C4255" s="58" t="s">
        <v>5274</v>
      </c>
      <c r="D4255" s="58" t="s">
        <v>5200</v>
      </c>
      <c r="E4255" s="58" t="s">
        <v>25</v>
      </c>
      <c r="F4255" s="58" t="s">
        <v>82</v>
      </c>
      <c r="G4255" s="58" t="s">
        <v>809</v>
      </c>
      <c r="H4255" s="58" t="s">
        <v>5276</v>
      </c>
      <c r="I4255" s="58" t="s">
        <v>25</v>
      </c>
      <c r="J4255" s="58" t="s">
        <v>25</v>
      </c>
      <c r="K4255" s="57" t="s">
        <v>5508</v>
      </c>
      <c r="L4255" s="184">
        <v>0</v>
      </c>
      <c r="M4255" s="185">
        <v>100</v>
      </c>
      <c r="N4255" s="186">
        <v>100</v>
      </c>
      <c r="O4255" s="187">
        <f t="shared" si="549"/>
        <v>0</v>
      </c>
      <c r="P4255" s="59">
        <f t="shared" si="548"/>
        <v>100</v>
      </c>
    </row>
    <row r="4256" spans="1:16" s="2" customFormat="1" ht="28.5" outlineLevel="2" x14ac:dyDescent="0.2">
      <c r="A4256" s="217">
        <f t="shared" si="550"/>
        <v>4253</v>
      </c>
      <c r="B4256" s="57" t="s">
        <v>5509</v>
      </c>
      <c r="C4256" s="58" t="s">
        <v>5274</v>
      </c>
      <c r="D4256" s="58" t="s">
        <v>5200</v>
      </c>
      <c r="E4256" s="58" t="s">
        <v>25</v>
      </c>
      <c r="F4256" s="58" t="s">
        <v>82</v>
      </c>
      <c r="G4256" s="58" t="s">
        <v>89</v>
      </c>
      <c r="H4256" s="58" t="s">
        <v>5276</v>
      </c>
      <c r="I4256" s="58" t="s">
        <v>25</v>
      </c>
      <c r="J4256" s="58" t="s">
        <v>25</v>
      </c>
      <c r="K4256" s="57" t="s">
        <v>5510</v>
      </c>
      <c r="L4256" s="184">
        <v>0</v>
      </c>
      <c r="M4256" s="185">
        <v>90</v>
      </c>
      <c r="N4256" s="186">
        <v>90</v>
      </c>
      <c r="O4256" s="187">
        <f t="shared" si="549"/>
        <v>0</v>
      </c>
      <c r="P4256" s="59">
        <f t="shared" si="548"/>
        <v>100</v>
      </c>
    </row>
    <row r="4257" spans="1:16" s="2" customFormat="1" ht="28.5" outlineLevel="2" x14ac:dyDescent="0.2">
      <c r="A4257" s="217">
        <f t="shared" si="550"/>
        <v>4254</v>
      </c>
      <c r="B4257" s="57" t="s">
        <v>5511</v>
      </c>
      <c r="C4257" s="58" t="s">
        <v>5274</v>
      </c>
      <c r="D4257" s="58" t="s">
        <v>5200</v>
      </c>
      <c r="E4257" s="58" t="s">
        <v>25</v>
      </c>
      <c r="F4257" s="58" t="s">
        <v>82</v>
      </c>
      <c r="G4257" s="58" t="s">
        <v>89</v>
      </c>
      <c r="H4257" s="58" t="s">
        <v>5276</v>
      </c>
      <c r="I4257" s="58" t="s">
        <v>25</v>
      </c>
      <c r="J4257" s="58" t="s">
        <v>25</v>
      </c>
      <c r="K4257" s="57" t="s">
        <v>5512</v>
      </c>
      <c r="L4257" s="184">
        <v>0</v>
      </c>
      <c r="M4257" s="185">
        <v>150</v>
      </c>
      <c r="N4257" s="186">
        <v>150</v>
      </c>
      <c r="O4257" s="187">
        <f t="shared" si="549"/>
        <v>0</v>
      </c>
      <c r="P4257" s="59">
        <f t="shared" si="548"/>
        <v>100</v>
      </c>
    </row>
    <row r="4258" spans="1:16" s="2" customFormat="1" ht="14.25" customHeight="1" outlineLevel="2" x14ac:dyDescent="0.2">
      <c r="A4258" s="217">
        <f t="shared" si="550"/>
        <v>4255</v>
      </c>
      <c r="B4258" s="57" t="s">
        <v>5513</v>
      </c>
      <c r="C4258" s="58" t="s">
        <v>5274</v>
      </c>
      <c r="D4258" s="58" t="s">
        <v>5200</v>
      </c>
      <c r="E4258" s="58" t="s">
        <v>25</v>
      </c>
      <c r="F4258" s="58" t="s">
        <v>82</v>
      </c>
      <c r="G4258" s="58" t="s">
        <v>89</v>
      </c>
      <c r="H4258" s="58" t="s">
        <v>5276</v>
      </c>
      <c r="I4258" s="58" t="s">
        <v>25</v>
      </c>
      <c r="J4258" s="58" t="s">
        <v>25</v>
      </c>
      <c r="K4258" s="57" t="s">
        <v>5514</v>
      </c>
      <c r="L4258" s="184">
        <v>0</v>
      </c>
      <c r="M4258" s="185">
        <v>80</v>
      </c>
      <c r="N4258" s="186">
        <v>80</v>
      </c>
      <c r="O4258" s="187">
        <f t="shared" si="549"/>
        <v>0</v>
      </c>
      <c r="P4258" s="59">
        <f t="shared" si="548"/>
        <v>100</v>
      </c>
    </row>
    <row r="4259" spans="1:16" s="2" customFormat="1" ht="28.5" outlineLevel="2" x14ac:dyDescent="0.2">
      <c r="A4259" s="217">
        <f t="shared" si="550"/>
        <v>4256</v>
      </c>
      <c r="B4259" s="57" t="s">
        <v>5515</v>
      </c>
      <c r="C4259" s="58" t="s">
        <v>5274</v>
      </c>
      <c r="D4259" s="58" t="s">
        <v>5200</v>
      </c>
      <c r="E4259" s="58" t="s">
        <v>25</v>
      </c>
      <c r="F4259" s="58" t="s">
        <v>82</v>
      </c>
      <c r="G4259" s="58" t="s">
        <v>89</v>
      </c>
      <c r="H4259" s="58" t="s">
        <v>5276</v>
      </c>
      <c r="I4259" s="58" t="s">
        <v>25</v>
      </c>
      <c r="J4259" s="58" t="s">
        <v>25</v>
      </c>
      <c r="K4259" s="57" t="s">
        <v>5516</v>
      </c>
      <c r="L4259" s="184">
        <v>0</v>
      </c>
      <c r="M4259" s="185">
        <v>44</v>
      </c>
      <c r="N4259" s="186">
        <v>44</v>
      </c>
      <c r="O4259" s="187">
        <f t="shared" si="549"/>
        <v>0</v>
      </c>
      <c r="P4259" s="59">
        <f t="shared" si="548"/>
        <v>100</v>
      </c>
    </row>
    <row r="4260" spans="1:16" s="2" customFormat="1" ht="14.25" customHeight="1" outlineLevel="2" x14ac:dyDescent="0.2">
      <c r="A4260" s="217">
        <f t="shared" si="550"/>
        <v>4257</v>
      </c>
      <c r="B4260" s="57" t="s">
        <v>5517</v>
      </c>
      <c r="C4260" s="58" t="s">
        <v>5274</v>
      </c>
      <c r="D4260" s="58" t="s">
        <v>5200</v>
      </c>
      <c r="E4260" s="58" t="s">
        <v>25</v>
      </c>
      <c r="F4260" s="58" t="s">
        <v>82</v>
      </c>
      <c r="G4260" s="58" t="s">
        <v>159</v>
      </c>
      <c r="H4260" s="58" t="s">
        <v>5276</v>
      </c>
      <c r="I4260" s="58" t="s">
        <v>25</v>
      </c>
      <c r="J4260" s="58" t="s">
        <v>25</v>
      </c>
      <c r="K4260" s="57" t="s">
        <v>5518</v>
      </c>
      <c r="L4260" s="184">
        <v>0</v>
      </c>
      <c r="M4260" s="185">
        <v>20</v>
      </c>
      <c r="N4260" s="186">
        <v>20</v>
      </c>
      <c r="O4260" s="187">
        <f t="shared" si="549"/>
        <v>0</v>
      </c>
      <c r="P4260" s="59">
        <f t="shared" si="548"/>
        <v>100</v>
      </c>
    </row>
    <row r="4261" spans="1:16" s="2" customFormat="1" ht="28.5" outlineLevel="2" x14ac:dyDescent="0.2">
      <c r="A4261" s="217">
        <f t="shared" si="550"/>
        <v>4258</v>
      </c>
      <c r="B4261" s="57" t="s">
        <v>5519</v>
      </c>
      <c r="C4261" s="58" t="s">
        <v>5274</v>
      </c>
      <c r="D4261" s="58" t="s">
        <v>5200</v>
      </c>
      <c r="E4261" s="58" t="s">
        <v>25</v>
      </c>
      <c r="F4261" s="58" t="s">
        <v>82</v>
      </c>
      <c r="G4261" s="58" t="s">
        <v>86</v>
      </c>
      <c r="H4261" s="58" t="s">
        <v>5276</v>
      </c>
      <c r="I4261" s="58" t="s">
        <v>25</v>
      </c>
      <c r="J4261" s="58" t="s">
        <v>25</v>
      </c>
      <c r="K4261" s="57" t="s">
        <v>5520</v>
      </c>
      <c r="L4261" s="184">
        <v>0</v>
      </c>
      <c r="M4261" s="185">
        <v>80</v>
      </c>
      <c r="N4261" s="186">
        <v>80</v>
      </c>
      <c r="O4261" s="187">
        <f t="shared" si="549"/>
        <v>0</v>
      </c>
      <c r="P4261" s="59">
        <f t="shared" si="548"/>
        <v>100</v>
      </c>
    </row>
    <row r="4262" spans="1:16" s="2" customFormat="1" ht="28.5" outlineLevel="2" x14ac:dyDescent="0.2">
      <c r="A4262" s="217">
        <f t="shared" si="550"/>
        <v>4259</v>
      </c>
      <c r="B4262" s="57" t="s">
        <v>5521</v>
      </c>
      <c r="C4262" s="58" t="s">
        <v>5274</v>
      </c>
      <c r="D4262" s="58" t="s">
        <v>5200</v>
      </c>
      <c r="E4262" s="58" t="s">
        <v>25</v>
      </c>
      <c r="F4262" s="58" t="s">
        <v>82</v>
      </c>
      <c r="G4262" s="58" t="s">
        <v>86</v>
      </c>
      <c r="H4262" s="58" t="s">
        <v>5276</v>
      </c>
      <c r="I4262" s="58" t="s">
        <v>25</v>
      </c>
      <c r="J4262" s="58" t="s">
        <v>25</v>
      </c>
      <c r="K4262" s="57" t="s">
        <v>5522</v>
      </c>
      <c r="L4262" s="184">
        <v>0</v>
      </c>
      <c r="M4262" s="185">
        <v>14</v>
      </c>
      <c r="N4262" s="186">
        <v>14</v>
      </c>
      <c r="O4262" s="187">
        <f t="shared" si="549"/>
        <v>0</v>
      </c>
      <c r="P4262" s="59">
        <f t="shared" si="548"/>
        <v>100</v>
      </c>
    </row>
    <row r="4263" spans="1:16" s="2" customFormat="1" ht="28.5" outlineLevel="2" x14ac:dyDescent="0.2">
      <c r="A4263" s="217">
        <f t="shared" si="550"/>
        <v>4260</v>
      </c>
      <c r="B4263" s="57" t="s">
        <v>5523</v>
      </c>
      <c r="C4263" s="58" t="s">
        <v>5274</v>
      </c>
      <c r="D4263" s="58" t="s">
        <v>5200</v>
      </c>
      <c r="E4263" s="58" t="s">
        <v>25</v>
      </c>
      <c r="F4263" s="58" t="s">
        <v>82</v>
      </c>
      <c r="G4263" s="58" t="s">
        <v>86</v>
      </c>
      <c r="H4263" s="58" t="s">
        <v>5276</v>
      </c>
      <c r="I4263" s="58" t="s">
        <v>25</v>
      </c>
      <c r="J4263" s="58" t="s">
        <v>25</v>
      </c>
      <c r="K4263" s="57" t="s">
        <v>5524</v>
      </c>
      <c r="L4263" s="184">
        <v>0</v>
      </c>
      <c r="M4263" s="185">
        <v>40</v>
      </c>
      <c r="N4263" s="186">
        <v>40</v>
      </c>
      <c r="O4263" s="187">
        <f t="shared" si="549"/>
        <v>0</v>
      </c>
      <c r="P4263" s="59">
        <f t="shared" ref="P4263:P4326" si="551">N4263/M4263*100</f>
        <v>100</v>
      </c>
    </row>
    <row r="4264" spans="1:16" s="2" customFormat="1" ht="28.5" outlineLevel="2" x14ac:dyDescent="0.2">
      <c r="A4264" s="217">
        <f t="shared" si="550"/>
        <v>4261</v>
      </c>
      <c r="B4264" s="57" t="s">
        <v>5525</v>
      </c>
      <c r="C4264" s="58" t="s">
        <v>5274</v>
      </c>
      <c r="D4264" s="58" t="s">
        <v>5200</v>
      </c>
      <c r="E4264" s="58" t="s">
        <v>25</v>
      </c>
      <c r="F4264" s="58" t="s">
        <v>82</v>
      </c>
      <c r="G4264" s="58" t="s">
        <v>86</v>
      </c>
      <c r="H4264" s="58" t="s">
        <v>5276</v>
      </c>
      <c r="I4264" s="58" t="s">
        <v>25</v>
      </c>
      <c r="J4264" s="58" t="s">
        <v>25</v>
      </c>
      <c r="K4264" s="57" t="s">
        <v>5526</v>
      </c>
      <c r="L4264" s="184">
        <v>0</v>
      </c>
      <c r="M4264" s="185">
        <v>9</v>
      </c>
      <c r="N4264" s="186">
        <v>9</v>
      </c>
      <c r="O4264" s="187">
        <f t="shared" ref="O4264:O4327" si="552">N4264-M4264</f>
        <v>0</v>
      </c>
      <c r="P4264" s="59">
        <f t="shared" si="551"/>
        <v>100</v>
      </c>
    </row>
    <row r="4265" spans="1:16" s="2" customFormat="1" ht="14.25" customHeight="1" outlineLevel="2" x14ac:dyDescent="0.2">
      <c r="A4265" s="217">
        <f t="shared" si="550"/>
        <v>4262</v>
      </c>
      <c r="B4265" s="57" t="s">
        <v>5527</v>
      </c>
      <c r="C4265" s="58" t="s">
        <v>5274</v>
      </c>
      <c r="D4265" s="58" t="s">
        <v>5200</v>
      </c>
      <c r="E4265" s="58" t="s">
        <v>25</v>
      </c>
      <c r="F4265" s="58" t="s">
        <v>82</v>
      </c>
      <c r="G4265" s="58" t="s">
        <v>86</v>
      </c>
      <c r="H4265" s="58" t="s">
        <v>5276</v>
      </c>
      <c r="I4265" s="58" t="s">
        <v>25</v>
      </c>
      <c r="J4265" s="58" t="s">
        <v>25</v>
      </c>
      <c r="K4265" s="57" t="s">
        <v>5528</v>
      </c>
      <c r="L4265" s="184">
        <v>0</v>
      </c>
      <c r="M4265" s="185">
        <v>100</v>
      </c>
      <c r="N4265" s="186">
        <v>100</v>
      </c>
      <c r="O4265" s="187">
        <f t="shared" si="552"/>
        <v>0</v>
      </c>
      <c r="P4265" s="59">
        <f t="shared" si="551"/>
        <v>100</v>
      </c>
    </row>
    <row r="4266" spans="1:16" s="2" customFormat="1" ht="28.5" outlineLevel="2" x14ac:dyDescent="0.2">
      <c r="A4266" s="217">
        <f t="shared" si="550"/>
        <v>4263</v>
      </c>
      <c r="B4266" s="57" t="s">
        <v>5529</v>
      </c>
      <c r="C4266" s="58" t="s">
        <v>5274</v>
      </c>
      <c r="D4266" s="58" t="s">
        <v>5200</v>
      </c>
      <c r="E4266" s="58" t="s">
        <v>4685</v>
      </c>
      <c r="F4266" s="58" t="s">
        <v>82</v>
      </c>
      <c r="G4266" s="58" t="s">
        <v>103</v>
      </c>
      <c r="H4266" s="58" t="s">
        <v>5276</v>
      </c>
      <c r="I4266" s="58" t="s">
        <v>25</v>
      </c>
      <c r="J4266" s="58" t="s">
        <v>25</v>
      </c>
      <c r="K4266" s="57" t="s">
        <v>5530</v>
      </c>
      <c r="L4266" s="184">
        <v>0</v>
      </c>
      <c r="M4266" s="185">
        <v>165</v>
      </c>
      <c r="N4266" s="186">
        <v>165</v>
      </c>
      <c r="O4266" s="187">
        <f t="shared" si="552"/>
        <v>0</v>
      </c>
      <c r="P4266" s="59">
        <f t="shared" si="551"/>
        <v>100</v>
      </c>
    </row>
    <row r="4267" spans="1:16" s="2" customFormat="1" ht="14.25" customHeight="1" outlineLevel="2" x14ac:dyDescent="0.2">
      <c r="A4267" s="217">
        <f t="shared" si="550"/>
        <v>4264</v>
      </c>
      <c r="B4267" s="57" t="s">
        <v>5531</v>
      </c>
      <c r="C4267" s="58" t="s">
        <v>5274</v>
      </c>
      <c r="D4267" s="58" t="s">
        <v>5200</v>
      </c>
      <c r="E4267" s="58" t="s">
        <v>5092</v>
      </c>
      <c r="F4267" s="58" t="s">
        <v>82</v>
      </c>
      <c r="G4267" s="58" t="s">
        <v>103</v>
      </c>
      <c r="H4267" s="58" t="s">
        <v>5276</v>
      </c>
      <c r="I4267" s="58" t="s">
        <v>25</v>
      </c>
      <c r="J4267" s="58" t="s">
        <v>25</v>
      </c>
      <c r="K4267" s="57" t="s">
        <v>5532</v>
      </c>
      <c r="L4267" s="184">
        <v>0</v>
      </c>
      <c r="M4267" s="185">
        <v>50</v>
      </c>
      <c r="N4267" s="186">
        <v>50</v>
      </c>
      <c r="O4267" s="187">
        <f t="shared" si="552"/>
        <v>0</v>
      </c>
      <c r="P4267" s="59">
        <f t="shared" si="551"/>
        <v>100</v>
      </c>
    </row>
    <row r="4268" spans="1:16" s="2" customFormat="1" ht="14.25" customHeight="1" outlineLevel="2" x14ac:dyDescent="0.2">
      <c r="A4268" s="217">
        <f t="shared" si="550"/>
        <v>4265</v>
      </c>
      <c r="B4268" s="57" t="s">
        <v>5533</v>
      </c>
      <c r="C4268" s="58" t="s">
        <v>5274</v>
      </c>
      <c r="D4268" s="58" t="s">
        <v>5200</v>
      </c>
      <c r="E4268" s="58" t="s">
        <v>5534</v>
      </c>
      <c r="F4268" s="58" t="s">
        <v>82</v>
      </c>
      <c r="G4268" s="58" t="s">
        <v>103</v>
      </c>
      <c r="H4268" s="58" t="s">
        <v>5276</v>
      </c>
      <c r="I4268" s="58" t="s">
        <v>25</v>
      </c>
      <c r="J4268" s="58" t="s">
        <v>25</v>
      </c>
      <c r="K4268" s="57" t="s">
        <v>5535</v>
      </c>
      <c r="L4268" s="184">
        <v>0</v>
      </c>
      <c r="M4268" s="185">
        <v>70</v>
      </c>
      <c r="N4268" s="186">
        <v>70</v>
      </c>
      <c r="O4268" s="187">
        <f t="shared" si="552"/>
        <v>0</v>
      </c>
      <c r="P4268" s="59">
        <f t="shared" si="551"/>
        <v>100</v>
      </c>
    </row>
    <row r="4269" spans="1:16" s="2" customFormat="1" ht="14.25" customHeight="1" outlineLevel="2" x14ac:dyDescent="0.2">
      <c r="A4269" s="217">
        <f t="shared" si="550"/>
        <v>4266</v>
      </c>
      <c r="B4269" s="57" t="s">
        <v>5536</v>
      </c>
      <c r="C4269" s="58" t="s">
        <v>5274</v>
      </c>
      <c r="D4269" s="58" t="s">
        <v>5200</v>
      </c>
      <c r="E4269" s="58" t="s">
        <v>5537</v>
      </c>
      <c r="F4269" s="58" t="s">
        <v>82</v>
      </c>
      <c r="G4269" s="58" t="s">
        <v>103</v>
      </c>
      <c r="H4269" s="58" t="s">
        <v>5276</v>
      </c>
      <c r="I4269" s="58" t="s">
        <v>25</v>
      </c>
      <c r="J4269" s="58" t="s">
        <v>25</v>
      </c>
      <c r="K4269" s="57" t="s">
        <v>5538</v>
      </c>
      <c r="L4269" s="184">
        <v>0</v>
      </c>
      <c r="M4269" s="185">
        <v>50</v>
      </c>
      <c r="N4269" s="186">
        <v>50</v>
      </c>
      <c r="O4269" s="187">
        <f t="shared" si="552"/>
        <v>0</v>
      </c>
      <c r="P4269" s="59">
        <f t="shared" si="551"/>
        <v>100</v>
      </c>
    </row>
    <row r="4270" spans="1:16" s="2" customFormat="1" ht="14.25" customHeight="1" outlineLevel="2" x14ac:dyDescent="0.2">
      <c r="A4270" s="217">
        <f t="shared" si="550"/>
        <v>4267</v>
      </c>
      <c r="B4270" s="57" t="s">
        <v>5539</v>
      </c>
      <c r="C4270" s="58" t="s">
        <v>5274</v>
      </c>
      <c r="D4270" s="58" t="s">
        <v>5200</v>
      </c>
      <c r="E4270" s="58" t="s">
        <v>5540</v>
      </c>
      <c r="F4270" s="58" t="s">
        <v>82</v>
      </c>
      <c r="G4270" s="58" t="s">
        <v>103</v>
      </c>
      <c r="H4270" s="58" t="s">
        <v>5276</v>
      </c>
      <c r="I4270" s="58" t="s">
        <v>25</v>
      </c>
      <c r="J4270" s="58" t="s">
        <v>25</v>
      </c>
      <c r="K4270" s="57" t="s">
        <v>5541</v>
      </c>
      <c r="L4270" s="184">
        <v>0</v>
      </c>
      <c r="M4270" s="185">
        <v>50</v>
      </c>
      <c r="N4270" s="186">
        <v>50</v>
      </c>
      <c r="O4270" s="187">
        <f t="shared" si="552"/>
        <v>0</v>
      </c>
      <c r="P4270" s="59">
        <f t="shared" si="551"/>
        <v>100</v>
      </c>
    </row>
    <row r="4271" spans="1:16" s="2" customFormat="1" ht="28.5" outlineLevel="2" x14ac:dyDescent="0.2">
      <c r="A4271" s="217">
        <f t="shared" si="550"/>
        <v>4268</v>
      </c>
      <c r="B4271" s="57" t="s">
        <v>5542</v>
      </c>
      <c r="C4271" s="58" t="s">
        <v>5274</v>
      </c>
      <c r="D4271" s="58" t="s">
        <v>5200</v>
      </c>
      <c r="E4271" s="58" t="s">
        <v>105</v>
      </c>
      <c r="F4271" s="58" t="s">
        <v>82</v>
      </c>
      <c r="G4271" s="58" t="s">
        <v>103</v>
      </c>
      <c r="H4271" s="58" t="s">
        <v>5276</v>
      </c>
      <c r="I4271" s="58" t="s">
        <v>25</v>
      </c>
      <c r="J4271" s="58" t="s">
        <v>25</v>
      </c>
      <c r="K4271" s="57" t="s">
        <v>5543</v>
      </c>
      <c r="L4271" s="184">
        <v>0</v>
      </c>
      <c r="M4271" s="185">
        <v>200</v>
      </c>
      <c r="N4271" s="186">
        <v>200</v>
      </c>
      <c r="O4271" s="187">
        <f t="shared" si="552"/>
        <v>0</v>
      </c>
      <c r="P4271" s="59">
        <f t="shared" si="551"/>
        <v>100</v>
      </c>
    </row>
    <row r="4272" spans="1:16" s="2" customFormat="1" ht="14.25" customHeight="1" outlineLevel="2" x14ac:dyDescent="0.2">
      <c r="A4272" s="217">
        <f t="shared" si="550"/>
        <v>4269</v>
      </c>
      <c r="B4272" s="57" t="s">
        <v>5544</v>
      </c>
      <c r="C4272" s="58" t="s">
        <v>5274</v>
      </c>
      <c r="D4272" s="58" t="s">
        <v>5200</v>
      </c>
      <c r="E4272" s="58" t="s">
        <v>5545</v>
      </c>
      <c r="F4272" s="58" t="s">
        <v>82</v>
      </c>
      <c r="G4272" s="58" t="s">
        <v>103</v>
      </c>
      <c r="H4272" s="58" t="s">
        <v>5276</v>
      </c>
      <c r="I4272" s="58" t="s">
        <v>25</v>
      </c>
      <c r="J4272" s="58" t="s">
        <v>25</v>
      </c>
      <c r="K4272" s="57" t="s">
        <v>5546</v>
      </c>
      <c r="L4272" s="184">
        <v>0</v>
      </c>
      <c r="M4272" s="185">
        <v>27</v>
      </c>
      <c r="N4272" s="186">
        <v>27</v>
      </c>
      <c r="O4272" s="187">
        <f t="shared" si="552"/>
        <v>0</v>
      </c>
      <c r="P4272" s="59">
        <f t="shared" si="551"/>
        <v>100</v>
      </c>
    </row>
    <row r="4273" spans="1:16" s="2" customFormat="1" ht="14.25" customHeight="1" outlineLevel="2" x14ac:dyDescent="0.2">
      <c r="A4273" s="217">
        <f t="shared" si="550"/>
        <v>4270</v>
      </c>
      <c r="B4273" s="57" t="s">
        <v>5547</v>
      </c>
      <c r="C4273" s="58" t="s">
        <v>5274</v>
      </c>
      <c r="D4273" s="58" t="s">
        <v>5200</v>
      </c>
      <c r="E4273" s="58" t="s">
        <v>5548</v>
      </c>
      <c r="F4273" s="58" t="s">
        <v>82</v>
      </c>
      <c r="G4273" s="58" t="s">
        <v>103</v>
      </c>
      <c r="H4273" s="58" t="s">
        <v>5276</v>
      </c>
      <c r="I4273" s="58" t="s">
        <v>25</v>
      </c>
      <c r="J4273" s="58" t="s">
        <v>25</v>
      </c>
      <c r="K4273" s="57" t="s">
        <v>5549</v>
      </c>
      <c r="L4273" s="184">
        <v>0</v>
      </c>
      <c r="M4273" s="185">
        <v>50</v>
      </c>
      <c r="N4273" s="186">
        <v>50</v>
      </c>
      <c r="O4273" s="187">
        <f t="shared" si="552"/>
        <v>0</v>
      </c>
      <c r="P4273" s="59">
        <f t="shared" si="551"/>
        <v>100</v>
      </c>
    </row>
    <row r="4274" spans="1:16" s="2" customFormat="1" ht="14.25" customHeight="1" outlineLevel="2" x14ac:dyDescent="0.2">
      <c r="A4274" s="217">
        <f t="shared" si="550"/>
        <v>4271</v>
      </c>
      <c r="B4274" s="57" t="s">
        <v>5550</v>
      </c>
      <c r="C4274" s="58" t="s">
        <v>5274</v>
      </c>
      <c r="D4274" s="58" t="s">
        <v>5200</v>
      </c>
      <c r="E4274" s="58" t="s">
        <v>5551</v>
      </c>
      <c r="F4274" s="58" t="s">
        <v>82</v>
      </c>
      <c r="G4274" s="58" t="s">
        <v>103</v>
      </c>
      <c r="H4274" s="58" t="s">
        <v>5276</v>
      </c>
      <c r="I4274" s="58" t="s">
        <v>25</v>
      </c>
      <c r="J4274" s="58" t="s">
        <v>25</v>
      </c>
      <c r="K4274" s="57" t="s">
        <v>5552</v>
      </c>
      <c r="L4274" s="184">
        <v>0</v>
      </c>
      <c r="M4274" s="185">
        <v>100</v>
      </c>
      <c r="N4274" s="186">
        <v>100</v>
      </c>
      <c r="O4274" s="187">
        <f t="shared" si="552"/>
        <v>0</v>
      </c>
      <c r="P4274" s="59">
        <f t="shared" si="551"/>
        <v>100</v>
      </c>
    </row>
    <row r="4275" spans="1:16" s="2" customFormat="1" ht="14.25" customHeight="1" outlineLevel="2" x14ac:dyDescent="0.2">
      <c r="A4275" s="217">
        <f t="shared" si="550"/>
        <v>4272</v>
      </c>
      <c r="B4275" s="57" t="s">
        <v>5553</v>
      </c>
      <c r="C4275" s="58" t="s">
        <v>5274</v>
      </c>
      <c r="D4275" s="58" t="s">
        <v>5200</v>
      </c>
      <c r="E4275" s="58" t="s">
        <v>5554</v>
      </c>
      <c r="F4275" s="58" t="s">
        <v>82</v>
      </c>
      <c r="G4275" s="58" t="s">
        <v>103</v>
      </c>
      <c r="H4275" s="58" t="s">
        <v>5276</v>
      </c>
      <c r="I4275" s="58" t="s">
        <v>25</v>
      </c>
      <c r="J4275" s="58" t="s">
        <v>25</v>
      </c>
      <c r="K4275" s="57" t="s">
        <v>5555</v>
      </c>
      <c r="L4275" s="184">
        <v>0</v>
      </c>
      <c r="M4275" s="185">
        <v>80</v>
      </c>
      <c r="N4275" s="186">
        <v>80</v>
      </c>
      <c r="O4275" s="187">
        <f t="shared" si="552"/>
        <v>0</v>
      </c>
      <c r="P4275" s="59">
        <f t="shared" si="551"/>
        <v>100</v>
      </c>
    </row>
    <row r="4276" spans="1:16" s="2" customFormat="1" ht="14.25" customHeight="1" outlineLevel="2" x14ac:dyDescent="0.2">
      <c r="A4276" s="217">
        <f t="shared" si="550"/>
        <v>4273</v>
      </c>
      <c r="B4276" s="57" t="s">
        <v>5556</v>
      </c>
      <c r="C4276" s="58" t="s">
        <v>5274</v>
      </c>
      <c r="D4276" s="58" t="s">
        <v>5200</v>
      </c>
      <c r="E4276" s="58" t="s">
        <v>5557</v>
      </c>
      <c r="F4276" s="58" t="s">
        <v>82</v>
      </c>
      <c r="G4276" s="58" t="s">
        <v>103</v>
      </c>
      <c r="H4276" s="58" t="s">
        <v>5276</v>
      </c>
      <c r="I4276" s="58" t="s">
        <v>25</v>
      </c>
      <c r="J4276" s="58" t="s">
        <v>25</v>
      </c>
      <c r="K4276" s="57" t="s">
        <v>5558</v>
      </c>
      <c r="L4276" s="184">
        <v>0</v>
      </c>
      <c r="M4276" s="185">
        <v>112</v>
      </c>
      <c r="N4276" s="186">
        <v>112</v>
      </c>
      <c r="O4276" s="187">
        <f t="shared" si="552"/>
        <v>0</v>
      </c>
      <c r="P4276" s="59">
        <f t="shared" si="551"/>
        <v>100</v>
      </c>
    </row>
    <row r="4277" spans="1:16" s="2" customFormat="1" ht="28.5" outlineLevel="2" x14ac:dyDescent="0.2">
      <c r="A4277" s="217">
        <f t="shared" si="550"/>
        <v>4274</v>
      </c>
      <c r="B4277" s="57" t="s">
        <v>5559</v>
      </c>
      <c r="C4277" s="58" t="s">
        <v>5274</v>
      </c>
      <c r="D4277" s="58" t="s">
        <v>5200</v>
      </c>
      <c r="E4277" s="58" t="s">
        <v>116</v>
      </c>
      <c r="F4277" s="58" t="s">
        <v>82</v>
      </c>
      <c r="G4277" s="58" t="s">
        <v>103</v>
      </c>
      <c r="H4277" s="58" t="s">
        <v>5276</v>
      </c>
      <c r="I4277" s="58" t="s">
        <v>25</v>
      </c>
      <c r="J4277" s="58" t="s">
        <v>25</v>
      </c>
      <c r="K4277" s="57" t="s">
        <v>5560</v>
      </c>
      <c r="L4277" s="184">
        <v>0</v>
      </c>
      <c r="M4277" s="185">
        <v>50</v>
      </c>
      <c r="N4277" s="186">
        <v>50</v>
      </c>
      <c r="O4277" s="187">
        <f t="shared" si="552"/>
        <v>0</v>
      </c>
      <c r="P4277" s="59">
        <f t="shared" si="551"/>
        <v>100</v>
      </c>
    </row>
    <row r="4278" spans="1:16" s="2" customFormat="1" ht="14.25" customHeight="1" outlineLevel="2" x14ac:dyDescent="0.2">
      <c r="A4278" s="217">
        <f t="shared" si="550"/>
        <v>4275</v>
      </c>
      <c r="B4278" s="57" t="s">
        <v>5561</v>
      </c>
      <c r="C4278" s="58" t="s">
        <v>5274</v>
      </c>
      <c r="D4278" s="58" t="s">
        <v>5200</v>
      </c>
      <c r="E4278" s="58" t="s">
        <v>5562</v>
      </c>
      <c r="F4278" s="58" t="s">
        <v>82</v>
      </c>
      <c r="G4278" s="58" t="s">
        <v>103</v>
      </c>
      <c r="H4278" s="58" t="s">
        <v>5276</v>
      </c>
      <c r="I4278" s="58" t="s">
        <v>25</v>
      </c>
      <c r="J4278" s="58" t="s">
        <v>25</v>
      </c>
      <c r="K4278" s="57" t="s">
        <v>5563</v>
      </c>
      <c r="L4278" s="184">
        <v>0</v>
      </c>
      <c r="M4278" s="185">
        <v>79</v>
      </c>
      <c r="N4278" s="186">
        <v>79</v>
      </c>
      <c r="O4278" s="187">
        <f t="shared" si="552"/>
        <v>0</v>
      </c>
      <c r="P4278" s="59">
        <f t="shared" si="551"/>
        <v>100</v>
      </c>
    </row>
    <row r="4279" spans="1:16" s="2" customFormat="1" ht="14.25" customHeight="1" outlineLevel="2" x14ac:dyDescent="0.2">
      <c r="A4279" s="217">
        <f t="shared" si="550"/>
        <v>4276</v>
      </c>
      <c r="B4279" s="57" t="s">
        <v>5564</v>
      </c>
      <c r="C4279" s="58" t="s">
        <v>5274</v>
      </c>
      <c r="D4279" s="58" t="s">
        <v>5200</v>
      </c>
      <c r="E4279" s="58" t="s">
        <v>125</v>
      </c>
      <c r="F4279" s="58" t="s">
        <v>82</v>
      </c>
      <c r="G4279" s="58" t="s">
        <v>103</v>
      </c>
      <c r="H4279" s="58" t="s">
        <v>5276</v>
      </c>
      <c r="I4279" s="58" t="s">
        <v>25</v>
      </c>
      <c r="J4279" s="58" t="s">
        <v>25</v>
      </c>
      <c r="K4279" s="57" t="s">
        <v>5565</v>
      </c>
      <c r="L4279" s="184">
        <v>0</v>
      </c>
      <c r="M4279" s="185">
        <v>60</v>
      </c>
      <c r="N4279" s="186">
        <v>60</v>
      </c>
      <c r="O4279" s="187">
        <f t="shared" si="552"/>
        <v>0</v>
      </c>
      <c r="P4279" s="59">
        <f t="shared" si="551"/>
        <v>100</v>
      </c>
    </row>
    <row r="4280" spans="1:16" s="2" customFormat="1" ht="14.25" customHeight="1" outlineLevel="2" x14ac:dyDescent="0.2">
      <c r="A4280" s="217">
        <f t="shared" si="550"/>
        <v>4277</v>
      </c>
      <c r="B4280" s="57" t="s">
        <v>5566</v>
      </c>
      <c r="C4280" s="58" t="s">
        <v>5274</v>
      </c>
      <c r="D4280" s="58" t="s">
        <v>5200</v>
      </c>
      <c r="E4280" s="58" t="s">
        <v>125</v>
      </c>
      <c r="F4280" s="58" t="s">
        <v>82</v>
      </c>
      <c r="G4280" s="58" t="s">
        <v>103</v>
      </c>
      <c r="H4280" s="58" t="s">
        <v>5276</v>
      </c>
      <c r="I4280" s="58" t="s">
        <v>25</v>
      </c>
      <c r="J4280" s="58" t="s">
        <v>25</v>
      </c>
      <c r="K4280" s="57" t="s">
        <v>5567</v>
      </c>
      <c r="L4280" s="184">
        <v>0</v>
      </c>
      <c r="M4280" s="185">
        <v>100</v>
      </c>
      <c r="N4280" s="186">
        <v>100</v>
      </c>
      <c r="O4280" s="187">
        <f t="shared" si="552"/>
        <v>0</v>
      </c>
      <c r="P4280" s="59">
        <f t="shared" si="551"/>
        <v>100</v>
      </c>
    </row>
    <row r="4281" spans="1:16" s="2" customFormat="1" ht="28.5" outlineLevel="2" x14ac:dyDescent="0.2">
      <c r="A4281" s="217">
        <f t="shared" si="550"/>
        <v>4278</v>
      </c>
      <c r="B4281" s="57" t="s">
        <v>5568</v>
      </c>
      <c r="C4281" s="58" t="s">
        <v>5274</v>
      </c>
      <c r="D4281" s="58" t="s">
        <v>5200</v>
      </c>
      <c r="E4281" s="58" t="s">
        <v>2112</v>
      </c>
      <c r="F4281" s="58" t="s">
        <v>82</v>
      </c>
      <c r="G4281" s="58" t="s">
        <v>103</v>
      </c>
      <c r="H4281" s="58" t="s">
        <v>5276</v>
      </c>
      <c r="I4281" s="58" t="s">
        <v>25</v>
      </c>
      <c r="J4281" s="58" t="s">
        <v>25</v>
      </c>
      <c r="K4281" s="57" t="s">
        <v>5569</v>
      </c>
      <c r="L4281" s="184">
        <v>0</v>
      </c>
      <c r="M4281" s="185">
        <v>200</v>
      </c>
      <c r="N4281" s="186">
        <v>200</v>
      </c>
      <c r="O4281" s="187">
        <f t="shared" si="552"/>
        <v>0</v>
      </c>
      <c r="P4281" s="59">
        <f t="shared" si="551"/>
        <v>100</v>
      </c>
    </row>
    <row r="4282" spans="1:16" s="2" customFormat="1" ht="28.5" outlineLevel="2" x14ac:dyDescent="0.2">
      <c r="A4282" s="217">
        <f t="shared" si="550"/>
        <v>4279</v>
      </c>
      <c r="B4282" s="57" t="s">
        <v>5570</v>
      </c>
      <c r="C4282" s="58" t="s">
        <v>5274</v>
      </c>
      <c r="D4282" s="58" t="s">
        <v>5200</v>
      </c>
      <c r="E4282" s="58" t="s">
        <v>5363</v>
      </c>
      <c r="F4282" s="58" t="s">
        <v>82</v>
      </c>
      <c r="G4282" s="58" t="s">
        <v>5267</v>
      </c>
      <c r="H4282" s="58" t="s">
        <v>5276</v>
      </c>
      <c r="I4282" s="58" t="s">
        <v>25</v>
      </c>
      <c r="J4282" s="58" t="s">
        <v>25</v>
      </c>
      <c r="K4282" s="57" t="s">
        <v>5571</v>
      </c>
      <c r="L4282" s="184">
        <v>0</v>
      </c>
      <c r="M4282" s="185">
        <v>45</v>
      </c>
      <c r="N4282" s="186">
        <v>45</v>
      </c>
      <c r="O4282" s="187">
        <f t="shared" si="552"/>
        <v>0</v>
      </c>
      <c r="P4282" s="59">
        <f t="shared" si="551"/>
        <v>100</v>
      </c>
    </row>
    <row r="4283" spans="1:16" s="2" customFormat="1" ht="14.25" customHeight="1" outlineLevel="2" x14ac:dyDescent="0.2">
      <c r="A4283" s="217">
        <f t="shared" si="550"/>
        <v>4280</v>
      </c>
      <c r="B4283" s="57" t="s">
        <v>8496</v>
      </c>
      <c r="C4283" s="58" t="s">
        <v>5274</v>
      </c>
      <c r="D4283" s="58" t="s">
        <v>5200</v>
      </c>
      <c r="E4283" s="58" t="s">
        <v>25</v>
      </c>
      <c r="F4283" s="58" t="s">
        <v>5572</v>
      </c>
      <c r="G4283" s="58" t="s">
        <v>4245</v>
      </c>
      <c r="H4283" s="58" t="s">
        <v>5276</v>
      </c>
      <c r="I4283" s="58" t="s">
        <v>25</v>
      </c>
      <c r="J4283" s="58" t="s">
        <v>25</v>
      </c>
      <c r="K4283" s="57" t="s">
        <v>5573</v>
      </c>
      <c r="L4283" s="184">
        <v>0</v>
      </c>
      <c r="M4283" s="185">
        <v>80</v>
      </c>
      <c r="N4283" s="186">
        <v>80</v>
      </c>
      <c r="O4283" s="187">
        <f t="shared" si="552"/>
        <v>0</v>
      </c>
      <c r="P4283" s="59">
        <f t="shared" si="551"/>
        <v>100</v>
      </c>
    </row>
    <row r="4284" spans="1:16" s="2" customFormat="1" ht="14.25" customHeight="1" outlineLevel="2" x14ac:dyDescent="0.2">
      <c r="A4284" s="217">
        <f t="shared" si="550"/>
        <v>4281</v>
      </c>
      <c r="B4284" s="57" t="s">
        <v>8497</v>
      </c>
      <c r="C4284" s="58" t="s">
        <v>5274</v>
      </c>
      <c r="D4284" s="58" t="s">
        <v>5200</v>
      </c>
      <c r="E4284" s="58" t="s">
        <v>25</v>
      </c>
      <c r="F4284" s="58" t="s">
        <v>35</v>
      </c>
      <c r="G4284" s="58" t="s">
        <v>809</v>
      </c>
      <c r="H4284" s="58" t="s">
        <v>5276</v>
      </c>
      <c r="I4284" s="58" t="s">
        <v>25</v>
      </c>
      <c r="J4284" s="58" t="s">
        <v>25</v>
      </c>
      <c r="K4284" s="57" t="s">
        <v>5574</v>
      </c>
      <c r="L4284" s="184">
        <v>0</v>
      </c>
      <c r="M4284" s="185">
        <v>100</v>
      </c>
      <c r="N4284" s="186">
        <v>100</v>
      </c>
      <c r="O4284" s="187">
        <f t="shared" si="552"/>
        <v>0</v>
      </c>
      <c r="P4284" s="59">
        <f t="shared" si="551"/>
        <v>100</v>
      </c>
    </row>
    <row r="4285" spans="1:16" s="2" customFormat="1" ht="14.25" customHeight="1" outlineLevel="2" x14ac:dyDescent="0.2">
      <c r="A4285" s="217">
        <f t="shared" si="550"/>
        <v>4282</v>
      </c>
      <c r="B4285" s="57" t="s">
        <v>5575</v>
      </c>
      <c r="C4285" s="58" t="s">
        <v>5274</v>
      </c>
      <c r="D4285" s="58" t="s">
        <v>5200</v>
      </c>
      <c r="E4285" s="58" t="s">
        <v>25</v>
      </c>
      <c r="F4285" s="58" t="s">
        <v>35</v>
      </c>
      <c r="G4285" s="58" t="s">
        <v>89</v>
      </c>
      <c r="H4285" s="58" t="s">
        <v>5276</v>
      </c>
      <c r="I4285" s="58" t="s">
        <v>25</v>
      </c>
      <c r="J4285" s="58" t="s">
        <v>25</v>
      </c>
      <c r="K4285" s="57" t="s">
        <v>5576</v>
      </c>
      <c r="L4285" s="184">
        <v>0</v>
      </c>
      <c r="M4285" s="185">
        <v>100</v>
      </c>
      <c r="N4285" s="186">
        <v>100</v>
      </c>
      <c r="O4285" s="187">
        <f t="shared" si="552"/>
        <v>0</v>
      </c>
      <c r="P4285" s="59">
        <f t="shared" si="551"/>
        <v>100</v>
      </c>
    </row>
    <row r="4286" spans="1:16" s="2" customFormat="1" ht="14.25" customHeight="1" outlineLevel="2" x14ac:dyDescent="0.2">
      <c r="A4286" s="217">
        <f t="shared" si="550"/>
        <v>4283</v>
      </c>
      <c r="B4286" s="57" t="s">
        <v>5577</v>
      </c>
      <c r="C4286" s="58" t="s">
        <v>5274</v>
      </c>
      <c r="D4286" s="58" t="s">
        <v>5200</v>
      </c>
      <c r="E4286" s="58" t="s">
        <v>25</v>
      </c>
      <c r="F4286" s="58" t="s">
        <v>35</v>
      </c>
      <c r="G4286" s="58" t="s">
        <v>89</v>
      </c>
      <c r="H4286" s="58" t="s">
        <v>5276</v>
      </c>
      <c r="I4286" s="58" t="s">
        <v>25</v>
      </c>
      <c r="J4286" s="58" t="s">
        <v>25</v>
      </c>
      <c r="K4286" s="57" t="s">
        <v>5578</v>
      </c>
      <c r="L4286" s="184">
        <v>0</v>
      </c>
      <c r="M4286" s="185">
        <v>49</v>
      </c>
      <c r="N4286" s="186">
        <v>49</v>
      </c>
      <c r="O4286" s="187">
        <f t="shared" si="552"/>
        <v>0</v>
      </c>
      <c r="P4286" s="59">
        <f t="shared" si="551"/>
        <v>100</v>
      </c>
    </row>
    <row r="4287" spans="1:16" s="2" customFormat="1" ht="28.5" outlineLevel="2" x14ac:dyDescent="0.2">
      <c r="A4287" s="217">
        <f t="shared" si="550"/>
        <v>4284</v>
      </c>
      <c r="B4287" s="57" t="s">
        <v>5579</v>
      </c>
      <c r="C4287" s="58" t="s">
        <v>5274</v>
      </c>
      <c r="D4287" s="58" t="s">
        <v>5200</v>
      </c>
      <c r="E4287" s="58" t="s">
        <v>25</v>
      </c>
      <c r="F4287" s="58" t="s">
        <v>35</v>
      </c>
      <c r="G4287" s="58" t="s">
        <v>89</v>
      </c>
      <c r="H4287" s="58" t="s">
        <v>5276</v>
      </c>
      <c r="I4287" s="58" t="s">
        <v>25</v>
      </c>
      <c r="J4287" s="58" t="s">
        <v>25</v>
      </c>
      <c r="K4287" s="57" t="s">
        <v>5580</v>
      </c>
      <c r="L4287" s="184">
        <v>0</v>
      </c>
      <c r="M4287" s="185">
        <v>200</v>
      </c>
      <c r="N4287" s="186">
        <v>200</v>
      </c>
      <c r="O4287" s="187">
        <f t="shared" si="552"/>
        <v>0</v>
      </c>
      <c r="P4287" s="59">
        <f t="shared" si="551"/>
        <v>100</v>
      </c>
    </row>
    <row r="4288" spans="1:16" s="2" customFormat="1" ht="28.5" outlineLevel="2" x14ac:dyDescent="0.2">
      <c r="A4288" s="217">
        <f t="shared" si="550"/>
        <v>4285</v>
      </c>
      <c r="B4288" s="57" t="s">
        <v>5581</v>
      </c>
      <c r="C4288" s="58" t="s">
        <v>5274</v>
      </c>
      <c r="D4288" s="58" t="s">
        <v>5200</v>
      </c>
      <c r="E4288" s="58" t="s">
        <v>25</v>
      </c>
      <c r="F4288" s="58" t="s">
        <v>35</v>
      </c>
      <c r="G4288" s="58" t="s">
        <v>89</v>
      </c>
      <c r="H4288" s="58" t="s">
        <v>5276</v>
      </c>
      <c r="I4288" s="58" t="s">
        <v>25</v>
      </c>
      <c r="J4288" s="58" t="s">
        <v>25</v>
      </c>
      <c r="K4288" s="57" t="s">
        <v>5582</v>
      </c>
      <c r="L4288" s="184">
        <v>0</v>
      </c>
      <c r="M4288" s="185">
        <v>100</v>
      </c>
      <c r="N4288" s="186">
        <v>100</v>
      </c>
      <c r="O4288" s="187">
        <f t="shared" si="552"/>
        <v>0</v>
      </c>
      <c r="P4288" s="59">
        <f t="shared" si="551"/>
        <v>100</v>
      </c>
    </row>
    <row r="4289" spans="1:16" s="2" customFormat="1" ht="14.25" customHeight="1" outlineLevel="2" x14ac:dyDescent="0.2">
      <c r="A4289" s="217">
        <f t="shared" si="550"/>
        <v>4286</v>
      </c>
      <c r="B4289" s="57" t="s">
        <v>5583</v>
      </c>
      <c r="C4289" s="58" t="s">
        <v>5274</v>
      </c>
      <c r="D4289" s="58" t="s">
        <v>5200</v>
      </c>
      <c r="E4289" s="58" t="s">
        <v>25</v>
      </c>
      <c r="F4289" s="58" t="s">
        <v>35</v>
      </c>
      <c r="G4289" s="58" t="s">
        <v>89</v>
      </c>
      <c r="H4289" s="58" t="s">
        <v>5276</v>
      </c>
      <c r="I4289" s="58" t="s">
        <v>25</v>
      </c>
      <c r="J4289" s="58" t="s">
        <v>25</v>
      </c>
      <c r="K4289" s="57" t="s">
        <v>5584</v>
      </c>
      <c r="L4289" s="184">
        <v>0</v>
      </c>
      <c r="M4289" s="185">
        <v>200</v>
      </c>
      <c r="N4289" s="186">
        <v>200</v>
      </c>
      <c r="O4289" s="187">
        <f t="shared" si="552"/>
        <v>0</v>
      </c>
      <c r="P4289" s="59">
        <f t="shared" si="551"/>
        <v>100</v>
      </c>
    </row>
    <row r="4290" spans="1:16" s="2" customFormat="1" ht="28.5" outlineLevel="2" x14ac:dyDescent="0.2">
      <c r="A4290" s="217">
        <f t="shared" si="550"/>
        <v>4287</v>
      </c>
      <c r="B4290" s="57" t="s">
        <v>5585</v>
      </c>
      <c r="C4290" s="58" t="s">
        <v>5274</v>
      </c>
      <c r="D4290" s="58" t="s">
        <v>5200</v>
      </c>
      <c r="E4290" s="58" t="s">
        <v>25</v>
      </c>
      <c r="F4290" s="58" t="s">
        <v>35</v>
      </c>
      <c r="G4290" s="58" t="s">
        <v>89</v>
      </c>
      <c r="H4290" s="58" t="s">
        <v>5276</v>
      </c>
      <c r="I4290" s="58" t="s">
        <v>25</v>
      </c>
      <c r="J4290" s="58" t="s">
        <v>25</v>
      </c>
      <c r="K4290" s="57" t="s">
        <v>5586</v>
      </c>
      <c r="L4290" s="184">
        <v>0</v>
      </c>
      <c r="M4290" s="185">
        <v>200</v>
      </c>
      <c r="N4290" s="186">
        <v>200</v>
      </c>
      <c r="O4290" s="187">
        <f t="shared" si="552"/>
        <v>0</v>
      </c>
      <c r="P4290" s="59">
        <f t="shared" si="551"/>
        <v>100</v>
      </c>
    </row>
    <row r="4291" spans="1:16" s="2" customFormat="1" ht="14.25" customHeight="1" outlineLevel="2" x14ac:dyDescent="0.2">
      <c r="A4291" s="217">
        <f t="shared" si="550"/>
        <v>4288</v>
      </c>
      <c r="B4291" s="57" t="s">
        <v>5587</v>
      </c>
      <c r="C4291" s="58" t="s">
        <v>5274</v>
      </c>
      <c r="D4291" s="58" t="s">
        <v>5200</v>
      </c>
      <c r="E4291" s="58" t="s">
        <v>25</v>
      </c>
      <c r="F4291" s="58" t="s">
        <v>35</v>
      </c>
      <c r="G4291" s="58" t="s">
        <v>89</v>
      </c>
      <c r="H4291" s="58" t="s">
        <v>5276</v>
      </c>
      <c r="I4291" s="58" t="s">
        <v>25</v>
      </c>
      <c r="J4291" s="58" t="s">
        <v>25</v>
      </c>
      <c r="K4291" s="57" t="s">
        <v>5588</v>
      </c>
      <c r="L4291" s="184">
        <v>0</v>
      </c>
      <c r="M4291" s="185">
        <v>70</v>
      </c>
      <c r="N4291" s="186">
        <v>70</v>
      </c>
      <c r="O4291" s="187">
        <f t="shared" si="552"/>
        <v>0</v>
      </c>
      <c r="P4291" s="59">
        <f t="shared" si="551"/>
        <v>100</v>
      </c>
    </row>
    <row r="4292" spans="1:16" s="2" customFormat="1" ht="28.5" outlineLevel="2" x14ac:dyDescent="0.2">
      <c r="A4292" s="217">
        <f t="shared" si="550"/>
        <v>4289</v>
      </c>
      <c r="B4292" s="57" t="s">
        <v>5589</v>
      </c>
      <c r="C4292" s="58" t="s">
        <v>5274</v>
      </c>
      <c r="D4292" s="58" t="s">
        <v>5200</v>
      </c>
      <c r="E4292" s="58" t="s">
        <v>25</v>
      </c>
      <c r="F4292" s="58" t="s">
        <v>35</v>
      </c>
      <c r="G4292" s="58" t="s">
        <v>159</v>
      </c>
      <c r="H4292" s="58" t="s">
        <v>5276</v>
      </c>
      <c r="I4292" s="58" t="s">
        <v>25</v>
      </c>
      <c r="J4292" s="58" t="s">
        <v>25</v>
      </c>
      <c r="K4292" s="57" t="s">
        <v>5590</v>
      </c>
      <c r="L4292" s="184">
        <v>0</v>
      </c>
      <c r="M4292" s="185">
        <v>200</v>
      </c>
      <c r="N4292" s="186">
        <v>200</v>
      </c>
      <c r="O4292" s="187">
        <f t="shared" si="552"/>
        <v>0</v>
      </c>
      <c r="P4292" s="59">
        <f t="shared" si="551"/>
        <v>100</v>
      </c>
    </row>
    <row r="4293" spans="1:16" s="2" customFormat="1" ht="28.5" outlineLevel="2" x14ac:dyDescent="0.2">
      <c r="A4293" s="217">
        <f t="shared" si="550"/>
        <v>4290</v>
      </c>
      <c r="B4293" s="57" t="s">
        <v>5591</v>
      </c>
      <c r="C4293" s="58" t="s">
        <v>5274</v>
      </c>
      <c r="D4293" s="58" t="s">
        <v>5200</v>
      </c>
      <c r="E4293" s="58" t="s">
        <v>25</v>
      </c>
      <c r="F4293" s="58" t="s">
        <v>35</v>
      </c>
      <c r="G4293" s="58" t="s">
        <v>159</v>
      </c>
      <c r="H4293" s="58" t="s">
        <v>5276</v>
      </c>
      <c r="I4293" s="58" t="s">
        <v>25</v>
      </c>
      <c r="J4293" s="58" t="s">
        <v>25</v>
      </c>
      <c r="K4293" s="57" t="s">
        <v>5592</v>
      </c>
      <c r="L4293" s="184">
        <v>0</v>
      </c>
      <c r="M4293" s="185">
        <v>28</v>
      </c>
      <c r="N4293" s="186">
        <v>28</v>
      </c>
      <c r="O4293" s="187">
        <f t="shared" si="552"/>
        <v>0</v>
      </c>
      <c r="P4293" s="59">
        <f t="shared" si="551"/>
        <v>100</v>
      </c>
    </row>
    <row r="4294" spans="1:16" s="2" customFormat="1" ht="28.5" outlineLevel="2" x14ac:dyDescent="0.2">
      <c r="A4294" s="217">
        <f t="shared" ref="A4294:A4357" si="553">A4293+1</f>
        <v>4291</v>
      </c>
      <c r="B4294" s="57" t="s">
        <v>5593</v>
      </c>
      <c r="C4294" s="58" t="s">
        <v>5274</v>
      </c>
      <c r="D4294" s="58" t="s">
        <v>5200</v>
      </c>
      <c r="E4294" s="58" t="s">
        <v>25</v>
      </c>
      <c r="F4294" s="58" t="s">
        <v>35</v>
      </c>
      <c r="G4294" s="58" t="s">
        <v>159</v>
      </c>
      <c r="H4294" s="58" t="s">
        <v>5276</v>
      </c>
      <c r="I4294" s="58" t="s">
        <v>25</v>
      </c>
      <c r="J4294" s="58" t="s">
        <v>25</v>
      </c>
      <c r="K4294" s="57" t="s">
        <v>5594</v>
      </c>
      <c r="L4294" s="184">
        <v>0</v>
      </c>
      <c r="M4294" s="185">
        <v>200</v>
      </c>
      <c r="N4294" s="186">
        <v>200</v>
      </c>
      <c r="O4294" s="187">
        <f t="shared" si="552"/>
        <v>0</v>
      </c>
      <c r="P4294" s="59">
        <f t="shared" si="551"/>
        <v>100</v>
      </c>
    </row>
    <row r="4295" spans="1:16" s="2" customFormat="1" ht="28.5" outlineLevel="2" x14ac:dyDescent="0.2">
      <c r="A4295" s="217">
        <f t="shared" si="553"/>
        <v>4292</v>
      </c>
      <c r="B4295" s="57" t="s">
        <v>5595</v>
      </c>
      <c r="C4295" s="58" t="s">
        <v>5274</v>
      </c>
      <c r="D4295" s="58" t="s">
        <v>5200</v>
      </c>
      <c r="E4295" s="58" t="s">
        <v>25</v>
      </c>
      <c r="F4295" s="58" t="s">
        <v>35</v>
      </c>
      <c r="G4295" s="58" t="s">
        <v>86</v>
      </c>
      <c r="H4295" s="58" t="s">
        <v>5276</v>
      </c>
      <c r="I4295" s="58" t="s">
        <v>25</v>
      </c>
      <c r="J4295" s="58" t="s">
        <v>25</v>
      </c>
      <c r="K4295" s="57" t="s">
        <v>5596</v>
      </c>
      <c r="L4295" s="184">
        <v>0</v>
      </c>
      <c r="M4295" s="185">
        <v>100</v>
      </c>
      <c r="N4295" s="186">
        <v>100</v>
      </c>
      <c r="O4295" s="187">
        <f t="shared" si="552"/>
        <v>0</v>
      </c>
      <c r="P4295" s="59">
        <f t="shared" si="551"/>
        <v>100</v>
      </c>
    </row>
    <row r="4296" spans="1:16" s="2" customFormat="1" ht="28.5" outlineLevel="2" x14ac:dyDescent="0.2">
      <c r="A4296" s="217">
        <f t="shared" si="553"/>
        <v>4293</v>
      </c>
      <c r="B4296" s="57" t="s">
        <v>5597</v>
      </c>
      <c r="C4296" s="58" t="s">
        <v>5274</v>
      </c>
      <c r="D4296" s="58" t="s">
        <v>5200</v>
      </c>
      <c r="E4296" s="58" t="s">
        <v>25</v>
      </c>
      <c r="F4296" s="58" t="s">
        <v>35</v>
      </c>
      <c r="G4296" s="58" t="s">
        <v>86</v>
      </c>
      <c r="H4296" s="58" t="s">
        <v>5276</v>
      </c>
      <c r="I4296" s="58" t="s">
        <v>25</v>
      </c>
      <c r="J4296" s="58" t="s">
        <v>25</v>
      </c>
      <c r="K4296" s="57" t="s">
        <v>5598</v>
      </c>
      <c r="L4296" s="184">
        <v>0</v>
      </c>
      <c r="M4296" s="185">
        <v>100</v>
      </c>
      <c r="N4296" s="186">
        <v>100</v>
      </c>
      <c r="O4296" s="187">
        <f t="shared" si="552"/>
        <v>0</v>
      </c>
      <c r="P4296" s="59">
        <f t="shared" si="551"/>
        <v>100</v>
      </c>
    </row>
    <row r="4297" spans="1:16" s="2" customFormat="1" ht="28.5" outlineLevel="2" x14ac:dyDescent="0.2">
      <c r="A4297" s="217">
        <f t="shared" si="553"/>
        <v>4294</v>
      </c>
      <c r="B4297" s="57" t="s">
        <v>5599</v>
      </c>
      <c r="C4297" s="58" t="s">
        <v>5274</v>
      </c>
      <c r="D4297" s="58" t="s">
        <v>5200</v>
      </c>
      <c r="E4297" s="58" t="s">
        <v>25</v>
      </c>
      <c r="F4297" s="58" t="s">
        <v>35</v>
      </c>
      <c r="G4297" s="58" t="s">
        <v>86</v>
      </c>
      <c r="H4297" s="58" t="s">
        <v>5276</v>
      </c>
      <c r="I4297" s="58" t="s">
        <v>25</v>
      </c>
      <c r="J4297" s="58" t="s">
        <v>25</v>
      </c>
      <c r="K4297" s="57" t="s">
        <v>5600</v>
      </c>
      <c r="L4297" s="184">
        <v>0</v>
      </c>
      <c r="M4297" s="185">
        <v>140</v>
      </c>
      <c r="N4297" s="186">
        <v>140</v>
      </c>
      <c r="O4297" s="187">
        <f t="shared" si="552"/>
        <v>0</v>
      </c>
      <c r="P4297" s="59">
        <f t="shared" si="551"/>
        <v>100</v>
      </c>
    </row>
    <row r="4298" spans="1:16" s="2" customFormat="1" ht="14.25" customHeight="1" outlineLevel="2" x14ac:dyDescent="0.2">
      <c r="A4298" s="217">
        <f t="shared" si="553"/>
        <v>4295</v>
      </c>
      <c r="B4298" s="57" t="s">
        <v>5601</v>
      </c>
      <c r="C4298" s="58" t="s">
        <v>5274</v>
      </c>
      <c r="D4298" s="58" t="s">
        <v>5200</v>
      </c>
      <c r="E4298" s="58" t="s">
        <v>25</v>
      </c>
      <c r="F4298" s="58" t="s">
        <v>35</v>
      </c>
      <c r="G4298" s="58" t="s">
        <v>86</v>
      </c>
      <c r="H4298" s="58" t="s">
        <v>5276</v>
      </c>
      <c r="I4298" s="58" t="s">
        <v>25</v>
      </c>
      <c r="J4298" s="58" t="s">
        <v>25</v>
      </c>
      <c r="K4298" s="57" t="s">
        <v>5602</v>
      </c>
      <c r="L4298" s="184">
        <v>0</v>
      </c>
      <c r="M4298" s="185">
        <v>50</v>
      </c>
      <c r="N4298" s="186">
        <v>50</v>
      </c>
      <c r="O4298" s="187">
        <f t="shared" si="552"/>
        <v>0</v>
      </c>
      <c r="P4298" s="59">
        <f t="shared" si="551"/>
        <v>100</v>
      </c>
    </row>
    <row r="4299" spans="1:16" s="2" customFormat="1" ht="28.5" outlineLevel="2" x14ac:dyDescent="0.2">
      <c r="A4299" s="217">
        <f t="shared" si="553"/>
        <v>4296</v>
      </c>
      <c r="B4299" s="57" t="s">
        <v>5603</v>
      </c>
      <c r="C4299" s="58" t="s">
        <v>5274</v>
      </c>
      <c r="D4299" s="58" t="s">
        <v>5200</v>
      </c>
      <c r="E4299" s="58" t="s">
        <v>25</v>
      </c>
      <c r="F4299" s="58" t="s">
        <v>35</v>
      </c>
      <c r="G4299" s="58" t="s">
        <v>86</v>
      </c>
      <c r="H4299" s="58" t="s">
        <v>5276</v>
      </c>
      <c r="I4299" s="58" t="s">
        <v>25</v>
      </c>
      <c r="J4299" s="58" t="s">
        <v>25</v>
      </c>
      <c r="K4299" s="57" t="s">
        <v>5604</v>
      </c>
      <c r="L4299" s="184">
        <v>0</v>
      </c>
      <c r="M4299" s="185">
        <v>200</v>
      </c>
      <c r="N4299" s="186">
        <v>200</v>
      </c>
      <c r="O4299" s="187">
        <f t="shared" si="552"/>
        <v>0</v>
      </c>
      <c r="P4299" s="59">
        <f t="shared" si="551"/>
        <v>100</v>
      </c>
    </row>
    <row r="4300" spans="1:16" s="2" customFormat="1" ht="28.5" outlineLevel="2" x14ac:dyDescent="0.2">
      <c r="A4300" s="217">
        <f t="shared" si="553"/>
        <v>4297</v>
      </c>
      <c r="B4300" s="57" t="s">
        <v>5605</v>
      </c>
      <c r="C4300" s="58" t="s">
        <v>5274</v>
      </c>
      <c r="D4300" s="58" t="s">
        <v>5200</v>
      </c>
      <c r="E4300" s="58" t="s">
        <v>25</v>
      </c>
      <c r="F4300" s="58" t="s">
        <v>35</v>
      </c>
      <c r="G4300" s="58" t="s">
        <v>86</v>
      </c>
      <c r="H4300" s="58" t="s">
        <v>5276</v>
      </c>
      <c r="I4300" s="58" t="s">
        <v>25</v>
      </c>
      <c r="J4300" s="58" t="s">
        <v>25</v>
      </c>
      <c r="K4300" s="57" t="s">
        <v>5606</v>
      </c>
      <c r="L4300" s="184">
        <v>0</v>
      </c>
      <c r="M4300" s="185">
        <v>20</v>
      </c>
      <c r="N4300" s="186">
        <v>20</v>
      </c>
      <c r="O4300" s="187">
        <f t="shared" si="552"/>
        <v>0</v>
      </c>
      <c r="P4300" s="59">
        <f t="shared" si="551"/>
        <v>100</v>
      </c>
    </row>
    <row r="4301" spans="1:16" s="2" customFormat="1" ht="14.25" customHeight="1" outlineLevel="2" x14ac:dyDescent="0.2">
      <c r="A4301" s="217">
        <f t="shared" si="553"/>
        <v>4298</v>
      </c>
      <c r="B4301" s="57" t="s">
        <v>5607</v>
      </c>
      <c r="C4301" s="58" t="s">
        <v>5274</v>
      </c>
      <c r="D4301" s="58" t="s">
        <v>5200</v>
      </c>
      <c r="E4301" s="58" t="s">
        <v>25</v>
      </c>
      <c r="F4301" s="58" t="s">
        <v>35</v>
      </c>
      <c r="G4301" s="58" t="s">
        <v>86</v>
      </c>
      <c r="H4301" s="58" t="s">
        <v>5276</v>
      </c>
      <c r="I4301" s="58" t="s">
        <v>25</v>
      </c>
      <c r="J4301" s="58" t="s">
        <v>25</v>
      </c>
      <c r="K4301" s="57" t="s">
        <v>5608</v>
      </c>
      <c r="L4301" s="184">
        <v>0</v>
      </c>
      <c r="M4301" s="185">
        <v>50</v>
      </c>
      <c r="N4301" s="186">
        <v>50</v>
      </c>
      <c r="O4301" s="187">
        <f t="shared" si="552"/>
        <v>0</v>
      </c>
      <c r="P4301" s="59">
        <f t="shared" si="551"/>
        <v>100</v>
      </c>
    </row>
    <row r="4302" spans="1:16" s="2" customFormat="1" ht="28.5" outlineLevel="2" x14ac:dyDescent="0.2">
      <c r="A4302" s="217">
        <f t="shared" si="553"/>
        <v>4299</v>
      </c>
      <c r="B4302" s="57" t="s">
        <v>5609</v>
      </c>
      <c r="C4302" s="58" t="s">
        <v>5274</v>
      </c>
      <c r="D4302" s="58" t="s">
        <v>5200</v>
      </c>
      <c r="E4302" s="58" t="s">
        <v>25</v>
      </c>
      <c r="F4302" s="58" t="s">
        <v>35</v>
      </c>
      <c r="G4302" s="58" t="s">
        <v>86</v>
      </c>
      <c r="H4302" s="58" t="s">
        <v>5276</v>
      </c>
      <c r="I4302" s="58" t="s">
        <v>25</v>
      </c>
      <c r="J4302" s="58" t="s">
        <v>25</v>
      </c>
      <c r="K4302" s="57" t="s">
        <v>5610</v>
      </c>
      <c r="L4302" s="184">
        <v>0</v>
      </c>
      <c r="M4302" s="185">
        <v>100</v>
      </c>
      <c r="N4302" s="186">
        <v>100</v>
      </c>
      <c r="O4302" s="187">
        <f t="shared" si="552"/>
        <v>0</v>
      </c>
      <c r="P4302" s="59">
        <f t="shared" si="551"/>
        <v>100</v>
      </c>
    </row>
    <row r="4303" spans="1:16" s="2" customFormat="1" ht="28.5" outlineLevel="2" x14ac:dyDescent="0.2">
      <c r="A4303" s="217">
        <f t="shared" si="553"/>
        <v>4300</v>
      </c>
      <c r="B4303" s="57" t="s">
        <v>5611</v>
      </c>
      <c r="C4303" s="58" t="s">
        <v>5274</v>
      </c>
      <c r="D4303" s="58" t="s">
        <v>5200</v>
      </c>
      <c r="E4303" s="58" t="s">
        <v>25</v>
      </c>
      <c r="F4303" s="58" t="s">
        <v>35</v>
      </c>
      <c r="G4303" s="58" t="s">
        <v>86</v>
      </c>
      <c r="H4303" s="58" t="s">
        <v>5276</v>
      </c>
      <c r="I4303" s="58" t="s">
        <v>25</v>
      </c>
      <c r="J4303" s="58" t="s">
        <v>25</v>
      </c>
      <c r="K4303" s="57" t="s">
        <v>5612</v>
      </c>
      <c r="L4303" s="184">
        <v>0</v>
      </c>
      <c r="M4303" s="185">
        <v>40</v>
      </c>
      <c r="N4303" s="186">
        <v>40</v>
      </c>
      <c r="O4303" s="187">
        <f t="shared" si="552"/>
        <v>0</v>
      </c>
      <c r="P4303" s="59">
        <f t="shared" si="551"/>
        <v>100</v>
      </c>
    </row>
    <row r="4304" spans="1:16" s="2" customFormat="1" ht="14.25" customHeight="1" outlineLevel="2" x14ac:dyDescent="0.2">
      <c r="A4304" s="217">
        <f t="shared" si="553"/>
        <v>4301</v>
      </c>
      <c r="B4304" s="57" t="s">
        <v>5613</v>
      </c>
      <c r="C4304" s="58" t="s">
        <v>5274</v>
      </c>
      <c r="D4304" s="58" t="s">
        <v>5200</v>
      </c>
      <c r="E4304" s="58" t="s">
        <v>25</v>
      </c>
      <c r="F4304" s="58" t="s">
        <v>35</v>
      </c>
      <c r="G4304" s="58" t="s">
        <v>86</v>
      </c>
      <c r="H4304" s="58" t="s">
        <v>5276</v>
      </c>
      <c r="I4304" s="58" t="s">
        <v>25</v>
      </c>
      <c r="J4304" s="58" t="s">
        <v>25</v>
      </c>
      <c r="K4304" s="57" t="s">
        <v>5614</v>
      </c>
      <c r="L4304" s="184">
        <v>0</v>
      </c>
      <c r="M4304" s="185">
        <v>100</v>
      </c>
      <c r="N4304" s="186">
        <v>100</v>
      </c>
      <c r="O4304" s="187">
        <f t="shared" si="552"/>
        <v>0</v>
      </c>
      <c r="P4304" s="59">
        <f t="shared" si="551"/>
        <v>100</v>
      </c>
    </row>
    <row r="4305" spans="1:16" s="2" customFormat="1" ht="14.25" customHeight="1" outlineLevel="2" x14ac:dyDescent="0.2">
      <c r="A4305" s="217">
        <f t="shared" si="553"/>
        <v>4302</v>
      </c>
      <c r="B4305" s="57" t="s">
        <v>5615</v>
      </c>
      <c r="C4305" s="58" t="s">
        <v>5274</v>
      </c>
      <c r="D4305" s="58" t="s">
        <v>5200</v>
      </c>
      <c r="E4305" s="58" t="s">
        <v>25</v>
      </c>
      <c r="F4305" s="58" t="s">
        <v>35</v>
      </c>
      <c r="G4305" s="58" t="s">
        <v>86</v>
      </c>
      <c r="H4305" s="58" t="s">
        <v>5276</v>
      </c>
      <c r="I4305" s="58" t="s">
        <v>25</v>
      </c>
      <c r="J4305" s="58" t="s">
        <v>25</v>
      </c>
      <c r="K4305" s="57" t="s">
        <v>5616</v>
      </c>
      <c r="L4305" s="184">
        <v>0</v>
      </c>
      <c r="M4305" s="185">
        <v>50</v>
      </c>
      <c r="N4305" s="186">
        <v>50</v>
      </c>
      <c r="O4305" s="187">
        <f t="shared" si="552"/>
        <v>0</v>
      </c>
      <c r="P4305" s="59">
        <f t="shared" si="551"/>
        <v>100</v>
      </c>
    </row>
    <row r="4306" spans="1:16" s="2" customFormat="1" ht="14.25" customHeight="1" outlineLevel="2" x14ac:dyDescent="0.2">
      <c r="A4306" s="217">
        <f t="shared" si="553"/>
        <v>4303</v>
      </c>
      <c r="B4306" s="57" t="s">
        <v>5617</v>
      </c>
      <c r="C4306" s="58" t="s">
        <v>5274</v>
      </c>
      <c r="D4306" s="58" t="s">
        <v>5200</v>
      </c>
      <c r="E4306" s="58" t="s">
        <v>25</v>
      </c>
      <c r="F4306" s="58" t="s">
        <v>35</v>
      </c>
      <c r="G4306" s="58" t="s">
        <v>86</v>
      </c>
      <c r="H4306" s="58" t="s">
        <v>5276</v>
      </c>
      <c r="I4306" s="58" t="s">
        <v>25</v>
      </c>
      <c r="J4306" s="58" t="s">
        <v>25</v>
      </c>
      <c r="K4306" s="57" t="s">
        <v>5618</v>
      </c>
      <c r="L4306" s="184">
        <v>0</v>
      </c>
      <c r="M4306" s="185">
        <v>200</v>
      </c>
      <c r="N4306" s="186">
        <v>200</v>
      </c>
      <c r="O4306" s="187">
        <f t="shared" si="552"/>
        <v>0</v>
      </c>
      <c r="P4306" s="59">
        <f t="shared" si="551"/>
        <v>100</v>
      </c>
    </row>
    <row r="4307" spans="1:16" s="2" customFormat="1" ht="28.5" outlineLevel="2" x14ac:dyDescent="0.2">
      <c r="A4307" s="217">
        <f t="shared" si="553"/>
        <v>4304</v>
      </c>
      <c r="B4307" s="57" t="s">
        <v>5619</v>
      </c>
      <c r="C4307" s="58" t="s">
        <v>5274</v>
      </c>
      <c r="D4307" s="58" t="s">
        <v>5200</v>
      </c>
      <c r="E4307" s="58" t="s">
        <v>25</v>
      </c>
      <c r="F4307" s="58" t="s">
        <v>35</v>
      </c>
      <c r="G4307" s="58" t="s">
        <v>86</v>
      </c>
      <c r="H4307" s="58" t="s">
        <v>5276</v>
      </c>
      <c r="I4307" s="58" t="s">
        <v>25</v>
      </c>
      <c r="J4307" s="58" t="s">
        <v>25</v>
      </c>
      <c r="K4307" s="57" t="s">
        <v>5620</v>
      </c>
      <c r="L4307" s="184">
        <v>0</v>
      </c>
      <c r="M4307" s="185">
        <v>80</v>
      </c>
      <c r="N4307" s="186">
        <v>80</v>
      </c>
      <c r="O4307" s="187">
        <f t="shared" si="552"/>
        <v>0</v>
      </c>
      <c r="P4307" s="59">
        <f t="shared" si="551"/>
        <v>100</v>
      </c>
    </row>
    <row r="4308" spans="1:16" s="2" customFormat="1" ht="28.5" outlineLevel="2" x14ac:dyDescent="0.2">
      <c r="A4308" s="217">
        <f t="shared" si="553"/>
        <v>4305</v>
      </c>
      <c r="B4308" s="57" t="s">
        <v>5621</v>
      </c>
      <c r="C4308" s="58" t="s">
        <v>5274</v>
      </c>
      <c r="D4308" s="58" t="s">
        <v>5200</v>
      </c>
      <c r="E4308" s="58" t="s">
        <v>25</v>
      </c>
      <c r="F4308" s="58" t="s">
        <v>35</v>
      </c>
      <c r="G4308" s="58" t="s">
        <v>86</v>
      </c>
      <c r="H4308" s="58" t="s">
        <v>5276</v>
      </c>
      <c r="I4308" s="58" t="s">
        <v>25</v>
      </c>
      <c r="J4308" s="58" t="s">
        <v>25</v>
      </c>
      <c r="K4308" s="57" t="s">
        <v>5622</v>
      </c>
      <c r="L4308" s="184">
        <v>0</v>
      </c>
      <c r="M4308" s="185">
        <v>55</v>
      </c>
      <c r="N4308" s="186">
        <v>55</v>
      </c>
      <c r="O4308" s="187">
        <f t="shared" si="552"/>
        <v>0</v>
      </c>
      <c r="P4308" s="59">
        <f t="shared" si="551"/>
        <v>100</v>
      </c>
    </row>
    <row r="4309" spans="1:16" s="2" customFormat="1" ht="28.5" outlineLevel="2" x14ac:dyDescent="0.2">
      <c r="A4309" s="217">
        <f t="shared" si="553"/>
        <v>4306</v>
      </c>
      <c r="B4309" s="57" t="s">
        <v>5623</v>
      </c>
      <c r="C4309" s="58" t="s">
        <v>5274</v>
      </c>
      <c r="D4309" s="58" t="s">
        <v>5200</v>
      </c>
      <c r="E4309" s="58" t="s">
        <v>25</v>
      </c>
      <c r="F4309" s="58" t="s">
        <v>35</v>
      </c>
      <c r="G4309" s="58" t="s">
        <v>86</v>
      </c>
      <c r="H4309" s="58" t="s">
        <v>5276</v>
      </c>
      <c r="I4309" s="58" t="s">
        <v>25</v>
      </c>
      <c r="J4309" s="58" t="s">
        <v>25</v>
      </c>
      <c r="K4309" s="57" t="s">
        <v>5624</v>
      </c>
      <c r="L4309" s="184">
        <v>0</v>
      </c>
      <c r="M4309" s="185">
        <v>24</v>
      </c>
      <c r="N4309" s="186">
        <v>24</v>
      </c>
      <c r="O4309" s="187">
        <f t="shared" si="552"/>
        <v>0</v>
      </c>
      <c r="P4309" s="59">
        <f t="shared" si="551"/>
        <v>100</v>
      </c>
    </row>
    <row r="4310" spans="1:16" s="2" customFormat="1" ht="28.5" outlineLevel="2" x14ac:dyDescent="0.2">
      <c r="A4310" s="217">
        <f t="shared" si="553"/>
        <v>4307</v>
      </c>
      <c r="B4310" s="57" t="s">
        <v>5625</v>
      </c>
      <c r="C4310" s="58" t="s">
        <v>5274</v>
      </c>
      <c r="D4310" s="58" t="s">
        <v>5200</v>
      </c>
      <c r="E4310" s="58" t="s">
        <v>25</v>
      </c>
      <c r="F4310" s="58" t="s">
        <v>35</v>
      </c>
      <c r="G4310" s="58" t="s">
        <v>86</v>
      </c>
      <c r="H4310" s="58" t="s">
        <v>5276</v>
      </c>
      <c r="I4310" s="58" t="s">
        <v>25</v>
      </c>
      <c r="J4310" s="58" t="s">
        <v>25</v>
      </c>
      <c r="K4310" s="57" t="s">
        <v>5626</v>
      </c>
      <c r="L4310" s="184">
        <v>0</v>
      </c>
      <c r="M4310" s="185">
        <v>17</v>
      </c>
      <c r="N4310" s="186">
        <v>17</v>
      </c>
      <c r="O4310" s="187">
        <f t="shared" si="552"/>
        <v>0</v>
      </c>
      <c r="P4310" s="59">
        <f t="shared" si="551"/>
        <v>100</v>
      </c>
    </row>
    <row r="4311" spans="1:16" s="2" customFormat="1" ht="28.5" outlineLevel="2" x14ac:dyDescent="0.2">
      <c r="A4311" s="217">
        <f t="shared" si="553"/>
        <v>4308</v>
      </c>
      <c r="B4311" s="57" t="s">
        <v>5627</v>
      </c>
      <c r="C4311" s="58" t="s">
        <v>5274</v>
      </c>
      <c r="D4311" s="58" t="s">
        <v>5200</v>
      </c>
      <c r="E4311" s="58" t="s">
        <v>25</v>
      </c>
      <c r="F4311" s="58" t="s">
        <v>35</v>
      </c>
      <c r="G4311" s="58" t="s">
        <v>86</v>
      </c>
      <c r="H4311" s="58" t="s">
        <v>5276</v>
      </c>
      <c r="I4311" s="58" t="s">
        <v>25</v>
      </c>
      <c r="J4311" s="58" t="s">
        <v>25</v>
      </c>
      <c r="K4311" s="57" t="s">
        <v>5628</v>
      </c>
      <c r="L4311" s="184">
        <v>0</v>
      </c>
      <c r="M4311" s="185">
        <v>20</v>
      </c>
      <c r="N4311" s="186">
        <v>20</v>
      </c>
      <c r="O4311" s="187">
        <f t="shared" si="552"/>
        <v>0</v>
      </c>
      <c r="P4311" s="59">
        <f t="shared" si="551"/>
        <v>100</v>
      </c>
    </row>
    <row r="4312" spans="1:16" s="2" customFormat="1" ht="28.5" outlineLevel="2" x14ac:dyDescent="0.2">
      <c r="A4312" s="217">
        <f t="shared" si="553"/>
        <v>4309</v>
      </c>
      <c r="B4312" s="57" t="s">
        <v>5629</v>
      </c>
      <c r="C4312" s="58" t="s">
        <v>5274</v>
      </c>
      <c r="D4312" s="58" t="s">
        <v>5200</v>
      </c>
      <c r="E4312" s="58" t="s">
        <v>25</v>
      </c>
      <c r="F4312" s="58" t="s">
        <v>35</v>
      </c>
      <c r="G4312" s="58" t="s">
        <v>86</v>
      </c>
      <c r="H4312" s="58" t="s">
        <v>5276</v>
      </c>
      <c r="I4312" s="58" t="s">
        <v>25</v>
      </c>
      <c r="J4312" s="58" t="s">
        <v>25</v>
      </c>
      <c r="K4312" s="57" t="s">
        <v>5630</v>
      </c>
      <c r="L4312" s="184">
        <v>0</v>
      </c>
      <c r="M4312" s="185">
        <v>15</v>
      </c>
      <c r="N4312" s="186">
        <v>15</v>
      </c>
      <c r="O4312" s="187">
        <f t="shared" si="552"/>
        <v>0</v>
      </c>
      <c r="P4312" s="59">
        <f t="shared" si="551"/>
        <v>100</v>
      </c>
    </row>
    <row r="4313" spans="1:16" s="2" customFormat="1" ht="28.5" outlineLevel="2" x14ac:dyDescent="0.2">
      <c r="A4313" s="217">
        <f t="shared" si="553"/>
        <v>4310</v>
      </c>
      <c r="B4313" s="57" t="s">
        <v>5631</v>
      </c>
      <c r="C4313" s="58" t="s">
        <v>5274</v>
      </c>
      <c r="D4313" s="58" t="s">
        <v>5200</v>
      </c>
      <c r="E4313" s="58" t="s">
        <v>25</v>
      </c>
      <c r="F4313" s="58" t="s">
        <v>35</v>
      </c>
      <c r="G4313" s="58" t="s">
        <v>86</v>
      </c>
      <c r="H4313" s="58" t="s">
        <v>5276</v>
      </c>
      <c r="I4313" s="58" t="s">
        <v>25</v>
      </c>
      <c r="J4313" s="58" t="s">
        <v>25</v>
      </c>
      <c r="K4313" s="57" t="s">
        <v>5632</v>
      </c>
      <c r="L4313" s="184">
        <v>0</v>
      </c>
      <c r="M4313" s="185">
        <v>20</v>
      </c>
      <c r="N4313" s="186">
        <v>20</v>
      </c>
      <c r="O4313" s="187">
        <f t="shared" si="552"/>
        <v>0</v>
      </c>
      <c r="P4313" s="59">
        <f t="shared" si="551"/>
        <v>100</v>
      </c>
    </row>
    <row r="4314" spans="1:16" s="2" customFormat="1" ht="28.5" outlineLevel="2" x14ac:dyDescent="0.2">
      <c r="A4314" s="217">
        <f t="shared" si="553"/>
        <v>4311</v>
      </c>
      <c r="B4314" s="57" t="s">
        <v>5633</v>
      </c>
      <c r="C4314" s="58" t="s">
        <v>5274</v>
      </c>
      <c r="D4314" s="58" t="s">
        <v>5200</v>
      </c>
      <c r="E4314" s="58" t="s">
        <v>25</v>
      </c>
      <c r="F4314" s="58" t="s">
        <v>35</v>
      </c>
      <c r="G4314" s="58" t="s">
        <v>86</v>
      </c>
      <c r="H4314" s="58" t="s">
        <v>5276</v>
      </c>
      <c r="I4314" s="58" t="s">
        <v>25</v>
      </c>
      <c r="J4314" s="58" t="s">
        <v>25</v>
      </c>
      <c r="K4314" s="57" t="s">
        <v>5634</v>
      </c>
      <c r="L4314" s="184">
        <v>0</v>
      </c>
      <c r="M4314" s="185">
        <v>20</v>
      </c>
      <c r="N4314" s="186">
        <v>20</v>
      </c>
      <c r="O4314" s="187">
        <f t="shared" si="552"/>
        <v>0</v>
      </c>
      <c r="P4314" s="59">
        <f t="shared" si="551"/>
        <v>100</v>
      </c>
    </row>
    <row r="4315" spans="1:16" s="2" customFormat="1" ht="28.5" outlineLevel="2" x14ac:dyDescent="0.2">
      <c r="A4315" s="217">
        <f t="shared" si="553"/>
        <v>4312</v>
      </c>
      <c r="B4315" s="57" t="s">
        <v>5635</v>
      </c>
      <c r="C4315" s="58" t="s">
        <v>5274</v>
      </c>
      <c r="D4315" s="58" t="s">
        <v>5200</v>
      </c>
      <c r="E4315" s="58" t="s">
        <v>25</v>
      </c>
      <c r="F4315" s="58" t="s">
        <v>35</v>
      </c>
      <c r="G4315" s="58" t="s">
        <v>86</v>
      </c>
      <c r="H4315" s="58" t="s">
        <v>5276</v>
      </c>
      <c r="I4315" s="58" t="s">
        <v>25</v>
      </c>
      <c r="J4315" s="58" t="s">
        <v>25</v>
      </c>
      <c r="K4315" s="57" t="s">
        <v>5636</v>
      </c>
      <c r="L4315" s="184">
        <v>0</v>
      </c>
      <c r="M4315" s="185">
        <v>30</v>
      </c>
      <c r="N4315" s="186">
        <v>30</v>
      </c>
      <c r="O4315" s="187">
        <f t="shared" si="552"/>
        <v>0</v>
      </c>
      <c r="P4315" s="59">
        <f t="shared" si="551"/>
        <v>100</v>
      </c>
    </row>
    <row r="4316" spans="1:16" s="2" customFormat="1" ht="28.5" outlineLevel="2" x14ac:dyDescent="0.2">
      <c r="A4316" s="217">
        <f t="shared" si="553"/>
        <v>4313</v>
      </c>
      <c r="B4316" s="57" t="s">
        <v>5637</v>
      </c>
      <c r="C4316" s="58" t="s">
        <v>5274</v>
      </c>
      <c r="D4316" s="58" t="s">
        <v>5200</v>
      </c>
      <c r="E4316" s="58" t="s">
        <v>25</v>
      </c>
      <c r="F4316" s="58" t="s">
        <v>35</v>
      </c>
      <c r="G4316" s="58" t="s">
        <v>86</v>
      </c>
      <c r="H4316" s="58" t="s">
        <v>5276</v>
      </c>
      <c r="I4316" s="58" t="s">
        <v>25</v>
      </c>
      <c r="J4316" s="58" t="s">
        <v>25</v>
      </c>
      <c r="K4316" s="57" t="s">
        <v>5638</v>
      </c>
      <c r="L4316" s="184">
        <v>0</v>
      </c>
      <c r="M4316" s="185">
        <v>30</v>
      </c>
      <c r="N4316" s="186">
        <v>30</v>
      </c>
      <c r="O4316" s="187">
        <f t="shared" si="552"/>
        <v>0</v>
      </c>
      <c r="P4316" s="59">
        <f t="shared" si="551"/>
        <v>100</v>
      </c>
    </row>
    <row r="4317" spans="1:16" s="2" customFormat="1" ht="28.5" outlineLevel="2" x14ac:dyDescent="0.2">
      <c r="A4317" s="217">
        <f t="shared" si="553"/>
        <v>4314</v>
      </c>
      <c r="B4317" s="57" t="s">
        <v>5639</v>
      </c>
      <c r="C4317" s="58" t="s">
        <v>5274</v>
      </c>
      <c r="D4317" s="58" t="s">
        <v>5200</v>
      </c>
      <c r="E4317" s="58" t="s">
        <v>25</v>
      </c>
      <c r="F4317" s="58" t="s">
        <v>35</v>
      </c>
      <c r="G4317" s="58" t="s">
        <v>86</v>
      </c>
      <c r="H4317" s="58" t="s">
        <v>5276</v>
      </c>
      <c r="I4317" s="58" t="s">
        <v>25</v>
      </c>
      <c r="J4317" s="58" t="s">
        <v>25</v>
      </c>
      <c r="K4317" s="57" t="s">
        <v>5640</v>
      </c>
      <c r="L4317" s="184">
        <v>0</v>
      </c>
      <c r="M4317" s="185">
        <v>15</v>
      </c>
      <c r="N4317" s="186">
        <v>15</v>
      </c>
      <c r="O4317" s="187">
        <f t="shared" si="552"/>
        <v>0</v>
      </c>
      <c r="P4317" s="59">
        <f t="shared" si="551"/>
        <v>100</v>
      </c>
    </row>
    <row r="4318" spans="1:16" s="2" customFormat="1" ht="14.25" customHeight="1" outlineLevel="2" x14ac:dyDescent="0.2">
      <c r="A4318" s="217">
        <f t="shared" si="553"/>
        <v>4315</v>
      </c>
      <c r="B4318" s="57" t="s">
        <v>5641</v>
      </c>
      <c r="C4318" s="58" t="s">
        <v>5274</v>
      </c>
      <c r="D4318" s="58" t="s">
        <v>5200</v>
      </c>
      <c r="E4318" s="58" t="s">
        <v>25</v>
      </c>
      <c r="F4318" s="58" t="s">
        <v>35</v>
      </c>
      <c r="G4318" s="58" t="s">
        <v>86</v>
      </c>
      <c r="H4318" s="58" t="s">
        <v>5276</v>
      </c>
      <c r="I4318" s="58" t="s">
        <v>25</v>
      </c>
      <c r="J4318" s="58" t="s">
        <v>25</v>
      </c>
      <c r="K4318" s="57" t="s">
        <v>5642</v>
      </c>
      <c r="L4318" s="184">
        <v>0</v>
      </c>
      <c r="M4318" s="185">
        <v>30</v>
      </c>
      <c r="N4318" s="186">
        <v>30</v>
      </c>
      <c r="O4318" s="187">
        <f t="shared" si="552"/>
        <v>0</v>
      </c>
      <c r="P4318" s="59">
        <f t="shared" si="551"/>
        <v>100</v>
      </c>
    </row>
    <row r="4319" spans="1:16" s="2" customFormat="1" ht="28.5" outlineLevel="2" x14ac:dyDescent="0.2">
      <c r="A4319" s="217">
        <f t="shared" si="553"/>
        <v>4316</v>
      </c>
      <c r="B4319" s="57" t="s">
        <v>5643</v>
      </c>
      <c r="C4319" s="58" t="s">
        <v>5274</v>
      </c>
      <c r="D4319" s="58" t="s">
        <v>5200</v>
      </c>
      <c r="E4319" s="58" t="s">
        <v>25</v>
      </c>
      <c r="F4319" s="58" t="s">
        <v>35</v>
      </c>
      <c r="G4319" s="58" t="s">
        <v>86</v>
      </c>
      <c r="H4319" s="58" t="s">
        <v>5276</v>
      </c>
      <c r="I4319" s="58" t="s">
        <v>25</v>
      </c>
      <c r="J4319" s="58" t="s">
        <v>25</v>
      </c>
      <c r="K4319" s="57" t="s">
        <v>5644</v>
      </c>
      <c r="L4319" s="184">
        <v>0</v>
      </c>
      <c r="M4319" s="185">
        <v>30</v>
      </c>
      <c r="N4319" s="186">
        <v>30</v>
      </c>
      <c r="O4319" s="187">
        <f t="shared" si="552"/>
        <v>0</v>
      </c>
      <c r="P4319" s="59">
        <f t="shared" si="551"/>
        <v>100</v>
      </c>
    </row>
    <row r="4320" spans="1:16" s="2" customFormat="1" ht="28.5" outlineLevel="2" x14ac:dyDescent="0.2">
      <c r="A4320" s="217">
        <f t="shared" si="553"/>
        <v>4317</v>
      </c>
      <c r="B4320" s="57" t="s">
        <v>5645</v>
      </c>
      <c r="C4320" s="58" t="s">
        <v>5274</v>
      </c>
      <c r="D4320" s="58" t="s">
        <v>5200</v>
      </c>
      <c r="E4320" s="58" t="s">
        <v>25</v>
      </c>
      <c r="F4320" s="58" t="s">
        <v>35</v>
      </c>
      <c r="G4320" s="58" t="s">
        <v>86</v>
      </c>
      <c r="H4320" s="58" t="s">
        <v>5276</v>
      </c>
      <c r="I4320" s="58" t="s">
        <v>25</v>
      </c>
      <c r="J4320" s="58" t="s">
        <v>25</v>
      </c>
      <c r="K4320" s="57" t="s">
        <v>5646</v>
      </c>
      <c r="L4320" s="184">
        <v>0</v>
      </c>
      <c r="M4320" s="185">
        <v>8</v>
      </c>
      <c r="N4320" s="186">
        <v>8</v>
      </c>
      <c r="O4320" s="187">
        <f t="shared" si="552"/>
        <v>0</v>
      </c>
      <c r="P4320" s="59">
        <f t="shared" si="551"/>
        <v>100</v>
      </c>
    </row>
    <row r="4321" spans="1:16" s="2" customFormat="1" ht="28.5" outlineLevel="2" x14ac:dyDescent="0.2">
      <c r="A4321" s="217">
        <f t="shared" si="553"/>
        <v>4318</v>
      </c>
      <c r="B4321" s="57" t="s">
        <v>5647</v>
      </c>
      <c r="C4321" s="58" t="s">
        <v>5274</v>
      </c>
      <c r="D4321" s="58" t="s">
        <v>5200</v>
      </c>
      <c r="E4321" s="58" t="s">
        <v>25</v>
      </c>
      <c r="F4321" s="58" t="s">
        <v>35</v>
      </c>
      <c r="G4321" s="58" t="s">
        <v>86</v>
      </c>
      <c r="H4321" s="58" t="s">
        <v>5276</v>
      </c>
      <c r="I4321" s="58" t="s">
        <v>25</v>
      </c>
      <c r="J4321" s="58" t="s">
        <v>25</v>
      </c>
      <c r="K4321" s="57" t="s">
        <v>5648</v>
      </c>
      <c r="L4321" s="184">
        <v>0</v>
      </c>
      <c r="M4321" s="185">
        <v>20</v>
      </c>
      <c r="N4321" s="186">
        <v>20</v>
      </c>
      <c r="O4321" s="187">
        <f t="shared" si="552"/>
        <v>0</v>
      </c>
      <c r="P4321" s="59">
        <f t="shared" si="551"/>
        <v>100</v>
      </c>
    </row>
    <row r="4322" spans="1:16" s="2" customFormat="1" ht="28.5" outlineLevel="2" x14ac:dyDescent="0.2">
      <c r="A4322" s="217">
        <f t="shared" si="553"/>
        <v>4319</v>
      </c>
      <c r="B4322" s="57" t="s">
        <v>5649</v>
      </c>
      <c r="C4322" s="58" t="s">
        <v>5274</v>
      </c>
      <c r="D4322" s="58" t="s">
        <v>5200</v>
      </c>
      <c r="E4322" s="58" t="s">
        <v>25</v>
      </c>
      <c r="F4322" s="58" t="s">
        <v>35</v>
      </c>
      <c r="G4322" s="58" t="s">
        <v>86</v>
      </c>
      <c r="H4322" s="58" t="s">
        <v>5276</v>
      </c>
      <c r="I4322" s="58" t="s">
        <v>25</v>
      </c>
      <c r="J4322" s="58" t="s">
        <v>25</v>
      </c>
      <c r="K4322" s="57" t="s">
        <v>5650</v>
      </c>
      <c r="L4322" s="184">
        <v>0</v>
      </c>
      <c r="M4322" s="185">
        <v>20</v>
      </c>
      <c r="N4322" s="186">
        <v>20</v>
      </c>
      <c r="O4322" s="187">
        <f t="shared" si="552"/>
        <v>0</v>
      </c>
      <c r="P4322" s="59">
        <f t="shared" si="551"/>
        <v>100</v>
      </c>
    </row>
    <row r="4323" spans="1:16" s="2" customFormat="1" ht="28.5" outlineLevel="2" x14ac:dyDescent="0.2">
      <c r="A4323" s="217">
        <f t="shared" si="553"/>
        <v>4320</v>
      </c>
      <c r="B4323" s="57" t="s">
        <v>5651</v>
      </c>
      <c r="C4323" s="58" t="s">
        <v>5274</v>
      </c>
      <c r="D4323" s="58" t="s">
        <v>5200</v>
      </c>
      <c r="E4323" s="58" t="s">
        <v>25</v>
      </c>
      <c r="F4323" s="58" t="s">
        <v>35</v>
      </c>
      <c r="G4323" s="58" t="s">
        <v>86</v>
      </c>
      <c r="H4323" s="58" t="s">
        <v>5276</v>
      </c>
      <c r="I4323" s="58" t="s">
        <v>25</v>
      </c>
      <c r="J4323" s="58" t="s">
        <v>25</v>
      </c>
      <c r="K4323" s="57" t="s">
        <v>5652</v>
      </c>
      <c r="L4323" s="184">
        <v>0</v>
      </c>
      <c r="M4323" s="185">
        <v>20</v>
      </c>
      <c r="N4323" s="186">
        <v>20</v>
      </c>
      <c r="O4323" s="187">
        <f t="shared" si="552"/>
        <v>0</v>
      </c>
      <c r="P4323" s="59">
        <f t="shared" si="551"/>
        <v>100</v>
      </c>
    </row>
    <row r="4324" spans="1:16" s="2" customFormat="1" ht="28.5" outlineLevel="2" x14ac:dyDescent="0.2">
      <c r="A4324" s="217">
        <f t="shared" si="553"/>
        <v>4321</v>
      </c>
      <c r="B4324" s="57" t="s">
        <v>5653</v>
      </c>
      <c r="C4324" s="58" t="s">
        <v>5274</v>
      </c>
      <c r="D4324" s="58" t="s">
        <v>5200</v>
      </c>
      <c r="E4324" s="58" t="s">
        <v>25</v>
      </c>
      <c r="F4324" s="58" t="s">
        <v>35</v>
      </c>
      <c r="G4324" s="58" t="s">
        <v>86</v>
      </c>
      <c r="H4324" s="58" t="s">
        <v>5276</v>
      </c>
      <c r="I4324" s="58" t="s">
        <v>25</v>
      </c>
      <c r="J4324" s="58" t="s">
        <v>25</v>
      </c>
      <c r="K4324" s="57" t="s">
        <v>5654</v>
      </c>
      <c r="L4324" s="184">
        <v>0</v>
      </c>
      <c r="M4324" s="185">
        <v>30</v>
      </c>
      <c r="N4324" s="186">
        <v>30</v>
      </c>
      <c r="O4324" s="187">
        <f t="shared" si="552"/>
        <v>0</v>
      </c>
      <c r="P4324" s="59">
        <f t="shared" si="551"/>
        <v>100</v>
      </c>
    </row>
    <row r="4325" spans="1:16" s="2" customFormat="1" ht="28.5" outlineLevel="2" x14ac:dyDescent="0.2">
      <c r="A4325" s="217">
        <f t="shared" si="553"/>
        <v>4322</v>
      </c>
      <c r="B4325" s="57" t="s">
        <v>5655</v>
      </c>
      <c r="C4325" s="58" t="s">
        <v>5274</v>
      </c>
      <c r="D4325" s="58" t="s">
        <v>5200</v>
      </c>
      <c r="E4325" s="58" t="s">
        <v>25</v>
      </c>
      <c r="F4325" s="58" t="s">
        <v>35</v>
      </c>
      <c r="G4325" s="58" t="s">
        <v>86</v>
      </c>
      <c r="H4325" s="58" t="s">
        <v>5276</v>
      </c>
      <c r="I4325" s="58" t="s">
        <v>25</v>
      </c>
      <c r="J4325" s="58" t="s">
        <v>25</v>
      </c>
      <c r="K4325" s="57" t="s">
        <v>5656</v>
      </c>
      <c r="L4325" s="184">
        <v>0</v>
      </c>
      <c r="M4325" s="185">
        <v>19</v>
      </c>
      <c r="N4325" s="186">
        <v>19</v>
      </c>
      <c r="O4325" s="187">
        <f t="shared" si="552"/>
        <v>0</v>
      </c>
      <c r="P4325" s="59">
        <f t="shared" si="551"/>
        <v>100</v>
      </c>
    </row>
    <row r="4326" spans="1:16" s="2" customFormat="1" ht="28.5" outlineLevel="2" x14ac:dyDescent="0.2">
      <c r="A4326" s="217">
        <f t="shared" si="553"/>
        <v>4323</v>
      </c>
      <c r="B4326" s="57" t="s">
        <v>5657</v>
      </c>
      <c r="C4326" s="58" t="s">
        <v>5274</v>
      </c>
      <c r="D4326" s="58" t="s">
        <v>5200</v>
      </c>
      <c r="E4326" s="58" t="s">
        <v>25</v>
      </c>
      <c r="F4326" s="58" t="s">
        <v>35</v>
      </c>
      <c r="G4326" s="58" t="s">
        <v>86</v>
      </c>
      <c r="H4326" s="58" t="s">
        <v>5276</v>
      </c>
      <c r="I4326" s="58" t="s">
        <v>25</v>
      </c>
      <c r="J4326" s="58" t="s">
        <v>25</v>
      </c>
      <c r="K4326" s="57" t="s">
        <v>5658</v>
      </c>
      <c r="L4326" s="184">
        <v>0</v>
      </c>
      <c r="M4326" s="185">
        <v>20</v>
      </c>
      <c r="N4326" s="186">
        <v>20</v>
      </c>
      <c r="O4326" s="187">
        <f t="shared" si="552"/>
        <v>0</v>
      </c>
      <c r="P4326" s="59">
        <f t="shared" si="551"/>
        <v>100</v>
      </c>
    </row>
    <row r="4327" spans="1:16" s="2" customFormat="1" ht="28.5" outlineLevel="2" x14ac:dyDescent="0.2">
      <c r="A4327" s="217">
        <f t="shared" si="553"/>
        <v>4324</v>
      </c>
      <c r="B4327" s="57" t="s">
        <v>5659</v>
      </c>
      <c r="C4327" s="58" t="s">
        <v>5274</v>
      </c>
      <c r="D4327" s="58" t="s">
        <v>5200</v>
      </c>
      <c r="E4327" s="58" t="s">
        <v>25</v>
      </c>
      <c r="F4327" s="58" t="s">
        <v>35</v>
      </c>
      <c r="G4327" s="58" t="s">
        <v>86</v>
      </c>
      <c r="H4327" s="58" t="s">
        <v>5276</v>
      </c>
      <c r="I4327" s="58" t="s">
        <v>25</v>
      </c>
      <c r="J4327" s="58" t="s">
        <v>25</v>
      </c>
      <c r="K4327" s="57" t="s">
        <v>5660</v>
      </c>
      <c r="L4327" s="184">
        <v>0</v>
      </c>
      <c r="M4327" s="185">
        <v>200</v>
      </c>
      <c r="N4327" s="186">
        <v>200</v>
      </c>
      <c r="O4327" s="187">
        <f t="shared" si="552"/>
        <v>0</v>
      </c>
      <c r="P4327" s="59">
        <f t="shared" ref="P4327:P4390" si="554">N4327/M4327*100</f>
        <v>100</v>
      </c>
    </row>
    <row r="4328" spans="1:16" s="2" customFormat="1" ht="14.25" customHeight="1" outlineLevel="2" x14ac:dyDescent="0.2">
      <c r="A4328" s="217">
        <f t="shared" si="553"/>
        <v>4325</v>
      </c>
      <c r="B4328" s="57" t="s">
        <v>5661</v>
      </c>
      <c r="C4328" s="58" t="s">
        <v>5274</v>
      </c>
      <c r="D4328" s="58" t="s">
        <v>5200</v>
      </c>
      <c r="E4328" s="58" t="s">
        <v>25</v>
      </c>
      <c r="F4328" s="58" t="s">
        <v>35</v>
      </c>
      <c r="G4328" s="58" t="s">
        <v>86</v>
      </c>
      <c r="H4328" s="58" t="s">
        <v>5276</v>
      </c>
      <c r="I4328" s="58" t="s">
        <v>25</v>
      </c>
      <c r="J4328" s="58" t="s">
        <v>25</v>
      </c>
      <c r="K4328" s="57" t="s">
        <v>5662</v>
      </c>
      <c r="L4328" s="184">
        <v>0</v>
      </c>
      <c r="M4328" s="185">
        <v>50</v>
      </c>
      <c r="N4328" s="186">
        <v>50</v>
      </c>
      <c r="O4328" s="187">
        <f t="shared" ref="O4328:O4391" si="555">N4328-M4328</f>
        <v>0</v>
      </c>
      <c r="P4328" s="59">
        <f t="shared" si="554"/>
        <v>100</v>
      </c>
    </row>
    <row r="4329" spans="1:16" s="2" customFormat="1" ht="14.25" customHeight="1" outlineLevel="2" x14ac:dyDescent="0.2">
      <c r="A4329" s="217">
        <f t="shared" si="553"/>
        <v>4326</v>
      </c>
      <c r="B4329" s="57" t="s">
        <v>5663</v>
      </c>
      <c r="C4329" s="58" t="s">
        <v>5274</v>
      </c>
      <c r="D4329" s="58" t="s">
        <v>5200</v>
      </c>
      <c r="E4329" s="58" t="s">
        <v>25</v>
      </c>
      <c r="F4329" s="58" t="s">
        <v>35</v>
      </c>
      <c r="G4329" s="58" t="s">
        <v>86</v>
      </c>
      <c r="H4329" s="58" t="s">
        <v>5276</v>
      </c>
      <c r="I4329" s="58" t="s">
        <v>25</v>
      </c>
      <c r="J4329" s="58" t="s">
        <v>25</v>
      </c>
      <c r="K4329" s="57" t="s">
        <v>5664</v>
      </c>
      <c r="L4329" s="184">
        <v>0</v>
      </c>
      <c r="M4329" s="185">
        <v>100</v>
      </c>
      <c r="N4329" s="186">
        <v>100</v>
      </c>
      <c r="O4329" s="187">
        <f t="shared" si="555"/>
        <v>0</v>
      </c>
      <c r="P4329" s="59">
        <f t="shared" si="554"/>
        <v>100</v>
      </c>
    </row>
    <row r="4330" spans="1:16" s="2" customFormat="1" ht="14.25" customHeight="1" outlineLevel="2" x14ac:dyDescent="0.2">
      <c r="A4330" s="217">
        <f t="shared" si="553"/>
        <v>4327</v>
      </c>
      <c r="B4330" s="57" t="s">
        <v>5665</v>
      </c>
      <c r="C4330" s="58" t="s">
        <v>5274</v>
      </c>
      <c r="D4330" s="58" t="s">
        <v>5200</v>
      </c>
      <c r="E4330" s="58" t="s">
        <v>25</v>
      </c>
      <c r="F4330" s="58" t="s">
        <v>35</v>
      </c>
      <c r="G4330" s="58" t="s">
        <v>86</v>
      </c>
      <c r="H4330" s="58" t="s">
        <v>5276</v>
      </c>
      <c r="I4330" s="58" t="s">
        <v>25</v>
      </c>
      <c r="J4330" s="58" t="s">
        <v>25</v>
      </c>
      <c r="K4330" s="57" t="s">
        <v>5666</v>
      </c>
      <c r="L4330" s="184">
        <v>0</v>
      </c>
      <c r="M4330" s="185">
        <v>6</v>
      </c>
      <c r="N4330" s="186">
        <v>6</v>
      </c>
      <c r="O4330" s="187">
        <f t="shared" si="555"/>
        <v>0</v>
      </c>
      <c r="P4330" s="59">
        <f t="shared" si="554"/>
        <v>100</v>
      </c>
    </row>
    <row r="4331" spans="1:16" s="2" customFormat="1" ht="28.5" outlineLevel="2" x14ac:dyDescent="0.2">
      <c r="A4331" s="217">
        <f t="shared" si="553"/>
        <v>4328</v>
      </c>
      <c r="B4331" s="57" t="s">
        <v>5667</v>
      </c>
      <c r="C4331" s="58" t="s">
        <v>5274</v>
      </c>
      <c r="D4331" s="58" t="s">
        <v>5200</v>
      </c>
      <c r="E4331" s="58" t="s">
        <v>25</v>
      </c>
      <c r="F4331" s="58" t="s">
        <v>35</v>
      </c>
      <c r="G4331" s="58" t="s">
        <v>86</v>
      </c>
      <c r="H4331" s="58" t="s">
        <v>5276</v>
      </c>
      <c r="I4331" s="58" t="s">
        <v>25</v>
      </c>
      <c r="J4331" s="58" t="s">
        <v>25</v>
      </c>
      <c r="K4331" s="57" t="s">
        <v>5668</v>
      </c>
      <c r="L4331" s="184">
        <v>0</v>
      </c>
      <c r="M4331" s="185">
        <v>20</v>
      </c>
      <c r="N4331" s="186">
        <v>20</v>
      </c>
      <c r="O4331" s="187">
        <f t="shared" si="555"/>
        <v>0</v>
      </c>
      <c r="P4331" s="59">
        <f t="shared" si="554"/>
        <v>100</v>
      </c>
    </row>
    <row r="4332" spans="1:16" s="2" customFormat="1" ht="28.5" outlineLevel="2" x14ac:dyDescent="0.2">
      <c r="A4332" s="217">
        <f t="shared" si="553"/>
        <v>4329</v>
      </c>
      <c r="B4332" s="57" t="s">
        <v>5669</v>
      </c>
      <c r="C4332" s="58" t="s">
        <v>5274</v>
      </c>
      <c r="D4332" s="58" t="s">
        <v>5200</v>
      </c>
      <c r="E4332" s="58" t="s">
        <v>25</v>
      </c>
      <c r="F4332" s="58" t="s">
        <v>35</v>
      </c>
      <c r="G4332" s="58" t="s">
        <v>86</v>
      </c>
      <c r="H4332" s="58" t="s">
        <v>5276</v>
      </c>
      <c r="I4332" s="58" t="s">
        <v>25</v>
      </c>
      <c r="J4332" s="58" t="s">
        <v>25</v>
      </c>
      <c r="K4332" s="57" t="s">
        <v>5670</v>
      </c>
      <c r="L4332" s="184">
        <v>0</v>
      </c>
      <c r="M4332" s="185">
        <v>200</v>
      </c>
      <c r="N4332" s="186">
        <v>200</v>
      </c>
      <c r="O4332" s="187">
        <f t="shared" si="555"/>
        <v>0</v>
      </c>
      <c r="P4332" s="59">
        <f t="shared" si="554"/>
        <v>100</v>
      </c>
    </row>
    <row r="4333" spans="1:16" s="2" customFormat="1" ht="28.5" outlineLevel="2" x14ac:dyDescent="0.2">
      <c r="A4333" s="217">
        <f t="shared" si="553"/>
        <v>4330</v>
      </c>
      <c r="B4333" s="57" t="s">
        <v>5671</v>
      </c>
      <c r="C4333" s="58" t="s">
        <v>5274</v>
      </c>
      <c r="D4333" s="58" t="s">
        <v>5200</v>
      </c>
      <c r="E4333" s="58" t="s">
        <v>25</v>
      </c>
      <c r="F4333" s="58" t="s">
        <v>35</v>
      </c>
      <c r="G4333" s="58" t="s">
        <v>86</v>
      </c>
      <c r="H4333" s="58" t="s">
        <v>5276</v>
      </c>
      <c r="I4333" s="58" t="s">
        <v>25</v>
      </c>
      <c r="J4333" s="58" t="s">
        <v>25</v>
      </c>
      <c r="K4333" s="57" t="s">
        <v>5672</v>
      </c>
      <c r="L4333" s="184">
        <v>0</v>
      </c>
      <c r="M4333" s="185">
        <v>50</v>
      </c>
      <c r="N4333" s="186">
        <v>50</v>
      </c>
      <c r="O4333" s="187">
        <f t="shared" si="555"/>
        <v>0</v>
      </c>
      <c r="P4333" s="59">
        <f t="shared" si="554"/>
        <v>100</v>
      </c>
    </row>
    <row r="4334" spans="1:16" s="2" customFormat="1" ht="14.25" customHeight="1" outlineLevel="2" x14ac:dyDescent="0.2">
      <c r="A4334" s="217">
        <f t="shared" si="553"/>
        <v>4331</v>
      </c>
      <c r="B4334" s="57" t="s">
        <v>5673</v>
      </c>
      <c r="C4334" s="58" t="s">
        <v>5274</v>
      </c>
      <c r="D4334" s="58" t="s">
        <v>5200</v>
      </c>
      <c r="E4334" s="58" t="s">
        <v>25</v>
      </c>
      <c r="F4334" s="58" t="s">
        <v>35</v>
      </c>
      <c r="G4334" s="58" t="s">
        <v>86</v>
      </c>
      <c r="H4334" s="58" t="s">
        <v>5276</v>
      </c>
      <c r="I4334" s="58" t="s">
        <v>25</v>
      </c>
      <c r="J4334" s="58" t="s">
        <v>25</v>
      </c>
      <c r="K4334" s="57" t="s">
        <v>5674</v>
      </c>
      <c r="L4334" s="184">
        <v>0</v>
      </c>
      <c r="M4334" s="185">
        <v>50</v>
      </c>
      <c r="N4334" s="186">
        <v>50</v>
      </c>
      <c r="O4334" s="187">
        <f t="shared" si="555"/>
        <v>0</v>
      </c>
      <c r="P4334" s="59">
        <f t="shared" si="554"/>
        <v>100</v>
      </c>
    </row>
    <row r="4335" spans="1:16" s="2" customFormat="1" ht="28.5" outlineLevel="2" x14ac:dyDescent="0.2">
      <c r="A4335" s="217">
        <f t="shared" si="553"/>
        <v>4332</v>
      </c>
      <c r="B4335" s="57" t="s">
        <v>5675</v>
      </c>
      <c r="C4335" s="58" t="s">
        <v>5274</v>
      </c>
      <c r="D4335" s="58" t="s">
        <v>5200</v>
      </c>
      <c r="E4335" s="58" t="s">
        <v>25</v>
      </c>
      <c r="F4335" s="58" t="s">
        <v>35</v>
      </c>
      <c r="G4335" s="58" t="s">
        <v>86</v>
      </c>
      <c r="H4335" s="58" t="s">
        <v>5276</v>
      </c>
      <c r="I4335" s="58" t="s">
        <v>25</v>
      </c>
      <c r="J4335" s="58" t="s">
        <v>25</v>
      </c>
      <c r="K4335" s="57" t="s">
        <v>5676</v>
      </c>
      <c r="L4335" s="184">
        <v>0</v>
      </c>
      <c r="M4335" s="185">
        <v>120</v>
      </c>
      <c r="N4335" s="186">
        <v>120</v>
      </c>
      <c r="O4335" s="187">
        <f t="shared" si="555"/>
        <v>0</v>
      </c>
      <c r="P4335" s="59">
        <f t="shared" si="554"/>
        <v>100</v>
      </c>
    </row>
    <row r="4336" spans="1:16" s="2" customFormat="1" ht="14.25" customHeight="1" outlineLevel="2" x14ac:dyDescent="0.2">
      <c r="A4336" s="217">
        <f t="shared" si="553"/>
        <v>4333</v>
      </c>
      <c r="B4336" s="57" t="s">
        <v>5677</v>
      </c>
      <c r="C4336" s="58" t="s">
        <v>5274</v>
      </c>
      <c r="D4336" s="58" t="s">
        <v>5200</v>
      </c>
      <c r="E4336" s="58" t="s">
        <v>25</v>
      </c>
      <c r="F4336" s="58" t="s">
        <v>35</v>
      </c>
      <c r="G4336" s="58" t="s">
        <v>86</v>
      </c>
      <c r="H4336" s="58" t="s">
        <v>5276</v>
      </c>
      <c r="I4336" s="58" t="s">
        <v>25</v>
      </c>
      <c r="J4336" s="58" t="s">
        <v>25</v>
      </c>
      <c r="K4336" s="57" t="s">
        <v>5678</v>
      </c>
      <c r="L4336" s="184">
        <v>0</v>
      </c>
      <c r="M4336" s="185">
        <v>200</v>
      </c>
      <c r="N4336" s="186">
        <v>200</v>
      </c>
      <c r="O4336" s="187">
        <f t="shared" si="555"/>
        <v>0</v>
      </c>
      <c r="P4336" s="59">
        <f t="shared" si="554"/>
        <v>100</v>
      </c>
    </row>
    <row r="4337" spans="1:16" s="2" customFormat="1" ht="28.5" outlineLevel="2" x14ac:dyDescent="0.2">
      <c r="A4337" s="217">
        <f t="shared" si="553"/>
        <v>4334</v>
      </c>
      <c r="B4337" s="57" t="s">
        <v>5679</v>
      </c>
      <c r="C4337" s="58" t="s">
        <v>5274</v>
      </c>
      <c r="D4337" s="58" t="s">
        <v>5200</v>
      </c>
      <c r="E4337" s="58" t="s">
        <v>25</v>
      </c>
      <c r="F4337" s="58" t="s">
        <v>35</v>
      </c>
      <c r="G4337" s="58" t="s">
        <v>86</v>
      </c>
      <c r="H4337" s="58" t="s">
        <v>5276</v>
      </c>
      <c r="I4337" s="58" t="s">
        <v>25</v>
      </c>
      <c r="J4337" s="58" t="s">
        <v>25</v>
      </c>
      <c r="K4337" s="57" t="s">
        <v>5680</v>
      </c>
      <c r="L4337" s="184">
        <v>0</v>
      </c>
      <c r="M4337" s="185">
        <v>20</v>
      </c>
      <c r="N4337" s="186">
        <v>20</v>
      </c>
      <c r="O4337" s="187">
        <f t="shared" si="555"/>
        <v>0</v>
      </c>
      <c r="P4337" s="59">
        <f t="shared" si="554"/>
        <v>100</v>
      </c>
    </row>
    <row r="4338" spans="1:16" s="2" customFormat="1" ht="28.5" outlineLevel="2" x14ac:dyDescent="0.2">
      <c r="A4338" s="217">
        <f t="shared" si="553"/>
        <v>4335</v>
      </c>
      <c r="B4338" s="57" t="s">
        <v>5681</v>
      </c>
      <c r="C4338" s="58" t="s">
        <v>5274</v>
      </c>
      <c r="D4338" s="58" t="s">
        <v>5200</v>
      </c>
      <c r="E4338" s="58" t="s">
        <v>25</v>
      </c>
      <c r="F4338" s="58" t="s">
        <v>35</v>
      </c>
      <c r="G4338" s="58" t="s">
        <v>86</v>
      </c>
      <c r="H4338" s="58" t="s">
        <v>5276</v>
      </c>
      <c r="I4338" s="58" t="s">
        <v>25</v>
      </c>
      <c r="J4338" s="58" t="s">
        <v>25</v>
      </c>
      <c r="K4338" s="57" t="s">
        <v>5682</v>
      </c>
      <c r="L4338" s="184">
        <v>0</v>
      </c>
      <c r="M4338" s="185">
        <v>205</v>
      </c>
      <c r="N4338" s="186">
        <v>205</v>
      </c>
      <c r="O4338" s="187">
        <f t="shared" si="555"/>
        <v>0</v>
      </c>
      <c r="P4338" s="59">
        <f t="shared" si="554"/>
        <v>100</v>
      </c>
    </row>
    <row r="4339" spans="1:16" s="2" customFormat="1" ht="28.5" outlineLevel="2" x14ac:dyDescent="0.2">
      <c r="A4339" s="217">
        <f t="shared" si="553"/>
        <v>4336</v>
      </c>
      <c r="B4339" s="57" t="s">
        <v>5683</v>
      </c>
      <c r="C4339" s="58" t="s">
        <v>5274</v>
      </c>
      <c r="D4339" s="58" t="s">
        <v>5200</v>
      </c>
      <c r="E4339" s="58" t="s">
        <v>25</v>
      </c>
      <c r="F4339" s="58" t="s">
        <v>35</v>
      </c>
      <c r="G4339" s="58" t="s">
        <v>86</v>
      </c>
      <c r="H4339" s="58" t="s">
        <v>5276</v>
      </c>
      <c r="I4339" s="58" t="s">
        <v>25</v>
      </c>
      <c r="J4339" s="58" t="s">
        <v>25</v>
      </c>
      <c r="K4339" s="57" t="s">
        <v>5684</v>
      </c>
      <c r="L4339" s="184">
        <v>0</v>
      </c>
      <c r="M4339" s="185">
        <v>250</v>
      </c>
      <c r="N4339" s="186">
        <v>250</v>
      </c>
      <c r="O4339" s="187">
        <f t="shared" si="555"/>
        <v>0</v>
      </c>
      <c r="P4339" s="59">
        <f t="shared" si="554"/>
        <v>100</v>
      </c>
    </row>
    <row r="4340" spans="1:16" s="2" customFormat="1" ht="28.5" outlineLevel="2" x14ac:dyDescent="0.2">
      <c r="A4340" s="217">
        <f t="shared" si="553"/>
        <v>4337</v>
      </c>
      <c r="B4340" s="57" t="s">
        <v>5685</v>
      </c>
      <c r="C4340" s="58" t="s">
        <v>5274</v>
      </c>
      <c r="D4340" s="58" t="s">
        <v>5200</v>
      </c>
      <c r="E4340" s="58" t="s">
        <v>25</v>
      </c>
      <c r="F4340" s="58" t="s">
        <v>35</v>
      </c>
      <c r="G4340" s="58" t="s">
        <v>86</v>
      </c>
      <c r="H4340" s="58" t="s">
        <v>5276</v>
      </c>
      <c r="I4340" s="58" t="s">
        <v>25</v>
      </c>
      <c r="J4340" s="58" t="s">
        <v>25</v>
      </c>
      <c r="K4340" s="57" t="s">
        <v>5686</v>
      </c>
      <c r="L4340" s="184">
        <v>0</v>
      </c>
      <c r="M4340" s="185">
        <v>200</v>
      </c>
      <c r="N4340" s="186">
        <v>200</v>
      </c>
      <c r="O4340" s="187">
        <f t="shared" si="555"/>
        <v>0</v>
      </c>
      <c r="P4340" s="59">
        <f t="shared" si="554"/>
        <v>100</v>
      </c>
    </row>
    <row r="4341" spans="1:16" s="2" customFormat="1" ht="28.5" outlineLevel="2" x14ac:dyDescent="0.2">
      <c r="A4341" s="217">
        <f t="shared" si="553"/>
        <v>4338</v>
      </c>
      <c r="B4341" s="57" t="s">
        <v>5687</v>
      </c>
      <c r="C4341" s="58" t="s">
        <v>5274</v>
      </c>
      <c r="D4341" s="58" t="s">
        <v>5200</v>
      </c>
      <c r="E4341" s="58" t="s">
        <v>25</v>
      </c>
      <c r="F4341" s="58" t="s">
        <v>35</v>
      </c>
      <c r="G4341" s="58" t="s">
        <v>86</v>
      </c>
      <c r="H4341" s="58" t="s">
        <v>5276</v>
      </c>
      <c r="I4341" s="58" t="s">
        <v>25</v>
      </c>
      <c r="J4341" s="58" t="s">
        <v>25</v>
      </c>
      <c r="K4341" s="57" t="s">
        <v>5688</v>
      </c>
      <c r="L4341" s="184">
        <v>0</v>
      </c>
      <c r="M4341" s="185">
        <v>400</v>
      </c>
      <c r="N4341" s="186">
        <v>400</v>
      </c>
      <c r="O4341" s="187">
        <f t="shared" si="555"/>
        <v>0</v>
      </c>
      <c r="P4341" s="59">
        <f t="shared" si="554"/>
        <v>100</v>
      </c>
    </row>
    <row r="4342" spans="1:16" s="2" customFormat="1" ht="28.5" outlineLevel="2" x14ac:dyDescent="0.2">
      <c r="A4342" s="217">
        <f t="shared" si="553"/>
        <v>4339</v>
      </c>
      <c r="B4342" s="57" t="s">
        <v>5689</v>
      </c>
      <c r="C4342" s="58" t="s">
        <v>5274</v>
      </c>
      <c r="D4342" s="58" t="s">
        <v>5200</v>
      </c>
      <c r="E4342" s="58" t="s">
        <v>25</v>
      </c>
      <c r="F4342" s="58" t="s">
        <v>35</v>
      </c>
      <c r="G4342" s="58" t="s">
        <v>86</v>
      </c>
      <c r="H4342" s="58" t="s">
        <v>5276</v>
      </c>
      <c r="I4342" s="58" t="s">
        <v>25</v>
      </c>
      <c r="J4342" s="58" t="s">
        <v>25</v>
      </c>
      <c r="K4342" s="57" t="s">
        <v>5690</v>
      </c>
      <c r="L4342" s="184">
        <v>0</v>
      </c>
      <c r="M4342" s="185">
        <v>80</v>
      </c>
      <c r="N4342" s="186">
        <v>80</v>
      </c>
      <c r="O4342" s="187">
        <f t="shared" si="555"/>
        <v>0</v>
      </c>
      <c r="P4342" s="59">
        <f t="shared" si="554"/>
        <v>100</v>
      </c>
    </row>
    <row r="4343" spans="1:16" s="2" customFormat="1" ht="14.25" customHeight="1" outlineLevel="2" x14ac:dyDescent="0.2">
      <c r="A4343" s="217">
        <f t="shared" si="553"/>
        <v>4340</v>
      </c>
      <c r="B4343" s="57" t="s">
        <v>5691</v>
      </c>
      <c r="C4343" s="58" t="s">
        <v>5274</v>
      </c>
      <c r="D4343" s="58" t="s">
        <v>5200</v>
      </c>
      <c r="E4343" s="58" t="s">
        <v>25</v>
      </c>
      <c r="F4343" s="58" t="s">
        <v>35</v>
      </c>
      <c r="G4343" s="58" t="s">
        <v>86</v>
      </c>
      <c r="H4343" s="58" t="s">
        <v>5276</v>
      </c>
      <c r="I4343" s="58" t="s">
        <v>25</v>
      </c>
      <c r="J4343" s="58" t="s">
        <v>25</v>
      </c>
      <c r="K4343" s="57" t="s">
        <v>5692</v>
      </c>
      <c r="L4343" s="184">
        <v>0</v>
      </c>
      <c r="M4343" s="185">
        <v>50</v>
      </c>
      <c r="N4343" s="186">
        <v>50</v>
      </c>
      <c r="O4343" s="187">
        <f t="shared" si="555"/>
        <v>0</v>
      </c>
      <c r="P4343" s="59">
        <f t="shared" si="554"/>
        <v>100</v>
      </c>
    </row>
    <row r="4344" spans="1:16" s="2" customFormat="1" ht="28.5" outlineLevel="2" x14ac:dyDescent="0.2">
      <c r="A4344" s="217">
        <f t="shared" si="553"/>
        <v>4341</v>
      </c>
      <c r="B4344" s="57" t="s">
        <v>5693</v>
      </c>
      <c r="C4344" s="58" t="s">
        <v>5274</v>
      </c>
      <c r="D4344" s="58" t="s">
        <v>5200</v>
      </c>
      <c r="E4344" s="58" t="s">
        <v>25</v>
      </c>
      <c r="F4344" s="58" t="s">
        <v>35</v>
      </c>
      <c r="G4344" s="58" t="s">
        <v>86</v>
      </c>
      <c r="H4344" s="58" t="s">
        <v>5276</v>
      </c>
      <c r="I4344" s="58" t="s">
        <v>25</v>
      </c>
      <c r="J4344" s="58" t="s">
        <v>25</v>
      </c>
      <c r="K4344" s="57" t="s">
        <v>5694</v>
      </c>
      <c r="L4344" s="184">
        <v>0</v>
      </c>
      <c r="M4344" s="185">
        <v>26</v>
      </c>
      <c r="N4344" s="186">
        <v>26</v>
      </c>
      <c r="O4344" s="187">
        <f t="shared" si="555"/>
        <v>0</v>
      </c>
      <c r="P4344" s="59">
        <f t="shared" si="554"/>
        <v>100</v>
      </c>
    </row>
    <row r="4345" spans="1:16" s="2" customFormat="1" ht="14.25" customHeight="1" outlineLevel="2" x14ac:dyDescent="0.2">
      <c r="A4345" s="217">
        <f t="shared" si="553"/>
        <v>4342</v>
      </c>
      <c r="B4345" s="57" t="s">
        <v>5695</v>
      </c>
      <c r="C4345" s="58" t="s">
        <v>5274</v>
      </c>
      <c r="D4345" s="58" t="s">
        <v>5200</v>
      </c>
      <c r="E4345" s="58" t="s">
        <v>25</v>
      </c>
      <c r="F4345" s="58" t="s">
        <v>35</v>
      </c>
      <c r="G4345" s="58" t="s">
        <v>86</v>
      </c>
      <c r="H4345" s="58" t="s">
        <v>5276</v>
      </c>
      <c r="I4345" s="58" t="s">
        <v>25</v>
      </c>
      <c r="J4345" s="58" t="s">
        <v>25</v>
      </c>
      <c r="K4345" s="57" t="s">
        <v>5696</v>
      </c>
      <c r="L4345" s="184">
        <v>0</v>
      </c>
      <c r="M4345" s="185">
        <v>100</v>
      </c>
      <c r="N4345" s="186">
        <v>100</v>
      </c>
      <c r="O4345" s="187">
        <f t="shared" si="555"/>
        <v>0</v>
      </c>
      <c r="P4345" s="59">
        <f t="shared" si="554"/>
        <v>100</v>
      </c>
    </row>
    <row r="4346" spans="1:16" s="2" customFormat="1" ht="28.5" outlineLevel="2" x14ac:dyDescent="0.2">
      <c r="A4346" s="217">
        <f t="shared" si="553"/>
        <v>4343</v>
      </c>
      <c r="B4346" s="57" t="s">
        <v>5697</v>
      </c>
      <c r="C4346" s="58" t="s">
        <v>5274</v>
      </c>
      <c r="D4346" s="58" t="s">
        <v>5200</v>
      </c>
      <c r="E4346" s="58" t="s">
        <v>25</v>
      </c>
      <c r="F4346" s="58" t="s">
        <v>35</v>
      </c>
      <c r="G4346" s="58" t="s">
        <v>86</v>
      </c>
      <c r="H4346" s="58" t="s">
        <v>5276</v>
      </c>
      <c r="I4346" s="58" t="s">
        <v>25</v>
      </c>
      <c r="J4346" s="58" t="s">
        <v>25</v>
      </c>
      <c r="K4346" s="57" t="s">
        <v>5698</v>
      </c>
      <c r="L4346" s="184">
        <v>0</v>
      </c>
      <c r="M4346" s="185">
        <v>50</v>
      </c>
      <c r="N4346" s="186">
        <v>50</v>
      </c>
      <c r="O4346" s="187">
        <f t="shared" si="555"/>
        <v>0</v>
      </c>
      <c r="P4346" s="59">
        <f t="shared" si="554"/>
        <v>100</v>
      </c>
    </row>
    <row r="4347" spans="1:16" s="2" customFormat="1" ht="14.25" customHeight="1" outlineLevel="2" x14ac:dyDescent="0.2">
      <c r="A4347" s="217">
        <f t="shared" si="553"/>
        <v>4344</v>
      </c>
      <c r="B4347" s="57" t="s">
        <v>5699</v>
      </c>
      <c r="C4347" s="58" t="s">
        <v>5274</v>
      </c>
      <c r="D4347" s="58" t="s">
        <v>5200</v>
      </c>
      <c r="E4347" s="58" t="s">
        <v>25</v>
      </c>
      <c r="F4347" s="58" t="s">
        <v>35</v>
      </c>
      <c r="G4347" s="58" t="s">
        <v>86</v>
      </c>
      <c r="H4347" s="58" t="s">
        <v>5276</v>
      </c>
      <c r="I4347" s="58" t="s">
        <v>25</v>
      </c>
      <c r="J4347" s="58" t="s">
        <v>25</v>
      </c>
      <c r="K4347" s="57" t="s">
        <v>5700</v>
      </c>
      <c r="L4347" s="184">
        <v>0</v>
      </c>
      <c r="M4347" s="185">
        <v>50</v>
      </c>
      <c r="N4347" s="186">
        <v>50</v>
      </c>
      <c r="O4347" s="187">
        <f t="shared" si="555"/>
        <v>0</v>
      </c>
      <c r="P4347" s="59">
        <f t="shared" si="554"/>
        <v>100</v>
      </c>
    </row>
    <row r="4348" spans="1:16" s="2" customFormat="1" ht="28.5" outlineLevel="2" x14ac:dyDescent="0.2">
      <c r="A4348" s="217">
        <f t="shared" si="553"/>
        <v>4345</v>
      </c>
      <c r="B4348" s="57" t="s">
        <v>5701</v>
      </c>
      <c r="C4348" s="58" t="s">
        <v>5274</v>
      </c>
      <c r="D4348" s="58" t="s">
        <v>5200</v>
      </c>
      <c r="E4348" s="58" t="s">
        <v>25</v>
      </c>
      <c r="F4348" s="58" t="s">
        <v>35</v>
      </c>
      <c r="G4348" s="58" t="s">
        <v>86</v>
      </c>
      <c r="H4348" s="58" t="s">
        <v>5276</v>
      </c>
      <c r="I4348" s="58" t="s">
        <v>25</v>
      </c>
      <c r="J4348" s="58" t="s">
        <v>25</v>
      </c>
      <c r="K4348" s="57" t="s">
        <v>5702</v>
      </c>
      <c r="L4348" s="184">
        <v>0</v>
      </c>
      <c r="M4348" s="185">
        <v>50</v>
      </c>
      <c r="N4348" s="186">
        <v>50</v>
      </c>
      <c r="O4348" s="187">
        <f t="shared" si="555"/>
        <v>0</v>
      </c>
      <c r="P4348" s="59">
        <f t="shared" si="554"/>
        <v>100</v>
      </c>
    </row>
    <row r="4349" spans="1:16" s="2" customFormat="1" ht="14.25" customHeight="1" outlineLevel="2" x14ac:dyDescent="0.2">
      <c r="A4349" s="217">
        <f t="shared" si="553"/>
        <v>4346</v>
      </c>
      <c r="B4349" s="57" t="s">
        <v>5703</v>
      </c>
      <c r="C4349" s="58" t="s">
        <v>5274</v>
      </c>
      <c r="D4349" s="58" t="s">
        <v>5200</v>
      </c>
      <c r="E4349" s="58" t="s">
        <v>25</v>
      </c>
      <c r="F4349" s="58" t="s">
        <v>35</v>
      </c>
      <c r="G4349" s="58" t="s">
        <v>86</v>
      </c>
      <c r="H4349" s="58" t="s">
        <v>5276</v>
      </c>
      <c r="I4349" s="58" t="s">
        <v>25</v>
      </c>
      <c r="J4349" s="58" t="s">
        <v>25</v>
      </c>
      <c r="K4349" s="57" t="s">
        <v>5704</v>
      </c>
      <c r="L4349" s="184">
        <v>0</v>
      </c>
      <c r="M4349" s="185">
        <v>150</v>
      </c>
      <c r="N4349" s="186">
        <v>150</v>
      </c>
      <c r="O4349" s="187">
        <f t="shared" si="555"/>
        <v>0</v>
      </c>
      <c r="P4349" s="59">
        <f t="shared" si="554"/>
        <v>100</v>
      </c>
    </row>
    <row r="4350" spans="1:16" s="2" customFormat="1" ht="14.25" customHeight="1" outlineLevel="2" x14ac:dyDescent="0.2">
      <c r="A4350" s="217">
        <f t="shared" si="553"/>
        <v>4347</v>
      </c>
      <c r="B4350" s="57" t="s">
        <v>5705</v>
      </c>
      <c r="C4350" s="58" t="s">
        <v>5274</v>
      </c>
      <c r="D4350" s="58" t="s">
        <v>5200</v>
      </c>
      <c r="E4350" s="58" t="s">
        <v>25</v>
      </c>
      <c r="F4350" s="58" t="s">
        <v>35</v>
      </c>
      <c r="G4350" s="58" t="s">
        <v>86</v>
      </c>
      <c r="H4350" s="58" t="s">
        <v>5276</v>
      </c>
      <c r="I4350" s="58" t="s">
        <v>25</v>
      </c>
      <c r="J4350" s="58" t="s">
        <v>25</v>
      </c>
      <c r="K4350" s="57" t="s">
        <v>5706</v>
      </c>
      <c r="L4350" s="184">
        <v>0</v>
      </c>
      <c r="M4350" s="185">
        <v>41</v>
      </c>
      <c r="N4350" s="186">
        <v>41</v>
      </c>
      <c r="O4350" s="187">
        <f t="shared" si="555"/>
        <v>0</v>
      </c>
      <c r="P4350" s="59">
        <f t="shared" si="554"/>
        <v>100</v>
      </c>
    </row>
    <row r="4351" spans="1:16" s="2" customFormat="1" ht="14.25" customHeight="1" outlineLevel="2" x14ac:dyDescent="0.2">
      <c r="A4351" s="217">
        <f t="shared" si="553"/>
        <v>4348</v>
      </c>
      <c r="B4351" s="57" t="s">
        <v>5707</v>
      </c>
      <c r="C4351" s="58" t="s">
        <v>5274</v>
      </c>
      <c r="D4351" s="58" t="s">
        <v>5200</v>
      </c>
      <c r="E4351" s="58" t="s">
        <v>25</v>
      </c>
      <c r="F4351" s="58" t="s">
        <v>35</v>
      </c>
      <c r="G4351" s="58" t="s">
        <v>86</v>
      </c>
      <c r="H4351" s="58" t="s">
        <v>5276</v>
      </c>
      <c r="I4351" s="58" t="s">
        <v>25</v>
      </c>
      <c r="J4351" s="58" t="s">
        <v>25</v>
      </c>
      <c r="K4351" s="57" t="s">
        <v>5708</v>
      </c>
      <c r="L4351" s="184">
        <v>0</v>
      </c>
      <c r="M4351" s="185">
        <v>40</v>
      </c>
      <c r="N4351" s="186">
        <v>40</v>
      </c>
      <c r="O4351" s="187">
        <f t="shared" si="555"/>
        <v>0</v>
      </c>
      <c r="P4351" s="59">
        <f t="shared" si="554"/>
        <v>100</v>
      </c>
    </row>
    <row r="4352" spans="1:16" s="2" customFormat="1" ht="28.5" outlineLevel="2" x14ac:dyDescent="0.2">
      <c r="A4352" s="217">
        <f t="shared" si="553"/>
        <v>4349</v>
      </c>
      <c r="B4352" s="57" t="s">
        <v>5709</v>
      </c>
      <c r="C4352" s="58" t="s">
        <v>5274</v>
      </c>
      <c r="D4352" s="58" t="s">
        <v>5200</v>
      </c>
      <c r="E4352" s="58" t="s">
        <v>25</v>
      </c>
      <c r="F4352" s="58" t="s">
        <v>35</v>
      </c>
      <c r="G4352" s="58" t="s">
        <v>86</v>
      </c>
      <c r="H4352" s="58" t="s">
        <v>5276</v>
      </c>
      <c r="I4352" s="58" t="s">
        <v>25</v>
      </c>
      <c r="J4352" s="58" t="s">
        <v>25</v>
      </c>
      <c r="K4352" s="57" t="s">
        <v>5710</v>
      </c>
      <c r="L4352" s="184">
        <v>0</v>
      </c>
      <c r="M4352" s="185">
        <v>150</v>
      </c>
      <c r="N4352" s="186">
        <v>150</v>
      </c>
      <c r="O4352" s="187">
        <f t="shared" si="555"/>
        <v>0</v>
      </c>
      <c r="P4352" s="59">
        <f t="shared" si="554"/>
        <v>100</v>
      </c>
    </row>
    <row r="4353" spans="1:16" s="2" customFormat="1" ht="28.5" outlineLevel="2" x14ac:dyDescent="0.2">
      <c r="A4353" s="217">
        <f t="shared" si="553"/>
        <v>4350</v>
      </c>
      <c r="B4353" s="57" t="s">
        <v>5711</v>
      </c>
      <c r="C4353" s="58" t="s">
        <v>5274</v>
      </c>
      <c r="D4353" s="58" t="s">
        <v>5200</v>
      </c>
      <c r="E4353" s="58" t="s">
        <v>25</v>
      </c>
      <c r="F4353" s="58" t="s">
        <v>35</v>
      </c>
      <c r="G4353" s="58" t="s">
        <v>86</v>
      </c>
      <c r="H4353" s="58" t="s">
        <v>5276</v>
      </c>
      <c r="I4353" s="58" t="s">
        <v>25</v>
      </c>
      <c r="J4353" s="58" t="s">
        <v>25</v>
      </c>
      <c r="K4353" s="57" t="s">
        <v>5712</v>
      </c>
      <c r="L4353" s="184">
        <v>0</v>
      </c>
      <c r="M4353" s="185">
        <v>120</v>
      </c>
      <c r="N4353" s="186">
        <v>120</v>
      </c>
      <c r="O4353" s="187">
        <f t="shared" si="555"/>
        <v>0</v>
      </c>
      <c r="P4353" s="59">
        <f t="shared" si="554"/>
        <v>100</v>
      </c>
    </row>
    <row r="4354" spans="1:16" s="2" customFormat="1" ht="28.5" outlineLevel="2" x14ac:dyDescent="0.2">
      <c r="A4354" s="217">
        <f t="shared" si="553"/>
        <v>4351</v>
      </c>
      <c r="B4354" s="57" t="s">
        <v>5713</v>
      </c>
      <c r="C4354" s="58" t="s">
        <v>5274</v>
      </c>
      <c r="D4354" s="58" t="s">
        <v>5200</v>
      </c>
      <c r="E4354" s="58" t="s">
        <v>25</v>
      </c>
      <c r="F4354" s="58" t="s">
        <v>35</v>
      </c>
      <c r="G4354" s="58" t="s">
        <v>86</v>
      </c>
      <c r="H4354" s="58" t="s">
        <v>5276</v>
      </c>
      <c r="I4354" s="58" t="s">
        <v>25</v>
      </c>
      <c r="J4354" s="58" t="s">
        <v>25</v>
      </c>
      <c r="K4354" s="57" t="s">
        <v>5714</v>
      </c>
      <c r="L4354" s="184">
        <v>0</v>
      </c>
      <c r="M4354" s="185">
        <v>21</v>
      </c>
      <c r="N4354" s="186">
        <v>21</v>
      </c>
      <c r="O4354" s="187">
        <f t="shared" si="555"/>
        <v>0</v>
      </c>
      <c r="P4354" s="59">
        <f t="shared" si="554"/>
        <v>100</v>
      </c>
    </row>
    <row r="4355" spans="1:16" s="2" customFormat="1" ht="14.25" customHeight="1" outlineLevel="2" x14ac:dyDescent="0.2">
      <c r="A4355" s="217">
        <f t="shared" si="553"/>
        <v>4352</v>
      </c>
      <c r="B4355" s="57" t="s">
        <v>5715</v>
      </c>
      <c r="C4355" s="58" t="s">
        <v>5274</v>
      </c>
      <c r="D4355" s="58" t="s">
        <v>5200</v>
      </c>
      <c r="E4355" s="58" t="s">
        <v>25</v>
      </c>
      <c r="F4355" s="58" t="s">
        <v>35</v>
      </c>
      <c r="G4355" s="58" t="s">
        <v>86</v>
      </c>
      <c r="H4355" s="58" t="s">
        <v>5276</v>
      </c>
      <c r="I4355" s="58" t="s">
        <v>25</v>
      </c>
      <c r="J4355" s="58" t="s">
        <v>25</v>
      </c>
      <c r="K4355" s="57" t="s">
        <v>5716</v>
      </c>
      <c r="L4355" s="184">
        <v>0</v>
      </c>
      <c r="M4355" s="185">
        <v>50</v>
      </c>
      <c r="N4355" s="186">
        <v>50</v>
      </c>
      <c r="O4355" s="187">
        <f t="shared" si="555"/>
        <v>0</v>
      </c>
      <c r="P4355" s="59">
        <f t="shared" si="554"/>
        <v>100</v>
      </c>
    </row>
    <row r="4356" spans="1:16" s="2" customFormat="1" ht="14.25" customHeight="1" outlineLevel="2" x14ac:dyDescent="0.2">
      <c r="A4356" s="217">
        <f t="shared" si="553"/>
        <v>4353</v>
      </c>
      <c r="B4356" s="57" t="s">
        <v>5717</v>
      </c>
      <c r="C4356" s="58" t="s">
        <v>5274</v>
      </c>
      <c r="D4356" s="58" t="s">
        <v>5200</v>
      </c>
      <c r="E4356" s="58" t="s">
        <v>25</v>
      </c>
      <c r="F4356" s="58" t="s">
        <v>35</v>
      </c>
      <c r="G4356" s="58" t="s">
        <v>86</v>
      </c>
      <c r="H4356" s="58" t="s">
        <v>5276</v>
      </c>
      <c r="I4356" s="58" t="s">
        <v>25</v>
      </c>
      <c r="J4356" s="58" t="s">
        <v>25</v>
      </c>
      <c r="K4356" s="57" t="s">
        <v>5718</v>
      </c>
      <c r="L4356" s="184">
        <v>0</v>
      </c>
      <c r="M4356" s="185">
        <v>50</v>
      </c>
      <c r="N4356" s="186">
        <v>50</v>
      </c>
      <c r="O4356" s="187">
        <f t="shared" si="555"/>
        <v>0</v>
      </c>
      <c r="P4356" s="59">
        <f t="shared" si="554"/>
        <v>100</v>
      </c>
    </row>
    <row r="4357" spans="1:16" s="2" customFormat="1" ht="28.5" outlineLevel="2" x14ac:dyDescent="0.2">
      <c r="A4357" s="217">
        <f t="shared" si="553"/>
        <v>4354</v>
      </c>
      <c r="B4357" s="57" t="s">
        <v>5719</v>
      </c>
      <c r="C4357" s="58" t="s">
        <v>5274</v>
      </c>
      <c r="D4357" s="58" t="s">
        <v>5200</v>
      </c>
      <c r="E4357" s="58" t="s">
        <v>25</v>
      </c>
      <c r="F4357" s="58" t="s">
        <v>35</v>
      </c>
      <c r="G4357" s="58" t="s">
        <v>86</v>
      </c>
      <c r="H4357" s="58" t="s">
        <v>5276</v>
      </c>
      <c r="I4357" s="58" t="s">
        <v>25</v>
      </c>
      <c r="J4357" s="58" t="s">
        <v>25</v>
      </c>
      <c r="K4357" s="57" t="s">
        <v>5720</v>
      </c>
      <c r="L4357" s="184">
        <v>0</v>
      </c>
      <c r="M4357" s="185">
        <v>50</v>
      </c>
      <c r="N4357" s="186">
        <v>50</v>
      </c>
      <c r="O4357" s="187">
        <f t="shared" si="555"/>
        <v>0</v>
      </c>
      <c r="P4357" s="59">
        <f t="shared" si="554"/>
        <v>100</v>
      </c>
    </row>
    <row r="4358" spans="1:16" s="2" customFormat="1" ht="14.25" customHeight="1" outlineLevel="2" x14ac:dyDescent="0.2">
      <c r="A4358" s="217">
        <f t="shared" ref="A4358:A4421" si="556">A4357+1</f>
        <v>4355</v>
      </c>
      <c r="B4358" s="57" t="s">
        <v>5721</v>
      </c>
      <c r="C4358" s="58" t="s">
        <v>5274</v>
      </c>
      <c r="D4358" s="58" t="s">
        <v>5200</v>
      </c>
      <c r="E4358" s="58" t="s">
        <v>25</v>
      </c>
      <c r="F4358" s="58" t="s">
        <v>35</v>
      </c>
      <c r="G4358" s="58" t="s">
        <v>86</v>
      </c>
      <c r="H4358" s="58" t="s">
        <v>5276</v>
      </c>
      <c r="I4358" s="58" t="s">
        <v>25</v>
      </c>
      <c r="J4358" s="58" t="s">
        <v>25</v>
      </c>
      <c r="K4358" s="57" t="s">
        <v>5722</v>
      </c>
      <c r="L4358" s="184">
        <v>0</v>
      </c>
      <c r="M4358" s="185">
        <v>200</v>
      </c>
      <c r="N4358" s="186">
        <v>200</v>
      </c>
      <c r="O4358" s="187">
        <f t="shared" si="555"/>
        <v>0</v>
      </c>
      <c r="P4358" s="59">
        <f t="shared" si="554"/>
        <v>100</v>
      </c>
    </row>
    <row r="4359" spans="1:16" s="2" customFormat="1" ht="14.25" customHeight="1" outlineLevel="2" x14ac:dyDescent="0.2">
      <c r="A4359" s="217">
        <f t="shared" si="556"/>
        <v>4356</v>
      </c>
      <c r="B4359" s="57" t="s">
        <v>5723</v>
      </c>
      <c r="C4359" s="58" t="s">
        <v>5274</v>
      </c>
      <c r="D4359" s="58" t="s">
        <v>5200</v>
      </c>
      <c r="E4359" s="58" t="s">
        <v>25</v>
      </c>
      <c r="F4359" s="58" t="s">
        <v>35</v>
      </c>
      <c r="G4359" s="58" t="s">
        <v>86</v>
      </c>
      <c r="H4359" s="58" t="s">
        <v>5276</v>
      </c>
      <c r="I4359" s="58" t="s">
        <v>25</v>
      </c>
      <c r="J4359" s="58" t="s">
        <v>25</v>
      </c>
      <c r="K4359" s="57" t="s">
        <v>5724</v>
      </c>
      <c r="L4359" s="184">
        <v>0</v>
      </c>
      <c r="M4359" s="185">
        <v>40</v>
      </c>
      <c r="N4359" s="186">
        <v>40</v>
      </c>
      <c r="O4359" s="187">
        <f t="shared" si="555"/>
        <v>0</v>
      </c>
      <c r="P4359" s="59">
        <f t="shared" si="554"/>
        <v>100</v>
      </c>
    </row>
    <row r="4360" spans="1:16" s="2" customFormat="1" ht="28.5" outlineLevel="2" x14ac:dyDescent="0.2">
      <c r="A4360" s="217">
        <f t="shared" si="556"/>
        <v>4357</v>
      </c>
      <c r="B4360" s="57" t="s">
        <v>5725</v>
      </c>
      <c r="C4360" s="58" t="s">
        <v>5274</v>
      </c>
      <c r="D4360" s="58" t="s">
        <v>5200</v>
      </c>
      <c r="E4360" s="58" t="s">
        <v>25</v>
      </c>
      <c r="F4360" s="58" t="s">
        <v>35</v>
      </c>
      <c r="G4360" s="58" t="s">
        <v>86</v>
      </c>
      <c r="H4360" s="58" t="s">
        <v>5276</v>
      </c>
      <c r="I4360" s="58" t="s">
        <v>25</v>
      </c>
      <c r="J4360" s="58" t="s">
        <v>25</v>
      </c>
      <c r="K4360" s="57" t="s">
        <v>5726</v>
      </c>
      <c r="L4360" s="184">
        <v>0</v>
      </c>
      <c r="M4360" s="185">
        <v>80</v>
      </c>
      <c r="N4360" s="186">
        <v>80</v>
      </c>
      <c r="O4360" s="187">
        <f t="shared" si="555"/>
        <v>0</v>
      </c>
      <c r="P4360" s="59">
        <f t="shared" si="554"/>
        <v>100</v>
      </c>
    </row>
    <row r="4361" spans="1:16" s="2" customFormat="1" ht="28.5" outlineLevel="2" x14ac:dyDescent="0.2">
      <c r="A4361" s="217">
        <f t="shared" si="556"/>
        <v>4358</v>
      </c>
      <c r="B4361" s="57" t="s">
        <v>5727</v>
      </c>
      <c r="C4361" s="58" t="s">
        <v>5274</v>
      </c>
      <c r="D4361" s="58" t="s">
        <v>5200</v>
      </c>
      <c r="E4361" s="58" t="s">
        <v>25</v>
      </c>
      <c r="F4361" s="58" t="s">
        <v>35</v>
      </c>
      <c r="G4361" s="58" t="s">
        <v>86</v>
      </c>
      <c r="H4361" s="58" t="s">
        <v>5276</v>
      </c>
      <c r="I4361" s="58" t="s">
        <v>25</v>
      </c>
      <c r="J4361" s="58" t="s">
        <v>25</v>
      </c>
      <c r="K4361" s="57" t="s">
        <v>5728</v>
      </c>
      <c r="L4361" s="184">
        <v>0</v>
      </c>
      <c r="M4361" s="185">
        <v>100</v>
      </c>
      <c r="N4361" s="186">
        <v>100</v>
      </c>
      <c r="O4361" s="187">
        <f t="shared" si="555"/>
        <v>0</v>
      </c>
      <c r="P4361" s="59">
        <f t="shared" si="554"/>
        <v>100</v>
      </c>
    </row>
    <row r="4362" spans="1:16" s="2" customFormat="1" ht="28.5" outlineLevel="2" x14ac:dyDescent="0.2">
      <c r="A4362" s="217">
        <f t="shared" si="556"/>
        <v>4359</v>
      </c>
      <c r="B4362" s="57" t="s">
        <v>5729</v>
      </c>
      <c r="C4362" s="58" t="s">
        <v>5274</v>
      </c>
      <c r="D4362" s="58" t="s">
        <v>5200</v>
      </c>
      <c r="E4362" s="58" t="s">
        <v>25</v>
      </c>
      <c r="F4362" s="58" t="s">
        <v>35</v>
      </c>
      <c r="G4362" s="58" t="s">
        <v>86</v>
      </c>
      <c r="H4362" s="58" t="s">
        <v>5276</v>
      </c>
      <c r="I4362" s="58" t="s">
        <v>25</v>
      </c>
      <c r="J4362" s="58" t="s">
        <v>25</v>
      </c>
      <c r="K4362" s="57" t="s">
        <v>5730</v>
      </c>
      <c r="L4362" s="184">
        <v>0</v>
      </c>
      <c r="M4362" s="185">
        <v>100</v>
      </c>
      <c r="N4362" s="186">
        <v>100</v>
      </c>
      <c r="O4362" s="187">
        <f t="shared" si="555"/>
        <v>0</v>
      </c>
      <c r="P4362" s="59">
        <f t="shared" si="554"/>
        <v>100</v>
      </c>
    </row>
    <row r="4363" spans="1:16" s="2" customFormat="1" ht="28.5" outlineLevel="2" x14ac:dyDescent="0.2">
      <c r="A4363" s="217">
        <f t="shared" si="556"/>
        <v>4360</v>
      </c>
      <c r="B4363" s="57" t="s">
        <v>5731</v>
      </c>
      <c r="C4363" s="58" t="s">
        <v>5274</v>
      </c>
      <c r="D4363" s="58" t="s">
        <v>5200</v>
      </c>
      <c r="E4363" s="58" t="s">
        <v>25</v>
      </c>
      <c r="F4363" s="58" t="s">
        <v>35</v>
      </c>
      <c r="G4363" s="58" t="s">
        <v>86</v>
      </c>
      <c r="H4363" s="58" t="s">
        <v>5276</v>
      </c>
      <c r="I4363" s="58" t="s">
        <v>25</v>
      </c>
      <c r="J4363" s="58" t="s">
        <v>25</v>
      </c>
      <c r="K4363" s="57" t="s">
        <v>5732</v>
      </c>
      <c r="L4363" s="184">
        <v>0</v>
      </c>
      <c r="M4363" s="185">
        <v>150</v>
      </c>
      <c r="N4363" s="186">
        <v>150</v>
      </c>
      <c r="O4363" s="187">
        <f t="shared" si="555"/>
        <v>0</v>
      </c>
      <c r="P4363" s="59">
        <f t="shared" si="554"/>
        <v>100</v>
      </c>
    </row>
    <row r="4364" spans="1:16" s="2" customFormat="1" ht="28.5" outlineLevel="2" x14ac:dyDescent="0.2">
      <c r="A4364" s="217">
        <f t="shared" si="556"/>
        <v>4361</v>
      </c>
      <c r="B4364" s="57" t="s">
        <v>5733</v>
      </c>
      <c r="C4364" s="58" t="s">
        <v>5274</v>
      </c>
      <c r="D4364" s="58" t="s">
        <v>5200</v>
      </c>
      <c r="E4364" s="58" t="s">
        <v>25</v>
      </c>
      <c r="F4364" s="58" t="s">
        <v>35</v>
      </c>
      <c r="G4364" s="58" t="s">
        <v>86</v>
      </c>
      <c r="H4364" s="58" t="s">
        <v>5276</v>
      </c>
      <c r="I4364" s="58" t="s">
        <v>25</v>
      </c>
      <c r="J4364" s="58" t="s">
        <v>25</v>
      </c>
      <c r="K4364" s="57" t="s">
        <v>5734</v>
      </c>
      <c r="L4364" s="184">
        <v>0</v>
      </c>
      <c r="M4364" s="185">
        <v>35</v>
      </c>
      <c r="N4364" s="186">
        <v>35</v>
      </c>
      <c r="O4364" s="187">
        <f t="shared" si="555"/>
        <v>0</v>
      </c>
      <c r="P4364" s="59">
        <f t="shared" si="554"/>
        <v>100</v>
      </c>
    </row>
    <row r="4365" spans="1:16" s="2" customFormat="1" ht="14.25" customHeight="1" outlineLevel="2" x14ac:dyDescent="0.2">
      <c r="A4365" s="217">
        <f t="shared" si="556"/>
        <v>4362</v>
      </c>
      <c r="B4365" s="57" t="s">
        <v>5735</v>
      </c>
      <c r="C4365" s="58" t="s">
        <v>5274</v>
      </c>
      <c r="D4365" s="58" t="s">
        <v>5200</v>
      </c>
      <c r="E4365" s="58" t="s">
        <v>25</v>
      </c>
      <c r="F4365" s="58" t="s">
        <v>35</v>
      </c>
      <c r="G4365" s="58" t="s">
        <v>86</v>
      </c>
      <c r="H4365" s="58" t="s">
        <v>5276</v>
      </c>
      <c r="I4365" s="58" t="s">
        <v>25</v>
      </c>
      <c r="J4365" s="58" t="s">
        <v>25</v>
      </c>
      <c r="K4365" s="57" t="s">
        <v>5734</v>
      </c>
      <c r="L4365" s="184">
        <v>0</v>
      </c>
      <c r="M4365" s="185">
        <v>60</v>
      </c>
      <c r="N4365" s="186">
        <v>60</v>
      </c>
      <c r="O4365" s="187">
        <f t="shared" si="555"/>
        <v>0</v>
      </c>
      <c r="P4365" s="59">
        <f t="shared" si="554"/>
        <v>100</v>
      </c>
    </row>
    <row r="4366" spans="1:16" s="2" customFormat="1" ht="28.5" outlineLevel="2" x14ac:dyDescent="0.2">
      <c r="A4366" s="217">
        <f t="shared" si="556"/>
        <v>4363</v>
      </c>
      <c r="B4366" s="57" t="s">
        <v>5736</v>
      </c>
      <c r="C4366" s="58" t="s">
        <v>5274</v>
      </c>
      <c r="D4366" s="58" t="s">
        <v>5200</v>
      </c>
      <c r="E4366" s="58" t="s">
        <v>25</v>
      </c>
      <c r="F4366" s="58" t="s">
        <v>35</v>
      </c>
      <c r="G4366" s="58" t="s">
        <v>86</v>
      </c>
      <c r="H4366" s="58" t="s">
        <v>5276</v>
      </c>
      <c r="I4366" s="58" t="s">
        <v>25</v>
      </c>
      <c r="J4366" s="58" t="s">
        <v>25</v>
      </c>
      <c r="K4366" s="57" t="s">
        <v>5737</v>
      </c>
      <c r="L4366" s="184">
        <v>0</v>
      </c>
      <c r="M4366" s="185">
        <v>50</v>
      </c>
      <c r="N4366" s="186">
        <v>50</v>
      </c>
      <c r="O4366" s="187">
        <f t="shared" si="555"/>
        <v>0</v>
      </c>
      <c r="P4366" s="59">
        <f t="shared" si="554"/>
        <v>100</v>
      </c>
    </row>
    <row r="4367" spans="1:16" s="2" customFormat="1" ht="28.5" outlineLevel="2" x14ac:dyDescent="0.2">
      <c r="A4367" s="217">
        <f t="shared" si="556"/>
        <v>4364</v>
      </c>
      <c r="B4367" s="57" t="s">
        <v>5738</v>
      </c>
      <c r="C4367" s="58" t="s">
        <v>5274</v>
      </c>
      <c r="D4367" s="58" t="s">
        <v>5200</v>
      </c>
      <c r="E4367" s="58" t="s">
        <v>25</v>
      </c>
      <c r="F4367" s="58" t="s">
        <v>35</v>
      </c>
      <c r="G4367" s="58" t="s">
        <v>86</v>
      </c>
      <c r="H4367" s="58" t="s">
        <v>5276</v>
      </c>
      <c r="I4367" s="58" t="s">
        <v>25</v>
      </c>
      <c r="J4367" s="58" t="s">
        <v>25</v>
      </c>
      <c r="K4367" s="57" t="s">
        <v>5739</v>
      </c>
      <c r="L4367" s="184">
        <v>0</v>
      </c>
      <c r="M4367" s="185">
        <v>70</v>
      </c>
      <c r="N4367" s="186">
        <v>70</v>
      </c>
      <c r="O4367" s="187">
        <f t="shared" si="555"/>
        <v>0</v>
      </c>
      <c r="P4367" s="59">
        <f t="shared" si="554"/>
        <v>100</v>
      </c>
    </row>
    <row r="4368" spans="1:16" s="2" customFormat="1" ht="14.25" customHeight="1" outlineLevel="2" x14ac:dyDescent="0.2">
      <c r="A4368" s="217">
        <f t="shared" si="556"/>
        <v>4365</v>
      </c>
      <c r="B4368" s="57" t="s">
        <v>5740</v>
      </c>
      <c r="C4368" s="58" t="s">
        <v>5274</v>
      </c>
      <c r="D4368" s="58" t="s">
        <v>5200</v>
      </c>
      <c r="E4368" s="58" t="s">
        <v>25</v>
      </c>
      <c r="F4368" s="58" t="s">
        <v>35</v>
      </c>
      <c r="G4368" s="58" t="s">
        <v>86</v>
      </c>
      <c r="H4368" s="58" t="s">
        <v>5276</v>
      </c>
      <c r="I4368" s="58" t="s">
        <v>25</v>
      </c>
      <c r="J4368" s="58" t="s">
        <v>25</v>
      </c>
      <c r="K4368" s="57" t="s">
        <v>5741</v>
      </c>
      <c r="L4368" s="184">
        <v>0</v>
      </c>
      <c r="M4368" s="185">
        <v>50</v>
      </c>
      <c r="N4368" s="186">
        <v>50</v>
      </c>
      <c r="O4368" s="187">
        <f t="shared" si="555"/>
        <v>0</v>
      </c>
      <c r="P4368" s="59">
        <f t="shared" si="554"/>
        <v>100</v>
      </c>
    </row>
    <row r="4369" spans="1:16" s="2" customFormat="1" ht="28.5" outlineLevel="2" x14ac:dyDescent="0.2">
      <c r="A4369" s="217">
        <f t="shared" si="556"/>
        <v>4366</v>
      </c>
      <c r="B4369" s="57" t="s">
        <v>5742</v>
      </c>
      <c r="C4369" s="58" t="s">
        <v>5274</v>
      </c>
      <c r="D4369" s="58" t="s">
        <v>5200</v>
      </c>
      <c r="E4369" s="58" t="s">
        <v>25</v>
      </c>
      <c r="F4369" s="58" t="s">
        <v>35</v>
      </c>
      <c r="G4369" s="58" t="s">
        <v>86</v>
      </c>
      <c r="H4369" s="58" t="s">
        <v>5276</v>
      </c>
      <c r="I4369" s="58" t="s">
        <v>25</v>
      </c>
      <c r="J4369" s="58" t="s">
        <v>25</v>
      </c>
      <c r="K4369" s="57" t="s">
        <v>5743</v>
      </c>
      <c r="L4369" s="184">
        <v>0</v>
      </c>
      <c r="M4369" s="185">
        <v>42</v>
      </c>
      <c r="N4369" s="186">
        <v>42</v>
      </c>
      <c r="O4369" s="187">
        <f t="shared" si="555"/>
        <v>0</v>
      </c>
      <c r="P4369" s="59">
        <f t="shared" si="554"/>
        <v>100</v>
      </c>
    </row>
    <row r="4370" spans="1:16" s="2" customFormat="1" ht="28.5" outlineLevel="2" x14ac:dyDescent="0.2">
      <c r="A4370" s="217">
        <f t="shared" si="556"/>
        <v>4367</v>
      </c>
      <c r="B4370" s="57" t="s">
        <v>5744</v>
      </c>
      <c r="C4370" s="58" t="s">
        <v>5274</v>
      </c>
      <c r="D4370" s="58" t="s">
        <v>5200</v>
      </c>
      <c r="E4370" s="58" t="s">
        <v>25</v>
      </c>
      <c r="F4370" s="58" t="s">
        <v>35</v>
      </c>
      <c r="G4370" s="58" t="s">
        <v>86</v>
      </c>
      <c r="H4370" s="58" t="s">
        <v>5276</v>
      </c>
      <c r="I4370" s="58" t="s">
        <v>25</v>
      </c>
      <c r="J4370" s="58" t="s">
        <v>25</v>
      </c>
      <c r="K4370" s="57" t="s">
        <v>5745</v>
      </c>
      <c r="L4370" s="184">
        <v>0</v>
      </c>
      <c r="M4370" s="185">
        <v>100</v>
      </c>
      <c r="N4370" s="186">
        <v>100</v>
      </c>
      <c r="O4370" s="187">
        <f t="shared" si="555"/>
        <v>0</v>
      </c>
      <c r="P4370" s="59">
        <f t="shared" si="554"/>
        <v>100</v>
      </c>
    </row>
    <row r="4371" spans="1:16" s="2" customFormat="1" ht="28.5" outlineLevel="2" x14ac:dyDescent="0.2">
      <c r="A4371" s="217">
        <f t="shared" si="556"/>
        <v>4368</v>
      </c>
      <c r="B4371" s="57" t="s">
        <v>5746</v>
      </c>
      <c r="C4371" s="58" t="s">
        <v>5274</v>
      </c>
      <c r="D4371" s="58" t="s">
        <v>5200</v>
      </c>
      <c r="E4371" s="58" t="s">
        <v>25</v>
      </c>
      <c r="F4371" s="58" t="s">
        <v>35</v>
      </c>
      <c r="G4371" s="58" t="s">
        <v>86</v>
      </c>
      <c r="H4371" s="58" t="s">
        <v>5276</v>
      </c>
      <c r="I4371" s="58" t="s">
        <v>25</v>
      </c>
      <c r="J4371" s="58" t="s">
        <v>25</v>
      </c>
      <c r="K4371" s="57" t="s">
        <v>5747</v>
      </c>
      <c r="L4371" s="184">
        <v>0</v>
      </c>
      <c r="M4371" s="185">
        <v>50</v>
      </c>
      <c r="N4371" s="186">
        <v>50</v>
      </c>
      <c r="O4371" s="187">
        <f t="shared" si="555"/>
        <v>0</v>
      </c>
      <c r="P4371" s="59">
        <f t="shared" si="554"/>
        <v>100</v>
      </c>
    </row>
    <row r="4372" spans="1:16" s="2" customFormat="1" ht="14.25" customHeight="1" outlineLevel="2" x14ac:dyDescent="0.2">
      <c r="A4372" s="217">
        <f t="shared" si="556"/>
        <v>4369</v>
      </c>
      <c r="B4372" s="57" t="s">
        <v>5748</v>
      </c>
      <c r="C4372" s="58" t="s">
        <v>5274</v>
      </c>
      <c r="D4372" s="58" t="s">
        <v>5200</v>
      </c>
      <c r="E4372" s="58" t="s">
        <v>25</v>
      </c>
      <c r="F4372" s="58" t="s">
        <v>35</v>
      </c>
      <c r="G4372" s="58" t="s">
        <v>86</v>
      </c>
      <c r="H4372" s="58" t="s">
        <v>5276</v>
      </c>
      <c r="I4372" s="58" t="s">
        <v>25</v>
      </c>
      <c r="J4372" s="58" t="s">
        <v>25</v>
      </c>
      <c r="K4372" s="57" t="s">
        <v>5749</v>
      </c>
      <c r="L4372" s="184">
        <v>0</v>
      </c>
      <c r="M4372" s="185">
        <v>100</v>
      </c>
      <c r="N4372" s="186">
        <v>100</v>
      </c>
      <c r="O4372" s="187">
        <f t="shared" si="555"/>
        <v>0</v>
      </c>
      <c r="P4372" s="59">
        <f t="shared" si="554"/>
        <v>100</v>
      </c>
    </row>
    <row r="4373" spans="1:16" s="2" customFormat="1" ht="28.5" outlineLevel="2" x14ac:dyDescent="0.2">
      <c r="A4373" s="217">
        <f t="shared" si="556"/>
        <v>4370</v>
      </c>
      <c r="B4373" s="57" t="s">
        <v>5750</v>
      </c>
      <c r="C4373" s="58" t="s">
        <v>5274</v>
      </c>
      <c r="D4373" s="58" t="s">
        <v>5200</v>
      </c>
      <c r="E4373" s="58" t="s">
        <v>25</v>
      </c>
      <c r="F4373" s="58" t="s">
        <v>35</v>
      </c>
      <c r="G4373" s="58" t="s">
        <v>86</v>
      </c>
      <c r="H4373" s="58" t="s">
        <v>5276</v>
      </c>
      <c r="I4373" s="58" t="s">
        <v>25</v>
      </c>
      <c r="J4373" s="58" t="s">
        <v>25</v>
      </c>
      <c r="K4373" s="57" t="s">
        <v>5751</v>
      </c>
      <c r="L4373" s="184">
        <v>0</v>
      </c>
      <c r="M4373" s="185">
        <v>60</v>
      </c>
      <c r="N4373" s="186">
        <v>60</v>
      </c>
      <c r="O4373" s="187">
        <f t="shared" si="555"/>
        <v>0</v>
      </c>
      <c r="P4373" s="59">
        <f t="shared" si="554"/>
        <v>100</v>
      </c>
    </row>
    <row r="4374" spans="1:16" s="2" customFormat="1" ht="28.5" outlineLevel="2" x14ac:dyDescent="0.2">
      <c r="A4374" s="217">
        <f t="shared" si="556"/>
        <v>4371</v>
      </c>
      <c r="B4374" s="57" t="s">
        <v>5752</v>
      </c>
      <c r="C4374" s="58" t="s">
        <v>5274</v>
      </c>
      <c r="D4374" s="58" t="s">
        <v>5200</v>
      </c>
      <c r="E4374" s="58" t="s">
        <v>25</v>
      </c>
      <c r="F4374" s="58" t="s">
        <v>35</v>
      </c>
      <c r="G4374" s="58" t="s">
        <v>86</v>
      </c>
      <c r="H4374" s="58" t="s">
        <v>5276</v>
      </c>
      <c r="I4374" s="58" t="s">
        <v>25</v>
      </c>
      <c r="J4374" s="58" t="s">
        <v>25</v>
      </c>
      <c r="K4374" s="57" t="s">
        <v>5753</v>
      </c>
      <c r="L4374" s="184">
        <v>0</v>
      </c>
      <c r="M4374" s="185">
        <v>220</v>
      </c>
      <c r="N4374" s="186">
        <v>220</v>
      </c>
      <c r="O4374" s="187">
        <f t="shared" si="555"/>
        <v>0</v>
      </c>
      <c r="P4374" s="59">
        <f t="shared" si="554"/>
        <v>100</v>
      </c>
    </row>
    <row r="4375" spans="1:16" s="2" customFormat="1" ht="28.5" outlineLevel="2" x14ac:dyDescent="0.2">
      <c r="A4375" s="217">
        <f t="shared" si="556"/>
        <v>4372</v>
      </c>
      <c r="B4375" s="57" t="s">
        <v>5754</v>
      </c>
      <c r="C4375" s="58" t="s">
        <v>5274</v>
      </c>
      <c r="D4375" s="58" t="s">
        <v>5200</v>
      </c>
      <c r="E4375" s="58" t="s">
        <v>25</v>
      </c>
      <c r="F4375" s="58" t="s">
        <v>35</v>
      </c>
      <c r="G4375" s="58" t="s">
        <v>86</v>
      </c>
      <c r="H4375" s="58" t="s">
        <v>5276</v>
      </c>
      <c r="I4375" s="58" t="s">
        <v>25</v>
      </c>
      <c r="J4375" s="58" t="s">
        <v>25</v>
      </c>
      <c r="K4375" s="57" t="s">
        <v>5755</v>
      </c>
      <c r="L4375" s="184">
        <v>0</v>
      </c>
      <c r="M4375" s="185">
        <v>59</v>
      </c>
      <c r="N4375" s="186">
        <v>59</v>
      </c>
      <c r="O4375" s="187">
        <f t="shared" si="555"/>
        <v>0</v>
      </c>
      <c r="P4375" s="59">
        <f t="shared" si="554"/>
        <v>100</v>
      </c>
    </row>
    <row r="4376" spans="1:16" s="2" customFormat="1" ht="28.5" outlineLevel="2" x14ac:dyDescent="0.2">
      <c r="A4376" s="217">
        <f t="shared" si="556"/>
        <v>4373</v>
      </c>
      <c r="B4376" s="57" t="s">
        <v>5756</v>
      </c>
      <c r="C4376" s="58" t="s">
        <v>5274</v>
      </c>
      <c r="D4376" s="58" t="s">
        <v>5200</v>
      </c>
      <c r="E4376" s="58" t="s">
        <v>25</v>
      </c>
      <c r="F4376" s="58" t="s">
        <v>35</v>
      </c>
      <c r="G4376" s="58" t="s">
        <v>86</v>
      </c>
      <c r="H4376" s="58" t="s">
        <v>5276</v>
      </c>
      <c r="I4376" s="58" t="s">
        <v>25</v>
      </c>
      <c r="J4376" s="58" t="s">
        <v>25</v>
      </c>
      <c r="K4376" s="57" t="s">
        <v>5757</v>
      </c>
      <c r="L4376" s="184">
        <v>0</v>
      </c>
      <c r="M4376" s="185">
        <v>10</v>
      </c>
      <c r="N4376" s="186">
        <v>10</v>
      </c>
      <c r="O4376" s="187">
        <f t="shared" si="555"/>
        <v>0</v>
      </c>
      <c r="P4376" s="59">
        <f t="shared" si="554"/>
        <v>100</v>
      </c>
    </row>
    <row r="4377" spans="1:16" s="2" customFormat="1" ht="28.5" outlineLevel="2" x14ac:dyDescent="0.2">
      <c r="A4377" s="217">
        <f t="shared" si="556"/>
        <v>4374</v>
      </c>
      <c r="B4377" s="57" t="s">
        <v>5758</v>
      </c>
      <c r="C4377" s="58" t="s">
        <v>5274</v>
      </c>
      <c r="D4377" s="58" t="s">
        <v>5200</v>
      </c>
      <c r="E4377" s="58" t="s">
        <v>25</v>
      </c>
      <c r="F4377" s="58" t="s">
        <v>35</v>
      </c>
      <c r="G4377" s="58" t="s">
        <v>86</v>
      </c>
      <c r="H4377" s="58" t="s">
        <v>5276</v>
      </c>
      <c r="I4377" s="58" t="s">
        <v>25</v>
      </c>
      <c r="J4377" s="58" t="s">
        <v>25</v>
      </c>
      <c r="K4377" s="57" t="s">
        <v>5759</v>
      </c>
      <c r="L4377" s="184">
        <v>0</v>
      </c>
      <c r="M4377" s="185">
        <v>10</v>
      </c>
      <c r="N4377" s="186">
        <v>10</v>
      </c>
      <c r="O4377" s="187">
        <f t="shared" si="555"/>
        <v>0</v>
      </c>
      <c r="P4377" s="59">
        <f t="shared" si="554"/>
        <v>100</v>
      </c>
    </row>
    <row r="4378" spans="1:16" s="2" customFormat="1" ht="28.5" outlineLevel="2" x14ac:dyDescent="0.2">
      <c r="A4378" s="217">
        <f t="shared" si="556"/>
        <v>4375</v>
      </c>
      <c r="B4378" s="57" t="s">
        <v>5760</v>
      </c>
      <c r="C4378" s="58" t="s">
        <v>5274</v>
      </c>
      <c r="D4378" s="58" t="s">
        <v>5200</v>
      </c>
      <c r="E4378" s="58" t="s">
        <v>25</v>
      </c>
      <c r="F4378" s="58" t="s">
        <v>35</v>
      </c>
      <c r="G4378" s="58" t="s">
        <v>86</v>
      </c>
      <c r="H4378" s="58" t="s">
        <v>5276</v>
      </c>
      <c r="I4378" s="58" t="s">
        <v>25</v>
      </c>
      <c r="J4378" s="58" t="s">
        <v>25</v>
      </c>
      <c r="K4378" s="57" t="s">
        <v>5761</v>
      </c>
      <c r="L4378" s="184">
        <v>0</v>
      </c>
      <c r="M4378" s="185">
        <v>30</v>
      </c>
      <c r="N4378" s="186">
        <v>30</v>
      </c>
      <c r="O4378" s="187">
        <f t="shared" si="555"/>
        <v>0</v>
      </c>
      <c r="P4378" s="59">
        <f t="shared" si="554"/>
        <v>100</v>
      </c>
    </row>
    <row r="4379" spans="1:16" s="2" customFormat="1" ht="14.25" customHeight="1" outlineLevel="2" x14ac:dyDescent="0.2">
      <c r="A4379" s="217">
        <f t="shared" si="556"/>
        <v>4376</v>
      </c>
      <c r="B4379" s="57" t="s">
        <v>5762</v>
      </c>
      <c r="C4379" s="58" t="s">
        <v>5274</v>
      </c>
      <c r="D4379" s="58" t="s">
        <v>5200</v>
      </c>
      <c r="E4379" s="58" t="s">
        <v>25</v>
      </c>
      <c r="F4379" s="58" t="s">
        <v>35</v>
      </c>
      <c r="G4379" s="58" t="s">
        <v>86</v>
      </c>
      <c r="H4379" s="58" t="s">
        <v>5276</v>
      </c>
      <c r="I4379" s="58" t="s">
        <v>25</v>
      </c>
      <c r="J4379" s="58" t="s">
        <v>25</v>
      </c>
      <c r="K4379" s="57" t="s">
        <v>5763</v>
      </c>
      <c r="L4379" s="184">
        <v>0</v>
      </c>
      <c r="M4379" s="185">
        <v>25</v>
      </c>
      <c r="N4379" s="186">
        <v>25</v>
      </c>
      <c r="O4379" s="187">
        <f t="shared" si="555"/>
        <v>0</v>
      </c>
      <c r="P4379" s="59">
        <f t="shared" si="554"/>
        <v>100</v>
      </c>
    </row>
    <row r="4380" spans="1:16" s="2" customFormat="1" ht="14.25" customHeight="1" outlineLevel="2" x14ac:dyDescent="0.2">
      <c r="A4380" s="217">
        <f t="shared" si="556"/>
        <v>4377</v>
      </c>
      <c r="B4380" s="57" t="s">
        <v>5764</v>
      </c>
      <c r="C4380" s="58" t="s">
        <v>5274</v>
      </c>
      <c r="D4380" s="58" t="s">
        <v>5200</v>
      </c>
      <c r="E4380" s="58" t="s">
        <v>25</v>
      </c>
      <c r="F4380" s="58" t="s">
        <v>35</v>
      </c>
      <c r="G4380" s="58" t="s">
        <v>86</v>
      </c>
      <c r="H4380" s="58" t="s">
        <v>5276</v>
      </c>
      <c r="I4380" s="58" t="s">
        <v>25</v>
      </c>
      <c r="J4380" s="58" t="s">
        <v>25</v>
      </c>
      <c r="K4380" s="57" t="s">
        <v>5765</v>
      </c>
      <c r="L4380" s="184">
        <v>0</v>
      </c>
      <c r="M4380" s="185">
        <v>30</v>
      </c>
      <c r="N4380" s="186">
        <v>30</v>
      </c>
      <c r="O4380" s="187">
        <f t="shared" si="555"/>
        <v>0</v>
      </c>
      <c r="P4380" s="59">
        <f t="shared" si="554"/>
        <v>100</v>
      </c>
    </row>
    <row r="4381" spans="1:16" s="2" customFormat="1" ht="28.5" outlineLevel="2" x14ac:dyDescent="0.2">
      <c r="A4381" s="217">
        <f t="shared" si="556"/>
        <v>4378</v>
      </c>
      <c r="B4381" s="57" t="s">
        <v>5766</v>
      </c>
      <c r="C4381" s="58" t="s">
        <v>5274</v>
      </c>
      <c r="D4381" s="58" t="s">
        <v>5200</v>
      </c>
      <c r="E4381" s="58" t="s">
        <v>25</v>
      </c>
      <c r="F4381" s="58" t="s">
        <v>35</v>
      </c>
      <c r="G4381" s="58" t="s">
        <v>86</v>
      </c>
      <c r="H4381" s="58" t="s">
        <v>5276</v>
      </c>
      <c r="I4381" s="58" t="s">
        <v>25</v>
      </c>
      <c r="J4381" s="58" t="s">
        <v>25</v>
      </c>
      <c r="K4381" s="57" t="s">
        <v>5767</v>
      </c>
      <c r="L4381" s="184">
        <v>0</v>
      </c>
      <c r="M4381" s="185">
        <v>30</v>
      </c>
      <c r="N4381" s="186">
        <v>30</v>
      </c>
      <c r="O4381" s="187">
        <f t="shared" si="555"/>
        <v>0</v>
      </c>
      <c r="P4381" s="59">
        <f t="shared" si="554"/>
        <v>100</v>
      </c>
    </row>
    <row r="4382" spans="1:16" s="2" customFormat="1" ht="28.5" outlineLevel="2" x14ac:dyDescent="0.2">
      <c r="A4382" s="217">
        <f t="shared" si="556"/>
        <v>4379</v>
      </c>
      <c r="B4382" s="57" t="s">
        <v>5768</v>
      </c>
      <c r="C4382" s="58" t="s">
        <v>5274</v>
      </c>
      <c r="D4382" s="58" t="s">
        <v>5200</v>
      </c>
      <c r="E4382" s="58" t="s">
        <v>25</v>
      </c>
      <c r="F4382" s="58" t="s">
        <v>35</v>
      </c>
      <c r="G4382" s="58" t="s">
        <v>86</v>
      </c>
      <c r="H4382" s="58" t="s">
        <v>5276</v>
      </c>
      <c r="I4382" s="58" t="s">
        <v>25</v>
      </c>
      <c r="J4382" s="58" t="s">
        <v>25</v>
      </c>
      <c r="K4382" s="57" t="s">
        <v>5769</v>
      </c>
      <c r="L4382" s="184">
        <v>0</v>
      </c>
      <c r="M4382" s="185">
        <v>40</v>
      </c>
      <c r="N4382" s="186">
        <v>0</v>
      </c>
      <c r="O4382" s="187">
        <f t="shared" si="555"/>
        <v>-40</v>
      </c>
      <c r="P4382" s="59">
        <f t="shared" si="554"/>
        <v>0</v>
      </c>
    </row>
    <row r="4383" spans="1:16" s="2" customFormat="1" ht="14.25" customHeight="1" outlineLevel="2" x14ac:dyDescent="0.2">
      <c r="A4383" s="217">
        <f t="shared" si="556"/>
        <v>4380</v>
      </c>
      <c r="B4383" s="57" t="s">
        <v>5770</v>
      </c>
      <c r="C4383" s="58" t="s">
        <v>5274</v>
      </c>
      <c r="D4383" s="58" t="s">
        <v>5200</v>
      </c>
      <c r="E4383" s="58" t="s">
        <v>5771</v>
      </c>
      <c r="F4383" s="58" t="s">
        <v>35</v>
      </c>
      <c r="G4383" s="58" t="s">
        <v>103</v>
      </c>
      <c r="H4383" s="58" t="s">
        <v>5276</v>
      </c>
      <c r="I4383" s="58" t="s">
        <v>25</v>
      </c>
      <c r="J4383" s="58" t="s">
        <v>25</v>
      </c>
      <c r="K4383" s="57" t="s">
        <v>5772</v>
      </c>
      <c r="L4383" s="184">
        <v>0</v>
      </c>
      <c r="M4383" s="185">
        <v>80</v>
      </c>
      <c r="N4383" s="186">
        <v>80</v>
      </c>
      <c r="O4383" s="187">
        <f t="shared" si="555"/>
        <v>0</v>
      </c>
      <c r="P4383" s="59">
        <f t="shared" si="554"/>
        <v>100</v>
      </c>
    </row>
    <row r="4384" spans="1:16" s="2" customFormat="1" ht="14.25" customHeight="1" outlineLevel="2" x14ac:dyDescent="0.2">
      <c r="A4384" s="217">
        <f t="shared" si="556"/>
        <v>4381</v>
      </c>
      <c r="B4384" s="57" t="s">
        <v>5773</v>
      </c>
      <c r="C4384" s="58" t="s">
        <v>5274</v>
      </c>
      <c r="D4384" s="58" t="s">
        <v>5200</v>
      </c>
      <c r="E4384" s="58" t="s">
        <v>2772</v>
      </c>
      <c r="F4384" s="58" t="s">
        <v>35</v>
      </c>
      <c r="G4384" s="58" t="s">
        <v>103</v>
      </c>
      <c r="H4384" s="58" t="s">
        <v>5276</v>
      </c>
      <c r="I4384" s="58" t="s">
        <v>25</v>
      </c>
      <c r="J4384" s="58" t="s">
        <v>25</v>
      </c>
      <c r="K4384" s="57" t="s">
        <v>5774</v>
      </c>
      <c r="L4384" s="184">
        <v>0</v>
      </c>
      <c r="M4384" s="185">
        <v>100</v>
      </c>
      <c r="N4384" s="186">
        <v>100</v>
      </c>
      <c r="O4384" s="187">
        <f t="shared" si="555"/>
        <v>0</v>
      </c>
      <c r="P4384" s="59">
        <f t="shared" si="554"/>
        <v>100</v>
      </c>
    </row>
    <row r="4385" spans="1:16" s="2" customFormat="1" ht="28.5" outlineLevel="2" x14ac:dyDescent="0.2">
      <c r="A4385" s="217">
        <f t="shared" si="556"/>
        <v>4382</v>
      </c>
      <c r="B4385" s="57" t="s">
        <v>5775</v>
      </c>
      <c r="C4385" s="58" t="s">
        <v>5274</v>
      </c>
      <c r="D4385" s="58" t="s">
        <v>5200</v>
      </c>
      <c r="E4385" s="58" t="s">
        <v>2746</v>
      </c>
      <c r="F4385" s="58" t="s">
        <v>35</v>
      </c>
      <c r="G4385" s="58" t="s">
        <v>103</v>
      </c>
      <c r="H4385" s="58" t="s">
        <v>5276</v>
      </c>
      <c r="I4385" s="58" t="s">
        <v>25</v>
      </c>
      <c r="J4385" s="58" t="s">
        <v>25</v>
      </c>
      <c r="K4385" s="57" t="s">
        <v>5776</v>
      </c>
      <c r="L4385" s="184">
        <v>0</v>
      </c>
      <c r="M4385" s="185">
        <v>50</v>
      </c>
      <c r="N4385" s="186">
        <v>50</v>
      </c>
      <c r="O4385" s="187">
        <f t="shared" si="555"/>
        <v>0</v>
      </c>
      <c r="P4385" s="59">
        <f t="shared" si="554"/>
        <v>100</v>
      </c>
    </row>
    <row r="4386" spans="1:16" s="2" customFormat="1" ht="14.25" customHeight="1" outlineLevel="2" x14ac:dyDescent="0.2">
      <c r="A4386" s="217">
        <f t="shared" si="556"/>
        <v>4383</v>
      </c>
      <c r="B4386" s="57" t="s">
        <v>5777</v>
      </c>
      <c r="C4386" s="58" t="s">
        <v>5274</v>
      </c>
      <c r="D4386" s="58" t="s">
        <v>5200</v>
      </c>
      <c r="E4386" s="58" t="s">
        <v>5778</v>
      </c>
      <c r="F4386" s="58" t="s">
        <v>35</v>
      </c>
      <c r="G4386" s="58" t="s">
        <v>103</v>
      </c>
      <c r="H4386" s="58" t="s">
        <v>5276</v>
      </c>
      <c r="I4386" s="58" t="s">
        <v>25</v>
      </c>
      <c r="J4386" s="58" t="s">
        <v>25</v>
      </c>
      <c r="K4386" s="57" t="s">
        <v>5779</v>
      </c>
      <c r="L4386" s="184">
        <v>0</v>
      </c>
      <c r="M4386" s="185">
        <v>65</v>
      </c>
      <c r="N4386" s="186">
        <v>65</v>
      </c>
      <c r="O4386" s="187">
        <f t="shared" si="555"/>
        <v>0</v>
      </c>
      <c r="P4386" s="59">
        <f t="shared" si="554"/>
        <v>100</v>
      </c>
    </row>
    <row r="4387" spans="1:16" s="2" customFormat="1" ht="28.5" outlineLevel="2" x14ac:dyDescent="0.2">
      <c r="A4387" s="217">
        <f t="shared" si="556"/>
        <v>4384</v>
      </c>
      <c r="B4387" s="57" t="s">
        <v>5780</v>
      </c>
      <c r="C4387" s="58" t="s">
        <v>5274</v>
      </c>
      <c r="D4387" s="58" t="s">
        <v>5200</v>
      </c>
      <c r="E4387" s="58" t="s">
        <v>2112</v>
      </c>
      <c r="F4387" s="58" t="s">
        <v>35</v>
      </c>
      <c r="G4387" s="58" t="s">
        <v>103</v>
      </c>
      <c r="H4387" s="58" t="s">
        <v>5276</v>
      </c>
      <c r="I4387" s="58" t="s">
        <v>25</v>
      </c>
      <c r="J4387" s="58" t="s">
        <v>25</v>
      </c>
      <c r="K4387" s="57" t="s">
        <v>5781</v>
      </c>
      <c r="L4387" s="184">
        <v>0</v>
      </c>
      <c r="M4387" s="185">
        <v>50</v>
      </c>
      <c r="N4387" s="186">
        <v>50</v>
      </c>
      <c r="O4387" s="187">
        <f t="shared" si="555"/>
        <v>0</v>
      </c>
      <c r="P4387" s="59">
        <f t="shared" si="554"/>
        <v>100</v>
      </c>
    </row>
    <row r="4388" spans="1:16" s="2" customFormat="1" ht="28.5" outlineLevel="2" x14ac:dyDescent="0.2">
      <c r="A4388" s="217">
        <f t="shared" si="556"/>
        <v>4385</v>
      </c>
      <c r="B4388" s="57" t="s">
        <v>5782</v>
      </c>
      <c r="C4388" s="58" t="s">
        <v>5274</v>
      </c>
      <c r="D4388" s="58" t="s">
        <v>5200</v>
      </c>
      <c r="E4388" s="58" t="s">
        <v>5783</v>
      </c>
      <c r="F4388" s="58" t="s">
        <v>35</v>
      </c>
      <c r="G4388" s="58" t="s">
        <v>5267</v>
      </c>
      <c r="H4388" s="58" t="s">
        <v>5276</v>
      </c>
      <c r="I4388" s="58" t="s">
        <v>25</v>
      </c>
      <c r="J4388" s="58" t="s">
        <v>25</v>
      </c>
      <c r="K4388" s="57" t="s">
        <v>5784</v>
      </c>
      <c r="L4388" s="184">
        <v>0</v>
      </c>
      <c r="M4388" s="185">
        <v>69</v>
      </c>
      <c r="N4388" s="186">
        <v>69</v>
      </c>
      <c r="O4388" s="187">
        <f t="shared" si="555"/>
        <v>0</v>
      </c>
      <c r="P4388" s="59">
        <f t="shared" si="554"/>
        <v>100</v>
      </c>
    </row>
    <row r="4389" spans="1:16" s="2" customFormat="1" ht="28.5" outlineLevel="2" x14ac:dyDescent="0.2">
      <c r="A4389" s="217">
        <f t="shared" si="556"/>
        <v>4386</v>
      </c>
      <c r="B4389" s="57" t="s">
        <v>5785</v>
      </c>
      <c r="C4389" s="58" t="s">
        <v>5274</v>
      </c>
      <c r="D4389" s="58" t="s">
        <v>5200</v>
      </c>
      <c r="E4389" s="58" t="s">
        <v>25</v>
      </c>
      <c r="F4389" s="58" t="s">
        <v>35</v>
      </c>
      <c r="G4389" s="58" t="s">
        <v>2315</v>
      </c>
      <c r="H4389" s="58" t="s">
        <v>5276</v>
      </c>
      <c r="I4389" s="58" t="s">
        <v>25</v>
      </c>
      <c r="J4389" s="58" t="s">
        <v>25</v>
      </c>
      <c r="K4389" s="57" t="s">
        <v>5786</v>
      </c>
      <c r="L4389" s="184">
        <v>0</v>
      </c>
      <c r="M4389" s="185">
        <v>28</v>
      </c>
      <c r="N4389" s="186">
        <v>28</v>
      </c>
      <c r="O4389" s="187">
        <f t="shared" si="555"/>
        <v>0</v>
      </c>
      <c r="P4389" s="59">
        <f t="shared" si="554"/>
        <v>100</v>
      </c>
    </row>
    <row r="4390" spans="1:16" s="2" customFormat="1" ht="14.25" customHeight="1" outlineLevel="2" x14ac:dyDescent="0.2">
      <c r="A4390" s="217">
        <f t="shared" si="556"/>
        <v>4387</v>
      </c>
      <c r="B4390" s="57" t="s">
        <v>8498</v>
      </c>
      <c r="C4390" s="58" t="s">
        <v>5274</v>
      </c>
      <c r="D4390" s="58" t="s">
        <v>5200</v>
      </c>
      <c r="E4390" s="58" t="s">
        <v>25</v>
      </c>
      <c r="F4390" s="58" t="s">
        <v>35</v>
      </c>
      <c r="G4390" s="58" t="s">
        <v>99</v>
      </c>
      <c r="H4390" s="58" t="s">
        <v>5276</v>
      </c>
      <c r="I4390" s="58" t="s">
        <v>25</v>
      </c>
      <c r="J4390" s="58" t="s">
        <v>25</v>
      </c>
      <c r="K4390" s="57" t="s">
        <v>5787</v>
      </c>
      <c r="L4390" s="184">
        <v>0</v>
      </c>
      <c r="M4390" s="185">
        <v>30</v>
      </c>
      <c r="N4390" s="186">
        <v>30</v>
      </c>
      <c r="O4390" s="187">
        <f t="shared" si="555"/>
        <v>0</v>
      </c>
      <c r="P4390" s="59">
        <f t="shared" si="554"/>
        <v>100</v>
      </c>
    </row>
    <row r="4391" spans="1:16" s="2" customFormat="1" ht="28.5" outlineLevel="2" x14ac:dyDescent="0.2">
      <c r="A4391" s="217">
        <f t="shared" si="556"/>
        <v>4388</v>
      </c>
      <c r="B4391" s="57" t="s">
        <v>8499</v>
      </c>
      <c r="C4391" s="58" t="s">
        <v>5274</v>
      </c>
      <c r="D4391" s="58" t="s">
        <v>5200</v>
      </c>
      <c r="E4391" s="58" t="s">
        <v>25</v>
      </c>
      <c r="F4391" s="58" t="s">
        <v>35</v>
      </c>
      <c r="G4391" s="58" t="s">
        <v>99</v>
      </c>
      <c r="H4391" s="58" t="s">
        <v>5276</v>
      </c>
      <c r="I4391" s="58" t="s">
        <v>25</v>
      </c>
      <c r="J4391" s="58" t="s">
        <v>25</v>
      </c>
      <c r="K4391" s="57" t="s">
        <v>5788</v>
      </c>
      <c r="L4391" s="184">
        <v>0</v>
      </c>
      <c r="M4391" s="185">
        <v>14</v>
      </c>
      <c r="N4391" s="186">
        <v>14</v>
      </c>
      <c r="O4391" s="187">
        <f t="shared" si="555"/>
        <v>0</v>
      </c>
      <c r="P4391" s="59">
        <f t="shared" ref="P4391:P4454" si="557">N4391/M4391*100</f>
        <v>100</v>
      </c>
    </row>
    <row r="4392" spans="1:16" s="2" customFormat="1" ht="28.5" outlineLevel="2" x14ac:dyDescent="0.2">
      <c r="A4392" s="217">
        <f t="shared" si="556"/>
        <v>4389</v>
      </c>
      <c r="B4392" s="57" t="s">
        <v>8500</v>
      </c>
      <c r="C4392" s="58" t="s">
        <v>5274</v>
      </c>
      <c r="D4392" s="58" t="s">
        <v>5200</v>
      </c>
      <c r="E4392" s="58" t="s">
        <v>25</v>
      </c>
      <c r="F4392" s="58" t="s">
        <v>35</v>
      </c>
      <c r="G4392" s="58" t="s">
        <v>99</v>
      </c>
      <c r="H4392" s="58" t="s">
        <v>5276</v>
      </c>
      <c r="I4392" s="58" t="s">
        <v>25</v>
      </c>
      <c r="J4392" s="58" t="s">
        <v>25</v>
      </c>
      <c r="K4392" s="57" t="s">
        <v>5789</v>
      </c>
      <c r="L4392" s="184">
        <v>0</v>
      </c>
      <c r="M4392" s="185">
        <v>33</v>
      </c>
      <c r="N4392" s="186">
        <v>33</v>
      </c>
      <c r="O4392" s="187">
        <f t="shared" ref="O4392:O4455" si="558">N4392-M4392</f>
        <v>0</v>
      </c>
      <c r="P4392" s="59">
        <f t="shared" si="557"/>
        <v>100</v>
      </c>
    </row>
    <row r="4393" spans="1:16" s="2" customFormat="1" ht="14.25" customHeight="1" outlineLevel="2" x14ac:dyDescent="0.2">
      <c r="A4393" s="217">
        <f t="shared" si="556"/>
        <v>4390</v>
      </c>
      <c r="B4393" s="57" t="s">
        <v>8501</v>
      </c>
      <c r="C4393" s="58" t="s">
        <v>5274</v>
      </c>
      <c r="D4393" s="58" t="s">
        <v>5200</v>
      </c>
      <c r="E4393" s="58" t="s">
        <v>25</v>
      </c>
      <c r="F4393" s="58" t="s">
        <v>35</v>
      </c>
      <c r="G4393" s="58" t="s">
        <v>99</v>
      </c>
      <c r="H4393" s="58" t="s">
        <v>5276</v>
      </c>
      <c r="I4393" s="58" t="s">
        <v>25</v>
      </c>
      <c r="J4393" s="58" t="s">
        <v>25</v>
      </c>
      <c r="K4393" s="57" t="s">
        <v>5790</v>
      </c>
      <c r="L4393" s="184">
        <v>0</v>
      </c>
      <c r="M4393" s="185">
        <v>50</v>
      </c>
      <c r="N4393" s="186">
        <v>50</v>
      </c>
      <c r="O4393" s="187">
        <f t="shared" si="558"/>
        <v>0</v>
      </c>
      <c r="P4393" s="59">
        <f t="shared" si="557"/>
        <v>100</v>
      </c>
    </row>
    <row r="4394" spans="1:16" s="2" customFormat="1" ht="14.25" customHeight="1" outlineLevel="2" x14ac:dyDescent="0.2">
      <c r="A4394" s="217">
        <f t="shared" si="556"/>
        <v>4391</v>
      </c>
      <c r="B4394" s="57" t="s">
        <v>8502</v>
      </c>
      <c r="C4394" s="58" t="s">
        <v>5274</v>
      </c>
      <c r="D4394" s="58" t="s">
        <v>5200</v>
      </c>
      <c r="E4394" s="58" t="s">
        <v>25</v>
      </c>
      <c r="F4394" s="58" t="s">
        <v>35</v>
      </c>
      <c r="G4394" s="58" t="s">
        <v>99</v>
      </c>
      <c r="H4394" s="58" t="s">
        <v>5276</v>
      </c>
      <c r="I4394" s="58" t="s">
        <v>25</v>
      </c>
      <c r="J4394" s="58" t="s">
        <v>25</v>
      </c>
      <c r="K4394" s="57" t="s">
        <v>5791</v>
      </c>
      <c r="L4394" s="184">
        <v>0</v>
      </c>
      <c r="M4394" s="185">
        <v>20</v>
      </c>
      <c r="N4394" s="186">
        <v>20</v>
      </c>
      <c r="O4394" s="187">
        <f t="shared" si="558"/>
        <v>0</v>
      </c>
      <c r="P4394" s="59">
        <f t="shared" si="557"/>
        <v>100</v>
      </c>
    </row>
    <row r="4395" spans="1:16" s="2" customFormat="1" ht="28.5" outlineLevel="2" x14ac:dyDescent="0.2">
      <c r="A4395" s="217">
        <f t="shared" si="556"/>
        <v>4392</v>
      </c>
      <c r="B4395" s="57" t="s">
        <v>8503</v>
      </c>
      <c r="C4395" s="58" t="s">
        <v>5274</v>
      </c>
      <c r="D4395" s="58" t="s">
        <v>5200</v>
      </c>
      <c r="E4395" s="58" t="s">
        <v>25</v>
      </c>
      <c r="F4395" s="58" t="s">
        <v>35</v>
      </c>
      <c r="G4395" s="58" t="s">
        <v>99</v>
      </c>
      <c r="H4395" s="58" t="s">
        <v>5276</v>
      </c>
      <c r="I4395" s="58" t="s">
        <v>25</v>
      </c>
      <c r="J4395" s="58" t="s">
        <v>25</v>
      </c>
      <c r="K4395" s="57" t="s">
        <v>5792</v>
      </c>
      <c r="L4395" s="184">
        <v>0</v>
      </c>
      <c r="M4395" s="185">
        <v>30</v>
      </c>
      <c r="N4395" s="186">
        <v>30</v>
      </c>
      <c r="O4395" s="187">
        <f t="shared" si="558"/>
        <v>0</v>
      </c>
      <c r="P4395" s="59">
        <f t="shared" si="557"/>
        <v>100</v>
      </c>
    </row>
    <row r="4396" spans="1:16" s="2" customFormat="1" ht="28.5" outlineLevel="2" x14ac:dyDescent="0.2">
      <c r="A4396" s="217">
        <f t="shared" si="556"/>
        <v>4393</v>
      </c>
      <c r="B4396" s="57" t="s">
        <v>8504</v>
      </c>
      <c r="C4396" s="58" t="s">
        <v>5274</v>
      </c>
      <c r="D4396" s="58" t="s">
        <v>5200</v>
      </c>
      <c r="E4396" s="58" t="s">
        <v>25</v>
      </c>
      <c r="F4396" s="58" t="s">
        <v>39</v>
      </c>
      <c r="G4396" s="58" t="s">
        <v>809</v>
      </c>
      <c r="H4396" s="58" t="s">
        <v>5276</v>
      </c>
      <c r="I4396" s="58" t="s">
        <v>25</v>
      </c>
      <c r="J4396" s="58" t="s">
        <v>25</v>
      </c>
      <c r="K4396" s="57" t="s">
        <v>5793</v>
      </c>
      <c r="L4396" s="184">
        <v>0</v>
      </c>
      <c r="M4396" s="185">
        <v>30</v>
      </c>
      <c r="N4396" s="186">
        <v>30</v>
      </c>
      <c r="O4396" s="187">
        <f t="shared" si="558"/>
        <v>0</v>
      </c>
      <c r="P4396" s="59">
        <f t="shared" si="557"/>
        <v>100</v>
      </c>
    </row>
    <row r="4397" spans="1:16" s="2" customFormat="1" ht="14.25" customHeight="1" outlineLevel="2" x14ac:dyDescent="0.2">
      <c r="A4397" s="217">
        <f t="shared" si="556"/>
        <v>4394</v>
      </c>
      <c r="B4397" s="57" t="s">
        <v>5794</v>
      </c>
      <c r="C4397" s="58" t="s">
        <v>5274</v>
      </c>
      <c r="D4397" s="58" t="s">
        <v>5200</v>
      </c>
      <c r="E4397" s="58" t="s">
        <v>25</v>
      </c>
      <c r="F4397" s="58" t="s">
        <v>39</v>
      </c>
      <c r="G4397" s="58" t="s">
        <v>159</v>
      </c>
      <c r="H4397" s="58" t="s">
        <v>5276</v>
      </c>
      <c r="I4397" s="58" t="s">
        <v>25</v>
      </c>
      <c r="J4397" s="58" t="s">
        <v>25</v>
      </c>
      <c r="K4397" s="57" t="s">
        <v>5795</v>
      </c>
      <c r="L4397" s="184">
        <v>0</v>
      </c>
      <c r="M4397" s="185">
        <v>100</v>
      </c>
      <c r="N4397" s="186">
        <v>100</v>
      </c>
      <c r="O4397" s="187">
        <f t="shared" si="558"/>
        <v>0</v>
      </c>
      <c r="P4397" s="59">
        <f t="shared" si="557"/>
        <v>100</v>
      </c>
    </row>
    <row r="4398" spans="1:16" s="2" customFormat="1" ht="28.5" outlineLevel="2" x14ac:dyDescent="0.2">
      <c r="A4398" s="217">
        <f t="shared" si="556"/>
        <v>4395</v>
      </c>
      <c r="B4398" s="57" t="s">
        <v>5796</v>
      </c>
      <c r="C4398" s="58" t="s">
        <v>5274</v>
      </c>
      <c r="D4398" s="58" t="s">
        <v>5200</v>
      </c>
      <c r="E4398" s="58" t="s">
        <v>25</v>
      </c>
      <c r="F4398" s="58" t="s">
        <v>39</v>
      </c>
      <c r="G4398" s="58" t="s">
        <v>86</v>
      </c>
      <c r="H4398" s="58" t="s">
        <v>5276</v>
      </c>
      <c r="I4398" s="58" t="s">
        <v>25</v>
      </c>
      <c r="J4398" s="58" t="s">
        <v>25</v>
      </c>
      <c r="K4398" s="57" t="s">
        <v>5797</v>
      </c>
      <c r="L4398" s="184">
        <v>0</v>
      </c>
      <c r="M4398" s="185">
        <v>42</v>
      </c>
      <c r="N4398" s="186">
        <v>42</v>
      </c>
      <c r="O4398" s="187">
        <f t="shared" si="558"/>
        <v>0</v>
      </c>
      <c r="P4398" s="59">
        <f t="shared" si="557"/>
        <v>100</v>
      </c>
    </row>
    <row r="4399" spans="1:16" s="2" customFormat="1" ht="28.5" outlineLevel="2" x14ac:dyDescent="0.2">
      <c r="A4399" s="217">
        <f t="shared" si="556"/>
        <v>4396</v>
      </c>
      <c r="B4399" s="57" t="s">
        <v>5798</v>
      </c>
      <c r="C4399" s="58" t="s">
        <v>5274</v>
      </c>
      <c r="D4399" s="58" t="s">
        <v>5200</v>
      </c>
      <c r="E4399" s="58" t="s">
        <v>25</v>
      </c>
      <c r="F4399" s="58" t="s">
        <v>39</v>
      </c>
      <c r="G4399" s="58" t="s">
        <v>86</v>
      </c>
      <c r="H4399" s="58" t="s">
        <v>5276</v>
      </c>
      <c r="I4399" s="58" t="s">
        <v>25</v>
      </c>
      <c r="J4399" s="58" t="s">
        <v>25</v>
      </c>
      <c r="K4399" s="57" t="s">
        <v>5799</v>
      </c>
      <c r="L4399" s="184">
        <v>0</v>
      </c>
      <c r="M4399" s="185">
        <v>30</v>
      </c>
      <c r="N4399" s="186">
        <v>30</v>
      </c>
      <c r="O4399" s="187">
        <f t="shared" si="558"/>
        <v>0</v>
      </c>
      <c r="P4399" s="59">
        <f t="shared" si="557"/>
        <v>100</v>
      </c>
    </row>
    <row r="4400" spans="1:16" s="2" customFormat="1" ht="28.5" outlineLevel="2" x14ac:dyDescent="0.2">
      <c r="A4400" s="217">
        <f t="shared" si="556"/>
        <v>4397</v>
      </c>
      <c r="B4400" s="57" t="s">
        <v>5800</v>
      </c>
      <c r="C4400" s="58" t="s">
        <v>5274</v>
      </c>
      <c r="D4400" s="58" t="s">
        <v>5200</v>
      </c>
      <c r="E4400" s="58" t="s">
        <v>25</v>
      </c>
      <c r="F4400" s="58" t="s">
        <v>39</v>
      </c>
      <c r="G4400" s="58" t="s">
        <v>86</v>
      </c>
      <c r="H4400" s="58" t="s">
        <v>5276</v>
      </c>
      <c r="I4400" s="58" t="s">
        <v>25</v>
      </c>
      <c r="J4400" s="58" t="s">
        <v>25</v>
      </c>
      <c r="K4400" s="57" t="s">
        <v>5801</v>
      </c>
      <c r="L4400" s="184">
        <v>0</v>
      </c>
      <c r="M4400" s="185">
        <v>10</v>
      </c>
      <c r="N4400" s="186">
        <v>10</v>
      </c>
      <c r="O4400" s="187">
        <f t="shared" si="558"/>
        <v>0</v>
      </c>
      <c r="P4400" s="59">
        <f t="shared" si="557"/>
        <v>100</v>
      </c>
    </row>
    <row r="4401" spans="1:16" s="2" customFormat="1" ht="14.25" customHeight="1" outlineLevel="2" x14ac:dyDescent="0.2">
      <c r="A4401" s="217">
        <f t="shared" si="556"/>
        <v>4398</v>
      </c>
      <c r="B4401" s="57" t="s">
        <v>5802</v>
      </c>
      <c r="C4401" s="58" t="s">
        <v>5274</v>
      </c>
      <c r="D4401" s="58" t="s">
        <v>5200</v>
      </c>
      <c r="E4401" s="58" t="s">
        <v>25</v>
      </c>
      <c r="F4401" s="58" t="s">
        <v>39</v>
      </c>
      <c r="G4401" s="58" t="s">
        <v>86</v>
      </c>
      <c r="H4401" s="58" t="s">
        <v>5276</v>
      </c>
      <c r="I4401" s="58" t="s">
        <v>25</v>
      </c>
      <c r="J4401" s="58" t="s">
        <v>25</v>
      </c>
      <c r="K4401" s="57" t="s">
        <v>5803</v>
      </c>
      <c r="L4401" s="184">
        <v>0</v>
      </c>
      <c r="M4401" s="185">
        <v>60</v>
      </c>
      <c r="N4401" s="186">
        <v>60</v>
      </c>
      <c r="O4401" s="187">
        <f t="shared" si="558"/>
        <v>0</v>
      </c>
      <c r="P4401" s="59">
        <f t="shared" si="557"/>
        <v>100</v>
      </c>
    </row>
    <row r="4402" spans="1:16" s="2" customFormat="1" ht="14.25" customHeight="1" outlineLevel="2" x14ac:dyDescent="0.2">
      <c r="A4402" s="217">
        <f t="shared" si="556"/>
        <v>4399</v>
      </c>
      <c r="B4402" s="57" t="s">
        <v>5804</v>
      </c>
      <c r="C4402" s="58" t="s">
        <v>5274</v>
      </c>
      <c r="D4402" s="58" t="s">
        <v>5200</v>
      </c>
      <c r="E4402" s="58" t="s">
        <v>25</v>
      </c>
      <c r="F4402" s="58" t="s">
        <v>39</v>
      </c>
      <c r="G4402" s="58" t="s">
        <v>86</v>
      </c>
      <c r="H4402" s="58" t="s">
        <v>5276</v>
      </c>
      <c r="I4402" s="58" t="s">
        <v>25</v>
      </c>
      <c r="J4402" s="58" t="s">
        <v>25</v>
      </c>
      <c r="K4402" s="57" t="s">
        <v>5805</v>
      </c>
      <c r="L4402" s="184">
        <v>0</v>
      </c>
      <c r="M4402" s="185">
        <v>8</v>
      </c>
      <c r="N4402" s="186">
        <v>8</v>
      </c>
      <c r="O4402" s="187">
        <f t="shared" si="558"/>
        <v>0</v>
      </c>
      <c r="P4402" s="59">
        <f t="shared" si="557"/>
        <v>100</v>
      </c>
    </row>
    <row r="4403" spans="1:16" s="2" customFormat="1" ht="28.5" outlineLevel="2" x14ac:dyDescent="0.2">
      <c r="A4403" s="217">
        <f t="shared" si="556"/>
        <v>4400</v>
      </c>
      <c r="B4403" s="57" t="s">
        <v>5806</v>
      </c>
      <c r="C4403" s="58" t="s">
        <v>5274</v>
      </c>
      <c r="D4403" s="58" t="s">
        <v>5200</v>
      </c>
      <c r="E4403" s="58" t="s">
        <v>25</v>
      </c>
      <c r="F4403" s="58" t="s">
        <v>39</v>
      </c>
      <c r="G4403" s="58" t="s">
        <v>86</v>
      </c>
      <c r="H4403" s="58" t="s">
        <v>5276</v>
      </c>
      <c r="I4403" s="58" t="s">
        <v>25</v>
      </c>
      <c r="J4403" s="58" t="s">
        <v>25</v>
      </c>
      <c r="K4403" s="57" t="s">
        <v>5807</v>
      </c>
      <c r="L4403" s="184">
        <v>0</v>
      </c>
      <c r="M4403" s="185">
        <v>50</v>
      </c>
      <c r="N4403" s="186">
        <v>50</v>
      </c>
      <c r="O4403" s="187">
        <f t="shared" si="558"/>
        <v>0</v>
      </c>
      <c r="P4403" s="59">
        <f t="shared" si="557"/>
        <v>100</v>
      </c>
    </row>
    <row r="4404" spans="1:16" s="2" customFormat="1" ht="14.25" customHeight="1" outlineLevel="2" x14ac:dyDescent="0.2">
      <c r="A4404" s="217">
        <f t="shared" si="556"/>
        <v>4401</v>
      </c>
      <c r="B4404" s="57" t="s">
        <v>5808</v>
      </c>
      <c r="C4404" s="58" t="s">
        <v>5274</v>
      </c>
      <c r="D4404" s="58" t="s">
        <v>5200</v>
      </c>
      <c r="E4404" s="58" t="s">
        <v>25</v>
      </c>
      <c r="F4404" s="58" t="s">
        <v>39</v>
      </c>
      <c r="G4404" s="58" t="s">
        <v>86</v>
      </c>
      <c r="H4404" s="58" t="s">
        <v>5276</v>
      </c>
      <c r="I4404" s="58" t="s">
        <v>25</v>
      </c>
      <c r="J4404" s="58" t="s">
        <v>25</v>
      </c>
      <c r="K4404" s="57" t="s">
        <v>5809</v>
      </c>
      <c r="L4404" s="184">
        <v>0</v>
      </c>
      <c r="M4404" s="185">
        <v>18</v>
      </c>
      <c r="N4404" s="186">
        <v>18</v>
      </c>
      <c r="O4404" s="187">
        <f t="shared" si="558"/>
        <v>0</v>
      </c>
      <c r="P4404" s="59">
        <f t="shared" si="557"/>
        <v>100</v>
      </c>
    </row>
    <row r="4405" spans="1:16" s="2" customFormat="1" ht="28.5" outlineLevel="2" x14ac:dyDescent="0.2">
      <c r="A4405" s="217">
        <f t="shared" si="556"/>
        <v>4402</v>
      </c>
      <c r="B4405" s="57" t="s">
        <v>5810</v>
      </c>
      <c r="C4405" s="58" t="s">
        <v>5274</v>
      </c>
      <c r="D4405" s="58" t="s">
        <v>5200</v>
      </c>
      <c r="E4405" s="58" t="s">
        <v>25</v>
      </c>
      <c r="F4405" s="58" t="s">
        <v>39</v>
      </c>
      <c r="G4405" s="58" t="s">
        <v>86</v>
      </c>
      <c r="H4405" s="58" t="s">
        <v>5276</v>
      </c>
      <c r="I4405" s="58" t="s">
        <v>25</v>
      </c>
      <c r="J4405" s="58" t="s">
        <v>25</v>
      </c>
      <c r="K4405" s="57" t="s">
        <v>5811</v>
      </c>
      <c r="L4405" s="184">
        <v>0</v>
      </c>
      <c r="M4405" s="185">
        <v>50</v>
      </c>
      <c r="N4405" s="186">
        <v>50</v>
      </c>
      <c r="O4405" s="187">
        <f t="shared" si="558"/>
        <v>0</v>
      </c>
      <c r="P4405" s="59">
        <f t="shared" si="557"/>
        <v>100</v>
      </c>
    </row>
    <row r="4406" spans="1:16" s="2" customFormat="1" ht="14.25" customHeight="1" outlineLevel="2" x14ac:dyDescent="0.2">
      <c r="A4406" s="217">
        <f t="shared" si="556"/>
        <v>4403</v>
      </c>
      <c r="B4406" s="57" t="s">
        <v>5812</v>
      </c>
      <c r="C4406" s="58" t="s">
        <v>5274</v>
      </c>
      <c r="D4406" s="58" t="s">
        <v>5200</v>
      </c>
      <c r="E4406" s="58" t="s">
        <v>25</v>
      </c>
      <c r="F4406" s="58" t="s">
        <v>39</v>
      </c>
      <c r="G4406" s="58" t="s">
        <v>86</v>
      </c>
      <c r="H4406" s="58" t="s">
        <v>5276</v>
      </c>
      <c r="I4406" s="58" t="s">
        <v>25</v>
      </c>
      <c r="J4406" s="58" t="s">
        <v>25</v>
      </c>
      <c r="K4406" s="57" t="s">
        <v>5813</v>
      </c>
      <c r="L4406" s="184">
        <v>0</v>
      </c>
      <c r="M4406" s="185">
        <v>20</v>
      </c>
      <c r="N4406" s="186">
        <v>20</v>
      </c>
      <c r="O4406" s="187">
        <f t="shared" si="558"/>
        <v>0</v>
      </c>
      <c r="P4406" s="59">
        <f t="shared" si="557"/>
        <v>100</v>
      </c>
    </row>
    <row r="4407" spans="1:16" s="2" customFormat="1" ht="28.5" outlineLevel="2" x14ac:dyDescent="0.2">
      <c r="A4407" s="217">
        <f t="shared" si="556"/>
        <v>4404</v>
      </c>
      <c r="B4407" s="57" t="s">
        <v>5814</v>
      </c>
      <c r="C4407" s="58" t="s">
        <v>5274</v>
      </c>
      <c r="D4407" s="58" t="s">
        <v>5200</v>
      </c>
      <c r="E4407" s="58" t="s">
        <v>25</v>
      </c>
      <c r="F4407" s="58" t="s">
        <v>39</v>
      </c>
      <c r="G4407" s="58" t="s">
        <v>86</v>
      </c>
      <c r="H4407" s="58" t="s">
        <v>5276</v>
      </c>
      <c r="I4407" s="58" t="s">
        <v>25</v>
      </c>
      <c r="J4407" s="58" t="s">
        <v>25</v>
      </c>
      <c r="K4407" s="57" t="s">
        <v>5815</v>
      </c>
      <c r="L4407" s="184">
        <v>0</v>
      </c>
      <c r="M4407" s="185">
        <v>60</v>
      </c>
      <c r="N4407" s="186">
        <v>60</v>
      </c>
      <c r="O4407" s="187">
        <f t="shared" si="558"/>
        <v>0</v>
      </c>
      <c r="P4407" s="59">
        <f t="shared" si="557"/>
        <v>100</v>
      </c>
    </row>
    <row r="4408" spans="1:16" s="2" customFormat="1" ht="28.5" outlineLevel="2" x14ac:dyDescent="0.2">
      <c r="A4408" s="217">
        <f t="shared" si="556"/>
        <v>4405</v>
      </c>
      <c r="B4408" s="57" t="s">
        <v>5816</v>
      </c>
      <c r="C4408" s="58" t="s">
        <v>5274</v>
      </c>
      <c r="D4408" s="58" t="s">
        <v>5200</v>
      </c>
      <c r="E4408" s="58" t="s">
        <v>25</v>
      </c>
      <c r="F4408" s="58" t="s">
        <v>39</v>
      </c>
      <c r="G4408" s="58" t="s">
        <v>86</v>
      </c>
      <c r="H4408" s="58" t="s">
        <v>5276</v>
      </c>
      <c r="I4408" s="58" t="s">
        <v>25</v>
      </c>
      <c r="J4408" s="58" t="s">
        <v>25</v>
      </c>
      <c r="K4408" s="57" t="s">
        <v>5817</v>
      </c>
      <c r="L4408" s="184">
        <v>0</v>
      </c>
      <c r="M4408" s="185">
        <v>50</v>
      </c>
      <c r="N4408" s="186">
        <v>50</v>
      </c>
      <c r="O4408" s="187">
        <f t="shared" si="558"/>
        <v>0</v>
      </c>
      <c r="P4408" s="59">
        <f t="shared" si="557"/>
        <v>100</v>
      </c>
    </row>
    <row r="4409" spans="1:16" s="2" customFormat="1" ht="14.25" customHeight="1" outlineLevel="2" x14ac:dyDescent="0.2">
      <c r="A4409" s="217">
        <f t="shared" si="556"/>
        <v>4406</v>
      </c>
      <c r="B4409" s="57" t="s">
        <v>5818</v>
      </c>
      <c r="C4409" s="58" t="s">
        <v>5274</v>
      </c>
      <c r="D4409" s="58" t="s">
        <v>5200</v>
      </c>
      <c r="E4409" s="58" t="s">
        <v>25</v>
      </c>
      <c r="F4409" s="58" t="s">
        <v>39</v>
      </c>
      <c r="G4409" s="58" t="s">
        <v>5819</v>
      </c>
      <c r="H4409" s="58" t="s">
        <v>5276</v>
      </c>
      <c r="I4409" s="58" t="s">
        <v>25</v>
      </c>
      <c r="J4409" s="58" t="s">
        <v>25</v>
      </c>
      <c r="K4409" s="57" t="s">
        <v>5820</v>
      </c>
      <c r="L4409" s="184">
        <v>0</v>
      </c>
      <c r="M4409" s="185">
        <v>70</v>
      </c>
      <c r="N4409" s="186">
        <v>70</v>
      </c>
      <c r="O4409" s="187">
        <f t="shared" si="558"/>
        <v>0</v>
      </c>
      <c r="P4409" s="59">
        <f t="shared" si="557"/>
        <v>100</v>
      </c>
    </row>
    <row r="4410" spans="1:16" s="2" customFormat="1" ht="28.5" outlineLevel="2" x14ac:dyDescent="0.2">
      <c r="A4410" s="217">
        <f t="shared" si="556"/>
        <v>4407</v>
      </c>
      <c r="B4410" s="57" t="s">
        <v>5821</v>
      </c>
      <c r="C4410" s="58" t="s">
        <v>5274</v>
      </c>
      <c r="D4410" s="58" t="s">
        <v>5200</v>
      </c>
      <c r="E4410" s="58" t="s">
        <v>781</v>
      </c>
      <c r="F4410" s="58" t="s">
        <v>39</v>
      </c>
      <c r="G4410" s="58" t="s">
        <v>103</v>
      </c>
      <c r="H4410" s="58" t="s">
        <v>5276</v>
      </c>
      <c r="I4410" s="58" t="s">
        <v>25</v>
      </c>
      <c r="J4410" s="58" t="s">
        <v>25</v>
      </c>
      <c r="K4410" s="57" t="s">
        <v>5822</v>
      </c>
      <c r="L4410" s="184">
        <v>0</v>
      </c>
      <c r="M4410" s="185">
        <v>70</v>
      </c>
      <c r="N4410" s="186">
        <v>70</v>
      </c>
      <c r="O4410" s="187">
        <f t="shared" si="558"/>
        <v>0</v>
      </c>
      <c r="P4410" s="59">
        <f t="shared" si="557"/>
        <v>100</v>
      </c>
    </row>
    <row r="4411" spans="1:16" s="2" customFormat="1" ht="28.5" outlineLevel="2" x14ac:dyDescent="0.2">
      <c r="A4411" s="217">
        <f t="shared" si="556"/>
        <v>4408</v>
      </c>
      <c r="B4411" s="57" t="s">
        <v>5823</v>
      </c>
      <c r="C4411" s="58" t="s">
        <v>5274</v>
      </c>
      <c r="D4411" s="58" t="s">
        <v>5200</v>
      </c>
      <c r="E4411" s="58" t="s">
        <v>2755</v>
      </c>
      <c r="F4411" s="58" t="s">
        <v>39</v>
      </c>
      <c r="G4411" s="58" t="s">
        <v>103</v>
      </c>
      <c r="H4411" s="58" t="s">
        <v>5276</v>
      </c>
      <c r="I4411" s="58" t="s">
        <v>25</v>
      </c>
      <c r="J4411" s="58" t="s">
        <v>25</v>
      </c>
      <c r="K4411" s="57" t="s">
        <v>5824</v>
      </c>
      <c r="L4411" s="184">
        <v>0</v>
      </c>
      <c r="M4411" s="185">
        <v>20</v>
      </c>
      <c r="N4411" s="186">
        <v>20</v>
      </c>
      <c r="O4411" s="187">
        <f t="shared" si="558"/>
        <v>0</v>
      </c>
      <c r="P4411" s="59">
        <f t="shared" si="557"/>
        <v>100</v>
      </c>
    </row>
    <row r="4412" spans="1:16" s="2" customFormat="1" ht="28.5" outlineLevel="2" x14ac:dyDescent="0.2">
      <c r="A4412" s="217">
        <f t="shared" si="556"/>
        <v>4409</v>
      </c>
      <c r="B4412" s="57" t="s">
        <v>5825</v>
      </c>
      <c r="C4412" s="58" t="s">
        <v>5274</v>
      </c>
      <c r="D4412" s="58" t="s">
        <v>5200</v>
      </c>
      <c r="E4412" s="58" t="s">
        <v>2112</v>
      </c>
      <c r="F4412" s="58" t="s">
        <v>39</v>
      </c>
      <c r="G4412" s="58" t="s">
        <v>103</v>
      </c>
      <c r="H4412" s="58" t="s">
        <v>5276</v>
      </c>
      <c r="I4412" s="58" t="s">
        <v>25</v>
      </c>
      <c r="J4412" s="58" t="s">
        <v>25</v>
      </c>
      <c r="K4412" s="57" t="s">
        <v>5826</v>
      </c>
      <c r="L4412" s="184">
        <v>0</v>
      </c>
      <c r="M4412" s="185">
        <v>50</v>
      </c>
      <c r="N4412" s="186">
        <v>50</v>
      </c>
      <c r="O4412" s="187">
        <f t="shared" si="558"/>
        <v>0</v>
      </c>
      <c r="P4412" s="59">
        <f t="shared" si="557"/>
        <v>100</v>
      </c>
    </row>
    <row r="4413" spans="1:16" s="2" customFormat="1" ht="14.25" customHeight="1" outlineLevel="2" x14ac:dyDescent="0.2">
      <c r="A4413" s="217">
        <f t="shared" si="556"/>
        <v>4410</v>
      </c>
      <c r="B4413" s="57" t="s">
        <v>5827</v>
      </c>
      <c r="C4413" s="58" t="s">
        <v>5274</v>
      </c>
      <c r="D4413" s="58" t="s">
        <v>5200</v>
      </c>
      <c r="E4413" s="58" t="s">
        <v>5828</v>
      </c>
      <c r="F4413" s="58" t="s">
        <v>39</v>
      </c>
      <c r="G4413" s="58" t="s">
        <v>5267</v>
      </c>
      <c r="H4413" s="58" t="s">
        <v>5276</v>
      </c>
      <c r="I4413" s="58" t="s">
        <v>25</v>
      </c>
      <c r="J4413" s="58" t="s">
        <v>25</v>
      </c>
      <c r="K4413" s="57" t="s">
        <v>5829</v>
      </c>
      <c r="L4413" s="184">
        <v>0</v>
      </c>
      <c r="M4413" s="185">
        <v>100</v>
      </c>
      <c r="N4413" s="186">
        <v>100</v>
      </c>
      <c r="O4413" s="187">
        <f t="shared" si="558"/>
        <v>0</v>
      </c>
      <c r="P4413" s="59">
        <f t="shared" si="557"/>
        <v>100</v>
      </c>
    </row>
    <row r="4414" spans="1:16" s="2" customFormat="1" ht="14.25" customHeight="1" outlineLevel="2" x14ac:dyDescent="0.2">
      <c r="A4414" s="217">
        <f t="shared" si="556"/>
        <v>4411</v>
      </c>
      <c r="B4414" s="57" t="s">
        <v>8505</v>
      </c>
      <c r="C4414" s="58" t="s">
        <v>5274</v>
      </c>
      <c r="D4414" s="58" t="s">
        <v>5200</v>
      </c>
      <c r="E4414" s="58" t="s">
        <v>25</v>
      </c>
      <c r="F4414" s="58" t="s">
        <v>41</v>
      </c>
      <c r="G4414" s="58" t="s">
        <v>809</v>
      </c>
      <c r="H4414" s="58" t="s">
        <v>5276</v>
      </c>
      <c r="I4414" s="58" t="s">
        <v>25</v>
      </c>
      <c r="J4414" s="58" t="s">
        <v>25</v>
      </c>
      <c r="K4414" s="57" t="s">
        <v>5830</v>
      </c>
      <c r="L4414" s="184">
        <v>0</v>
      </c>
      <c r="M4414" s="185">
        <v>200</v>
      </c>
      <c r="N4414" s="186">
        <v>200</v>
      </c>
      <c r="O4414" s="187">
        <f t="shared" si="558"/>
        <v>0</v>
      </c>
      <c r="P4414" s="59">
        <f t="shared" si="557"/>
        <v>100</v>
      </c>
    </row>
    <row r="4415" spans="1:16" s="2" customFormat="1" ht="14.25" customHeight="1" outlineLevel="2" x14ac:dyDescent="0.2">
      <c r="A4415" s="217">
        <f t="shared" si="556"/>
        <v>4412</v>
      </c>
      <c r="B4415" s="57" t="s">
        <v>5831</v>
      </c>
      <c r="C4415" s="58" t="s">
        <v>5274</v>
      </c>
      <c r="D4415" s="58" t="s">
        <v>5200</v>
      </c>
      <c r="E4415" s="58" t="s">
        <v>25</v>
      </c>
      <c r="F4415" s="58" t="s">
        <v>41</v>
      </c>
      <c r="G4415" s="58" t="s">
        <v>89</v>
      </c>
      <c r="H4415" s="58" t="s">
        <v>5276</v>
      </c>
      <c r="I4415" s="58" t="s">
        <v>25</v>
      </c>
      <c r="J4415" s="58" t="s">
        <v>25</v>
      </c>
      <c r="K4415" s="57" t="s">
        <v>5832</v>
      </c>
      <c r="L4415" s="184">
        <v>0</v>
      </c>
      <c r="M4415" s="185">
        <v>100</v>
      </c>
      <c r="N4415" s="186">
        <v>100</v>
      </c>
      <c r="O4415" s="187">
        <f t="shared" si="558"/>
        <v>0</v>
      </c>
      <c r="P4415" s="59">
        <f t="shared" si="557"/>
        <v>100</v>
      </c>
    </row>
    <row r="4416" spans="1:16" s="2" customFormat="1" ht="28.5" outlineLevel="2" x14ac:dyDescent="0.2">
      <c r="A4416" s="217">
        <f t="shared" si="556"/>
        <v>4413</v>
      </c>
      <c r="B4416" s="57" t="s">
        <v>5833</v>
      </c>
      <c r="C4416" s="58" t="s">
        <v>5274</v>
      </c>
      <c r="D4416" s="58" t="s">
        <v>5200</v>
      </c>
      <c r="E4416" s="58" t="s">
        <v>25</v>
      </c>
      <c r="F4416" s="58" t="s">
        <v>41</v>
      </c>
      <c r="G4416" s="58" t="s">
        <v>86</v>
      </c>
      <c r="H4416" s="58" t="s">
        <v>5276</v>
      </c>
      <c r="I4416" s="58" t="s">
        <v>25</v>
      </c>
      <c r="J4416" s="58" t="s">
        <v>25</v>
      </c>
      <c r="K4416" s="57" t="s">
        <v>5834</v>
      </c>
      <c r="L4416" s="184">
        <v>0</v>
      </c>
      <c r="M4416" s="185">
        <v>46</v>
      </c>
      <c r="N4416" s="186">
        <v>46</v>
      </c>
      <c r="O4416" s="187">
        <f t="shared" si="558"/>
        <v>0</v>
      </c>
      <c r="P4416" s="59">
        <f t="shared" si="557"/>
        <v>100</v>
      </c>
    </row>
    <row r="4417" spans="1:16" s="2" customFormat="1" ht="14.25" customHeight="1" outlineLevel="2" x14ac:dyDescent="0.2">
      <c r="A4417" s="217">
        <f t="shared" si="556"/>
        <v>4414</v>
      </c>
      <c r="B4417" s="57" t="s">
        <v>5835</v>
      </c>
      <c r="C4417" s="58" t="s">
        <v>5274</v>
      </c>
      <c r="D4417" s="58" t="s">
        <v>5200</v>
      </c>
      <c r="E4417" s="58" t="s">
        <v>25</v>
      </c>
      <c r="F4417" s="58" t="s">
        <v>41</v>
      </c>
      <c r="G4417" s="58" t="s">
        <v>86</v>
      </c>
      <c r="H4417" s="58" t="s">
        <v>5276</v>
      </c>
      <c r="I4417" s="58" t="s">
        <v>25</v>
      </c>
      <c r="J4417" s="58" t="s">
        <v>25</v>
      </c>
      <c r="K4417" s="57" t="s">
        <v>5836</v>
      </c>
      <c r="L4417" s="184">
        <v>0</v>
      </c>
      <c r="M4417" s="185">
        <v>47</v>
      </c>
      <c r="N4417" s="186">
        <v>47</v>
      </c>
      <c r="O4417" s="187">
        <f t="shared" si="558"/>
        <v>0</v>
      </c>
      <c r="P4417" s="59">
        <f t="shared" si="557"/>
        <v>100</v>
      </c>
    </row>
    <row r="4418" spans="1:16" s="2" customFormat="1" ht="28.5" outlineLevel="2" x14ac:dyDescent="0.2">
      <c r="A4418" s="217">
        <f t="shared" si="556"/>
        <v>4415</v>
      </c>
      <c r="B4418" s="57" t="s">
        <v>5837</v>
      </c>
      <c r="C4418" s="58" t="s">
        <v>5274</v>
      </c>
      <c r="D4418" s="58" t="s">
        <v>5200</v>
      </c>
      <c r="E4418" s="58" t="s">
        <v>25</v>
      </c>
      <c r="F4418" s="58" t="s">
        <v>41</v>
      </c>
      <c r="G4418" s="58" t="s">
        <v>86</v>
      </c>
      <c r="H4418" s="58" t="s">
        <v>5276</v>
      </c>
      <c r="I4418" s="58" t="s">
        <v>25</v>
      </c>
      <c r="J4418" s="58" t="s">
        <v>25</v>
      </c>
      <c r="K4418" s="57" t="s">
        <v>5838</v>
      </c>
      <c r="L4418" s="184">
        <v>0</v>
      </c>
      <c r="M4418" s="185">
        <v>50</v>
      </c>
      <c r="N4418" s="186">
        <v>50</v>
      </c>
      <c r="O4418" s="187">
        <f t="shared" si="558"/>
        <v>0</v>
      </c>
      <c r="P4418" s="59">
        <f t="shared" si="557"/>
        <v>100</v>
      </c>
    </row>
    <row r="4419" spans="1:16" s="2" customFormat="1" ht="28.5" outlineLevel="2" x14ac:dyDescent="0.2">
      <c r="A4419" s="217">
        <f t="shared" si="556"/>
        <v>4416</v>
      </c>
      <c r="B4419" s="57" t="s">
        <v>5839</v>
      </c>
      <c r="C4419" s="58" t="s">
        <v>5274</v>
      </c>
      <c r="D4419" s="58" t="s">
        <v>5200</v>
      </c>
      <c r="E4419" s="58" t="s">
        <v>25</v>
      </c>
      <c r="F4419" s="58" t="s">
        <v>41</v>
      </c>
      <c r="G4419" s="58" t="s">
        <v>86</v>
      </c>
      <c r="H4419" s="58" t="s">
        <v>5276</v>
      </c>
      <c r="I4419" s="58" t="s">
        <v>25</v>
      </c>
      <c r="J4419" s="58" t="s">
        <v>25</v>
      </c>
      <c r="K4419" s="57" t="s">
        <v>5840</v>
      </c>
      <c r="L4419" s="184">
        <v>0</v>
      </c>
      <c r="M4419" s="185">
        <v>200</v>
      </c>
      <c r="N4419" s="186">
        <v>200</v>
      </c>
      <c r="O4419" s="187">
        <f t="shared" si="558"/>
        <v>0</v>
      </c>
      <c r="P4419" s="59">
        <f t="shared" si="557"/>
        <v>100</v>
      </c>
    </row>
    <row r="4420" spans="1:16" s="2" customFormat="1" ht="14.25" customHeight="1" outlineLevel="2" x14ac:dyDescent="0.2">
      <c r="A4420" s="217">
        <f t="shared" si="556"/>
        <v>4417</v>
      </c>
      <c r="B4420" s="57" t="s">
        <v>5841</v>
      </c>
      <c r="C4420" s="58" t="s">
        <v>5274</v>
      </c>
      <c r="D4420" s="58" t="s">
        <v>5200</v>
      </c>
      <c r="E4420" s="58" t="s">
        <v>25</v>
      </c>
      <c r="F4420" s="58" t="s">
        <v>41</v>
      </c>
      <c r="G4420" s="58" t="s">
        <v>86</v>
      </c>
      <c r="H4420" s="58" t="s">
        <v>5276</v>
      </c>
      <c r="I4420" s="58" t="s">
        <v>25</v>
      </c>
      <c r="J4420" s="58" t="s">
        <v>25</v>
      </c>
      <c r="K4420" s="57" t="s">
        <v>5842</v>
      </c>
      <c r="L4420" s="184">
        <v>0</v>
      </c>
      <c r="M4420" s="185">
        <v>54</v>
      </c>
      <c r="N4420" s="186">
        <v>54</v>
      </c>
      <c r="O4420" s="187">
        <f t="shared" si="558"/>
        <v>0</v>
      </c>
      <c r="P4420" s="59">
        <f t="shared" si="557"/>
        <v>100</v>
      </c>
    </row>
    <row r="4421" spans="1:16" s="2" customFormat="1" ht="28.5" outlineLevel="2" x14ac:dyDescent="0.2">
      <c r="A4421" s="217">
        <f t="shared" si="556"/>
        <v>4418</v>
      </c>
      <c r="B4421" s="57" t="s">
        <v>5843</v>
      </c>
      <c r="C4421" s="58" t="s">
        <v>5274</v>
      </c>
      <c r="D4421" s="58" t="s">
        <v>5200</v>
      </c>
      <c r="E4421" s="58" t="s">
        <v>25</v>
      </c>
      <c r="F4421" s="58" t="s">
        <v>41</v>
      </c>
      <c r="G4421" s="58" t="s">
        <v>86</v>
      </c>
      <c r="H4421" s="58" t="s">
        <v>5276</v>
      </c>
      <c r="I4421" s="58" t="s">
        <v>25</v>
      </c>
      <c r="J4421" s="58" t="s">
        <v>25</v>
      </c>
      <c r="K4421" s="57" t="s">
        <v>5844</v>
      </c>
      <c r="L4421" s="184">
        <v>0</v>
      </c>
      <c r="M4421" s="185">
        <v>34</v>
      </c>
      <c r="N4421" s="186">
        <v>34</v>
      </c>
      <c r="O4421" s="187">
        <f t="shared" si="558"/>
        <v>0</v>
      </c>
      <c r="P4421" s="59">
        <f t="shared" si="557"/>
        <v>100</v>
      </c>
    </row>
    <row r="4422" spans="1:16" s="2" customFormat="1" ht="28.5" outlineLevel="2" x14ac:dyDescent="0.2">
      <c r="A4422" s="217">
        <f t="shared" ref="A4422:A4485" si="559">A4421+1</f>
        <v>4419</v>
      </c>
      <c r="B4422" s="57" t="s">
        <v>5845</v>
      </c>
      <c r="C4422" s="58" t="s">
        <v>5274</v>
      </c>
      <c r="D4422" s="58" t="s">
        <v>5200</v>
      </c>
      <c r="E4422" s="58" t="s">
        <v>25</v>
      </c>
      <c r="F4422" s="58" t="s">
        <v>41</v>
      </c>
      <c r="G4422" s="58" t="s">
        <v>86</v>
      </c>
      <c r="H4422" s="58" t="s">
        <v>5276</v>
      </c>
      <c r="I4422" s="58" t="s">
        <v>25</v>
      </c>
      <c r="J4422" s="58" t="s">
        <v>25</v>
      </c>
      <c r="K4422" s="57" t="s">
        <v>5846</v>
      </c>
      <c r="L4422" s="184">
        <v>0</v>
      </c>
      <c r="M4422" s="185">
        <v>18</v>
      </c>
      <c r="N4422" s="186">
        <v>18</v>
      </c>
      <c r="O4422" s="187">
        <f t="shared" si="558"/>
        <v>0</v>
      </c>
      <c r="P4422" s="59">
        <f t="shared" si="557"/>
        <v>100</v>
      </c>
    </row>
    <row r="4423" spans="1:16" s="2" customFormat="1" ht="14.25" customHeight="1" outlineLevel="2" x14ac:dyDescent="0.2">
      <c r="A4423" s="217">
        <f t="shared" si="559"/>
        <v>4420</v>
      </c>
      <c r="B4423" s="57" t="s">
        <v>5847</v>
      </c>
      <c r="C4423" s="58" t="s">
        <v>5274</v>
      </c>
      <c r="D4423" s="58" t="s">
        <v>5200</v>
      </c>
      <c r="E4423" s="58" t="s">
        <v>25</v>
      </c>
      <c r="F4423" s="58" t="s">
        <v>41</v>
      </c>
      <c r="G4423" s="58" t="s">
        <v>86</v>
      </c>
      <c r="H4423" s="58" t="s">
        <v>5276</v>
      </c>
      <c r="I4423" s="58" t="s">
        <v>25</v>
      </c>
      <c r="J4423" s="58" t="s">
        <v>25</v>
      </c>
      <c r="K4423" s="57" t="s">
        <v>5848</v>
      </c>
      <c r="L4423" s="184">
        <v>0</v>
      </c>
      <c r="M4423" s="185">
        <v>60</v>
      </c>
      <c r="N4423" s="186">
        <v>60</v>
      </c>
      <c r="O4423" s="187">
        <f t="shared" si="558"/>
        <v>0</v>
      </c>
      <c r="P4423" s="59">
        <f t="shared" si="557"/>
        <v>100</v>
      </c>
    </row>
    <row r="4424" spans="1:16" s="2" customFormat="1" ht="14.25" customHeight="1" outlineLevel="2" x14ac:dyDescent="0.2">
      <c r="A4424" s="217">
        <f t="shared" si="559"/>
        <v>4421</v>
      </c>
      <c r="B4424" s="57" t="s">
        <v>5849</v>
      </c>
      <c r="C4424" s="58" t="s">
        <v>5274</v>
      </c>
      <c r="D4424" s="58" t="s">
        <v>5200</v>
      </c>
      <c r="E4424" s="58" t="s">
        <v>25</v>
      </c>
      <c r="F4424" s="58" t="s">
        <v>41</v>
      </c>
      <c r="G4424" s="58" t="s">
        <v>86</v>
      </c>
      <c r="H4424" s="58" t="s">
        <v>5276</v>
      </c>
      <c r="I4424" s="58" t="s">
        <v>25</v>
      </c>
      <c r="J4424" s="58" t="s">
        <v>25</v>
      </c>
      <c r="K4424" s="57" t="s">
        <v>5850</v>
      </c>
      <c r="L4424" s="184">
        <v>0</v>
      </c>
      <c r="M4424" s="185">
        <v>100</v>
      </c>
      <c r="N4424" s="186">
        <v>100</v>
      </c>
      <c r="O4424" s="187">
        <f t="shared" si="558"/>
        <v>0</v>
      </c>
      <c r="P4424" s="59">
        <f t="shared" si="557"/>
        <v>100</v>
      </c>
    </row>
    <row r="4425" spans="1:16" s="2" customFormat="1" ht="28.5" outlineLevel="2" x14ac:dyDescent="0.2">
      <c r="A4425" s="217">
        <f t="shared" si="559"/>
        <v>4422</v>
      </c>
      <c r="B4425" s="57" t="s">
        <v>5851</v>
      </c>
      <c r="C4425" s="58" t="s">
        <v>5274</v>
      </c>
      <c r="D4425" s="58" t="s">
        <v>5200</v>
      </c>
      <c r="E4425" s="58" t="s">
        <v>25</v>
      </c>
      <c r="F4425" s="58" t="s">
        <v>41</v>
      </c>
      <c r="G4425" s="58" t="s">
        <v>86</v>
      </c>
      <c r="H4425" s="58" t="s">
        <v>5276</v>
      </c>
      <c r="I4425" s="58" t="s">
        <v>25</v>
      </c>
      <c r="J4425" s="58" t="s">
        <v>25</v>
      </c>
      <c r="K4425" s="57" t="s">
        <v>5852</v>
      </c>
      <c r="L4425" s="184">
        <v>0</v>
      </c>
      <c r="M4425" s="185">
        <v>100</v>
      </c>
      <c r="N4425" s="186">
        <v>100</v>
      </c>
      <c r="O4425" s="187">
        <f t="shared" si="558"/>
        <v>0</v>
      </c>
      <c r="P4425" s="59">
        <f t="shared" si="557"/>
        <v>100</v>
      </c>
    </row>
    <row r="4426" spans="1:16" s="2" customFormat="1" ht="28.5" outlineLevel="2" x14ac:dyDescent="0.2">
      <c r="A4426" s="217">
        <f t="shared" si="559"/>
        <v>4423</v>
      </c>
      <c r="B4426" s="57" t="s">
        <v>5853</v>
      </c>
      <c r="C4426" s="58" t="s">
        <v>5274</v>
      </c>
      <c r="D4426" s="58" t="s">
        <v>5200</v>
      </c>
      <c r="E4426" s="58" t="s">
        <v>25</v>
      </c>
      <c r="F4426" s="58" t="s">
        <v>41</v>
      </c>
      <c r="G4426" s="58" t="s">
        <v>86</v>
      </c>
      <c r="H4426" s="58" t="s">
        <v>5276</v>
      </c>
      <c r="I4426" s="58" t="s">
        <v>25</v>
      </c>
      <c r="J4426" s="58" t="s">
        <v>25</v>
      </c>
      <c r="K4426" s="57" t="s">
        <v>5854</v>
      </c>
      <c r="L4426" s="184">
        <v>0</v>
      </c>
      <c r="M4426" s="185">
        <v>100</v>
      </c>
      <c r="N4426" s="186">
        <v>100</v>
      </c>
      <c r="O4426" s="187">
        <f t="shared" si="558"/>
        <v>0</v>
      </c>
      <c r="P4426" s="59">
        <f t="shared" si="557"/>
        <v>100</v>
      </c>
    </row>
    <row r="4427" spans="1:16" s="2" customFormat="1" ht="28.5" outlineLevel="2" x14ac:dyDescent="0.2">
      <c r="A4427" s="217">
        <f t="shared" si="559"/>
        <v>4424</v>
      </c>
      <c r="B4427" s="57" t="s">
        <v>5855</v>
      </c>
      <c r="C4427" s="58" t="s">
        <v>5274</v>
      </c>
      <c r="D4427" s="58" t="s">
        <v>5200</v>
      </c>
      <c r="E4427" s="58" t="s">
        <v>25</v>
      </c>
      <c r="F4427" s="58" t="s">
        <v>41</v>
      </c>
      <c r="G4427" s="58" t="s">
        <v>86</v>
      </c>
      <c r="H4427" s="58" t="s">
        <v>5276</v>
      </c>
      <c r="I4427" s="58" t="s">
        <v>25</v>
      </c>
      <c r="J4427" s="58" t="s">
        <v>25</v>
      </c>
      <c r="K4427" s="57" t="s">
        <v>5856</v>
      </c>
      <c r="L4427" s="184">
        <v>0</v>
      </c>
      <c r="M4427" s="185">
        <v>50</v>
      </c>
      <c r="N4427" s="186">
        <v>50</v>
      </c>
      <c r="O4427" s="187">
        <f t="shared" si="558"/>
        <v>0</v>
      </c>
      <c r="P4427" s="59">
        <f t="shared" si="557"/>
        <v>100</v>
      </c>
    </row>
    <row r="4428" spans="1:16" s="2" customFormat="1" ht="28.5" outlineLevel="2" x14ac:dyDescent="0.2">
      <c r="A4428" s="217">
        <f t="shared" si="559"/>
        <v>4425</v>
      </c>
      <c r="B4428" s="57" t="s">
        <v>5857</v>
      </c>
      <c r="C4428" s="58" t="s">
        <v>5274</v>
      </c>
      <c r="D4428" s="58" t="s">
        <v>5200</v>
      </c>
      <c r="E4428" s="58" t="s">
        <v>25</v>
      </c>
      <c r="F4428" s="58" t="s">
        <v>41</v>
      </c>
      <c r="G4428" s="58" t="s">
        <v>86</v>
      </c>
      <c r="H4428" s="58" t="s">
        <v>5276</v>
      </c>
      <c r="I4428" s="58" t="s">
        <v>25</v>
      </c>
      <c r="J4428" s="58" t="s">
        <v>25</v>
      </c>
      <c r="K4428" s="57" t="s">
        <v>5858</v>
      </c>
      <c r="L4428" s="184">
        <v>0</v>
      </c>
      <c r="M4428" s="185">
        <v>50</v>
      </c>
      <c r="N4428" s="186">
        <v>50</v>
      </c>
      <c r="O4428" s="187">
        <f t="shared" si="558"/>
        <v>0</v>
      </c>
      <c r="P4428" s="59">
        <f t="shared" si="557"/>
        <v>100</v>
      </c>
    </row>
    <row r="4429" spans="1:16" s="2" customFormat="1" ht="28.5" outlineLevel="2" x14ac:dyDescent="0.2">
      <c r="A4429" s="217">
        <f t="shared" si="559"/>
        <v>4426</v>
      </c>
      <c r="B4429" s="57" t="s">
        <v>5859</v>
      </c>
      <c r="C4429" s="58" t="s">
        <v>5274</v>
      </c>
      <c r="D4429" s="58" t="s">
        <v>5200</v>
      </c>
      <c r="E4429" s="58" t="s">
        <v>25</v>
      </c>
      <c r="F4429" s="58" t="s">
        <v>41</v>
      </c>
      <c r="G4429" s="58" t="s">
        <v>86</v>
      </c>
      <c r="H4429" s="58" t="s">
        <v>5276</v>
      </c>
      <c r="I4429" s="58" t="s">
        <v>25</v>
      </c>
      <c r="J4429" s="58" t="s">
        <v>25</v>
      </c>
      <c r="K4429" s="57" t="s">
        <v>5860</v>
      </c>
      <c r="L4429" s="184">
        <v>0</v>
      </c>
      <c r="M4429" s="185">
        <v>38</v>
      </c>
      <c r="N4429" s="186">
        <v>38</v>
      </c>
      <c r="O4429" s="187">
        <f t="shared" si="558"/>
        <v>0</v>
      </c>
      <c r="P4429" s="59">
        <f t="shared" si="557"/>
        <v>100</v>
      </c>
    </row>
    <row r="4430" spans="1:16" s="2" customFormat="1" ht="28.5" outlineLevel="2" x14ac:dyDescent="0.2">
      <c r="A4430" s="217">
        <f t="shared" si="559"/>
        <v>4427</v>
      </c>
      <c r="B4430" s="57" t="s">
        <v>5861</v>
      </c>
      <c r="C4430" s="58" t="s">
        <v>5274</v>
      </c>
      <c r="D4430" s="58" t="s">
        <v>5200</v>
      </c>
      <c r="E4430" s="58" t="s">
        <v>25</v>
      </c>
      <c r="F4430" s="58" t="s">
        <v>41</v>
      </c>
      <c r="G4430" s="58" t="s">
        <v>86</v>
      </c>
      <c r="H4430" s="58" t="s">
        <v>5276</v>
      </c>
      <c r="I4430" s="58" t="s">
        <v>25</v>
      </c>
      <c r="J4430" s="58" t="s">
        <v>25</v>
      </c>
      <c r="K4430" s="57" t="s">
        <v>5862</v>
      </c>
      <c r="L4430" s="184">
        <v>0</v>
      </c>
      <c r="M4430" s="185">
        <v>50</v>
      </c>
      <c r="N4430" s="186">
        <v>50</v>
      </c>
      <c r="O4430" s="187">
        <f t="shared" si="558"/>
        <v>0</v>
      </c>
      <c r="P4430" s="59">
        <f t="shared" si="557"/>
        <v>100</v>
      </c>
    </row>
    <row r="4431" spans="1:16" s="2" customFormat="1" ht="14.25" customHeight="1" outlineLevel="2" x14ac:dyDescent="0.2">
      <c r="A4431" s="217">
        <f t="shared" si="559"/>
        <v>4428</v>
      </c>
      <c r="B4431" s="57" t="s">
        <v>5863</v>
      </c>
      <c r="C4431" s="58" t="s">
        <v>5274</v>
      </c>
      <c r="D4431" s="58" t="s">
        <v>5200</v>
      </c>
      <c r="E4431" s="58" t="s">
        <v>25</v>
      </c>
      <c r="F4431" s="58" t="s">
        <v>41</v>
      </c>
      <c r="G4431" s="58" t="s">
        <v>86</v>
      </c>
      <c r="H4431" s="58" t="s">
        <v>5276</v>
      </c>
      <c r="I4431" s="58" t="s">
        <v>25</v>
      </c>
      <c r="J4431" s="58" t="s">
        <v>25</v>
      </c>
      <c r="K4431" s="57" t="s">
        <v>5864</v>
      </c>
      <c r="L4431" s="184">
        <v>0</v>
      </c>
      <c r="M4431" s="185">
        <v>30</v>
      </c>
      <c r="N4431" s="186">
        <v>30</v>
      </c>
      <c r="O4431" s="187">
        <f t="shared" si="558"/>
        <v>0</v>
      </c>
      <c r="P4431" s="59">
        <f t="shared" si="557"/>
        <v>100</v>
      </c>
    </row>
    <row r="4432" spans="1:16" s="2" customFormat="1" ht="28.5" outlineLevel="2" x14ac:dyDescent="0.2">
      <c r="A4432" s="217">
        <f t="shared" si="559"/>
        <v>4429</v>
      </c>
      <c r="B4432" s="57" t="s">
        <v>5865</v>
      </c>
      <c r="C4432" s="58" t="s">
        <v>5274</v>
      </c>
      <c r="D4432" s="58" t="s">
        <v>5200</v>
      </c>
      <c r="E4432" s="58" t="s">
        <v>25</v>
      </c>
      <c r="F4432" s="58" t="s">
        <v>41</v>
      </c>
      <c r="G4432" s="58" t="s">
        <v>86</v>
      </c>
      <c r="H4432" s="58" t="s">
        <v>5276</v>
      </c>
      <c r="I4432" s="58" t="s">
        <v>25</v>
      </c>
      <c r="J4432" s="58" t="s">
        <v>25</v>
      </c>
      <c r="K4432" s="57" t="s">
        <v>5866</v>
      </c>
      <c r="L4432" s="184">
        <v>0</v>
      </c>
      <c r="M4432" s="185">
        <v>50</v>
      </c>
      <c r="N4432" s="186">
        <v>50</v>
      </c>
      <c r="O4432" s="187">
        <f t="shared" si="558"/>
        <v>0</v>
      </c>
      <c r="P4432" s="59">
        <f t="shared" si="557"/>
        <v>100</v>
      </c>
    </row>
    <row r="4433" spans="1:16" s="2" customFormat="1" ht="28.5" outlineLevel="2" x14ac:dyDescent="0.2">
      <c r="A4433" s="217">
        <f t="shared" si="559"/>
        <v>4430</v>
      </c>
      <c r="B4433" s="57" t="s">
        <v>5867</v>
      </c>
      <c r="C4433" s="58" t="s">
        <v>5274</v>
      </c>
      <c r="D4433" s="58" t="s">
        <v>5200</v>
      </c>
      <c r="E4433" s="58" t="s">
        <v>25</v>
      </c>
      <c r="F4433" s="58" t="s">
        <v>41</v>
      </c>
      <c r="G4433" s="58" t="s">
        <v>86</v>
      </c>
      <c r="H4433" s="58" t="s">
        <v>5276</v>
      </c>
      <c r="I4433" s="58" t="s">
        <v>25</v>
      </c>
      <c r="J4433" s="58" t="s">
        <v>25</v>
      </c>
      <c r="K4433" s="57" t="s">
        <v>5868</v>
      </c>
      <c r="L4433" s="184">
        <v>0</v>
      </c>
      <c r="M4433" s="185">
        <v>46</v>
      </c>
      <c r="N4433" s="186">
        <v>46</v>
      </c>
      <c r="O4433" s="187">
        <f t="shared" si="558"/>
        <v>0</v>
      </c>
      <c r="P4433" s="59">
        <f t="shared" si="557"/>
        <v>100</v>
      </c>
    </row>
    <row r="4434" spans="1:16" s="2" customFormat="1" ht="28.5" outlineLevel="2" x14ac:dyDescent="0.2">
      <c r="A4434" s="217">
        <f t="shared" si="559"/>
        <v>4431</v>
      </c>
      <c r="B4434" s="57" t="s">
        <v>5869</v>
      </c>
      <c r="C4434" s="58" t="s">
        <v>5274</v>
      </c>
      <c r="D4434" s="58" t="s">
        <v>5200</v>
      </c>
      <c r="E4434" s="58" t="s">
        <v>25</v>
      </c>
      <c r="F4434" s="58" t="s">
        <v>41</v>
      </c>
      <c r="G4434" s="58" t="s">
        <v>86</v>
      </c>
      <c r="H4434" s="58" t="s">
        <v>5276</v>
      </c>
      <c r="I4434" s="58" t="s">
        <v>25</v>
      </c>
      <c r="J4434" s="58" t="s">
        <v>25</v>
      </c>
      <c r="K4434" s="57" t="s">
        <v>5870</v>
      </c>
      <c r="L4434" s="184">
        <v>0</v>
      </c>
      <c r="M4434" s="185">
        <v>20</v>
      </c>
      <c r="N4434" s="186">
        <v>20</v>
      </c>
      <c r="O4434" s="187">
        <f t="shared" si="558"/>
        <v>0</v>
      </c>
      <c r="P4434" s="59">
        <f t="shared" si="557"/>
        <v>100</v>
      </c>
    </row>
    <row r="4435" spans="1:16" s="2" customFormat="1" ht="28.5" outlineLevel="2" x14ac:dyDescent="0.2">
      <c r="A4435" s="217">
        <f t="shared" si="559"/>
        <v>4432</v>
      </c>
      <c r="B4435" s="57" t="s">
        <v>5871</v>
      </c>
      <c r="C4435" s="58" t="s">
        <v>5274</v>
      </c>
      <c r="D4435" s="58" t="s">
        <v>5200</v>
      </c>
      <c r="E4435" s="58" t="s">
        <v>25</v>
      </c>
      <c r="F4435" s="58" t="s">
        <v>41</v>
      </c>
      <c r="G4435" s="58" t="s">
        <v>86</v>
      </c>
      <c r="H4435" s="58" t="s">
        <v>5276</v>
      </c>
      <c r="I4435" s="58" t="s">
        <v>25</v>
      </c>
      <c r="J4435" s="58" t="s">
        <v>25</v>
      </c>
      <c r="K4435" s="57" t="s">
        <v>5872</v>
      </c>
      <c r="L4435" s="184">
        <v>0</v>
      </c>
      <c r="M4435" s="185">
        <v>50</v>
      </c>
      <c r="N4435" s="186">
        <v>50</v>
      </c>
      <c r="O4435" s="187">
        <f t="shared" si="558"/>
        <v>0</v>
      </c>
      <c r="P4435" s="59">
        <f t="shared" si="557"/>
        <v>100</v>
      </c>
    </row>
    <row r="4436" spans="1:16" s="2" customFormat="1" ht="28.5" outlineLevel="2" x14ac:dyDescent="0.2">
      <c r="A4436" s="217">
        <f t="shared" si="559"/>
        <v>4433</v>
      </c>
      <c r="B4436" s="57" t="s">
        <v>5873</v>
      </c>
      <c r="C4436" s="58" t="s">
        <v>5274</v>
      </c>
      <c r="D4436" s="58" t="s">
        <v>5200</v>
      </c>
      <c r="E4436" s="58" t="s">
        <v>25</v>
      </c>
      <c r="F4436" s="58" t="s">
        <v>41</v>
      </c>
      <c r="G4436" s="58" t="s">
        <v>86</v>
      </c>
      <c r="H4436" s="58" t="s">
        <v>5276</v>
      </c>
      <c r="I4436" s="58" t="s">
        <v>25</v>
      </c>
      <c r="J4436" s="58" t="s">
        <v>25</v>
      </c>
      <c r="K4436" s="57" t="s">
        <v>5874</v>
      </c>
      <c r="L4436" s="184">
        <v>0</v>
      </c>
      <c r="M4436" s="185">
        <v>20</v>
      </c>
      <c r="N4436" s="186">
        <v>20</v>
      </c>
      <c r="O4436" s="187">
        <f t="shared" si="558"/>
        <v>0</v>
      </c>
      <c r="P4436" s="59">
        <f t="shared" si="557"/>
        <v>100</v>
      </c>
    </row>
    <row r="4437" spans="1:16" s="2" customFormat="1" ht="14.25" customHeight="1" outlineLevel="2" x14ac:dyDescent="0.2">
      <c r="A4437" s="217">
        <f t="shared" si="559"/>
        <v>4434</v>
      </c>
      <c r="B4437" s="57" t="s">
        <v>5875</v>
      </c>
      <c r="C4437" s="58" t="s">
        <v>5274</v>
      </c>
      <c r="D4437" s="58" t="s">
        <v>5200</v>
      </c>
      <c r="E4437" s="58" t="s">
        <v>5154</v>
      </c>
      <c r="F4437" s="58" t="s">
        <v>41</v>
      </c>
      <c r="G4437" s="58" t="s">
        <v>103</v>
      </c>
      <c r="H4437" s="58" t="s">
        <v>5276</v>
      </c>
      <c r="I4437" s="58" t="s">
        <v>25</v>
      </c>
      <c r="J4437" s="58" t="s">
        <v>25</v>
      </c>
      <c r="K4437" s="57" t="s">
        <v>5876</v>
      </c>
      <c r="L4437" s="184">
        <v>0</v>
      </c>
      <c r="M4437" s="185">
        <v>100</v>
      </c>
      <c r="N4437" s="186">
        <v>100</v>
      </c>
      <c r="O4437" s="187">
        <f t="shared" si="558"/>
        <v>0</v>
      </c>
      <c r="P4437" s="59">
        <f t="shared" si="557"/>
        <v>100</v>
      </c>
    </row>
    <row r="4438" spans="1:16" s="2" customFormat="1" ht="28.5" outlineLevel="2" x14ac:dyDescent="0.2">
      <c r="A4438" s="217">
        <f t="shared" si="559"/>
        <v>4435</v>
      </c>
      <c r="B4438" s="57" t="s">
        <v>5877</v>
      </c>
      <c r="C4438" s="58" t="s">
        <v>5274</v>
      </c>
      <c r="D4438" s="58" t="s">
        <v>5200</v>
      </c>
      <c r="E4438" s="58" t="s">
        <v>25</v>
      </c>
      <c r="F4438" s="58" t="s">
        <v>5878</v>
      </c>
      <c r="G4438" s="58" t="s">
        <v>159</v>
      </c>
      <c r="H4438" s="58" t="s">
        <v>5276</v>
      </c>
      <c r="I4438" s="58" t="s">
        <v>25</v>
      </c>
      <c r="J4438" s="58" t="s">
        <v>25</v>
      </c>
      <c r="K4438" s="57" t="s">
        <v>5879</v>
      </c>
      <c r="L4438" s="184">
        <v>0</v>
      </c>
      <c r="M4438" s="185">
        <v>50</v>
      </c>
      <c r="N4438" s="186">
        <v>50</v>
      </c>
      <c r="O4438" s="187">
        <f t="shared" si="558"/>
        <v>0</v>
      </c>
      <c r="P4438" s="59">
        <f t="shared" si="557"/>
        <v>100</v>
      </c>
    </row>
    <row r="4439" spans="1:16" s="2" customFormat="1" ht="14.25" customHeight="1" outlineLevel="2" x14ac:dyDescent="0.2">
      <c r="A4439" s="217">
        <f t="shared" si="559"/>
        <v>4436</v>
      </c>
      <c r="B4439" s="57" t="s">
        <v>5880</v>
      </c>
      <c r="C4439" s="58" t="s">
        <v>5274</v>
      </c>
      <c r="D4439" s="58" t="s">
        <v>5200</v>
      </c>
      <c r="E4439" s="58" t="s">
        <v>25</v>
      </c>
      <c r="F4439" s="58" t="s">
        <v>4863</v>
      </c>
      <c r="G4439" s="58" t="s">
        <v>86</v>
      </c>
      <c r="H4439" s="58" t="s">
        <v>5276</v>
      </c>
      <c r="I4439" s="58" t="s">
        <v>25</v>
      </c>
      <c r="J4439" s="58" t="s">
        <v>25</v>
      </c>
      <c r="K4439" s="57" t="s">
        <v>5881</v>
      </c>
      <c r="L4439" s="184">
        <v>0</v>
      </c>
      <c r="M4439" s="185">
        <v>46</v>
      </c>
      <c r="N4439" s="186">
        <v>46</v>
      </c>
      <c r="O4439" s="187">
        <f t="shared" si="558"/>
        <v>0</v>
      </c>
      <c r="P4439" s="59">
        <f t="shared" si="557"/>
        <v>100</v>
      </c>
    </row>
    <row r="4440" spans="1:16" s="2" customFormat="1" ht="14.25" customHeight="1" outlineLevel="2" x14ac:dyDescent="0.2">
      <c r="A4440" s="217">
        <f t="shared" si="559"/>
        <v>4437</v>
      </c>
      <c r="B4440" s="57" t="s">
        <v>5882</v>
      </c>
      <c r="C4440" s="58" t="s">
        <v>5274</v>
      </c>
      <c r="D4440" s="58" t="s">
        <v>5200</v>
      </c>
      <c r="E4440" s="58" t="s">
        <v>25</v>
      </c>
      <c r="F4440" s="58" t="s">
        <v>4863</v>
      </c>
      <c r="G4440" s="58" t="s">
        <v>86</v>
      </c>
      <c r="H4440" s="58" t="s">
        <v>5276</v>
      </c>
      <c r="I4440" s="58" t="s">
        <v>25</v>
      </c>
      <c r="J4440" s="58" t="s">
        <v>25</v>
      </c>
      <c r="K4440" s="57" t="s">
        <v>5883</v>
      </c>
      <c r="L4440" s="184">
        <v>0</v>
      </c>
      <c r="M4440" s="185">
        <v>100</v>
      </c>
      <c r="N4440" s="186">
        <v>100</v>
      </c>
      <c r="O4440" s="187">
        <f t="shared" si="558"/>
        <v>0</v>
      </c>
      <c r="P4440" s="59">
        <f t="shared" si="557"/>
        <v>100</v>
      </c>
    </row>
    <row r="4441" spans="1:16" s="2" customFormat="1" ht="14.25" customHeight="1" outlineLevel="2" x14ac:dyDescent="0.2">
      <c r="A4441" s="217">
        <f t="shared" si="559"/>
        <v>4438</v>
      </c>
      <c r="B4441" s="57" t="s">
        <v>5884</v>
      </c>
      <c r="C4441" s="58" t="s">
        <v>5274</v>
      </c>
      <c r="D4441" s="58" t="s">
        <v>5200</v>
      </c>
      <c r="E4441" s="58" t="s">
        <v>25</v>
      </c>
      <c r="F4441" s="58" t="s">
        <v>4863</v>
      </c>
      <c r="G4441" s="58" t="s">
        <v>86</v>
      </c>
      <c r="H4441" s="58" t="s">
        <v>5276</v>
      </c>
      <c r="I4441" s="58" t="s">
        <v>25</v>
      </c>
      <c r="J4441" s="58" t="s">
        <v>25</v>
      </c>
      <c r="K4441" s="57" t="s">
        <v>5885</v>
      </c>
      <c r="L4441" s="184">
        <v>0</v>
      </c>
      <c r="M4441" s="185">
        <v>42</v>
      </c>
      <c r="N4441" s="186">
        <v>42</v>
      </c>
      <c r="O4441" s="187">
        <f t="shared" si="558"/>
        <v>0</v>
      </c>
      <c r="P4441" s="59">
        <f t="shared" si="557"/>
        <v>100</v>
      </c>
    </row>
    <row r="4442" spans="1:16" s="2" customFormat="1" ht="14.25" customHeight="1" outlineLevel="2" x14ac:dyDescent="0.2">
      <c r="A4442" s="217">
        <f t="shared" si="559"/>
        <v>4439</v>
      </c>
      <c r="B4442" s="57" t="s">
        <v>5886</v>
      </c>
      <c r="C4442" s="58" t="s">
        <v>5274</v>
      </c>
      <c r="D4442" s="58" t="s">
        <v>5200</v>
      </c>
      <c r="E4442" s="58" t="s">
        <v>25</v>
      </c>
      <c r="F4442" s="58" t="s">
        <v>4863</v>
      </c>
      <c r="G4442" s="58" t="s">
        <v>86</v>
      </c>
      <c r="H4442" s="58" t="s">
        <v>5276</v>
      </c>
      <c r="I4442" s="58" t="s">
        <v>25</v>
      </c>
      <c r="J4442" s="58" t="s">
        <v>25</v>
      </c>
      <c r="K4442" s="57" t="s">
        <v>5887</v>
      </c>
      <c r="L4442" s="184">
        <v>0</v>
      </c>
      <c r="M4442" s="185">
        <v>100</v>
      </c>
      <c r="N4442" s="186">
        <v>100</v>
      </c>
      <c r="O4442" s="187">
        <f t="shared" si="558"/>
        <v>0</v>
      </c>
      <c r="P4442" s="59">
        <f t="shared" si="557"/>
        <v>100</v>
      </c>
    </row>
    <row r="4443" spans="1:16" s="2" customFormat="1" ht="28.5" outlineLevel="2" x14ac:dyDescent="0.2">
      <c r="A4443" s="217">
        <f t="shared" si="559"/>
        <v>4440</v>
      </c>
      <c r="B4443" s="57" t="s">
        <v>5888</v>
      </c>
      <c r="C4443" s="58" t="s">
        <v>5274</v>
      </c>
      <c r="D4443" s="58" t="s">
        <v>5200</v>
      </c>
      <c r="E4443" s="58" t="s">
        <v>25</v>
      </c>
      <c r="F4443" s="58" t="s">
        <v>4863</v>
      </c>
      <c r="G4443" s="58" t="s">
        <v>86</v>
      </c>
      <c r="H4443" s="58" t="s">
        <v>5276</v>
      </c>
      <c r="I4443" s="58" t="s">
        <v>25</v>
      </c>
      <c r="J4443" s="58" t="s">
        <v>25</v>
      </c>
      <c r="K4443" s="57" t="s">
        <v>5889</v>
      </c>
      <c r="L4443" s="184">
        <v>0</v>
      </c>
      <c r="M4443" s="185">
        <v>13</v>
      </c>
      <c r="N4443" s="186">
        <v>13</v>
      </c>
      <c r="O4443" s="187">
        <f t="shared" si="558"/>
        <v>0</v>
      </c>
      <c r="P4443" s="59">
        <f t="shared" si="557"/>
        <v>100</v>
      </c>
    </row>
    <row r="4444" spans="1:16" s="2" customFormat="1" ht="28.5" outlineLevel="2" x14ac:dyDescent="0.2">
      <c r="A4444" s="217">
        <f t="shared" si="559"/>
        <v>4441</v>
      </c>
      <c r="B4444" s="57" t="s">
        <v>5890</v>
      </c>
      <c r="C4444" s="58" t="s">
        <v>5274</v>
      </c>
      <c r="D4444" s="58" t="s">
        <v>5200</v>
      </c>
      <c r="E4444" s="58" t="s">
        <v>25</v>
      </c>
      <c r="F4444" s="58" t="s">
        <v>4863</v>
      </c>
      <c r="G4444" s="58" t="s">
        <v>86</v>
      </c>
      <c r="H4444" s="58" t="s">
        <v>5276</v>
      </c>
      <c r="I4444" s="58" t="s">
        <v>25</v>
      </c>
      <c r="J4444" s="58" t="s">
        <v>25</v>
      </c>
      <c r="K4444" s="57" t="s">
        <v>5891</v>
      </c>
      <c r="L4444" s="184">
        <v>0</v>
      </c>
      <c r="M4444" s="185">
        <v>18</v>
      </c>
      <c r="N4444" s="186">
        <v>18</v>
      </c>
      <c r="O4444" s="187">
        <f t="shared" si="558"/>
        <v>0</v>
      </c>
      <c r="P4444" s="59">
        <f t="shared" si="557"/>
        <v>100</v>
      </c>
    </row>
    <row r="4445" spans="1:16" s="2" customFormat="1" ht="14.25" customHeight="1" outlineLevel="2" x14ac:dyDescent="0.2">
      <c r="A4445" s="217">
        <f t="shared" si="559"/>
        <v>4442</v>
      </c>
      <c r="B4445" s="57" t="s">
        <v>5892</v>
      </c>
      <c r="C4445" s="58" t="s">
        <v>5274</v>
      </c>
      <c r="D4445" s="58" t="s">
        <v>5200</v>
      </c>
      <c r="E4445" s="58" t="s">
        <v>191</v>
      </c>
      <c r="F4445" s="58" t="s">
        <v>5893</v>
      </c>
      <c r="G4445" s="58" t="s">
        <v>103</v>
      </c>
      <c r="H4445" s="58" t="s">
        <v>5276</v>
      </c>
      <c r="I4445" s="58" t="s">
        <v>25</v>
      </c>
      <c r="J4445" s="58" t="s">
        <v>25</v>
      </c>
      <c r="K4445" s="57" t="s">
        <v>5894</v>
      </c>
      <c r="L4445" s="184">
        <v>0</v>
      </c>
      <c r="M4445" s="185">
        <v>200</v>
      </c>
      <c r="N4445" s="186">
        <v>200</v>
      </c>
      <c r="O4445" s="187">
        <f t="shared" si="558"/>
        <v>0</v>
      </c>
      <c r="P4445" s="59">
        <f t="shared" si="557"/>
        <v>100</v>
      </c>
    </row>
    <row r="4446" spans="1:16" s="2" customFormat="1" ht="28.5" outlineLevel="2" x14ac:dyDescent="0.2">
      <c r="A4446" s="217">
        <f t="shared" si="559"/>
        <v>4443</v>
      </c>
      <c r="B4446" s="57" t="s">
        <v>5895</v>
      </c>
      <c r="C4446" s="58" t="s">
        <v>5274</v>
      </c>
      <c r="D4446" s="58" t="s">
        <v>5200</v>
      </c>
      <c r="E4446" s="58" t="s">
        <v>25</v>
      </c>
      <c r="F4446" s="58" t="s">
        <v>43</v>
      </c>
      <c r="G4446" s="58" t="s">
        <v>86</v>
      </c>
      <c r="H4446" s="58" t="s">
        <v>5276</v>
      </c>
      <c r="I4446" s="58" t="s">
        <v>25</v>
      </c>
      <c r="J4446" s="58" t="s">
        <v>25</v>
      </c>
      <c r="K4446" s="57" t="s">
        <v>5896</v>
      </c>
      <c r="L4446" s="184">
        <v>0</v>
      </c>
      <c r="M4446" s="185">
        <v>100</v>
      </c>
      <c r="N4446" s="186">
        <v>100</v>
      </c>
      <c r="O4446" s="187">
        <f t="shared" si="558"/>
        <v>0</v>
      </c>
      <c r="P4446" s="59">
        <f t="shared" si="557"/>
        <v>100</v>
      </c>
    </row>
    <row r="4447" spans="1:16" s="2" customFormat="1" ht="14.25" customHeight="1" outlineLevel="2" x14ac:dyDescent="0.2">
      <c r="A4447" s="217">
        <f t="shared" si="559"/>
        <v>4444</v>
      </c>
      <c r="B4447" s="57" t="s">
        <v>5897</v>
      </c>
      <c r="C4447" s="58" t="s">
        <v>5274</v>
      </c>
      <c r="D4447" s="58" t="s">
        <v>5200</v>
      </c>
      <c r="E4447" s="58" t="s">
        <v>25</v>
      </c>
      <c r="F4447" s="58" t="s">
        <v>261</v>
      </c>
      <c r="G4447" s="58" t="s">
        <v>89</v>
      </c>
      <c r="H4447" s="58" t="s">
        <v>5276</v>
      </c>
      <c r="I4447" s="58" t="s">
        <v>25</v>
      </c>
      <c r="J4447" s="58" t="s">
        <v>25</v>
      </c>
      <c r="K4447" s="57" t="s">
        <v>5898</v>
      </c>
      <c r="L4447" s="184">
        <v>0</v>
      </c>
      <c r="M4447" s="185">
        <v>199</v>
      </c>
      <c r="N4447" s="186">
        <v>199</v>
      </c>
      <c r="O4447" s="187">
        <f t="shared" si="558"/>
        <v>0</v>
      </c>
      <c r="P4447" s="59">
        <f t="shared" si="557"/>
        <v>100</v>
      </c>
    </row>
    <row r="4448" spans="1:16" s="2" customFormat="1" ht="28.5" outlineLevel="2" x14ac:dyDescent="0.2">
      <c r="A4448" s="217">
        <f t="shared" si="559"/>
        <v>4445</v>
      </c>
      <c r="B4448" s="57" t="s">
        <v>5899</v>
      </c>
      <c r="C4448" s="58" t="s">
        <v>5274</v>
      </c>
      <c r="D4448" s="58" t="s">
        <v>5200</v>
      </c>
      <c r="E4448" s="58" t="s">
        <v>25</v>
      </c>
      <c r="F4448" s="58" t="s">
        <v>5900</v>
      </c>
      <c r="G4448" s="58" t="s">
        <v>86</v>
      </c>
      <c r="H4448" s="58" t="s">
        <v>5276</v>
      </c>
      <c r="I4448" s="58" t="s">
        <v>25</v>
      </c>
      <c r="J4448" s="58" t="s">
        <v>25</v>
      </c>
      <c r="K4448" s="57" t="s">
        <v>5901</v>
      </c>
      <c r="L4448" s="184">
        <v>0</v>
      </c>
      <c r="M4448" s="185">
        <v>1000</v>
      </c>
      <c r="N4448" s="186">
        <v>1000</v>
      </c>
      <c r="O4448" s="187">
        <f t="shared" si="558"/>
        <v>0</v>
      </c>
      <c r="P4448" s="59">
        <f t="shared" si="557"/>
        <v>100</v>
      </c>
    </row>
    <row r="4449" spans="1:16" s="2" customFormat="1" ht="28.5" outlineLevel="2" x14ac:dyDescent="0.2">
      <c r="A4449" s="217">
        <f t="shared" si="559"/>
        <v>4446</v>
      </c>
      <c r="B4449" s="57" t="s">
        <v>5902</v>
      </c>
      <c r="C4449" s="58" t="s">
        <v>5274</v>
      </c>
      <c r="D4449" s="58" t="s">
        <v>5200</v>
      </c>
      <c r="E4449" s="58" t="s">
        <v>25</v>
      </c>
      <c r="F4449" s="58" t="s">
        <v>5900</v>
      </c>
      <c r="G4449" s="58" t="s">
        <v>86</v>
      </c>
      <c r="H4449" s="58" t="s">
        <v>5276</v>
      </c>
      <c r="I4449" s="58" t="s">
        <v>25</v>
      </c>
      <c r="J4449" s="58" t="s">
        <v>25</v>
      </c>
      <c r="K4449" s="57" t="s">
        <v>5486</v>
      </c>
      <c r="L4449" s="184">
        <v>0</v>
      </c>
      <c r="M4449" s="185">
        <v>500</v>
      </c>
      <c r="N4449" s="186">
        <v>500</v>
      </c>
      <c r="O4449" s="187">
        <f t="shared" si="558"/>
        <v>0</v>
      </c>
      <c r="P4449" s="59">
        <f t="shared" si="557"/>
        <v>100</v>
      </c>
    </row>
    <row r="4450" spans="1:16" s="2" customFormat="1" ht="28.5" outlineLevel="2" x14ac:dyDescent="0.2">
      <c r="A4450" s="217">
        <f t="shared" si="559"/>
        <v>4447</v>
      </c>
      <c r="B4450" s="57" t="s">
        <v>5903</v>
      </c>
      <c r="C4450" s="58" t="s">
        <v>5274</v>
      </c>
      <c r="D4450" s="58" t="s">
        <v>5200</v>
      </c>
      <c r="E4450" s="58" t="s">
        <v>25</v>
      </c>
      <c r="F4450" s="58" t="s">
        <v>5072</v>
      </c>
      <c r="G4450" s="58" t="s">
        <v>86</v>
      </c>
      <c r="H4450" s="58" t="s">
        <v>5276</v>
      </c>
      <c r="I4450" s="58" t="s">
        <v>25</v>
      </c>
      <c r="J4450" s="58" t="s">
        <v>25</v>
      </c>
      <c r="K4450" s="57" t="s">
        <v>5904</v>
      </c>
      <c r="L4450" s="184">
        <v>0</v>
      </c>
      <c r="M4450" s="185">
        <v>31</v>
      </c>
      <c r="N4450" s="186">
        <v>31</v>
      </c>
      <c r="O4450" s="187">
        <f t="shared" si="558"/>
        <v>0</v>
      </c>
      <c r="P4450" s="59">
        <f t="shared" si="557"/>
        <v>100</v>
      </c>
    </row>
    <row r="4451" spans="1:16" s="2" customFormat="1" ht="14.25" customHeight="1" outlineLevel="2" x14ac:dyDescent="0.2">
      <c r="A4451" s="217">
        <f t="shared" si="559"/>
        <v>4448</v>
      </c>
      <c r="B4451" s="57" t="s">
        <v>5905</v>
      </c>
      <c r="C4451" s="58" t="s">
        <v>5274</v>
      </c>
      <c r="D4451" s="58" t="s">
        <v>5200</v>
      </c>
      <c r="E4451" s="58" t="s">
        <v>2731</v>
      </c>
      <c r="F4451" s="58" t="s">
        <v>5072</v>
      </c>
      <c r="G4451" s="58" t="s">
        <v>103</v>
      </c>
      <c r="H4451" s="58" t="s">
        <v>5276</v>
      </c>
      <c r="I4451" s="58" t="s">
        <v>25</v>
      </c>
      <c r="J4451" s="58" t="s">
        <v>25</v>
      </c>
      <c r="K4451" s="57" t="s">
        <v>5906</v>
      </c>
      <c r="L4451" s="184">
        <v>0</v>
      </c>
      <c r="M4451" s="185">
        <v>94</v>
      </c>
      <c r="N4451" s="186">
        <v>94</v>
      </c>
      <c r="O4451" s="187">
        <f t="shared" si="558"/>
        <v>0</v>
      </c>
      <c r="P4451" s="59">
        <f t="shared" si="557"/>
        <v>100</v>
      </c>
    </row>
    <row r="4452" spans="1:16" s="2" customFormat="1" ht="14.25" customHeight="1" outlineLevel="2" x14ac:dyDescent="0.2">
      <c r="A4452" s="217">
        <f t="shared" si="559"/>
        <v>4449</v>
      </c>
      <c r="B4452" s="57" t="s">
        <v>5907</v>
      </c>
      <c r="C4452" s="58" t="s">
        <v>5274</v>
      </c>
      <c r="D4452" s="58" t="s">
        <v>5200</v>
      </c>
      <c r="E4452" s="58" t="s">
        <v>5908</v>
      </c>
      <c r="F4452" s="58" t="s">
        <v>5072</v>
      </c>
      <c r="G4452" s="58" t="s">
        <v>103</v>
      </c>
      <c r="H4452" s="58" t="s">
        <v>5276</v>
      </c>
      <c r="I4452" s="58" t="s">
        <v>25</v>
      </c>
      <c r="J4452" s="58" t="s">
        <v>25</v>
      </c>
      <c r="K4452" s="57" t="s">
        <v>5909</v>
      </c>
      <c r="L4452" s="184">
        <v>0</v>
      </c>
      <c r="M4452" s="185">
        <v>70</v>
      </c>
      <c r="N4452" s="186">
        <v>70</v>
      </c>
      <c r="O4452" s="187">
        <f t="shared" si="558"/>
        <v>0</v>
      </c>
      <c r="P4452" s="59">
        <f t="shared" si="557"/>
        <v>100</v>
      </c>
    </row>
    <row r="4453" spans="1:16" s="2" customFormat="1" ht="28.5" outlineLevel="2" x14ac:dyDescent="0.2">
      <c r="A4453" s="217">
        <f t="shared" si="559"/>
        <v>4450</v>
      </c>
      <c r="B4453" s="57" t="s">
        <v>5910</v>
      </c>
      <c r="C4453" s="58" t="s">
        <v>5274</v>
      </c>
      <c r="D4453" s="58" t="s">
        <v>5200</v>
      </c>
      <c r="E4453" s="58" t="s">
        <v>25</v>
      </c>
      <c r="F4453" s="58" t="s">
        <v>53</v>
      </c>
      <c r="G4453" s="58" t="s">
        <v>89</v>
      </c>
      <c r="H4453" s="58" t="s">
        <v>5276</v>
      </c>
      <c r="I4453" s="58" t="s">
        <v>25</v>
      </c>
      <c r="J4453" s="58" t="s">
        <v>25</v>
      </c>
      <c r="K4453" s="57" t="s">
        <v>5911</v>
      </c>
      <c r="L4453" s="184">
        <v>0</v>
      </c>
      <c r="M4453" s="185">
        <v>100</v>
      </c>
      <c r="N4453" s="186">
        <v>100</v>
      </c>
      <c r="O4453" s="187">
        <f t="shared" si="558"/>
        <v>0</v>
      </c>
      <c r="P4453" s="59">
        <f t="shared" si="557"/>
        <v>100</v>
      </c>
    </row>
    <row r="4454" spans="1:16" s="2" customFormat="1" ht="14.25" customHeight="1" outlineLevel="2" x14ac:dyDescent="0.2">
      <c r="A4454" s="217">
        <f t="shared" si="559"/>
        <v>4451</v>
      </c>
      <c r="B4454" s="57" t="s">
        <v>5912</v>
      </c>
      <c r="C4454" s="58" t="s">
        <v>5274</v>
      </c>
      <c r="D4454" s="58" t="s">
        <v>5200</v>
      </c>
      <c r="E4454" s="58" t="s">
        <v>25</v>
      </c>
      <c r="F4454" s="58" t="s">
        <v>53</v>
      </c>
      <c r="G4454" s="58" t="s">
        <v>89</v>
      </c>
      <c r="H4454" s="58" t="s">
        <v>5276</v>
      </c>
      <c r="I4454" s="58" t="s">
        <v>25</v>
      </c>
      <c r="J4454" s="58" t="s">
        <v>25</v>
      </c>
      <c r="K4454" s="57" t="s">
        <v>5913</v>
      </c>
      <c r="L4454" s="184">
        <v>0</v>
      </c>
      <c r="M4454" s="185">
        <v>50</v>
      </c>
      <c r="N4454" s="186">
        <v>50</v>
      </c>
      <c r="O4454" s="187">
        <f t="shared" si="558"/>
        <v>0</v>
      </c>
      <c r="P4454" s="59">
        <f t="shared" si="557"/>
        <v>100</v>
      </c>
    </row>
    <row r="4455" spans="1:16" s="2" customFormat="1" ht="28.5" outlineLevel="2" x14ac:dyDescent="0.2">
      <c r="A4455" s="217">
        <f t="shared" si="559"/>
        <v>4452</v>
      </c>
      <c r="B4455" s="57" t="s">
        <v>5914</v>
      </c>
      <c r="C4455" s="58" t="s">
        <v>5274</v>
      </c>
      <c r="D4455" s="58" t="s">
        <v>5200</v>
      </c>
      <c r="E4455" s="58" t="s">
        <v>25</v>
      </c>
      <c r="F4455" s="58" t="s">
        <v>53</v>
      </c>
      <c r="G4455" s="58" t="s">
        <v>86</v>
      </c>
      <c r="H4455" s="58" t="s">
        <v>5276</v>
      </c>
      <c r="I4455" s="58" t="s">
        <v>25</v>
      </c>
      <c r="J4455" s="58" t="s">
        <v>25</v>
      </c>
      <c r="K4455" s="57" t="s">
        <v>5915</v>
      </c>
      <c r="L4455" s="184">
        <v>0</v>
      </c>
      <c r="M4455" s="185">
        <v>50</v>
      </c>
      <c r="N4455" s="186">
        <v>50</v>
      </c>
      <c r="O4455" s="187">
        <f t="shared" si="558"/>
        <v>0</v>
      </c>
      <c r="P4455" s="59">
        <f t="shared" ref="P4455:P4518" si="560">N4455/M4455*100</f>
        <v>100</v>
      </c>
    </row>
    <row r="4456" spans="1:16" s="2" customFormat="1" ht="28.5" outlineLevel="2" x14ac:dyDescent="0.2">
      <c r="A4456" s="217">
        <f t="shared" si="559"/>
        <v>4453</v>
      </c>
      <c r="B4456" s="57" t="s">
        <v>5916</v>
      </c>
      <c r="C4456" s="58" t="s">
        <v>5274</v>
      </c>
      <c r="D4456" s="58" t="s">
        <v>5200</v>
      </c>
      <c r="E4456" s="58" t="s">
        <v>25</v>
      </c>
      <c r="F4456" s="58" t="s">
        <v>53</v>
      </c>
      <c r="G4456" s="58" t="s">
        <v>86</v>
      </c>
      <c r="H4456" s="58" t="s">
        <v>5276</v>
      </c>
      <c r="I4456" s="58" t="s">
        <v>25</v>
      </c>
      <c r="J4456" s="58" t="s">
        <v>25</v>
      </c>
      <c r="K4456" s="57" t="s">
        <v>5917</v>
      </c>
      <c r="L4456" s="184">
        <v>0</v>
      </c>
      <c r="M4456" s="185">
        <v>400</v>
      </c>
      <c r="N4456" s="186">
        <v>400</v>
      </c>
      <c r="O4456" s="187">
        <f t="shared" ref="O4456:O4471" si="561">N4456-M4456</f>
        <v>0</v>
      </c>
      <c r="P4456" s="59">
        <f t="shared" si="560"/>
        <v>100</v>
      </c>
    </row>
    <row r="4457" spans="1:16" s="2" customFormat="1" ht="28.5" outlineLevel="2" x14ac:dyDescent="0.2">
      <c r="A4457" s="217">
        <f t="shared" si="559"/>
        <v>4454</v>
      </c>
      <c r="B4457" s="57" t="s">
        <v>5918</v>
      </c>
      <c r="C4457" s="58" t="s">
        <v>5274</v>
      </c>
      <c r="D4457" s="58" t="s">
        <v>5200</v>
      </c>
      <c r="E4457" s="58" t="s">
        <v>25</v>
      </c>
      <c r="F4457" s="58" t="s">
        <v>53</v>
      </c>
      <c r="G4457" s="58" t="s">
        <v>86</v>
      </c>
      <c r="H4457" s="58" t="s">
        <v>5276</v>
      </c>
      <c r="I4457" s="58" t="s">
        <v>25</v>
      </c>
      <c r="J4457" s="58" t="s">
        <v>25</v>
      </c>
      <c r="K4457" s="57" t="s">
        <v>5919</v>
      </c>
      <c r="L4457" s="184">
        <v>0</v>
      </c>
      <c r="M4457" s="185">
        <v>100</v>
      </c>
      <c r="N4457" s="186">
        <v>100</v>
      </c>
      <c r="O4457" s="187">
        <f t="shared" si="561"/>
        <v>0</v>
      </c>
      <c r="P4457" s="59">
        <f t="shared" si="560"/>
        <v>100</v>
      </c>
    </row>
    <row r="4458" spans="1:16" s="2" customFormat="1" ht="14.25" customHeight="1" outlineLevel="2" x14ac:dyDescent="0.2">
      <c r="A4458" s="217">
        <f t="shared" si="559"/>
        <v>4455</v>
      </c>
      <c r="B4458" s="57" t="s">
        <v>5920</v>
      </c>
      <c r="C4458" s="58" t="s">
        <v>5274</v>
      </c>
      <c r="D4458" s="58" t="s">
        <v>5200</v>
      </c>
      <c r="E4458" s="58" t="s">
        <v>25</v>
      </c>
      <c r="F4458" s="58" t="s">
        <v>53</v>
      </c>
      <c r="G4458" s="58" t="s">
        <v>777</v>
      </c>
      <c r="H4458" s="58" t="s">
        <v>5276</v>
      </c>
      <c r="I4458" s="58" t="s">
        <v>25</v>
      </c>
      <c r="J4458" s="58" t="s">
        <v>25</v>
      </c>
      <c r="K4458" s="57" t="s">
        <v>5921</v>
      </c>
      <c r="L4458" s="184">
        <v>0</v>
      </c>
      <c r="M4458" s="185">
        <v>250</v>
      </c>
      <c r="N4458" s="186">
        <v>250</v>
      </c>
      <c r="O4458" s="187">
        <f t="shared" si="561"/>
        <v>0</v>
      </c>
      <c r="P4458" s="59">
        <f t="shared" si="560"/>
        <v>100</v>
      </c>
    </row>
    <row r="4459" spans="1:16" s="2" customFormat="1" ht="14.25" customHeight="1" outlineLevel="2" x14ac:dyDescent="0.2">
      <c r="A4459" s="217">
        <f t="shared" si="559"/>
        <v>4456</v>
      </c>
      <c r="B4459" s="57" t="s">
        <v>5920</v>
      </c>
      <c r="C4459" s="58" t="s">
        <v>5274</v>
      </c>
      <c r="D4459" s="58" t="s">
        <v>5200</v>
      </c>
      <c r="E4459" s="58" t="s">
        <v>25</v>
      </c>
      <c r="F4459" s="58" t="s">
        <v>53</v>
      </c>
      <c r="G4459" s="58" t="s">
        <v>777</v>
      </c>
      <c r="H4459" s="58" t="s">
        <v>5276</v>
      </c>
      <c r="I4459" s="58" t="s">
        <v>25</v>
      </c>
      <c r="J4459" s="58" t="s">
        <v>25</v>
      </c>
      <c r="K4459" s="57" t="s">
        <v>5922</v>
      </c>
      <c r="L4459" s="184">
        <v>0</v>
      </c>
      <c r="M4459" s="185">
        <v>255</v>
      </c>
      <c r="N4459" s="186">
        <v>255</v>
      </c>
      <c r="O4459" s="187">
        <f t="shared" si="561"/>
        <v>0</v>
      </c>
      <c r="P4459" s="59">
        <f t="shared" si="560"/>
        <v>100</v>
      </c>
    </row>
    <row r="4460" spans="1:16" s="2" customFormat="1" ht="14.25" customHeight="1" outlineLevel="2" x14ac:dyDescent="0.2">
      <c r="A4460" s="217">
        <f t="shared" si="559"/>
        <v>4457</v>
      </c>
      <c r="B4460" s="57" t="s">
        <v>5923</v>
      </c>
      <c r="C4460" s="58" t="s">
        <v>5274</v>
      </c>
      <c r="D4460" s="58" t="s">
        <v>5200</v>
      </c>
      <c r="E4460" s="58" t="s">
        <v>25</v>
      </c>
      <c r="F4460" s="58" t="s">
        <v>5924</v>
      </c>
      <c r="G4460" s="58" t="s">
        <v>86</v>
      </c>
      <c r="H4460" s="58" t="s">
        <v>5276</v>
      </c>
      <c r="I4460" s="58" t="s">
        <v>25</v>
      </c>
      <c r="J4460" s="58" t="s">
        <v>25</v>
      </c>
      <c r="K4460" s="57" t="s">
        <v>5925</v>
      </c>
      <c r="L4460" s="184">
        <v>0</v>
      </c>
      <c r="M4460" s="185">
        <v>91</v>
      </c>
      <c r="N4460" s="186">
        <v>91</v>
      </c>
      <c r="O4460" s="187">
        <f t="shared" si="561"/>
        <v>0</v>
      </c>
      <c r="P4460" s="59">
        <f t="shared" si="560"/>
        <v>100</v>
      </c>
    </row>
    <row r="4461" spans="1:16" s="2" customFormat="1" ht="28.5" outlineLevel="2" x14ac:dyDescent="0.2">
      <c r="A4461" s="217">
        <f t="shared" si="559"/>
        <v>4458</v>
      </c>
      <c r="B4461" s="57" t="s">
        <v>5926</v>
      </c>
      <c r="C4461" s="58" t="s">
        <v>5274</v>
      </c>
      <c r="D4461" s="58" t="s">
        <v>5200</v>
      </c>
      <c r="E4461" s="58" t="s">
        <v>25</v>
      </c>
      <c r="F4461" s="58" t="s">
        <v>1307</v>
      </c>
      <c r="G4461" s="58" t="s">
        <v>159</v>
      </c>
      <c r="H4461" s="58" t="s">
        <v>5276</v>
      </c>
      <c r="I4461" s="58" t="s">
        <v>25</v>
      </c>
      <c r="J4461" s="58" t="s">
        <v>25</v>
      </c>
      <c r="K4461" s="57" t="s">
        <v>5927</v>
      </c>
      <c r="L4461" s="184">
        <v>0</v>
      </c>
      <c r="M4461" s="185">
        <v>60</v>
      </c>
      <c r="N4461" s="186">
        <v>60</v>
      </c>
      <c r="O4461" s="187">
        <f t="shared" si="561"/>
        <v>0</v>
      </c>
      <c r="P4461" s="59">
        <f t="shared" si="560"/>
        <v>100</v>
      </c>
    </row>
    <row r="4462" spans="1:16" s="2" customFormat="1" ht="14.25" customHeight="1" outlineLevel="2" x14ac:dyDescent="0.2">
      <c r="A4462" s="217">
        <f t="shared" si="559"/>
        <v>4459</v>
      </c>
      <c r="B4462" s="57" t="s">
        <v>5928</v>
      </c>
      <c r="C4462" s="58" t="s">
        <v>5274</v>
      </c>
      <c r="D4462" s="58" t="s">
        <v>5200</v>
      </c>
      <c r="E4462" s="58" t="s">
        <v>25</v>
      </c>
      <c r="F4462" s="58" t="s">
        <v>1307</v>
      </c>
      <c r="G4462" s="58" t="s">
        <v>86</v>
      </c>
      <c r="H4462" s="58" t="s">
        <v>5276</v>
      </c>
      <c r="I4462" s="58" t="s">
        <v>25</v>
      </c>
      <c r="J4462" s="58" t="s">
        <v>25</v>
      </c>
      <c r="K4462" s="57" t="s">
        <v>5929</v>
      </c>
      <c r="L4462" s="184">
        <v>0</v>
      </c>
      <c r="M4462" s="185">
        <v>180</v>
      </c>
      <c r="N4462" s="186">
        <v>180</v>
      </c>
      <c r="O4462" s="187">
        <f t="shared" si="561"/>
        <v>0</v>
      </c>
      <c r="P4462" s="59">
        <f t="shared" si="560"/>
        <v>100</v>
      </c>
    </row>
    <row r="4463" spans="1:16" s="2" customFormat="1" ht="14.25" customHeight="1" outlineLevel="2" x14ac:dyDescent="0.2">
      <c r="A4463" s="217">
        <f t="shared" si="559"/>
        <v>4460</v>
      </c>
      <c r="B4463" s="57" t="s">
        <v>5930</v>
      </c>
      <c r="C4463" s="58" t="s">
        <v>5274</v>
      </c>
      <c r="D4463" s="58" t="s">
        <v>5200</v>
      </c>
      <c r="E4463" s="58" t="s">
        <v>25</v>
      </c>
      <c r="F4463" s="58" t="s">
        <v>232</v>
      </c>
      <c r="G4463" s="58" t="s">
        <v>86</v>
      </c>
      <c r="H4463" s="58" t="s">
        <v>5276</v>
      </c>
      <c r="I4463" s="58" t="s">
        <v>25</v>
      </c>
      <c r="J4463" s="58" t="s">
        <v>25</v>
      </c>
      <c r="K4463" s="57" t="s">
        <v>5931</v>
      </c>
      <c r="L4463" s="184">
        <v>0</v>
      </c>
      <c r="M4463" s="185">
        <v>150</v>
      </c>
      <c r="N4463" s="186">
        <v>150</v>
      </c>
      <c r="O4463" s="187">
        <f t="shared" si="561"/>
        <v>0</v>
      </c>
      <c r="P4463" s="59">
        <f t="shared" si="560"/>
        <v>100</v>
      </c>
    </row>
    <row r="4464" spans="1:16" s="2" customFormat="1" ht="28.5" outlineLevel="2" x14ac:dyDescent="0.2">
      <c r="A4464" s="217">
        <f t="shared" si="559"/>
        <v>4461</v>
      </c>
      <c r="B4464" s="57" t="s">
        <v>5932</v>
      </c>
      <c r="C4464" s="58" t="s">
        <v>5274</v>
      </c>
      <c r="D4464" s="58" t="s">
        <v>5200</v>
      </c>
      <c r="E4464" s="58" t="s">
        <v>25</v>
      </c>
      <c r="F4464" s="58" t="s">
        <v>5933</v>
      </c>
      <c r="G4464" s="58" t="s">
        <v>5819</v>
      </c>
      <c r="H4464" s="58" t="s">
        <v>5276</v>
      </c>
      <c r="I4464" s="58" t="s">
        <v>25</v>
      </c>
      <c r="J4464" s="58" t="s">
        <v>25</v>
      </c>
      <c r="K4464" s="57" t="s">
        <v>5934</v>
      </c>
      <c r="L4464" s="184">
        <v>0</v>
      </c>
      <c r="M4464" s="185">
        <v>200</v>
      </c>
      <c r="N4464" s="186">
        <v>200</v>
      </c>
      <c r="O4464" s="187">
        <f t="shared" si="561"/>
        <v>0</v>
      </c>
      <c r="P4464" s="59">
        <f t="shared" si="560"/>
        <v>100</v>
      </c>
    </row>
    <row r="4465" spans="1:16" s="2" customFormat="1" ht="14.25" customHeight="1" outlineLevel="2" x14ac:dyDescent="0.2">
      <c r="A4465" s="217">
        <f t="shared" si="559"/>
        <v>4462</v>
      </c>
      <c r="B4465" s="57" t="s">
        <v>5935</v>
      </c>
      <c r="C4465" s="58" t="s">
        <v>5274</v>
      </c>
      <c r="D4465" s="58" t="s">
        <v>5200</v>
      </c>
      <c r="E4465" s="58" t="s">
        <v>5936</v>
      </c>
      <c r="F4465" s="58" t="s">
        <v>5933</v>
      </c>
      <c r="G4465" s="58" t="s">
        <v>103</v>
      </c>
      <c r="H4465" s="58" t="s">
        <v>5276</v>
      </c>
      <c r="I4465" s="58" t="s">
        <v>25</v>
      </c>
      <c r="J4465" s="58" t="s">
        <v>25</v>
      </c>
      <c r="K4465" s="57" t="s">
        <v>5937</v>
      </c>
      <c r="L4465" s="184">
        <v>0</v>
      </c>
      <c r="M4465" s="185">
        <v>200</v>
      </c>
      <c r="N4465" s="186">
        <v>200</v>
      </c>
      <c r="O4465" s="187">
        <f t="shared" si="561"/>
        <v>0</v>
      </c>
      <c r="P4465" s="59">
        <f t="shared" si="560"/>
        <v>100</v>
      </c>
    </row>
    <row r="4466" spans="1:16" s="2" customFormat="1" ht="14.25" customHeight="1" outlineLevel="2" x14ac:dyDescent="0.2">
      <c r="A4466" s="217">
        <f t="shared" si="559"/>
        <v>4463</v>
      </c>
      <c r="B4466" s="57" t="s">
        <v>5938</v>
      </c>
      <c r="C4466" s="58" t="s">
        <v>5274</v>
      </c>
      <c r="D4466" s="58" t="s">
        <v>5200</v>
      </c>
      <c r="E4466" s="58" t="s">
        <v>267</v>
      </c>
      <c r="F4466" s="58" t="s">
        <v>5933</v>
      </c>
      <c r="G4466" s="58" t="s">
        <v>103</v>
      </c>
      <c r="H4466" s="58" t="s">
        <v>5276</v>
      </c>
      <c r="I4466" s="58" t="s">
        <v>25</v>
      </c>
      <c r="J4466" s="58" t="s">
        <v>25</v>
      </c>
      <c r="K4466" s="57" t="s">
        <v>5939</v>
      </c>
      <c r="L4466" s="184">
        <v>0</v>
      </c>
      <c r="M4466" s="185">
        <v>300</v>
      </c>
      <c r="N4466" s="186">
        <v>300</v>
      </c>
      <c r="O4466" s="187">
        <f t="shared" si="561"/>
        <v>0</v>
      </c>
      <c r="P4466" s="59">
        <f t="shared" si="560"/>
        <v>100</v>
      </c>
    </row>
    <row r="4467" spans="1:16" s="2" customFormat="1" ht="14.25" customHeight="1" outlineLevel="2" x14ac:dyDescent="0.2">
      <c r="A4467" s="217">
        <f t="shared" si="559"/>
        <v>4464</v>
      </c>
      <c r="B4467" s="57" t="s">
        <v>5940</v>
      </c>
      <c r="C4467" s="58" t="s">
        <v>5274</v>
      </c>
      <c r="D4467" s="58" t="s">
        <v>5200</v>
      </c>
      <c r="E4467" s="58" t="s">
        <v>25</v>
      </c>
      <c r="F4467" s="58" t="s">
        <v>241</v>
      </c>
      <c r="G4467" s="58" t="s">
        <v>86</v>
      </c>
      <c r="H4467" s="58" t="s">
        <v>5276</v>
      </c>
      <c r="I4467" s="58" t="s">
        <v>25</v>
      </c>
      <c r="J4467" s="58" t="s">
        <v>25</v>
      </c>
      <c r="K4467" s="57" t="s">
        <v>5941</v>
      </c>
      <c r="L4467" s="184">
        <v>0</v>
      </c>
      <c r="M4467" s="185">
        <v>75</v>
      </c>
      <c r="N4467" s="186">
        <v>75</v>
      </c>
      <c r="O4467" s="187">
        <f t="shared" si="561"/>
        <v>0</v>
      </c>
      <c r="P4467" s="59">
        <f t="shared" si="560"/>
        <v>100</v>
      </c>
    </row>
    <row r="4468" spans="1:16" s="2" customFormat="1" ht="28.5" outlineLevel="2" x14ac:dyDescent="0.2">
      <c r="A4468" s="217">
        <f t="shared" si="559"/>
        <v>4465</v>
      </c>
      <c r="B4468" s="57" t="s">
        <v>8506</v>
      </c>
      <c r="C4468" s="58" t="s">
        <v>5274</v>
      </c>
      <c r="D4468" s="58" t="s">
        <v>5200</v>
      </c>
      <c r="E4468" s="58" t="s">
        <v>25</v>
      </c>
      <c r="F4468" s="58" t="s">
        <v>241</v>
      </c>
      <c r="G4468" s="58" t="s">
        <v>99</v>
      </c>
      <c r="H4468" s="58" t="s">
        <v>5276</v>
      </c>
      <c r="I4468" s="58" t="s">
        <v>25</v>
      </c>
      <c r="J4468" s="58" t="s">
        <v>25</v>
      </c>
      <c r="K4468" s="57" t="s">
        <v>5942</v>
      </c>
      <c r="L4468" s="184">
        <v>0</v>
      </c>
      <c r="M4468" s="185">
        <v>21</v>
      </c>
      <c r="N4468" s="186">
        <v>21</v>
      </c>
      <c r="O4468" s="187">
        <f t="shared" si="561"/>
        <v>0</v>
      </c>
      <c r="P4468" s="59">
        <f t="shared" si="560"/>
        <v>100</v>
      </c>
    </row>
    <row r="4469" spans="1:16" s="2" customFormat="1" ht="28.5" outlineLevel="2" x14ac:dyDescent="0.2">
      <c r="A4469" s="217">
        <f t="shared" si="559"/>
        <v>4466</v>
      </c>
      <c r="B4469" s="57" t="s">
        <v>8507</v>
      </c>
      <c r="C4469" s="58" t="s">
        <v>5274</v>
      </c>
      <c r="D4469" s="58" t="s">
        <v>5200</v>
      </c>
      <c r="E4469" s="58" t="s">
        <v>25</v>
      </c>
      <c r="F4469" s="58" t="s">
        <v>241</v>
      </c>
      <c r="G4469" s="58" t="s">
        <v>99</v>
      </c>
      <c r="H4469" s="58" t="s">
        <v>5276</v>
      </c>
      <c r="I4469" s="58" t="s">
        <v>25</v>
      </c>
      <c r="J4469" s="58" t="s">
        <v>25</v>
      </c>
      <c r="K4469" s="57" t="s">
        <v>5943</v>
      </c>
      <c r="L4469" s="184">
        <v>0</v>
      </c>
      <c r="M4469" s="185">
        <v>21</v>
      </c>
      <c r="N4469" s="186">
        <v>21</v>
      </c>
      <c r="O4469" s="187">
        <f t="shared" si="561"/>
        <v>0</v>
      </c>
      <c r="P4469" s="59">
        <f t="shared" si="560"/>
        <v>100</v>
      </c>
    </row>
    <row r="4470" spans="1:16" s="2" customFormat="1" ht="28.5" outlineLevel="2" x14ac:dyDescent="0.2">
      <c r="A4470" s="217">
        <f t="shared" si="559"/>
        <v>4467</v>
      </c>
      <c r="B4470" s="57" t="s">
        <v>8508</v>
      </c>
      <c r="C4470" s="58" t="s">
        <v>5274</v>
      </c>
      <c r="D4470" s="58" t="s">
        <v>5200</v>
      </c>
      <c r="E4470" s="58" t="s">
        <v>25</v>
      </c>
      <c r="F4470" s="58" t="s">
        <v>241</v>
      </c>
      <c r="G4470" s="58" t="s">
        <v>99</v>
      </c>
      <c r="H4470" s="58" t="s">
        <v>5276</v>
      </c>
      <c r="I4470" s="58" t="s">
        <v>25</v>
      </c>
      <c r="J4470" s="58" t="s">
        <v>25</v>
      </c>
      <c r="K4470" s="57" t="s">
        <v>5944</v>
      </c>
      <c r="L4470" s="184">
        <v>0</v>
      </c>
      <c r="M4470" s="185">
        <v>23</v>
      </c>
      <c r="N4470" s="186">
        <v>23</v>
      </c>
      <c r="O4470" s="187">
        <f t="shared" si="561"/>
        <v>0</v>
      </c>
      <c r="P4470" s="59">
        <f t="shared" si="560"/>
        <v>100</v>
      </c>
    </row>
    <row r="4471" spans="1:16" s="2" customFormat="1" ht="28.5" outlineLevel="2" x14ac:dyDescent="0.2">
      <c r="A4471" s="217">
        <f t="shared" si="559"/>
        <v>4468</v>
      </c>
      <c r="B4471" s="57" t="s">
        <v>8509</v>
      </c>
      <c r="C4471" s="58" t="s">
        <v>5274</v>
      </c>
      <c r="D4471" s="58" t="s">
        <v>5200</v>
      </c>
      <c r="E4471" s="58" t="s">
        <v>25</v>
      </c>
      <c r="F4471" s="58" t="s">
        <v>241</v>
      </c>
      <c r="G4471" s="58" t="s">
        <v>99</v>
      </c>
      <c r="H4471" s="58" t="s">
        <v>5276</v>
      </c>
      <c r="I4471" s="58" t="s">
        <v>25</v>
      </c>
      <c r="J4471" s="58" t="s">
        <v>25</v>
      </c>
      <c r="K4471" s="57" t="s">
        <v>5945</v>
      </c>
      <c r="L4471" s="184">
        <v>0</v>
      </c>
      <c r="M4471" s="185">
        <v>17</v>
      </c>
      <c r="N4471" s="186">
        <v>17</v>
      </c>
      <c r="O4471" s="187">
        <f t="shared" si="561"/>
        <v>0</v>
      </c>
      <c r="P4471" s="59">
        <f t="shared" si="560"/>
        <v>100</v>
      </c>
    </row>
    <row r="4472" spans="1:16" s="2" customFormat="1" ht="28.5" outlineLevel="1" x14ac:dyDescent="0.2">
      <c r="A4472" s="225">
        <f t="shared" si="559"/>
        <v>4469</v>
      </c>
      <c r="B4472" s="82" t="s">
        <v>130</v>
      </c>
      <c r="C4472" s="61">
        <v>236600</v>
      </c>
      <c r="D4472" s="61">
        <v>2001</v>
      </c>
      <c r="E4472" s="61"/>
      <c r="F4472" s="61"/>
      <c r="G4472" s="61"/>
      <c r="H4472" s="137" t="s">
        <v>131</v>
      </c>
      <c r="I4472" s="61"/>
      <c r="J4472" s="61"/>
      <c r="K4472" s="63"/>
      <c r="L4472" s="65">
        <f>SUM(L4473:L4497)</f>
        <v>11350</v>
      </c>
      <c r="M4472" s="65">
        <f t="shared" ref="M4472:O4472" si="562">SUM(M4473:M4497)</f>
        <v>11800</v>
      </c>
      <c r="N4472" s="65">
        <f t="shared" si="562"/>
        <v>11789</v>
      </c>
      <c r="O4472" s="66">
        <f t="shared" si="562"/>
        <v>-11</v>
      </c>
      <c r="P4472" s="18">
        <f t="shared" si="560"/>
        <v>99.906779661016955</v>
      </c>
    </row>
    <row r="4473" spans="1:16" s="2" customFormat="1" ht="28.5" outlineLevel="2" x14ac:dyDescent="0.2">
      <c r="A4473" s="217">
        <f t="shared" si="559"/>
        <v>4470</v>
      </c>
      <c r="B4473" s="57" t="s">
        <v>5946</v>
      </c>
      <c r="C4473" s="58" t="s">
        <v>5274</v>
      </c>
      <c r="D4473" s="58" t="s">
        <v>5139</v>
      </c>
      <c r="E4473" s="58" t="s">
        <v>25</v>
      </c>
      <c r="F4473" s="58" t="s">
        <v>53</v>
      </c>
      <c r="G4473" s="58" t="s">
        <v>221</v>
      </c>
      <c r="H4473" s="58" t="s">
        <v>131</v>
      </c>
      <c r="I4473" s="58" t="s">
        <v>25</v>
      </c>
      <c r="J4473" s="58" t="s">
        <v>25</v>
      </c>
      <c r="K4473" s="57" t="s">
        <v>25</v>
      </c>
      <c r="L4473" s="184">
        <v>11350</v>
      </c>
      <c r="M4473" s="185">
        <v>0</v>
      </c>
      <c r="N4473" s="186">
        <v>0</v>
      </c>
      <c r="O4473" s="187">
        <f t="shared" ref="O4473:O4497" si="563">N4473-M4473</f>
        <v>0</v>
      </c>
      <c r="P4473" s="59" t="s">
        <v>8417</v>
      </c>
    </row>
    <row r="4474" spans="1:16" s="2" customFormat="1" ht="28.5" outlineLevel="2" x14ac:dyDescent="0.2">
      <c r="A4474" s="217">
        <f t="shared" si="559"/>
        <v>4471</v>
      </c>
      <c r="B4474" s="57" t="s">
        <v>5947</v>
      </c>
      <c r="C4474" s="58" t="s">
        <v>5274</v>
      </c>
      <c r="D4474" s="58" t="s">
        <v>5139</v>
      </c>
      <c r="E4474" s="58" t="s">
        <v>25</v>
      </c>
      <c r="F4474" s="58" t="s">
        <v>134</v>
      </c>
      <c r="G4474" s="58" t="s">
        <v>86</v>
      </c>
      <c r="H4474" s="58" t="s">
        <v>131</v>
      </c>
      <c r="I4474" s="58" t="s">
        <v>25</v>
      </c>
      <c r="J4474" s="58" t="s">
        <v>25</v>
      </c>
      <c r="K4474" s="57" t="s">
        <v>5948</v>
      </c>
      <c r="L4474" s="184">
        <v>0</v>
      </c>
      <c r="M4474" s="185">
        <v>300</v>
      </c>
      <c r="N4474" s="186">
        <v>300</v>
      </c>
      <c r="O4474" s="187">
        <f t="shared" si="563"/>
        <v>0</v>
      </c>
      <c r="P4474" s="59">
        <f t="shared" si="560"/>
        <v>100</v>
      </c>
    </row>
    <row r="4475" spans="1:16" s="2" customFormat="1" ht="28.5" outlineLevel="2" x14ac:dyDescent="0.2">
      <c r="A4475" s="217">
        <f t="shared" si="559"/>
        <v>4472</v>
      </c>
      <c r="B4475" s="57" t="s">
        <v>5949</v>
      </c>
      <c r="C4475" s="58" t="s">
        <v>5274</v>
      </c>
      <c r="D4475" s="58" t="s">
        <v>5139</v>
      </c>
      <c r="E4475" s="58" t="s">
        <v>25</v>
      </c>
      <c r="F4475" s="58" t="s">
        <v>134</v>
      </c>
      <c r="G4475" s="58" t="s">
        <v>86</v>
      </c>
      <c r="H4475" s="58" t="s">
        <v>131</v>
      </c>
      <c r="I4475" s="58" t="s">
        <v>25</v>
      </c>
      <c r="J4475" s="58" t="s">
        <v>25</v>
      </c>
      <c r="K4475" s="57" t="s">
        <v>5950</v>
      </c>
      <c r="L4475" s="184">
        <v>0</v>
      </c>
      <c r="M4475" s="185">
        <v>500</v>
      </c>
      <c r="N4475" s="186">
        <v>500</v>
      </c>
      <c r="O4475" s="187">
        <f t="shared" si="563"/>
        <v>0</v>
      </c>
      <c r="P4475" s="59">
        <f t="shared" si="560"/>
        <v>100</v>
      </c>
    </row>
    <row r="4476" spans="1:16" s="2" customFormat="1" ht="28.5" outlineLevel="2" x14ac:dyDescent="0.2">
      <c r="A4476" s="217">
        <f t="shared" si="559"/>
        <v>4473</v>
      </c>
      <c r="B4476" s="57" t="s">
        <v>5951</v>
      </c>
      <c r="C4476" s="58" t="s">
        <v>5274</v>
      </c>
      <c r="D4476" s="58" t="s">
        <v>5139</v>
      </c>
      <c r="E4476" s="58" t="s">
        <v>2621</v>
      </c>
      <c r="F4476" s="58" t="s">
        <v>134</v>
      </c>
      <c r="G4476" s="58" t="s">
        <v>103</v>
      </c>
      <c r="H4476" s="58" t="s">
        <v>131</v>
      </c>
      <c r="I4476" s="58" t="s">
        <v>25</v>
      </c>
      <c r="J4476" s="58" t="s">
        <v>25</v>
      </c>
      <c r="K4476" s="57" t="s">
        <v>5952</v>
      </c>
      <c r="L4476" s="184">
        <v>0</v>
      </c>
      <c r="M4476" s="185">
        <v>400</v>
      </c>
      <c r="N4476" s="186">
        <v>400</v>
      </c>
      <c r="O4476" s="187">
        <f t="shared" si="563"/>
        <v>0</v>
      </c>
      <c r="P4476" s="59">
        <f t="shared" si="560"/>
        <v>100</v>
      </c>
    </row>
    <row r="4477" spans="1:16" s="2" customFormat="1" ht="28.5" outlineLevel="2" x14ac:dyDescent="0.2">
      <c r="A4477" s="217">
        <f t="shared" si="559"/>
        <v>4474</v>
      </c>
      <c r="B4477" s="57" t="s">
        <v>5953</v>
      </c>
      <c r="C4477" s="58" t="s">
        <v>5274</v>
      </c>
      <c r="D4477" s="58" t="s">
        <v>5139</v>
      </c>
      <c r="E4477" s="58" t="s">
        <v>2736</v>
      </c>
      <c r="F4477" s="58" t="s">
        <v>134</v>
      </c>
      <c r="G4477" s="58" t="s">
        <v>103</v>
      </c>
      <c r="H4477" s="58" t="s">
        <v>131</v>
      </c>
      <c r="I4477" s="58" t="s">
        <v>25</v>
      </c>
      <c r="J4477" s="58" t="s">
        <v>25</v>
      </c>
      <c r="K4477" s="57" t="s">
        <v>5954</v>
      </c>
      <c r="L4477" s="184">
        <v>0</v>
      </c>
      <c r="M4477" s="185">
        <v>150</v>
      </c>
      <c r="N4477" s="186">
        <v>150</v>
      </c>
      <c r="O4477" s="187">
        <f t="shared" si="563"/>
        <v>0</v>
      </c>
      <c r="P4477" s="59">
        <f t="shared" si="560"/>
        <v>100</v>
      </c>
    </row>
    <row r="4478" spans="1:16" s="2" customFormat="1" ht="28.5" outlineLevel="2" x14ac:dyDescent="0.2">
      <c r="A4478" s="217">
        <f t="shared" si="559"/>
        <v>4475</v>
      </c>
      <c r="B4478" s="57" t="s">
        <v>144</v>
      </c>
      <c r="C4478" s="58" t="s">
        <v>5274</v>
      </c>
      <c r="D4478" s="58" t="s">
        <v>5139</v>
      </c>
      <c r="E4478" s="58" t="s">
        <v>145</v>
      </c>
      <c r="F4478" s="58" t="s">
        <v>134</v>
      </c>
      <c r="G4478" s="58" t="s">
        <v>103</v>
      </c>
      <c r="H4478" s="58" t="s">
        <v>131</v>
      </c>
      <c r="I4478" s="58" t="s">
        <v>25</v>
      </c>
      <c r="J4478" s="58" t="s">
        <v>25</v>
      </c>
      <c r="K4478" s="57" t="s">
        <v>5955</v>
      </c>
      <c r="L4478" s="184">
        <v>0</v>
      </c>
      <c r="M4478" s="185">
        <v>500</v>
      </c>
      <c r="N4478" s="186">
        <v>500</v>
      </c>
      <c r="O4478" s="187">
        <f t="shared" si="563"/>
        <v>0</v>
      </c>
      <c r="P4478" s="59">
        <f t="shared" si="560"/>
        <v>100</v>
      </c>
    </row>
    <row r="4479" spans="1:16" s="2" customFormat="1" ht="14.25" customHeight="1" outlineLevel="2" x14ac:dyDescent="0.2">
      <c r="A4479" s="217">
        <f t="shared" si="559"/>
        <v>4476</v>
      </c>
      <c r="B4479" s="57" t="s">
        <v>5956</v>
      </c>
      <c r="C4479" s="58" t="s">
        <v>5274</v>
      </c>
      <c r="D4479" s="58" t="s">
        <v>5139</v>
      </c>
      <c r="E4479" s="58" t="s">
        <v>25</v>
      </c>
      <c r="F4479" s="58" t="s">
        <v>26</v>
      </c>
      <c r="G4479" s="58" t="s">
        <v>89</v>
      </c>
      <c r="H4479" s="58" t="s">
        <v>131</v>
      </c>
      <c r="I4479" s="58" t="s">
        <v>25</v>
      </c>
      <c r="J4479" s="58" t="s">
        <v>25</v>
      </c>
      <c r="K4479" s="57" t="s">
        <v>5957</v>
      </c>
      <c r="L4479" s="184">
        <v>0</v>
      </c>
      <c r="M4479" s="185">
        <v>300</v>
      </c>
      <c r="N4479" s="186">
        <v>300</v>
      </c>
      <c r="O4479" s="187">
        <f t="shared" si="563"/>
        <v>0</v>
      </c>
      <c r="P4479" s="59">
        <f t="shared" si="560"/>
        <v>100</v>
      </c>
    </row>
    <row r="4480" spans="1:16" s="2" customFormat="1" ht="14.25" customHeight="1" outlineLevel="2" x14ac:dyDescent="0.2">
      <c r="A4480" s="217">
        <f t="shared" si="559"/>
        <v>4477</v>
      </c>
      <c r="B4480" s="57" t="s">
        <v>5958</v>
      </c>
      <c r="C4480" s="58" t="s">
        <v>5274</v>
      </c>
      <c r="D4480" s="58" t="s">
        <v>5139</v>
      </c>
      <c r="E4480" s="58" t="s">
        <v>25</v>
      </c>
      <c r="F4480" s="58" t="s">
        <v>26</v>
      </c>
      <c r="G4480" s="58" t="s">
        <v>89</v>
      </c>
      <c r="H4480" s="58" t="s">
        <v>131</v>
      </c>
      <c r="I4480" s="58" t="s">
        <v>25</v>
      </c>
      <c r="J4480" s="58" t="s">
        <v>25</v>
      </c>
      <c r="K4480" s="57" t="s">
        <v>5959</v>
      </c>
      <c r="L4480" s="184">
        <v>0</v>
      </c>
      <c r="M4480" s="185">
        <v>700</v>
      </c>
      <c r="N4480" s="186">
        <v>700</v>
      </c>
      <c r="O4480" s="187">
        <f t="shared" si="563"/>
        <v>0</v>
      </c>
      <c r="P4480" s="59">
        <f t="shared" si="560"/>
        <v>100</v>
      </c>
    </row>
    <row r="4481" spans="1:16" s="2" customFormat="1" ht="28.5" outlineLevel="2" x14ac:dyDescent="0.2">
      <c r="A4481" s="217">
        <f t="shared" si="559"/>
        <v>4478</v>
      </c>
      <c r="B4481" s="57" t="s">
        <v>5960</v>
      </c>
      <c r="C4481" s="58" t="s">
        <v>5274</v>
      </c>
      <c r="D4481" s="58" t="s">
        <v>5139</v>
      </c>
      <c r="E4481" s="58" t="s">
        <v>25</v>
      </c>
      <c r="F4481" s="58" t="s">
        <v>26</v>
      </c>
      <c r="G4481" s="58" t="s">
        <v>777</v>
      </c>
      <c r="H4481" s="58" t="s">
        <v>131</v>
      </c>
      <c r="I4481" s="58" t="s">
        <v>25</v>
      </c>
      <c r="J4481" s="58" t="s">
        <v>25</v>
      </c>
      <c r="K4481" s="57" t="s">
        <v>5961</v>
      </c>
      <c r="L4481" s="184">
        <v>0</v>
      </c>
      <c r="M4481" s="185">
        <v>300</v>
      </c>
      <c r="N4481" s="186">
        <v>300</v>
      </c>
      <c r="O4481" s="187">
        <f t="shared" si="563"/>
        <v>0</v>
      </c>
      <c r="P4481" s="59">
        <f t="shared" si="560"/>
        <v>100</v>
      </c>
    </row>
    <row r="4482" spans="1:16" s="2" customFormat="1" ht="28.5" outlineLevel="2" x14ac:dyDescent="0.2">
      <c r="A4482" s="217">
        <f t="shared" si="559"/>
        <v>4479</v>
      </c>
      <c r="B4482" s="57" t="s">
        <v>5962</v>
      </c>
      <c r="C4482" s="58" t="s">
        <v>5274</v>
      </c>
      <c r="D4482" s="58" t="s">
        <v>5139</v>
      </c>
      <c r="E4482" s="58" t="s">
        <v>25</v>
      </c>
      <c r="F4482" s="58" t="s">
        <v>26</v>
      </c>
      <c r="G4482" s="58" t="s">
        <v>777</v>
      </c>
      <c r="H4482" s="58" t="s">
        <v>131</v>
      </c>
      <c r="I4482" s="58" t="s">
        <v>25</v>
      </c>
      <c r="J4482" s="58" t="s">
        <v>25</v>
      </c>
      <c r="K4482" s="57" t="s">
        <v>5963</v>
      </c>
      <c r="L4482" s="184">
        <v>0</v>
      </c>
      <c r="M4482" s="185">
        <v>500</v>
      </c>
      <c r="N4482" s="186">
        <v>489</v>
      </c>
      <c r="O4482" s="187">
        <f t="shared" si="563"/>
        <v>-11</v>
      </c>
      <c r="P4482" s="59">
        <f t="shared" si="560"/>
        <v>97.8</v>
      </c>
    </row>
    <row r="4483" spans="1:16" s="2" customFormat="1" ht="14.25" customHeight="1" outlineLevel="2" x14ac:dyDescent="0.2">
      <c r="A4483" s="217">
        <f t="shared" si="559"/>
        <v>4480</v>
      </c>
      <c r="B4483" s="57" t="s">
        <v>5964</v>
      </c>
      <c r="C4483" s="58" t="s">
        <v>5274</v>
      </c>
      <c r="D4483" s="58" t="s">
        <v>5139</v>
      </c>
      <c r="E4483" s="58" t="s">
        <v>5965</v>
      </c>
      <c r="F4483" s="58" t="s">
        <v>26</v>
      </c>
      <c r="G4483" s="58" t="s">
        <v>103</v>
      </c>
      <c r="H4483" s="58" t="s">
        <v>131</v>
      </c>
      <c r="I4483" s="58" t="s">
        <v>25</v>
      </c>
      <c r="J4483" s="58" t="s">
        <v>25</v>
      </c>
      <c r="K4483" s="57" t="s">
        <v>5966</v>
      </c>
      <c r="L4483" s="184">
        <v>0</v>
      </c>
      <c r="M4483" s="185">
        <v>600</v>
      </c>
      <c r="N4483" s="186">
        <v>600</v>
      </c>
      <c r="O4483" s="187">
        <f t="shared" si="563"/>
        <v>0</v>
      </c>
      <c r="P4483" s="59">
        <f t="shared" si="560"/>
        <v>100</v>
      </c>
    </row>
    <row r="4484" spans="1:16" s="2" customFormat="1" ht="14.25" customHeight="1" outlineLevel="2" x14ac:dyDescent="0.2">
      <c r="A4484" s="217">
        <f t="shared" si="559"/>
        <v>4481</v>
      </c>
      <c r="B4484" s="57" t="s">
        <v>5967</v>
      </c>
      <c r="C4484" s="58" t="s">
        <v>5274</v>
      </c>
      <c r="D4484" s="58" t="s">
        <v>5139</v>
      </c>
      <c r="E4484" s="58" t="s">
        <v>4571</v>
      </c>
      <c r="F4484" s="58" t="s">
        <v>26</v>
      </c>
      <c r="G4484" s="58" t="s">
        <v>103</v>
      </c>
      <c r="H4484" s="58" t="s">
        <v>131</v>
      </c>
      <c r="I4484" s="58" t="s">
        <v>25</v>
      </c>
      <c r="J4484" s="58" t="s">
        <v>25</v>
      </c>
      <c r="K4484" s="57" t="s">
        <v>5968</v>
      </c>
      <c r="L4484" s="184">
        <v>0</v>
      </c>
      <c r="M4484" s="185">
        <v>400</v>
      </c>
      <c r="N4484" s="186">
        <v>400</v>
      </c>
      <c r="O4484" s="187">
        <f t="shared" si="563"/>
        <v>0</v>
      </c>
      <c r="P4484" s="59">
        <f t="shared" si="560"/>
        <v>100</v>
      </c>
    </row>
    <row r="4485" spans="1:16" s="2" customFormat="1" ht="14.25" customHeight="1" outlineLevel="2" x14ac:dyDescent="0.2">
      <c r="A4485" s="217">
        <f t="shared" si="559"/>
        <v>4482</v>
      </c>
      <c r="B4485" s="57" t="s">
        <v>5969</v>
      </c>
      <c r="C4485" s="58" t="s">
        <v>5274</v>
      </c>
      <c r="D4485" s="58" t="s">
        <v>5139</v>
      </c>
      <c r="E4485" s="58" t="s">
        <v>25</v>
      </c>
      <c r="F4485" s="58" t="s">
        <v>5970</v>
      </c>
      <c r="G4485" s="58" t="s">
        <v>2315</v>
      </c>
      <c r="H4485" s="58" t="s">
        <v>131</v>
      </c>
      <c r="I4485" s="58" t="s">
        <v>25</v>
      </c>
      <c r="J4485" s="58" t="s">
        <v>25</v>
      </c>
      <c r="K4485" s="57" t="s">
        <v>5971</v>
      </c>
      <c r="L4485" s="184">
        <v>0</v>
      </c>
      <c r="M4485" s="185">
        <v>200</v>
      </c>
      <c r="N4485" s="186">
        <v>200</v>
      </c>
      <c r="O4485" s="187">
        <f t="shared" si="563"/>
        <v>0</v>
      </c>
      <c r="P4485" s="59">
        <f t="shared" si="560"/>
        <v>100</v>
      </c>
    </row>
    <row r="4486" spans="1:16" s="2" customFormat="1" ht="14.25" customHeight="1" outlineLevel="2" x14ac:dyDescent="0.2">
      <c r="A4486" s="217">
        <f t="shared" ref="A4486:A4549" si="564">A4485+1</f>
        <v>4483</v>
      </c>
      <c r="B4486" s="57" t="s">
        <v>5972</v>
      </c>
      <c r="C4486" s="58" t="s">
        <v>5274</v>
      </c>
      <c r="D4486" s="58" t="s">
        <v>5139</v>
      </c>
      <c r="E4486" s="58" t="s">
        <v>2781</v>
      </c>
      <c r="F4486" s="58" t="s">
        <v>82</v>
      </c>
      <c r="G4486" s="58" t="s">
        <v>103</v>
      </c>
      <c r="H4486" s="58" t="s">
        <v>131</v>
      </c>
      <c r="I4486" s="58" t="s">
        <v>25</v>
      </c>
      <c r="J4486" s="58" t="s">
        <v>25</v>
      </c>
      <c r="K4486" s="57" t="s">
        <v>5973</v>
      </c>
      <c r="L4486" s="184">
        <v>0</v>
      </c>
      <c r="M4486" s="185">
        <v>250</v>
      </c>
      <c r="N4486" s="186">
        <v>250</v>
      </c>
      <c r="O4486" s="187">
        <f t="shared" si="563"/>
        <v>0</v>
      </c>
      <c r="P4486" s="59">
        <f t="shared" si="560"/>
        <v>100</v>
      </c>
    </row>
    <row r="4487" spans="1:16" s="2" customFormat="1" ht="28.5" outlineLevel="2" x14ac:dyDescent="0.2">
      <c r="A4487" s="217">
        <f t="shared" si="564"/>
        <v>4484</v>
      </c>
      <c r="B4487" s="57" t="s">
        <v>5974</v>
      </c>
      <c r="C4487" s="58" t="s">
        <v>5274</v>
      </c>
      <c r="D4487" s="58" t="s">
        <v>5139</v>
      </c>
      <c r="E4487" s="58" t="s">
        <v>25</v>
      </c>
      <c r="F4487" s="58" t="s">
        <v>35</v>
      </c>
      <c r="G4487" s="58" t="s">
        <v>89</v>
      </c>
      <c r="H4487" s="58" t="s">
        <v>131</v>
      </c>
      <c r="I4487" s="58" t="s">
        <v>25</v>
      </c>
      <c r="J4487" s="58" t="s">
        <v>25</v>
      </c>
      <c r="K4487" s="57" t="s">
        <v>5975</v>
      </c>
      <c r="L4487" s="184">
        <v>0</v>
      </c>
      <c r="M4487" s="185">
        <v>800</v>
      </c>
      <c r="N4487" s="186">
        <v>800</v>
      </c>
      <c r="O4487" s="187">
        <f t="shared" si="563"/>
        <v>0</v>
      </c>
      <c r="P4487" s="59">
        <f t="shared" si="560"/>
        <v>100</v>
      </c>
    </row>
    <row r="4488" spans="1:16" s="2" customFormat="1" ht="28.5" outlineLevel="2" x14ac:dyDescent="0.2">
      <c r="A4488" s="217">
        <f t="shared" si="564"/>
        <v>4485</v>
      </c>
      <c r="B4488" s="57" t="s">
        <v>5976</v>
      </c>
      <c r="C4488" s="58" t="s">
        <v>5274</v>
      </c>
      <c r="D4488" s="58" t="s">
        <v>5139</v>
      </c>
      <c r="E4488" s="58" t="s">
        <v>25</v>
      </c>
      <c r="F4488" s="58" t="s">
        <v>35</v>
      </c>
      <c r="G4488" s="58" t="s">
        <v>89</v>
      </c>
      <c r="H4488" s="58" t="s">
        <v>131</v>
      </c>
      <c r="I4488" s="58" t="s">
        <v>25</v>
      </c>
      <c r="J4488" s="58" t="s">
        <v>25</v>
      </c>
      <c r="K4488" s="57" t="s">
        <v>5977</v>
      </c>
      <c r="L4488" s="184">
        <v>0</v>
      </c>
      <c r="M4488" s="185">
        <v>500</v>
      </c>
      <c r="N4488" s="186">
        <v>500</v>
      </c>
      <c r="O4488" s="187">
        <f t="shared" si="563"/>
        <v>0</v>
      </c>
      <c r="P4488" s="59">
        <f t="shared" si="560"/>
        <v>100</v>
      </c>
    </row>
    <row r="4489" spans="1:16" s="2" customFormat="1" ht="14.25" customHeight="1" outlineLevel="2" x14ac:dyDescent="0.2">
      <c r="A4489" s="217">
        <f t="shared" si="564"/>
        <v>4486</v>
      </c>
      <c r="B4489" s="57" t="s">
        <v>5978</v>
      </c>
      <c r="C4489" s="58" t="s">
        <v>5274</v>
      </c>
      <c r="D4489" s="58" t="s">
        <v>5139</v>
      </c>
      <c r="E4489" s="58" t="s">
        <v>25</v>
      </c>
      <c r="F4489" s="58" t="s">
        <v>35</v>
      </c>
      <c r="G4489" s="58" t="s">
        <v>86</v>
      </c>
      <c r="H4489" s="58" t="s">
        <v>131</v>
      </c>
      <c r="I4489" s="58" t="s">
        <v>25</v>
      </c>
      <c r="J4489" s="58" t="s">
        <v>25</v>
      </c>
      <c r="K4489" s="57" t="s">
        <v>5979</v>
      </c>
      <c r="L4489" s="184">
        <v>0</v>
      </c>
      <c r="M4489" s="185">
        <v>200</v>
      </c>
      <c r="N4489" s="186">
        <v>200</v>
      </c>
      <c r="O4489" s="187">
        <f t="shared" si="563"/>
        <v>0</v>
      </c>
      <c r="P4489" s="59">
        <f t="shared" si="560"/>
        <v>100</v>
      </c>
    </row>
    <row r="4490" spans="1:16" s="2" customFormat="1" ht="14.25" customHeight="1" outlineLevel="2" x14ac:dyDescent="0.2">
      <c r="A4490" s="217">
        <f t="shared" si="564"/>
        <v>4487</v>
      </c>
      <c r="B4490" s="57" t="s">
        <v>5980</v>
      </c>
      <c r="C4490" s="58" t="s">
        <v>5274</v>
      </c>
      <c r="D4490" s="58" t="s">
        <v>5139</v>
      </c>
      <c r="E4490" s="58" t="s">
        <v>25</v>
      </c>
      <c r="F4490" s="58" t="s">
        <v>35</v>
      </c>
      <c r="G4490" s="58" t="s">
        <v>86</v>
      </c>
      <c r="H4490" s="58" t="s">
        <v>131</v>
      </c>
      <c r="I4490" s="58" t="s">
        <v>25</v>
      </c>
      <c r="J4490" s="58" t="s">
        <v>25</v>
      </c>
      <c r="K4490" s="57" t="s">
        <v>5981</v>
      </c>
      <c r="L4490" s="184">
        <v>0</v>
      </c>
      <c r="M4490" s="185">
        <v>200</v>
      </c>
      <c r="N4490" s="186">
        <v>200</v>
      </c>
      <c r="O4490" s="187">
        <f t="shared" si="563"/>
        <v>0</v>
      </c>
      <c r="P4490" s="59">
        <f t="shared" si="560"/>
        <v>100</v>
      </c>
    </row>
    <row r="4491" spans="1:16" s="2" customFormat="1" ht="28.5" outlineLevel="2" x14ac:dyDescent="0.2">
      <c r="A4491" s="217">
        <f t="shared" si="564"/>
        <v>4488</v>
      </c>
      <c r="B4491" s="57" t="s">
        <v>5982</v>
      </c>
      <c r="C4491" s="58" t="s">
        <v>5274</v>
      </c>
      <c r="D4491" s="58" t="s">
        <v>5139</v>
      </c>
      <c r="E4491" s="58" t="s">
        <v>25</v>
      </c>
      <c r="F4491" s="58" t="s">
        <v>35</v>
      </c>
      <c r="G4491" s="58" t="s">
        <v>86</v>
      </c>
      <c r="H4491" s="58" t="s">
        <v>131</v>
      </c>
      <c r="I4491" s="58" t="s">
        <v>25</v>
      </c>
      <c r="J4491" s="58" t="s">
        <v>25</v>
      </c>
      <c r="K4491" s="57" t="s">
        <v>5983</v>
      </c>
      <c r="L4491" s="184">
        <v>0</v>
      </c>
      <c r="M4491" s="185">
        <v>500</v>
      </c>
      <c r="N4491" s="186">
        <v>500</v>
      </c>
      <c r="O4491" s="187">
        <f t="shared" si="563"/>
        <v>0</v>
      </c>
      <c r="P4491" s="59">
        <f t="shared" si="560"/>
        <v>100</v>
      </c>
    </row>
    <row r="4492" spans="1:16" s="2" customFormat="1" ht="28.5" outlineLevel="2" x14ac:dyDescent="0.2">
      <c r="A4492" s="217">
        <f t="shared" si="564"/>
        <v>4489</v>
      </c>
      <c r="B4492" s="57" t="s">
        <v>5984</v>
      </c>
      <c r="C4492" s="58" t="s">
        <v>5274</v>
      </c>
      <c r="D4492" s="58" t="s">
        <v>5139</v>
      </c>
      <c r="E4492" s="58" t="s">
        <v>25</v>
      </c>
      <c r="F4492" s="58" t="s">
        <v>35</v>
      </c>
      <c r="G4492" s="58" t="s">
        <v>86</v>
      </c>
      <c r="H4492" s="58" t="s">
        <v>131</v>
      </c>
      <c r="I4492" s="58" t="s">
        <v>25</v>
      </c>
      <c r="J4492" s="58" t="s">
        <v>25</v>
      </c>
      <c r="K4492" s="57" t="s">
        <v>5985</v>
      </c>
      <c r="L4492" s="184">
        <v>0</v>
      </c>
      <c r="M4492" s="185">
        <v>750</v>
      </c>
      <c r="N4492" s="186">
        <v>750</v>
      </c>
      <c r="O4492" s="187">
        <f t="shared" si="563"/>
        <v>0</v>
      </c>
      <c r="P4492" s="59">
        <f t="shared" si="560"/>
        <v>100</v>
      </c>
    </row>
    <row r="4493" spans="1:16" s="2" customFormat="1" ht="28.5" outlineLevel="2" x14ac:dyDescent="0.2">
      <c r="A4493" s="217">
        <f t="shared" si="564"/>
        <v>4490</v>
      </c>
      <c r="B4493" s="57" t="s">
        <v>5986</v>
      </c>
      <c r="C4493" s="58" t="s">
        <v>5274</v>
      </c>
      <c r="D4493" s="58" t="s">
        <v>5139</v>
      </c>
      <c r="E4493" s="58" t="s">
        <v>25</v>
      </c>
      <c r="F4493" s="58" t="s">
        <v>35</v>
      </c>
      <c r="G4493" s="58" t="s">
        <v>86</v>
      </c>
      <c r="H4493" s="58" t="s">
        <v>131</v>
      </c>
      <c r="I4493" s="58" t="s">
        <v>25</v>
      </c>
      <c r="J4493" s="58" t="s">
        <v>25</v>
      </c>
      <c r="K4493" s="57" t="s">
        <v>5987</v>
      </c>
      <c r="L4493" s="184">
        <v>0</v>
      </c>
      <c r="M4493" s="185">
        <v>1400</v>
      </c>
      <c r="N4493" s="186">
        <v>1400</v>
      </c>
      <c r="O4493" s="187">
        <f t="shared" si="563"/>
        <v>0</v>
      </c>
      <c r="P4493" s="59">
        <f t="shared" si="560"/>
        <v>100</v>
      </c>
    </row>
    <row r="4494" spans="1:16" s="2" customFormat="1" ht="14.25" customHeight="1" outlineLevel="2" x14ac:dyDescent="0.2">
      <c r="A4494" s="217">
        <f t="shared" si="564"/>
        <v>4491</v>
      </c>
      <c r="B4494" s="57" t="s">
        <v>5988</v>
      </c>
      <c r="C4494" s="58" t="s">
        <v>5274</v>
      </c>
      <c r="D4494" s="58" t="s">
        <v>5139</v>
      </c>
      <c r="E4494" s="58" t="s">
        <v>25</v>
      </c>
      <c r="F4494" s="58" t="s">
        <v>41</v>
      </c>
      <c r="G4494" s="58" t="s">
        <v>89</v>
      </c>
      <c r="H4494" s="58" t="s">
        <v>131</v>
      </c>
      <c r="I4494" s="58" t="s">
        <v>25</v>
      </c>
      <c r="J4494" s="58" t="s">
        <v>25</v>
      </c>
      <c r="K4494" s="57" t="s">
        <v>5989</v>
      </c>
      <c r="L4494" s="184">
        <v>0</v>
      </c>
      <c r="M4494" s="185">
        <v>500</v>
      </c>
      <c r="N4494" s="186">
        <v>500</v>
      </c>
      <c r="O4494" s="187">
        <f t="shared" si="563"/>
        <v>0</v>
      </c>
      <c r="P4494" s="59">
        <f t="shared" si="560"/>
        <v>100</v>
      </c>
    </row>
    <row r="4495" spans="1:16" s="2" customFormat="1" ht="14.25" customHeight="1" outlineLevel="2" x14ac:dyDescent="0.2">
      <c r="A4495" s="217">
        <f t="shared" si="564"/>
        <v>4492</v>
      </c>
      <c r="B4495" s="57" t="s">
        <v>5990</v>
      </c>
      <c r="C4495" s="58" t="s">
        <v>5274</v>
      </c>
      <c r="D4495" s="58" t="s">
        <v>5139</v>
      </c>
      <c r="E4495" s="58" t="s">
        <v>25</v>
      </c>
      <c r="F4495" s="58" t="s">
        <v>41</v>
      </c>
      <c r="G4495" s="58" t="s">
        <v>89</v>
      </c>
      <c r="H4495" s="58" t="s">
        <v>131</v>
      </c>
      <c r="I4495" s="58" t="s">
        <v>25</v>
      </c>
      <c r="J4495" s="58" t="s">
        <v>25</v>
      </c>
      <c r="K4495" s="57" t="s">
        <v>5991</v>
      </c>
      <c r="L4495" s="184">
        <v>0</v>
      </c>
      <c r="M4495" s="185">
        <v>500</v>
      </c>
      <c r="N4495" s="186">
        <v>500</v>
      </c>
      <c r="O4495" s="187">
        <f t="shared" si="563"/>
        <v>0</v>
      </c>
      <c r="P4495" s="59">
        <f t="shared" si="560"/>
        <v>100</v>
      </c>
    </row>
    <row r="4496" spans="1:16" s="2" customFormat="1" ht="28.5" outlineLevel="2" x14ac:dyDescent="0.2">
      <c r="A4496" s="217">
        <f t="shared" si="564"/>
        <v>4493</v>
      </c>
      <c r="B4496" s="57" t="s">
        <v>5992</v>
      </c>
      <c r="C4496" s="58" t="s">
        <v>5274</v>
      </c>
      <c r="D4496" s="58" t="s">
        <v>5139</v>
      </c>
      <c r="E4496" s="58" t="s">
        <v>25</v>
      </c>
      <c r="F4496" s="58" t="s">
        <v>41</v>
      </c>
      <c r="G4496" s="58" t="s">
        <v>86</v>
      </c>
      <c r="H4496" s="58" t="s">
        <v>131</v>
      </c>
      <c r="I4496" s="58" t="s">
        <v>25</v>
      </c>
      <c r="J4496" s="58" t="s">
        <v>25</v>
      </c>
      <c r="K4496" s="57" t="s">
        <v>5993</v>
      </c>
      <c r="L4496" s="184">
        <v>0</v>
      </c>
      <c r="M4496" s="185">
        <v>600</v>
      </c>
      <c r="N4496" s="186">
        <v>600</v>
      </c>
      <c r="O4496" s="187">
        <f t="shared" si="563"/>
        <v>0</v>
      </c>
      <c r="P4496" s="59">
        <f t="shared" si="560"/>
        <v>100</v>
      </c>
    </row>
    <row r="4497" spans="1:16" s="2" customFormat="1" ht="28.5" outlineLevel="2" x14ac:dyDescent="0.2">
      <c r="A4497" s="217">
        <f t="shared" si="564"/>
        <v>4494</v>
      </c>
      <c r="B4497" s="57" t="s">
        <v>5994</v>
      </c>
      <c r="C4497" s="58" t="s">
        <v>5274</v>
      </c>
      <c r="D4497" s="58" t="s">
        <v>5139</v>
      </c>
      <c r="E4497" s="58" t="s">
        <v>25</v>
      </c>
      <c r="F4497" s="58" t="s">
        <v>41</v>
      </c>
      <c r="G4497" s="58" t="s">
        <v>777</v>
      </c>
      <c r="H4497" s="58" t="s">
        <v>131</v>
      </c>
      <c r="I4497" s="58" t="s">
        <v>25</v>
      </c>
      <c r="J4497" s="58" t="s">
        <v>25</v>
      </c>
      <c r="K4497" s="57" t="s">
        <v>5995</v>
      </c>
      <c r="L4497" s="184">
        <v>0</v>
      </c>
      <c r="M4497" s="185">
        <v>750</v>
      </c>
      <c r="N4497" s="186">
        <v>750</v>
      </c>
      <c r="O4497" s="187">
        <f t="shared" si="563"/>
        <v>0</v>
      </c>
      <c r="P4497" s="59">
        <f t="shared" si="560"/>
        <v>100</v>
      </c>
    </row>
    <row r="4498" spans="1:16" s="2" customFormat="1" outlineLevel="1" x14ac:dyDescent="0.2">
      <c r="A4498" s="225">
        <f t="shared" si="564"/>
        <v>4495</v>
      </c>
      <c r="B4498" s="82" t="s">
        <v>5996</v>
      </c>
      <c r="C4498" s="61">
        <v>236600</v>
      </c>
      <c r="D4498" s="61">
        <v>2001</v>
      </c>
      <c r="E4498" s="61"/>
      <c r="F4498" s="61"/>
      <c r="G4498" s="61"/>
      <c r="H4498" s="137" t="s">
        <v>5997</v>
      </c>
      <c r="I4498" s="61"/>
      <c r="J4498" s="61"/>
      <c r="K4498" s="63"/>
      <c r="L4498" s="65">
        <f>SUM(L4499:L4521)</f>
        <v>10000</v>
      </c>
      <c r="M4498" s="65">
        <f t="shared" ref="M4498:O4498" si="565">SUM(M4499:M4521)</f>
        <v>9280</v>
      </c>
      <c r="N4498" s="65">
        <f t="shared" si="565"/>
        <v>9280</v>
      </c>
      <c r="O4498" s="66">
        <f t="shared" si="565"/>
        <v>0</v>
      </c>
      <c r="P4498" s="18">
        <f t="shared" si="560"/>
        <v>100</v>
      </c>
    </row>
    <row r="4499" spans="1:16" s="2" customFormat="1" outlineLevel="2" x14ac:dyDescent="0.2">
      <c r="A4499" s="217">
        <f t="shared" si="564"/>
        <v>4496</v>
      </c>
      <c r="B4499" s="57" t="s">
        <v>5998</v>
      </c>
      <c r="C4499" s="58" t="s">
        <v>5274</v>
      </c>
      <c r="D4499" s="58" t="s">
        <v>5139</v>
      </c>
      <c r="E4499" s="58" t="s">
        <v>25</v>
      </c>
      <c r="F4499" s="58" t="s">
        <v>155</v>
      </c>
      <c r="G4499" s="58" t="s">
        <v>221</v>
      </c>
      <c r="H4499" s="58" t="s">
        <v>5997</v>
      </c>
      <c r="I4499" s="58" t="s">
        <v>25</v>
      </c>
      <c r="J4499" s="58" t="s">
        <v>25</v>
      </c>
      <c r="K4499" s="57" t="s">
        <v>25</v>
      </c>
      <c r="L4499" s="184">
        <v>10000</v>
      </c>
      <c r="M4499" s="185">
        <v>0</v>
      </c>
      <c r="N4499" s="186">
        <v>0</v>
      </c>
      <c r="O4499" s="187">
        <f t="shared" ref="O4499:O4521" si="566">N4499-M4499</f>
        <v>0</v>
      </c>
      <c r="P4499" s="59" t="s">
        <v>8417</v>
      </c>
    </row>
    <row r="4500" spans="1:16" s="2" customFormat="1" ht="28.5" outlineLevel="2" x14ac:dyDescent="0.2">
      <c r="A4500" s="217">
        <f t="shared" si="564"/>
        <v>4497</v>
      </c>
      <c r="B4500" s="57" t="s">
        <v>5999</v>
      </c>
      <c r="C4500" s="58" t="s">
        <v>5274</v>
      </c>
      <c r="D4500" s="58" t="s">
        <v>5139</v>
      </c>
      <c r="E4500" s="58" t="s">
        <v>25</v>
      </c>
      <c r="F4500" s="58" t="s">
        <v>155</v>
      </c>
      <c r="G4500" s="58" t="s">
        <v>1234</v>
      </c>
      <c r="H4500" s="58" t="s">
        <v>5997</v>
      </c>
      <c r="I4500" s="58" t="s">
        <v>25</v>
      </c>
      <c r="J4500" s="58" t="s">
        <v>25</v>
      </c>
      <c r="K4500" s="57" t="s">
        <v>6000</v>
      </c>
      <c r="L4500" s="184">
        <v>0</v>
      </c>
      <c r="M4500" s="185">
        <v>200</v>
      </c>
      <c r="N4500" s="186">
        <v>200</v>
      </c>
      <c r="O4500" s="187">
        <f t="shared" si="566"/>
        <v>0</v>
      </c>
      <c r="P4500" s="59">
        <f t="shared" si="560"/>
        <v>100</v>
      </c>
    </row>
    <row r="4501" spans="1:16" s="2" customFormat="1" ht="14.25" customHeight="1" outlineLevel="2" x14ac:dyDescent="0.2">
      <c r="A4501" s="217">
        <f t="shared" si="564"/>
        <v>4498</v>
      </c>
      <c r="B4501" s="57" t="s">
        <v>6001</v>
      </c>
      <c r="C4501" s="58" t="s">
        <v>5274</v>
      </c>
      <c r="D4501" s="58" t="s">
        <v>5139</v>
      </c>
      <c r="E4501" s="58" t="s">
        <v>25</v>
      </c>
      <c r="F4501" s="58" t="s">
        <v>3770</v>
      </c>
      <c r="G4501" s="58" t="s">
        <v>1234</v>
      </c>
      <c r="H4501" s="58" t="s">
        <v>5997</v>
      </c>
      <c r="I4501" s="58" t="s">
        <v>25</v>
      </c>
      <c r="J4501" s="58" t="s">
        <v>25</v>
      </c>
      <c r="K4501" s="57" t="s">
        <v>6002</v>
      </c>
      <c r="L4501" s="184">
        <v>0</v>
      </c>
      <c r="M4501" s="185">
        <v>70</v>
      </c>
      <c r="N4501" s="186">
        <v>70</v>
      </c>
      <c r="O4501" s="187">
        <f t="shared" si="566"/>
        <v>0</v>
      </c>
      <c r="P4501" s="59">
        <f t="shared" si="560"/>
        <v>100</v>
      </c>
    </row>
    <row r="4502" spans="1:16" s="2" customFormat="1" ht="28.5" outlineLevel="2" x14ac:dyDescent="0.2">
      <c r="A4502" s="217">
        <f t="shared" si="564"/>
        <v>4499</v>
      </c>
      <c r="B4502" s="57" t="s">
        <v>6003</v>
      </c>
      <c r="C4502" s="58" t="s">
        <v>5274</v>
      </c>
      <c r="D4502" s="58" t="s">
        <v>5139</v>
      </c>
      <c r="E4502" s="58" t="s">
        <v>25</v>
      </c>
      <c r="F4502" s="58" t="s">
        <v>155</v>
      </c>
      <c r="G4502" s="58" t="s">
        <v>1234</v>
      </c>
      <c r="H4502" s="58" t="s">
        <v>5997</v>
      </c>
      <c r="I4502" s="58" t="s">
        <v>25</v>
      </c>
      <c r="J4502" s="58" t="s">
        <v>25</v>
      </c>
      <c r="K4502" s="57" t="s">
        <v>6004</v>
      </c>
      <c r="L4502" s="184">
        <v>0</v>
      </c>
      <c r="M4502" s="185">
        <v>35</v>
      </c>
      <c r="N4502" s="186">
        <v>35</v>
      </c>
      <c r="O4502" s="187">
        <f t="shared" si="566"/>
        <v>0</v>
      </c>
      <c r="P4502" s="59">
        <f t="shared" si="560"/>
        <v>100</v>
      </c>
    </row>
    <row r="4503" spans="1:16" s="2" customFormat="1" ht="28.5" outlineLevel="2" x14ac:dyDescent="0.2">
      <c r="A4503" s="217">
        <f t="shared" si="564"/>
        <v>4500</v>
      </c>
      <c r="B4503" s="57" t="s">
        <v>6005</v>
      </c>
      <c r="C4503" s="58" t="s">
        <v>5274</v>
      </c>
      <c r="D4503" s="58" t="s">
        <v>5139</v>
      </c>
      <c r="E4503" s="58" t="s">
        <v>25</v>
      </c>
      <c r="F4503" s="58" t="s">
        <v>155</v>
      </c>
      <c r="G4503" s="58" t="s">
        <v>1234</v>
      </c>
      <c r="H4503" s="58" t="s">
        <v>5997</v>
      </c>
      <c r="I4503" s="58" t="s">
        <v>25</v>
      </c>
      <c r="J4503" s="58" t="s">
        <v>25</v>
      </c>
      <c r="K4503" s="57" t="s">
        <v>6006</v>
      </c>
      <c r="L4503" s="184">
        <v>0</v>
      </c>
      <c r="M4503" s="185">
        <v>50</v>
      </c>
      <c r="N4503" s="186">
        <v>50</v>
      </c>
      <c r="O4503" s="187">
        <f t="shared" si="566"/>
        <v>0</v>
      </c>
      <c r="P4503" s="59">
        <f t="shared" si="560"/>
        <v>100</v>
      </c>
    </row>
    <row r="4504" spans="1:16" s="2" customFormat="1" ht="14.25" customHeight="1" outlineLevel="2" x14ac:dyDescent="0.2">
      <c r="A4504" s="217">
        <f t="shared" si="564"/>
        <v>4501</v>
      </c>
      <c r="B4504" s="57" t="s">
        <v>6007</v>
      </c>
      <c r="C4504" s="58" t="s">
        <v>5274</v>
      </c>
      <c r="D4504" s="58" t="s">
        <v>5139</v>
      </c>
      <c r="E4504" s="58" t="s">
        <v>25</v>
      </c>
      <c r="F4504" s="58" t="s">
        <v>5072</v>
      </c>
      <c r="G4504" s="58" t="s">
        <v>1234</v>
      </c>
      <c r="H4504" s="58" t="s">
        <v>5997</v>
      </c>
      <c r="I4504" s="58" t="s">
        <v>25</v>
      </c>
      <c r="J4504" s="58" t="s">
        <v>25</v>
      </c>
      <c r="K4504" s="57" t="s">
        <v>6008</v>
      </c>
      <c r="L4504" s="184">
        <v>0</v>
      </c>
      <c r="M4504" s="185">
        <v>50</v>
      </c>
      <c r="N4504" s="186">
        <v>50</v>
      </c>
      <c r="O4504" s="187">
        <f t="shared" si="566"/>
        <v>0</v>
      </c>
      <c r="P4504" s="59">
        <f t="shared" si="560"/>
        <v>100</v>
      </c>
    </row>
    <row r="4505" spans="1:16" s="2" customFormat="1" ht="14.25" customHeight="1" outlineLevel="2" x14ac:dyDescent="0.2">
      <c r="A4505" s="217">
        <f t="shared" si="564"/>
        <v>4502</v>
      </c>
      <c r="B4505" s="57" t="s">
        <v>6009</v>
      </c>
      <c r="C4505" s="58" t="s">
        <v>5274</v>
      </c>
      <c r="D4505" s="58" t="s">
        <v>5139</v>
      </c>
      <c r="E4505" s="58" t="s">
        <v>25</v>
      </c>
      <c r="F4505" s="58" t="s">
        <v>155</v>
      </c>
      <c r="G4505" s="58" t="s">
        <v>1234</v>
      </c>
      <c r="H4505" s="58" t="s">
        <v>5997</v>
      </c>
      <c r="I4505" s="58" t="s">
        <v>25</v>
      </c>
      <c r="J4505" s="58" t="s">
        <v>25</v>
      </c>
      <c r="K4505" s="57" t="s">
        <v>6010</v>
      </c>
      <c r="L4505" s="184">
        <v>0</v>
      </c>
      <c r="M4505" s="185">
        <v>200</v>
      </c>
      <c r="N4505" s="186">
        <v>200</v>
      </c>
      <c r="O4505" s="187">
        <f t="shared" si="566"/>
        <v>0</v>
      </c>
      <c r="P4505" s="59">
        <f t="shared" si="560"/>
        <v>100</v>
      </c>
    </row>
    <row r="4506" spans="1:16" s="2" customFormat="1" ht="28.5" outlineLevel="2" x14ac:dyDescent="0.2">
      <c r="A4506" s="217">
        <f t="shared" si="564"/>
        <v>4503</v>
      </c>
      <c r="B4506" s="57" t="s">
        <v>6011</v>
      </c>
      <c r="C4506" s="58" t="s">
        <v>5274</v>
      </c>
      <c r="D4506" s="58" t="s">
        <v>5139</v>
      </c>
      <c r="E4506" s="58" t="s">
        <v>25</v>
      </c>
      <c r="F4506" s="58" t="s">
        <v>3770</v>
      </c>
      <c r="G4506" s="58" t="s">
        <v>1234</v>
      </c>
      <c r="H4506" s="58" t="s">
        <v>5997</v>
      </c>
      <c r="I4506" s="58" t="s">
        <v>25</v>
      </c>
      <c r="J4506" s="58" t="s">
        <v>25</v>
      </c>
      <c r="K4506" s="57" t="s">
        <v>6012</v>
      </c>
      <c r="L4506" s="184">
        <v>0</v>
      </c>
      <c r="M4506" s="185">
        <v>150</v>
      </c>
      <c r="N4506" s="186">
        <v>150</v>
      </c>
      <c r="O4506" s="187">
        <f t="shared" si="566"/>
        <v>0</v>
      </c>
      <c r="P4506" s="59">
        <f t="shared" si="560"/>
        <v>100</v>
      </c>
    </row>
    <row r="4507" spans="1:16" s="2" customFormat="1" ht="28.5" outlineLevel="2" x14ac:dyDescent="0.2">
      <c r="A4507" s="217">
        <f t="shared" si="564"/>
        <v>4504</v>
      </c>
      <c r="B4507" s="57" t="s">
        <v>6013</v>
      </c>
      <c r="C4507" s="58" t="s">
        <v>5274</v>
      </c>
      <c r="D4507" s="58" t="s">
        <v>5139</v>
      </c>
      <c r="E4507" s="58" t="s">
        <v>25</v>
      </c>
      <c r="F4507" s="58" t="s">
        <v>43</v>
      </c>
      <c r="G4507" s="58" t="s">
        <v>1234</v>
      </c>
      <c r="H4507" s="58" t="s">
        <v>5997</v>
      </c>
      <c r="I4507" s="58" t="s">
        <v>25</v>
      </c>
      <c r="J4507" s="58" t="s">
        <v>25</v>
      </c>
      <c r="K4507" s="57" t="s">
        <v>6014</v>
      </c>
      <c r="L4507" s="184">
        <v>0</v>
      </c>
      <c r="M4507" s="185">
        <v>150</v>
      </c>
      <c r="N4507" s="186">
        <v>150</v>
      </c>
      <c r="O4507" s="187">
        <f t="shared" si="566"/>
        <v>0</v>
      </c>
      <c r="P4507" s="59">
        <f t="shared" si="560"/>
        <v>100</v>
      </c>
    </row>
    <row r="4508" spans="1:16" s="2" customFormat="1" ht="14.25" customHeight="1" outlineLevel="2" x14ac:dyDescent="0.2">
      <c r="A4508" s="217">
        <f t="shared" si="564"/>
        <v>4505</v>
      </c>
      <c r="B4508" s="57" t="s">
        <v>6015</v>
      </c>
      <c r="C4508" s="58" t="s">
        <v>5274</v>
      </c>
      <c r="D4508" s="58" t="s">
        <v>5139</v>
      </c>
      <c r="E4508" s="58" t="s">
        <v>25</v>
      </c>
      <c r="F4508" s="58" t="s">
        <v>41</v>
      </c>
      <c r="G4508" s="58" t="s">
        <v>1234</v>
      </c>
      <c r="H4508" s="58" t="s">
        <v>5997</v>
      </c>
      <c r="I4508" s="58" t="s">
        <v>25</v>
      </c>
      <c r="J4508" s="58" t="s">
        <v>25</v>
      </c>
      <c r="K4508" s="57" t="s">
        <v>6016</v>
      </c>
      <c r="L4508" s="184">
        <v>0</v>
      </c>
      <c r="M4508" s="185">
        <v>150</v>
      </c>
      <c r="N4508" s="186">
        <v>150</v>
      </c>
      <c r="O4508" s="187">
        <f t="shared" si="566"/>
        <v>0</v>
      </c>
      <c r="P4508" s="59">
        <f t="shared" si="560"/>
        <v>100</v>
      </c>
    </row>
    <row r="4509" spans="1:16" s="2" customFormat="1" ht="28.5" outlineLevel="2" x14ac:dyDescent="0.2">
      <c r="A4509" s="217">
        <f t="shared" si="564"/>
        <v>4506</v>
      </c>
      <c r="B4509" s="57" t="s">
        <v>6017</v>
      </c>
      <c r="C4509" s="58" t="s">
        <v>5274</v>
      </c>
      <c r="D4509" s="58" t="s">
        <v>5139</v>
      </c>
      <c r="E4509" s="58" t="s">
        <v>25</v>
      </c>
      <c r="F4509" s="58" t="s">
        <v>155</v>
      </c>
      <c r="G4509" s="58" t="s">
        <v>1234</v>
      </c>
      <c r="H4509" s="58" t="s">
        <v>5997</v>
      </c>
      <c r="I4509" s="58" t="s">
        <v>25</v>
      </c>
      <c r="J4509" s="58" t="s">
        <v>25</v>
      </c>
      <c r="K4509" s="57" t="s">
        <v>6018</v>
      </c>
      <c r="L4509" s="184">
        <v>0</v>
      </c>
      <c r="M4509" s="185">
        <v>70</v>
      </c>
      <c r="N4509" s="186">
        <v>70</v>
      </c>
      <c r="O4509" s="187">
        <f t="shared" si="566"/>
        <v>0</v>
      </c>
      <c r="P4509" s="59">
        <f t="shared" si="560"/>
        <v>100</v>
      </c>
    </row>
    <row r="4510" spans="1:16" s="2" customFormat="1" ht="14.25" customHeight="1" outlineLevel="2" x14ac:dyDescent="0.2">
      <c r="A4510" s="217">
        <f t="shared" si="564"/>
        <v>4507</v>
      </c>
      <c r="B4510" s="57" t="s">
        <v>6019</v>
      </c>
      <c r="C4510" s="58" t="s">
        <v>5274</v>
      </c>
      <c r="D4510" s="58" t="s">
        <v>5139</v>
      </c>
      <c r="E4510" s="58" t="s">
        <v>25</v>
      </c>
      <c r="F4510" s="58" t="s">
        <v>158</v>
      </c>
      <c r="G4510" s="58" t="s">
        <v>1234</v>
      </c>
      <c r="H4510" s="58" t="s">
        <v>5997</v>
      </c>
      <c r="I4510" s="58" t="s">
        <v>25</v>
      </c>
      <c r="J4510" s="58" t="s">
        <v>25</v>
      </c>
      <c r="K4510" s="57" t="s">
        <v>6020</v>
      </c>
      <c r="L4510" s="184">
        <v>0</v>
      </c>
      <c r="M4510" s="185">
        <v>50</v>
      </c>
      <c r="N4510" s="186">
        <v>50</v>
      </c>
      <c r="O4510" s="187">
        <f t="shared" si="566"/>
        <v>0</v>
      </c>
      <c r="P4510" s="59">
        <f t="shared" si="560"/>
        <v>100</v>
      </c>
    </row>
    <row r="4511" spans="1:16" s="2" customFormat="1" ht="28.5" outlineLevel="2" x14ac:dyDescent="0.2">
      <c r="A4511" s="217">
        <f t="shared" si="564"/>
        <v>4508</v>
      </c>
      <c r="B4511" s="57" t="s">
        <v>6021</v>
      </c>
      <c r="C4511" s="58" t="s">
        <v>5274</v>
      </c>
      <c r="D4511" s="58" t="s">
        <v>5139</v>
      </c>
      <c r="E4511" s="58" t="s">
        <v>25</v>
      </c>
      <c r="F4511" s="58" t="s">
        <v>26</v>
      </c>
      <c r="G4511" s="58" t="s">
        <v>1234</v>
      </c>
      <c r="H4511" s="58" t="s">
        <v>5997</v>
      </c>
      <c r="I4511" s="58" t="s">
        <v>25</v>
      </c>
      <c r="J4511" s="58" t="s">
        <v>25</v>
      </c>
      <c r="K4511" s="57" t="s">
        <v>6022</v>
      </c>
      <c r="L4511" s="184">
        <v>0</v>
      </c>
      <c r="M4511" s="185">
        <v>50</v>
      </c>
      <c r="N4511" s="186">
        <v>50</v>
      </c>
      <c r="O4511" s="187">
        <f t="shared" si="566"/>
        <v>0</v>
      </c>
      <c r="P4511" s="59">
        <f t="shared" si="560"/>
        <v>100</v>
      </c>
    </row>
    <row r="4512" spans="1:16" s="2" customFormat="1" ht="14.25" customHeight="1" outlineLevel="2" x14ac:dyDescent="0.2">
      <c r="A4512" s="217">
        <f t="shared" si="564"/>
        <v>4509</v>
      </c>
      <c r="B4512" s="57" t="s">
        <v>6023</v>
      </c>
      <c r="C4512" s="58" t="s">
        <v>5274</v>
      </c>
      <c r="D4512" s="58" t="s">
        <v>5139</v>
      </c>
      <c r="E4512" s="58" t="s">
        <v>25</v>
      </c>
      <c r="F4512" s="58" t="s">
        <v>43</v>
      </c>
      <c r="G4512" s="58" t="s">
        <v>1234</v>
      </c>
      <c r="H4512" s="58" t="s">
        <v>5997</v>
      </c>
      <c r="I4512" s="58" t="s">
        <v>25</v>
      </c>
      <c r="J4512" s="58" t="s">
        <v>25</v>
      </c>
      <c r="K4512" s="57" t="s">
        <v>6024</v>
      </c>
      <c r="L4512" s="184">
        <v>0</v>
      </c>
      <c r="M4512" s="185">
        <v>130</v>
      </c>
      <c r="N4512" s="186">
        <v>130</v>
      </c>
      <c r="O4512" s="187">
        <f t="shared" si="566"/>
        <v>0</v>
      </c>
      <c r="P4512" s="59">
        <f t="shared" si="560"/>
        <v>100</v>
      </c>
    </row>
    <row r="4513" spans="1:16" s="2" customFormat="1" ht="28.5" outlineLevel="2" x14ac:dyDescent="0.2">
      <c r="A4513" s="217">
        <f t="shared" si="564"/>
        <v>4510</v>
      </c>
      <c r="B4513" s="57" t="s">
        <v>6025</v>
      </c>
      <c r="C4513" s="58" t="s">
        <v>5274</v>
      </c>
      <c r="D4513" s="58" t="s">
        <v>5139</v>
      </c>
      <c r="E4513" s="58" t="s">
        <v>25</v>
      </c>
      <c r="F4513" s="58" t="s">
        <v>155</v>
      </c>
      <c r="G4513" s="58" t="s">
        <v>1234</v>
      </c>
      <c r="H4513" s="58" t="s">
        <v>5997</v>
      </c>
      <c r="I4513" s="58" t="s">
        <v>25</v>
      </c>
      <c r="J4513" s="58" t="s">
        <v>25</v>
      </c>
      <c r="K4513" s="57" t="s">
        <v>6026</v>
      </c>
      <c r="L4513" s="184">
        <v>0</v>
      </c>
      <c r="M4513" s="185">
        <v>2000</v>
      </c>
      <c r="N4513" s="186">
        <v>2000</v>
      </c>
      <c r="O4513" s="187">
        <f t="shared" si="566"/>
        <v>0</v>
      </c>
      <c r="P4513" s="59">
        <f t="shared" si="560"/>
        <v>100</v>
      </c>
    </row>
    <row r="4514" spans="1:16" s="2" customFormat="1" ht="14.25" customHeight="1" outlineLevel="2" x14ac:dyDescent="0.2">
      <c r="A4514" s="217">
        <f t="shared" si="564"/>
        <v>4511</v>
      </c>
      <c r="B4514" s="57" t="s">
        <v>6027</v>
      </c>
      <c r="C4514" s="58" t="s">
        <v>5274</v>
      </c>
      <c r="D4514" s="58" t="s">
        <v>5139</v>
      </c>
      <c r="E4514" s="58" t="s">
        <v>25</v>
      </c>
      <c r="F4514" s="58" t="s">
        <v>5878</v>
      </c>
      <c r="G4514" s="58" t="s">
        <v>1234</v>
      </c>
      <c r="H4514" s="58" t="s">
        <v>5997</v>
      </c>
      <c r="I4514" s="58" t="s">
        <v>25</v>
      </c>
      <c r="J4514" s="58" t="s">
        <v>25</v>
      </c>
      <c r="K4514" s="57" t="s">
        <v>6028</v>
      </c>
      <c r="L4514" s="184">
        <v>0</v>
      </c>
      <c r="M4514" s="185">
        <v>2200</v>
      </c>
      <c r="N4514" s="186">
        <v>2200</v>
      </c>
      <c r="O4514" s="187">
        <f t="shared" si="566"/>
        <v>0</v>
      </c>
      <c r="P4514" s="59">
        <f t="shared" si="560"/>
        <v>100</v>
      </c>
    </row>
    <row r="4515" spans="1:16" s="2" customFormat="1" ht="28.5" outlineLevel="2" x14ac:dyDescent="0.2">
      <c r="A4515" s="217">
        <f t="shared" si="564"/>
        <v>4512</v>
      </c>
      <c r="B4515" s="57" t="s">
        <v>6029</v>
      </c>
      <c r="C4515" s="58" t="s">
        <v>5274</v>
      </c>
      <c r="D4515" s="58" t="s">
        <v>5139</v>
      </c>
      <c r="E4515" s="58" t="s">
        <v>25</v>
      </c>
      <c r="F4515" s="58" t="s">
        <v>2963</v>
      </c>
      <c r="G4515" s="58" t="s">
        <v>1234</v>
      </c>
      <c r="H4515" s="58" t="s">
        <v>5997</v>
      </c>
      <c r="I4515" s="58" t="s">
        <v>25</v>
      </c>
      <c r="J4515" s="58" t="s">
        <v>25</v>
      </c>
      <c r="K4515" s="57" t="s">
        <v>6030</v>
      </c>
      <c r="L4515" s="184">
        <v>0</v>
      </c>
      <c r="M4515" s="185">
        <v>1000</v>
      </c>
      <c r="N4515" s="186">
        <v>1000</v>
      </c>
      <c r="O4515" s="187">
        <f t="shared" si="566"/>
        <v>0</v>
      </c>
      <c r="P4515" s="59">
        <f t="shared" si="560"/>
        <v>100</v>
      </c>
    </row>
    <row r="4516" spans="1:16" s="2" customFormat="1" ht="28.5" outlineLevel="2" x14ac:dyDescent="0.2">
      <c r="A4516" s="217">
        <f t="shared" si="564"/>
        <v>4513</v>
      </c>
      <c r="B4516" s="57" t="s">
        <v>6031</v>
      </c>
      <c r="C4516" s="58" t="s">
        <v>5274</v>
      </c>
      <c r="D4516" s="58" t="s">
        <v>5139</v>
      </c>
      <c r="E4516" s="58" t="s">
        <v>25</v>
      </c>
      <c r="F4516" s="58" t="s">
        <v>155</v>
      </c>
      <c r="G4516" s="58" t="s">
        <v>1234</v>
      </c>
      <c r="H4516" s="58" t="s">
        <v>5997</v>
      </c>
      <c r="I4516" s="58" t="s">
        <v>25</v>
      </c>
      <c r="J4516" s="58" t="s">
        <v>25</v>
      </c>
      <c r="K4516" s="57" t="s">
        <v>6032</v>
      </c>
      <c r="L4516" s="184">
        <v>0</v>
      </c>
      <c r="M4516" s="185">
        <v>300</v>
      </c>
      <c r="N4516" s="186">
        <v>300</v>
      </c>
      <c r="O4516" s="187">
        <f t="shared" si="566"/>
        <v>0</v>
      </c>
      <c r="P4516" s="59">
        <f t="shared" si="560"/>
        <v>100</v>
      </c>
    </row>
    <row r="4517" spans="1:16" s="2" customFormat="1" ht="28.5" outlineLevel="2" x14ac:dyDescent="0.2">
      <c r="A4517" s="217">
        <f t="shared" si="564"/>
        <v>4514</v>
      </c>
      <c r="B4517" s="57" t="s">
        <v>6033</v>
      </c>
      <c r="C4517" s="58" t="s">
        <v>5274</v>
      </c>
      <c r="D4517" s="58" t="s">
        <v>5139</v>
      </c>
      <c r="E4517" s="58" t="s">
        <v>25</v>
      </c>
      <c r="F4517" s="58" t="s">
        <v>155</v>
      </c>
      <c r="G4517" s="58" t="s">
        <v>1234</v>
      </c>
      <c r="H4517" s="58" t="s">
        <v>5997</v>
      </c>
      <c r="I4517" s="58" t="s">
        <v>25</v>
      </c>
      <c r="J4517" s="58" t="s">
        <v>25</v>
      </c>
      <c r="K4517" s="57" t="s">
        <v>6034</v>
      </c>
      <c r="L4517" s="184">
        <v>0</v>
      </c>
      <c r="M4517" s="185">
        <v>1000</v>
      </c>
      <c r="N4517" s="186">
        <v>1000</v>
      </c>
      <c r="O4517" s="187">
        <f t="shared" si="566"/>
        <v>0</v>
      </c>
      <c r="P4517" s="59">
        <f t="shared" si="560"/>
        <v>100</v>
      </c>
    </row>
    <row r="4518" spans="1:16" s="2" customFormat="1" ht="28.5" outlineLevel="2" x14ac:dyDescent="0.2">
      <c r="A4518" s="217">
        <f t="shared" si="564"/>
        <v>4515</v>
      </c>
      <c r="B4518" s="57" t="s">
        <v>6035</v>
      </c>
      <c r="C4518" s="58" t="s">
        <v>5274</v>
      </c>
      <c r="D4518" s="58" t="s">
        <v>5139</v>
      </c>
      <c r="E4518" s="58" t="s">
        <v>25</v>
      </c>
      <c r="F4518" s="58" t="s">
        <v>155</v>
      </c>
      <c r="G4518" s="58" t="s">
        <v>1234</v>
      </c>
      <c r="H4518" s="58" t="s">
        <v>5997</v>
      </c>
      <c r="I4518" s="58" t="s">
        <v>25</v>
      </c>
      <c r="J4518" s="58" t="s">
        <v>25</v>
      </c>
      <c r="K4518" s="57" t="s">
        <v>6036</v>
      </c>
      <c r="L4518" s="184">
        <v>0</v>
      </c>
      <c r="M4518" s="185">
        <v>500</v>
      </c>
      <c r="N4518" s="186">
        <v>500</v>
      </c>
      <c r="O4518" s="187">
        <f t="shared" si="566"/>
        <v>0</v>
      </c>
      <c r="P4518" s="59">
        <f t="shared" si="560"/>
        <v>100</v>
      </c>
    </row>
    <row r="4519" spans="1:16" s="2" customFormat="1" ht="28.5" outlineLevel="2" x14ac:dyDescent="0.2">
      <c r="A4519" s="217">
        <f t="shared" si="564"/>
        <v>4516</v>
      </c>
      <c r="B4519" s="57" t="s">
        <v>6037</v>
      </c>
      <c r="C4519" s="58" t="s">
        <v>5274</v>
      </c>
      <c r="D4519" s="58" t="s">
        <v>5139</v>
      </c>
      <c r="E4519" s="58" t="s">
        <v>25</v>
      </c>
      <c r="F4519" s="58" t="s">
        <v>155</v>
      </c>
      <c r="G4519" s="58" t="s">
        <v>1234</v>
      </c>
      <c r="H4519" s="58" t="s">
        <v>5997</v>
      </c>
      <c r="I4519" s="58" t="s">
        <v>25</v>
      </c>
      <c r="J4519" s="58" t="s">
        <v>25</v>
      </c>
      <c r="K4519" s="57" t="s">
        <v>6038</v>
      </c>
      <c r="L4519" s="184">
        <v>0</v>
      </c>
      <c r="M4519" s="185">
        <v>375</v>
      </c>
      <c r="N4519" s="186">
        <v>375</v>
      </c>
      <c r="O4519" s="187">
        <f t="shared" si="566"/>
        <v>0</v>
      </c>
      <c r="P4519" s="59">
        <f t="shared" ref="P4519:P4522" si="567">N4519/M4519*100</f>
        <v>100</v>
      </c>
    </row>
    <row r="4520" spans="1:16" s="2" customFormat="1" ht="14.25" customHeight="1" outlineLevel="2" x14ac:dyDescent="0.2">
      <c r="A4520" s="217">
        <f t="shared" si="564"/>
        <v>4517</v>
      </c>
      <c r="B4520" s="57" t="s">
        <v>6039</v>
      </c>
      <c r="C4520" s="58" t="s">
        <v>5274</v>
      </c>
      <c r="D4520" s="58" t="s">
        <v>5139</v>
      </c>
      <c r="E4520" s="58" t="s">
        <v>25</v>
      </c>
      <c r="F4520" s="58" t="s">
        <v>155</v>
      </c>
      <c r="G4520" s="58" t="s">
        <v>1234</v>
      </c>
      <c r="H4520" s="58" t="s">
        <v>5997</v>
      </c>
      <c r="I4520" s="58" t="s">
        <v>25</v>
      </c>
      <c r="J4520" s="58" t="s">
        <v>25</v>
      </c>
      <c r="K4520" s="57" t="s">
        <v>6040</v>
      </c>
      <c r="L4520" s="184">
        <v>0</v>
      </c>
      <c r="M4520" s="185">
        <v>250</v>
      </c>
      <c r="N4520" s="186">
        <v>250</v>
      </c>
      <c r="O4520" s="187">
        <f t="shared" si="566"/>
        <v>0</v>
      </c>
      <c r="P4520" s="59">
        <f t="shared" si="567"/>
        <v>100</v>
      </c>
    </row>
    <row r="4521" spans="1:16" s="2" customFormat="1" ht="14.25" customHeight="1" outlineLevel="2" x14ac:dyDescent="0.2">
      <c r="A4521" s="217">
        <f t="shared" si="564"/>
        <v>4518</v>
      </c>
      <c r="B4521" s="57" t="s">
        <v>6041</v>
      </c>
      <c r="C4521" s="58" t="s">
        <v>5274</v>
      </c>
      <c r="D4521" s="58" t="s">
        <v>5139</v>
      </c>
      <c r="E4521" s="58" t="s">
        <v>25</v>
      </c>
      <c r="F4521" s="58" t="s">
        <v>26</v>
      </c>
      <c r="G4521" s="58" t="s">
        <v>1234</v>
      </c>
      <c r="H4521" s="58" t="s">
        <v>5997</v>
      </c>
      <c r="I4521" s="58" t="s">
        <v>25</v>
      </c>
      <c r="J4521" s="58" t="s">
        <v>25</v>
      </c>
      <c r="K4521" s="57" t="s">
        <v>6042</v>
      </c>
      <c r="L4521" s="184">
        <v>0</v>
      </c>
      <c r="M4521" s="185">
        <v>300</v>
      </c>
      <c r="N4521" s="186">
        <v>300</v>
      </c>
      <c r="O4521" s="187">
        <f t="shared" si="566"/>
        <v>0</v>
      </c>
      <c r="P4521" s="59">
        <f t="shared" si="567"/>
        <v>100</v>
      </c>
    </row>
    <row r="4522" spans="1:16" s="2" customFormat="1" outlineLevel="1" x14ac:dyDescent="0.2">
      <c r="A4522" s="225">
        <f t="shared" si="564"/>
        <v>4519</v>
      </c>
      <c r="B4522" s="82" t="s">
        <v>6043</v>
      </c>
      <c r="C4522" s="61">
        <v>236600</v>
      </c>
      <c r="D4522" s="61">
        <v>2001</v>
      </c>
      <c r="E4522" s="61"/>
      <c r="F4522" s="61"/>
      <c r="G4522" s="61"/>
      <c r="H4522" s="137" t="s">
        <v>6044</v>
      </c>
      <c r="I4522" s="61"/>
      <c r="J4522" s="61"/>
      <c r="K4522" s="63"/>
      <c r="L4522" s="65">
        <f>SUM(L4523:L4524)</f>
        <v>2000</v>
      </c>
      <c r="M4522" s="65">
        <f t="shared" ref="M4522:O4522" si="568">SUM(M4523:M4524)</f>
        <v>996</v>
      </c>
      <c r="N4522" s="65">
        <f t="shared" si="568"/>
        <v>996</v>
      </c>
      <c r="O4522" s="66">
        <f t="shared" si="568"/>
        <v>0</v>
      </c>
      <c r="P4522" s="18">
        <f t="shared" si="567"/>
        <v>100</v>
      </c>
    </row>
    <row r="4523" spans="1:16" s="2" customFormat="1" outlineLevel="2" x14ac:dyDescent="0.2">
      <c r="A4523" s="217">
        <f t="shared" si="564"/>
        <v>4520</v>
      </c>
      <c r="B4523" s="57" t="s">
        <v>6045</v>
      </c>
      <c r="C4523" s="58" t="s">
        <v>5274</v>
      </c>
      <c r="D4523" s="58" t="s">
        <v>5139</v>
      </c>
      <c r="E4523" s="58" t="s">
        <v>25</v>
      </c>
      <c r="F4523" s="58" t="s">
        <v>226</v>
      </c>
      <c r="G4523" s="58" t="s">
        <v>226</v>
      </c>
      <c r="H4523" s="58" t="s">
        <v>6044</v>
      </c>
      <c r="I4523" s="58" t="s">
        <v>25</v>
      </c>
      <c r="J4523" s="58" t="s">
        <v>25</v>
      </c>
      <c r="K4523" s="57"/>
      <c r="L4523" s="184">
        <v>0</v>
      </c>
      <c r="M4523" s="185">
        <v>996</v>
      </c>
      <c r="N4523" s="186">
        <v>996</v>
      </c>
      <c r="O4523" s="187">
        <f>N4523-M4523</f>
        <v>0</v>
      </c>
      <c r="P4523" s="59">
        <f>N4523/M4523*100</f>
        <v>100</v>
      </c>
    </row>
    <row r="4524" spans="1:16" s="2" customFormat="1" outlineLevel="2" x14ac:dyDescent="0.2">
      <c r="A4524" s="217">
        <f t="shared" si="564"/>
        <v>4521</v>
      </c>
      <c r="B4524" s="57" t="s">
        <v>6046</v>
      </c>
      <c r="C4524" s="58" t="s">
        <v>5274</v>
      </c>
      <c r="D4524" s="58" t="s">
        <v>5139</v>
      </c>
      <c r="E4524" s="58" t="s">
        <v>25</v>
      </c>
      <c r="F4524" s="58" t="s">
        <v>226</v>
      </c>
      <c r="G4524" s="58" t="s">
        <v>226</v>
      </c>
      <c r="H4524" s="58" t="s">
        <v>6044</v>
      </c>
      <c r="I4524" s="58" t="s">
        <v>25</v>
      </c>
      <c r="J4524" s="58" t="s">
        <v>25</v>
      </c>
      <c r="K4524" s="57" t="s">
        <v>25</v>
      </c>
      <c r="L4524" s="184">
        <v>2000</v>
      </c>
      <c r="M4524" s="185">
        <v>0</v>
      </c>
      <c r="N4524" s="186">
        <v>0</v>
      </c>
      <c r="O4524" s="187">
        <f>N4524-M4524</f>
        <v>0</v>
      </c>
      <c r="P4524" s="59" t="s">
        <v>8417</v>
      </c>
    </row>
    <row r="4525" spans="1:16" s="2" customFormat="1" outlineLevel="1" x14ac:dyDescent="0.2">
      <c r="A4525" s="225">
        <f t="shared" si="564"/>
        <v>4522</v>
      </c>
      <c r="B4525" s="82" t="s">
        <v>6047</v>
      </c>
      <c r="C4525" s="61">
        <v>236600</v>
      </c>
      <c r="D4525" s="61">
        <v>2001</v>
      </c>
      <c r="E4525" s="61"/>
      <c r="F4525" s="61"/>
      <c r="G4525" s="61"/>
      <c r="H4525" s="137" t="s">
        <v>6048</v>
      </c>
      <c r="I4525" s="61"/>
      <c r="J4525" s="61"/>
      <c r="K4525" s="63"/>
      <c r="L4525" s="65">
        <f>SUM(L4526:L4527)</f>
        <v>5000</v>
      </c>
      <c r="M4525" s="65">
        <f t="shared" ref="M4525:O4525" si="569">SUM(M4526:M4527)</f>
        <v>194</v>
      </c>
      <c r="N4525" s="65">
        <f t="shared" si="569"/>
        <v>194</v>
      </c>
      <c r="O4525" s="66">
        <f t="shared" si="569"/>
        <v>0</v>
      </c>
      <c r="P4525" s="18">
        <f t="shared" ref="P4525" si="570">N4525/M4525*100</f>
        <v>100</v>
      </c>
    </row>
    <row r="4526" spans="1:16" s="2" customFormat="1" outlineLevel="2" x14ac:dyDescent="0.2">
      <c r="A4526" s="217">
        <f t="shared" si="564"/>
        <v>4523</v>
      </c>
      <c r="B4526" s="57" t="s">
        <v>6049</v>
      </c>
      <c r="C4526" s="58" t="s">
        <v>5274</v>
      </c>
      <c r="D4526" s="58" t="s">
        <v>5139</v>
      </c>
      <c r="E4526" s="58" t="s">
        <v>25</v>
      </c>
      <c r="F4526" s="58" t="s">
        <v>229</v>
      </c>
      <c r="G4526" s="58" t="s">
        <v>226</v>
      </c>
      <c r="H4526" s="58" t="s">
        <v>6048</v>
      </c>
      <c r="I4526" s="58" t="s">
        <v>25</v>
      </c>
      <c r="J4526" s="58" t="s">
        <v>25</v>
      </c>
      <c r="K4526" s="57"/>
      <c r="L4526" s="184">
        <v>0</v>
      </c>
      <c r="M4526" s="185">
        <v>194</v>
      </c>
      <c r="N4526" s="186">
        <v>194</v>
      </c>
      <c r="O4526" s="187">
        <f>N4526-M4526</f>
        <v>0</v>
      </c>
      <c r="P4526" s="59">
        <f>N4526/M4526*100</f>
        <v>100</v>
      </c>
    </row>
    <row r="4527" spans="1:16" s="2" customFormat="1" outlineLevel="2" x14ac:dyDescent="0.2">
      <c r="A4527" s="217">
        <f t="shared" si="564"/>
        <v>4524</v>
      </c>
      <c r="B4527" s="57" t="s">
        <v>6050</v>
      </c>
      <c r="C4527" s="58" t="s">
        <v>5274</v>
      </c>
      <c r="D4527" s="58" t="s">
        <v>5139</v>
      </c>
      <c r="E4527" s="58" t="s">
        <v>25</v>
      </c>
      <c r="F4527" s="58" t="s">
        <v>229</v>
      </c>
      <c r="G4527" s="58" t="s">
        <v>226</v>
      </c>
      <c r="H4527" s="58" t="s">
        <v>6048</v>
      </c>
      <c r="I4527" s="58" t="s">
        <v>25</v>
      </c>
      <c r="J4527" s="58" t="s">
        <v>25</v>
      </c>
      <c r="K4527" s="57" t="s">
        <v>25</v>
      </c>
      <c r="L4527" s="184">
        <v>5000</v>
      </c>
      <c r="M4527" s="185">
        <v>0</v>
      </c>
      <c r="N4527" s="186">
        <v>0</v>
      </c>
      <c r="O4527" s="187">
        <f>N4527-M4527</f>
        <v>0</v>
      </c>
      <c r="P4527" s="59" t="s">
        <v>8417</v>
      </c>
    </row>
    <row r="4528" spans="1:16" s="2" customFormat="1" outlineLevel="1" x14ac:dyDescent="0.2">
      <c r="A4528" s="225">
        <f t="shared" si="564"/>
        <v>4525</v>
      </c>
      <c r="B4528" s="82" t="s">
        <v>6051</v>
      </c>
      <c r="C4528" s="61">
        <v>236600</v>
      </c>
      <c r="D4528" s="61">
        <v>2007</v>
      </c>
      <c r="E4528" s="61"/>
      <c r="F4528" s="61"/>
      <c r="G4528" s="61"/>
      <c r="H4528" s="137" t="s">
        <v>6052</v>
      </c>
      <c r="I4528" s="61"/>
      <c r="J4528" s="61"/>
      <c r="K4528" s="63"/>
      <c r="L4528" s="65">
        <f>SUM(L4529:L4533)</f>
        <v>8000</v>
      </c>
      <c r="M4528" s="65">
        <f t="shared" ref="M4528:O4528" si="571">SUM(M4529:M4533)</f>
        <v>10000</v>
      </c>
      <c r="N4528" s="65">
        <f t="shared" si="571"/>
        <v>10000</v>
      </c>
      <c r="O4528" s="66">
        <f t="shared" si="571"/>
        <v>0</v>
      </c>
      <c r="P4528" s="18">
        <f t="shared" ref="P4528" si="572">N4528/M4528*100</f>
        <v>100</v>
      </c>
    </row>
    <row r="4529" spans="1:16" s="2" customFormat="1" ht="14.25" customHeight="1" outlineLevel="2" x14ac:dyDescent="0.2">
      <c r="A4529" s="217">
        <f t="shared" si="564"/>
        <v>4526</v>
      </c>
      <c r="B4529" s="57" t="s">
        <v>6053</v>
      </c>
      <c r="C4529" s="58" t="s">
        <v>5274</v>
      </c>
      <c r="D4529" s="58" t="s">
        <v>6054</v>
      </c>
      <c r="E4529" s="58" t="s">
        <v>25</v>
      </c>
      <c r="F4529" s="58" t="s">
        <v>552</v>
      </c>
      <c r="G4529" s="58" t="s">
        <v>221</v>
      </c>
      <c r="H4529" s="58" t="s">
        <v>6052</v>
      </c>
      <c r="I4529" s="58" t="s">
        <v>25</v>
      </c>
      <c r="J4529" s="58" t="s">
        <v>25</v>
      </c>
      <c r="K4529" s="57"/>
      <c r="L4529" s="184">
        <v>8000</v>
      </c>
      <c r="M4529" s="185">
        <v>0</v>
      </c>
      <c r="N4529" s="186">
        <v>0</v>
      </c>
      <c r="O4529" s="187">
        <f>N4529-M4529</f>
        <v>0</v>
      </c>
      <c r="P4529" s="59" t="s">
        <v>8417</v>
      </c>
    </row>
    <row r="4530" spans="1:16" s="2" customFormat="1" ht="14.25" customHeight="1" outlineLevel="2" x14ac:dyDescent="0.2">
      <c r="A4530" s="217">
        <f t="shared" si="564"/>
        <v>4527</v>
      </c>
      <c r="B4530" s="57" t="s">
        <v>6055</v>
      </c>
      <c r="C4530" s="58" t="s">
        <v>5274</v>
      </c>
      <c r="D4530" s="58" t="s">
        <v>6054</v>
      </c>
      <c r="E4530" s="58" t="s">
        <v>25</v>
      </c>
      <c r="F4530" s="58" t="s">
        <v>552</v>
      </c>
      <c r="G4530" s="58" t="s">
        <v>159</v>
      </c>
      <c r="H4530" s="58" t="s">
        <v>6052</v>
      </c>
      <c r="I4530" s="58" t="s">
        <v>25</v>
      </c>
      <c r="J4530" s="58" t="s">
        <v>25</v>
      </c>
      <c r="K4530" s="57" t="s">
        <v>6056</v>
      </c>
      <c r="L4530" s="184">
        <v>0</v>
      </c>
      <c r="M4530" s="185">
        <v>2500</v>
      </c>
      <c r="N4530" s="186">
        <v>2500</v>
      </c>
      <c r="O4530" s="187">
        <f>N4530-M4530</f>
        <v>0</v>
      </c>
      <c r="P4530" s="59">
        <f>N4530/M4530*100</f>
        <v>100</v>
      </c>
    </row>
    <row r="4531" spans="1:16" s="2" customFormat="1" ht="14.25" customHeight="1" outlineLevel="2" x14ac:dyDescent="0.2">
      <c r="A4531" s="217">
        <f t="shared" si="564"/>
        <v>4528</v>
      </c>
      <c r="B4531" s="57" t="s">
        <v>6057</v>
      </c>
      <c r="C4531" s="58" t="s">
        <v>5274</v>
      </c>
      <c r="D4531" s="58" t="s">
        <v>6054</v>
      </c>
      <c r="E4531" s="58" t="s">
        <v>25</v>
      </c>
      <c r="F4531" s="58" t="s">
        <v>552</v>
      </c>
      <c r="G4531" s="58" t="s">
        <v>159</v>
      </c>
      <c r="H4531" s="58" t="s">
        <v>6052</v>
      </c>
      <c r="I4531" s="58" t="s">
        <v>25</v>
      </c>
      <c r="J4531" s="58" t="s">
        <v>25</v>
      </c>
      <c r="K4531" s="57" t="s">
        <v>6058</v>
      </c>
      <c r="L4531" s="184">
        <v>0</v>
      </c>
      <c r="M4531" s="185">
        <v>2500</v>
      </c>
      <c r="N4531" s="186">
        <v>2500</v>
      </c>
      <c r="O4531" s="187">
        <f>N4531-M4531</f>
        <v>0</v>
      </c>
      <c r="P4531" s="59">
        <f>N4531/M4531*100</f>
        <v>100</v>
      </c>
    </row>
    <row r="4532" spans="1:16" s="2" customFormat="1" ht="14.25" customHeight="1" outlineLevel="2" x14ac:dyDescent="0.2">
      <c r="A4532" s="217">
        <f t="shared" si="564"/>
        <v>4529</v>
      </c>
      <c r="B4532" s="57" t="s">
        <v>6059</v>
      </c>
      <c r="C4532" s="58" t="s">
        <v>5274</v>
      </c>
      <c r="D4532" s="58" t="s">
        <v>6054</v>
      </c>
      <c r="E4532" s="58" t="s">
        <v>25</v>
      </c>
      <c r="F4532" s="58" t="s">
        <v>552</v>
      </c>
      <c r="G4532" s="58" t="s">
        <v>159</v>
      </c>
      <c r="H4532" s="58" t="s">
        <v>6052</v>
      </c>
      <c r="I4532" s="58" t="s">
        <v>25</v>
      </c>
      <c r="J4532" s="58" t="s">
        <v>25</v>
      </c>
      <c r="K4532" s="57" t="s">
        <v>6060</v>
      </c>
      <c r="L4532" s="184">
        <v>0</v>
      </c>
      <c r="M4532" s="185">
        <v>2500</v>
      </c>
      <c r="N4532" s="186">
        <v>2500</v>
      </c>
      <c r="O4532" s="187">
        <f>N4532-M4532</f>
        <v>0</v>
      </c>
      <c r="P4532" s="59">
        <f>N4532/M4532*100</f>
        <v>100</v>
      </c>
    </row>
    <row r="4533" spans="1:16" s="2" customFormat="1" ht="14.25" customHeight="1" outlineLevel="2" x14ac:dyDescent="0.2">
      <c r="A4533" s="217">
        <f t="shared" si="564"/>
        <v>4530</v>
      </c>
      <c r="B4533" s="57" t="s">
        <v>6061</v>
      </c>
      <c r="C4533" s="58" t="s">
        <v>5274</v>
      </c>
      <c r="D4533" s="58" t="s">
        <v>6054</v>
      </c>
      <c r="E4533" s="58" t="s">
        <v>25</v>
      </c>
      <c r="F4533" s="58" t="s">
        <v>552</v>
      </c>
      <c r="G4533" s="58" t="s">
        <v>159</v>
      </c>
      <c r="H4533" s="58" t="s">
        <v>6052</v>
      </c>
      <c r="I4533" s="58" t="s">
        <v>25</v>
      </c>
      <c r="J4533" s="58" t="s">
        <v>25</v>
      </c>
      <c r="K4533" s="57" t="s">
        <v>6062</v>
      </c>
      <c r="L4533" s="184">
        <v>0</v>
      </c>
      <c r="M4533" s="185">
        <v>2500</v>
      </c>
      <c r="N4533" s="186">
        <v>2500</v>
      </c>
      <c r="O4533" s="187">
        <f>N4533-M4533</f>
        <v>0</v>
      </c>
      <c r="P4533" s="59">
        <f>N4533/M4533*100</f>
        <v>100</v>
      </c>
    </row>
    <row r="4534" spans="1:16" s="2" customFormat="1" outlineLevel="1" x14ac:dyDescent="0.2">
      <c r="A4534" s="225">
        <f t="shared" si="564"/>
        <v>4531</v>
      </c>
      <c r="B4534" s="82" t="s">
        <v>6063</v>
      </c>
      <c r="C4534" s="61">
        <v>236600</v>
      </c>
      <c r="D4534" s="61">
        <v>2009</v>
      </c>
      <c r="E4534" s="61"/>
      <c r="F4534" s="61"/>
      <c r="G4534" s="61"/>
      <c r="H4534" s="137" t="s">
        <v>6064</v>
      </c>
      <c r="I4534" s="61"/>
      <c r="J4534" s="61"/>
      <c r="K4534" s="63"/>
      <c r="L4534" s="65">
        <f>SUM(L4535:L4543)</f>
        <v>15000</v>
      </c>
      <c r="M4534" s="65">
        <f t="shared" ref="M4534:O4534" si="573">SUM(M4535:M4543)</f>
        <v>15000</v>
      </c>
      <c r="N4534" s="65">
        <f t="shared" si="573"/>
        <v>15000</v>
      </c>
      <c r="O4534" s="66">
        <f t="shared" si="573"/>
        <v>0</v>
      </c>
      <c r="P4534" s="18">
        <f t="shared" ref="P4534:P4551" si="574">N4534/M4534*100</f>
        <v>100</v>
      </c>
    </row>
    <row r="4535" spans="1:16" s="2" customFormat="1" ht="28.5" outlineLevel="2" x14ac:dyDescent="0.2">
      <c r="A4535" s="217">
        <f t="shared" si="564"/>
        <v>4532</v>
      </c>
      <c r="B4535" s="57" t="s">
        <v>6065</v>
      </c>
      <c r="C4535" s="58" t="s">
        <v>5274</v>
      </c>
      <c r="D4535" s="58" t="s">
        <v>6066</v>
      </c>
      <c r="E4535" s="58" t="s">
        <v>25</v>
      </c>
      <c r="F4535" s="58" t="s">
        <v>35</v>
      </c>
      <c r="G4535" s="58" t="s">
        <v>221</v>
      </c>
      <c r="H4535" s="58" t="s">
        <v>6064</v>
      </c>
      <c r="I4535" s="58" t="s">
        <v>25</v>
      </c>
      <c r="J4535" s="58" t="s">
        <v>25</v>
      </c>
      <c r="K4535" s="57"/>
      <c r="L4535" s="184">
        <v>15000</v>
      </c>
      <c r="M4535" s="185">
        <v>0</v>
      </c>
      <c r="N4535" s="186">
        <v>0</v>
      </c>
      <c r="O4535" s="187">
        <f t="shared" ref="O4535:O4543" si="575">N4535-M4535</f>
        <v>0</v>
      </c>
      <c r="P4535" s="59" t="s">
        <v>8417</v>
      </c>
    </row>
    <row r="4536" spans="1:16" s="2" customFormat="1" ht="14.25" customHeight="1" outlineLevel="2" x14ac:dyDescent="0.2">
      <c r="A4536" s="217">
        <f t="shared" si="564"/>
        <v>4533</v>
      </c>
      <c r="B4536" s="57" t="s">
        <v>6067</v>
      </c>
      <c r="C4536" s="58" t="s">
        <v>5274</v>
      </c>
      <c r="D4536" s="58" t="s">
        <v>6066</v>
      </c>
      <c r="E4536" s="58" t="s">
        <v>25</v>
      </c>
      <c r="F4536" s="58" t="s">
        <v>35</v>
      </c>
      <c r="G4536" s="58" t="s">
        <v>89</v>
      </c>
      <c r="H4536" s="58" t="s">
        <v>6064</v>
      </c>
      <c r="I4536" s="58" t="s">
        <v>25</v>
      </c>
      <c r="J4536" s="58" t="s">
        <v>25</v>
      </c>
      <c r="K4536" s="57" t="s">
        <v>6068</v>
      </c>
      <c r="L4536" s="184">
        <v>0</v>
      </c>
      <c r="M4536" s="185">
        <v>2308</v>
      </c>
      <c r="N4536" s="186">
        <v>2308</v>
      </c>
      <c r="O4536" s="187">
        <f t="shared" si="575"/>
        <v>0</v>
      </c>
      <c r="P4536" s="59">
        <f t="shared" si="574"/>
        <v>100</v>
      </c>
    </row>
    <row r="4537" spans="1:16" s="2" customFormat="1" ht="14.25" customHeight="1" outlineLevel="2" x14ac:dyDescent="0.2">
      <c r="A4537" s="217">
        <f t="shared" si="564"/>
        <v>4534</v>
      </c>
      <c r="B4537" s="57" t="s">
        <v>6069</v>
      </c>
      <c r="C4537" s="58" t="s">
        <v>5274</v>
      </c>
      <c r="D4537" s="58" t="s">
        <v>6066</v>
      </c>
      <c r="E4537" s="58" t="s">
        <v>25</v>
      </c>
      <c r="F4537" s="58" t="s">
        <v>35</v>
      </c>
      <c r="G4537" s="58" t="s">
        <v>89</v>
      </c>
      <c r="H4537" s="58" t="s">
        <v>6064</v>
      </c>
      <c r="I4537" s="58" t="s">
        <v>25</v>
      </c>
      <c r="J4537" s="58" t="s">
        <v>25</v>
      </c>
      <c r="K4537" s="57" t="s">
        <v>6070</v>
      </c>
      <c r="L4537" s="184">
        <v>0</v>
      </c>
      <c r="M4537" s="185">
        <v>3461</v>
      </c>
      <c r="N4537" s="186">
        <v>3461</v>
      </c>
      <c r="O4537" s="187">
        <f t="shared" si="575"/>
        <v>0</v>
      </c>
      <c r="P4537" s="59">
        <f t="shared" si="574"/>
        <v>100</v>
      </c>
    </row>
    <row r="4538" spans="1:16" s="2" customFormat="1" ht="28.5" outlineLevel="2" x14ac:dyDescent="0.2">
      <c r="A4538" s="217">
        <f t="shared" si="564"/>
        <v>4535</v>
      </c>
      <c r="B4538" s="57" t="s">
        <v>6071</v>
      </c>
      <c r="C4538" s="58" t="s">
        <v>5274</v>
      </c>
      <c r="D4538" s="58" t="s">
        <v>6066</v>
      </c>
      <c r="E4538" s="58" t="s">
        <v>25</v>
      </c>
      <c r="F4538" s="58" t="s">
        <v>35</v>
      </c>
      <c r="G4538" s="58" t="s">
        <v>86</v>
      </c>
      <c r="H4538" s="58" t="s">
        <v>6064</v>
      </c>
      <c r="I4538" s="58" t="s">
        <v>25</v>
      </c>
      <c r="J4538" s="58" t="s">
        <v>25</v>
      </c>
      <c r="K4538" s="57" t="s">
        <v>6072</v>
      </c>
      <c r="L4538" s="184">
        <v>0</v>
      </c>
      <c r="M4538" s="185">
        <v>1154</v>
      </c>
      <c r="N4538" s="186">
        <v>1154</v>
      </c>
      <c r="O4538" s="187">
        <f t="shared" si="575"/>
        <v>0</v>
      </c>
      <c r="P4538" s="59">
        <f t="shared" si="574"/>
        <v>100</v>
      </c>
    </row>
    <row r="4539" spans="1:16" s="2" customFormat="1" ht="28.5" outlineLevel="2" x14ac:dyDescent="0.2">
      <c r="A4539" s="217">
        <f t="shared" si="564"/>
        <v>4536</v>
      </c>
      <c r="B4539" s="57" t="s">
        <v>6073</v>
      </c>
      <c r="C4539" s="58" t="s">
        <v>5274</v>
      </c>
      <c r="D4539" s="58" t="s">
        <v>6066</v>
      </c>
      <c r="E4539" s="58" t="s">
        <v>25</v>
      </c>
      <c r="F4539" s="58" t="s">
        <v>35</v>
      </c>
      <c r="G4539" s="58" t="s">
        <v>86</v>
      </c>
      <c r="H4539" s="58" t="s">
        <v>6064</v>
      </c>
      <c r="I4539" s="58" t="s">
        <v>25</v>
      </c>
      <c r="J4539" s="58" t="s">
        <v>25</v>
      </c>
      <c r="K4539" s="57" t="s">
        <v>6074</v>
      </c>
      <c r="L4539" s="184">
        <v>0</v>
      </c>
      <c r="M4539" s="185">
        <v>1154</v>
      </c>
      <c r="N4539" s="186">
        <v>1154</v>
      </c>
      <c r="O4539" s="187">
        <f t="shared" si="575"/>
        <v>0</v>
      </c>
      <c r="P4539" s="59">
        <f t="shared" si="574"/>
        <v>100</v>
      </c>
    </row>
    <row r="4540" spans="1:16" s="2" customFormat="1" ht="28.5" outlineLevel="2" x14ac:dyDescent="0.2">
      <c r="A4540" s="217">
        <f t="shared" si="564"/>
        <v>4537</v>
      </c>
      <c r="B4540" s="57" t="s">
        <v>6075</v>
      </c>
      <c r="C4540" s="58" t="s">
        <v>5274</v>
      </c>
      <c r="D4540" s="58" t="s">
        <v>6066</v>
      </c>
      <c r="E4540" s="58" t="s">
        <v>25</v>
      </c>
      <c r="F4540" s="58" t="s">
        <v>35</v>
      </c>
      <c r="G4540" s="58" t="s">
        <v>86</v>
      </c>
      <c r="H4540" s="58" t="s">
        <v>6064</v>
      </c>
      <c r="I4540" s="58" t="s">
        <v>25</v>
      </c>
      <c r="J4540" s="58" t="s">
        <v>25</v>
      </c>
      <c r="K4540" s="57" t="s">
        <v>6076</v>
      </c>
      <c r="L4540" s="184">
        <v>0</v>
      </c>
      <c r="M4540" s="185">
        <v>1154</v>
      </c>
      <c r="N4540" s="186">
        <v>1154</v>
      </c>
      <c r="O4540" s="187">
        <f t="shared" si="575"/>
        <v>0</v>
      </c>
      <c r="P4540" s="59">
        <f t="shared" si="574"/>
        <v>100</v>
      </c>
    </row>
    <row r="4541" spans="1:16" s="2" customFormat="1" ht="28.5" outlineLevel="2" x14ac:dyDescent="0.2">
      <c r="A4541" s="217">
        <f t="shared" si="564"/>
        <v>4538</v>
      </c>
      <c r="B4541" s="57" t="s">
        <v>6077</v>
      </c>
      <c r="C4541" s="58" t="s">
        <v>5274</v>
      </c>
      <c r="D4541" s="58" t="s">
        <v>6066</v>
      </c>
      <c r="E4541" s="58" t="s">
        <v>25</v>
      </c>
      <c r="F4541" s="58" t="s">
        <v>35</v>
      </c>
      <c r="G4541" s="58" t="s">
        <v>86</v>
      </c>
      <c r="H4541" s="58" t="s">
        <v>6064</v>
      </c>
      <c r="I4541" s="58" t="s">
        <v>25</v>
      </c>
      <c r="J4541" s="58" t="s">
        <v>25</v>
      </c>
      <c r="K4541" s="57" t="s">
        <v>6078</v>
      </c>
      <c r="L4541" s="184">
        <v>0</v>
      </c>
      <c r="M4541" s="185">
        <v>1154</v>
      </c>
      <c r="N4541" s="186">
        <v>1154</v>
      </c>
      <c r="O4541" s="187">
        <f t="shared" si="575"/>
        <v>0</v>
      </c>
      <c r="P4541" s="59">
        <f t="shared" si="574"/>
        <v>100</v>
      </c>
    </row>
    <row r="4542" spans="1:16" s="2" customFormat="1" ht="28.5" outlineLevel="2" x14ac:dyDescent="0.2">
      <c r="A4542" s="217">
        <f t="shared" si="564"/>
        <v>4539</v>
      </c>
      <c r="B4542" s="57" t="s">
        <v>6079</v>
      </c>
      <c r="C4542" s="58" t="s">
        <v>5274</v>
      </c>
      <c r="D4542" s="58" t="s">
        <v>6066</v>
      </c>
      <c r="E4542" s="58" t="s">
        <v>25</v>
      </c>
      <c r="F4542" s="58" t="s">
        <v>35</v>
      </c>
      <c r="G4542" s="58" t="s">
        <v>86</v>
      </c>
      <c r="H4542" s="58" t="s">
        <v>6064</v>
      </c>
      <c r="I4542" s="58" t="s">
        <v>25</v>
      </c>
      <c r="J4542" s="58" t="s">
        <v>25</v>
      </c>
      <c r="K4542" s="57" t="s">
        <v>6080</v>
      </c>
      <c r="L4542" s="184">
        <v>0</v>
      </c>
      <c r="M4542" s="185">
        <v>1154</v>
      </c>
      <c r="N4542" s="186">
        <v>1154</v>
      </c>
      <c r="O4542" s="187">
        <f t="shared" si="575"/>
        <v>0</v>
      </c>
      <c r="P4542" s="59">
        <f t="shared" si="574"/>
        <v>100</v>
      </c>
    </row>
    <row r="4543" spans="1:16" s="2" customFormat="1" ht="28.5" outlineLevel="2" x14ac:dyDescent="0.2">
      <c r="A4543" s="217">
        <f t="shared" si="564"/>
        <v>4540</v>
      </c>
      <c r="B4543" s="57" t="s">
        <v>6081</v>
      </c>
      <c r="C4543" s="58" t="s">
        <v>5274</v>
      </c>
      <c r="D4543" s="58" t="s">
        <v>6066</v>
      </c>
      <c r="E4543" s="58" t="s">
        <v>25</v>
      </c>
      <c r="F4543" s="58" t="s">
        <v>35</v>
      </c>
      <c r="G4543" s="58" t="s">
        <v>86</v>
      </c>
      <c r="H4543" s="58" t="s">
        <v>6064</v>
      </c>
      <c r="I4543" s="58" t="s">
        <v>25</v>
      </c>
      <c r="J4543" s="58" t="s">
        <v>25</v>
      </c>
      <c r="K4543" s="57" t="s">
        <v>6082</v>
      </c>
      <c r="L4543" s="184">
        <v>0</v>
      </c>
      <c r="M4543" s="185">
        <v>3461</v>
      </c>
      <c r="N4543" s="186">
        <v>3461</v>
      </c>
      <c r="O4543" s="187">
        <f t="shared" si="575"/>
        <v>0</v>
      </c>
      <c r="P4543" s="59">
        <f t="shared" si="574"/>
        <v>100</v>
      </c>
    </row>
    <row r="4544" spans="1:16" s="2" customFormat="1" outlineLevel="1" x14ac:dyDescent="0.2">
      <c r="A4544" s="225">
        <f t="shared" si="564"/>
        <v>4541</v>
      </c>
      <c r="B4544" s="82" t="s">
        <v>6083</v>
      </c>
      <c r="C4544" s="61">
        <v>236600</v>
      </c>
      <c r="D4544" s="61">
        <v>2009</v>
      </c>
      <c r="E4544" s="61"/>
      <c r="F4544" s="61"/>
      <c r="G4544" s="61"/>
      <c r="H4544" s="137" t="s">
        <v>6084</v>
      </c>
      <c r="I4544" s="61"/>
      <c r="J4544" s="61"/>
      <c r="K4544" s="63"/>
      <c r="L4544" s="65">
        <f>SUM(L4545:L4550)</f>
        <v>1000</v>
      </c>
      <c r="M4544" s="65">
        <f t="shared" ref="M4544:O4544" si="576">SUM(M4545:M4550)</f>
        <v>1000</v>
      </c>
      <c r="N4544" s="65">
        <f t="shared" si="576"/>
        <v>1000</v>
      </c>
      <c r="O4544" s="66">
        <f t="shared" si="576"/>
        <v>0</v>
      </c>
      <c r="P4544" s="18">
        <f t="shared" si="574"/>
        <v>100</v>
      </c>
    </row>
    <row r="4545" spans="1:16" s="2" customFormat="1" outlineLevel="2" x14ac:dyDescent="0.2">
      <c r="A4545" s="217">
        <f t="shared" si="564"/>
        <v>4542</v>
      </c>
      <c r="B4545" s="57" t="s">
        <v>6085</v>
      </c>
      <c r="C4545" s="58" t="s">
        <v>5274</v>
      </c>
      <c r="D4545" s="58" t="s">
        <v>6066</v>
      </c>
      <c r="E4545" s="58" t="s">
        <v>25</v>
      </c>
      <c r="F4545" s="58" t="s">
        <v>35</v>
      </c>
      <c r="G4545" s="58" t="s">
        <v>221</v>
      </c>
      <c r="H4545" s="58" t="s">
        <v>6084</v>
      </c>
      <c r="I4545" s="58" t="s">
        <v>25</v>
      </c>
      <c r="J4545" s="58" t="s">
        <v>25</v>
      </c>
      <c r="K4545" s="57"/>
      <c r="L4545" s="184">
        <v>1000</v>
      </c>
      <c r="M4545" s="185">
        <v>0</v>
      </c>
      <c r="N4545" s="186">
        <v>0</v>
      </c>
      <c r="O4545" s="187">
        <f t="shared" ref="O4545:O4550" si="577">N4545-M4545</f>
        <v>0</v>
      </c>
      <c r="P4545" s="59" t="s">
        <v>8417</v>
      </c>
    </row>
    <row r="4546" spans="1:16" s="2" customFormat="1" outlineLevel="2" x14ac:dyDescent="0.2">
      <c r="A4546" s="217">
        <f t="shared" si="564"/>
        <v>4543</v>
      </c>
      <c r="B4546" s="57" t="s">
        <v>6086</v>
      </c>
      <c r="C4546" s="58" t="s">
        <v>5274</v>
      </c>
      <c r="D4546" s="58" t="s">
        <v>6066</v>
      </c>
      <c r="E4546" s="58" t="s">
        <v>25</v>
      </c>
      <c r="F4546" s="58" t="s">
        <v>35</v>
      </c>
      <c r="G4546" s="58" t="s">
        <v>86</v>
      </c>
      <c r="H4546" s="58" t="s">
        <v>6084</v>
      </c>
      <c r="I4546" s="58" t="s">
        <v>25</v>
      </c>
      <c r="J4546" s="58" t="s">
        <v>25</v>
      </c>
      <c r="K4546" s="57"/>
      <c r="L4546" s="184">
        <v>0</v>
      </c>
      <c r="M4546" s="185">
        <v>200</v>
      </c>
      <c r="N4546" s="186">
        <v>200</v>
      </c>
      <c r="O4546" s="187">
        <f t="shared" si="577"/>
        <v>0</v>
      </c>
      <c r="P4546" s="59">
        <f t="shared" si="574"/>
        <v>100</v>
      </c>
    </row>
    <row r="4547" spans="1:16" s="2" customFormat="1" outlineLevel="2" x14ac:dyDescent="0.2">
      <c r="A4547" s="217">
        <f t="shared" si="564"/>
        <v>4544</v>
      </c>
      <c r="B4547" s="57" t="s">
        <v>6087</v>
      </c>
      <c r="C4547" s="58" t="s">
        <v>5274</v>
      </c>
      <c r="D4547" s="58" t="s">
        <v>6066</v>
      </c>
      <c r="E4547" s="58" t="s">
        <v>25</v>
      </c>
      <c r="F4547" s="58" t="s">
        <v>35</v>
      </c>
      <c r="G4547" s="58" t="s">
        <v>86</v>
      </c>
      <c r="H4547" s="58" t="s">
        <v>6084</v>
      </c>
      <c r="I4547" s="58" t="s">
        <v>25</v>
      </c>
      <c r="J4547" s="58" t="s">
        <v>25</v>
      </c>
      <c r="K4547" s="57"/>
      <c r="L4547" s="184">
        <v>0</v>
      </c>
      <c r="M4547" s="185">
        <v>200</v>
      </c>
      <c r="N4547" s="186">
        <v>200</v>
      </c>
      <c r="O4547" s="187">
        <f t="shared" si="577"/>
        <v>0</v>
      </c>
      <c r="P4547" s="59">
        <f t="shared" si="574"/>
        <v>100</v>
      </c>
    </row>
    <row r="4548" spans="1:16" s="2" customFormat="1" ht="28.5" outlineLevel="2" x14ac:dyDescent="0.2">
      <c r="A4548" s="217">
        <f t="shared" si="564"/>
        <v>4545</v>
      </c>
      <c r="B4548" s="57" t="s">
        <v>6088</v>
      </c>
      <c r="C4548" s="58" t="s">
        <v>5274</v>
      </c>
      <c r="D4548" s="58" t="s">
        <v>6066</v>
      </c>
      <c r="E4548" s="58" t="s">
        <v>25</v>
      </c>
      <c r="F4548" s="58" t="s">
        <v>35</v>
      </c>
      <c r="G4548" s="58" t="s">
        <v>86</v>
      </c>
      <c r="H4548" s="58" t="s">
        <v>6084</v>
      </c>
      <c r="I4548" s="58" t="s">
        <v>25</v>
      </c>
      <c r="J4548" s="58" t="s">
        <v>25</v>
      </c>
      <c r="K4548" s="57" t="s">
        <v>6089</v>
      </c>
      <c r="L4548" s="184">
        <v>0</v>
      </c>
      <c r="M4548" s="185">
        <v>200</v>
      </c>
      <c r="N4548" s="186">
        <v>200</v>
      </c>
      <c r="O4548" s="187">
        <f t="shared" si="577"/>
        <v>0</v>
      </c>
      <c r="P4548" s="59">
        <f t="shared" si="574"/>
        <v>100</v>
      </c>
    </row>
    <row r="4549" spans="1:16" s="2" customFormat="1" ht="28.5" outlineLevel="2" x14ac:dyDescent="0.2">
      <c r="A4549" s="217">
        <f t="shared" si="564"/>
        <v>4546</v>
      </c>
      <c r="B4549" s="57" t="s">
        <v>6090</v>
      </c>
      <c r="C4549" s="58" t="s">
        <v>5274</v>
      </c>
      <c r="D4549" s="58" t="s">
        <v>6066</v>
      </c>
      <c r="E4549" s="58" t="s">
        <v>25</v>
      </c>
      <c r="F4549" s="58" t="s">
        <v>35</v>
      </c>
      <c r="G4549" s="58" t="s">
        <v>86</v>
      </c>
      <c r="H4549" s="58" t="s">
        <v>6084</v>
      </c>
      <c r="I4549" s="58" t="s">
        <v>25</v>
      </c>
      <c r="J4549" s="58" t="s">
        <v>25</v>
      </c>
      <c r="K4549" s="57" t="s">
        <v>6091</v>
      </c>
      <c r="L4549" s="184">
        <v>0</v>
      </c>
      <c r="M4549" s="185">
        <v>200</v>
      </c>
      <c r="N4549" s="186">
        <v>200</v>
      </c>
      <c r="O4549" s="187">
        <f t="shared" si="577"/>
        <v>0</v>
      </c>
      <c r="P4549" s="59">
        <f t="shared" si="574"/>
        <v>100</v>
      </c>
    </row>
    <row r="4550" spans="1:16" s="2" customFormat="1" ht="14.25" customHeight="1" outlineLevel="2" x14ac:dyDescent="0.2">
      <c r="A4550" s="217">
        <f t="shared" ref="A4550:A4613" si="578">A4549+1</f>
        <v>4547</v>
      </c>
      <c r="B4550" s="57" t="s">
        <v>6092</v>
      </c>
      <c r="C4550" s="58" t="s">
        <v>5274</v>
      </c>
      <c r="D4550" s="58" t="s">
        <v>6066</v>
      </c>
      <c r="E4550" s="58" t="s">
        <v>25</v>
      </c>
      <c r="F4550" s="58" t="s">
        <v>35</v>
      </c>
      <c r="G4550" s="58" t="s">
        <v>86</v>
      </c>
      <c r="H4550" s="58" t="s">
        <v>6084</v>
      </c>
      <c r="I4550" s="58" t="s">
        <v>25</v>
      </c>
      <c r="J4550" s="58" t="s">
        <v>25</v>
      </c>
      <c r="K4550" s="57" t="s">
        <v>6093</v>
      </c>
      <c r="L4550" s="184">
        <v>0</v>
      </c>
      <c r="M4550" s="185">
        <v>200</v>
      </c>
      <c r="N4550" s="186">
        <v>200</v>
      </c>
      <c r="O4550" s="187">
        <f t="shared" si="577"/>
        <v>0</v>
      </c>
      <c r="P4550" s="59">
        <f t="shared" si="574"/>
        <v>100</v>
      </c>
    </row>
    <row r="4551" spans="1:16" s="2" customFormat="1" outlineLevel="1" x14ac:dyDescent="0.2">
      <c r="A4551" s="225">
        <f t="shared" si="578"/>
        <v>4548</v>
      </c>
      <c r="B4551" s="82" t="s">
        <v>6094</v>
      </c>
      <c r="C4551" s="61">
        <v>236600</v>
      </c>
      <c r="D4551" s="61">
        <v>2009</v>
      </c>
      <c r="E4551" s="61"/>
      <c r="F4551" s="61"/>
      <c r="G4551" s="61"/>
      <c r="H4551" s="137" t="s">
        <v>6095</v>
      </c>
      <c r="I4551" s="61"/>
      <c r="J4551" s="61"/>
      <c r="K4551" s="63"/>
      <c r="L4551" s="65">
        <f>SUM(L4552:L4555)</f>
        <v>2700</v>
      </c>
      <c r="M4551" s="65">
        <f t="shared" ref="M4551:O4551" si="579">SUM(M4552:M4555)</f>
        <v>2700</v>
      </c>
      <c r="N4551" s="65">
        <f t="shared" si="579"/>
        <v>2700</v>
      </c>
      <c r="O4551" s="66">
        <f t="shared" si="579"/>
        <v>0</v>
      </c>
      <c r="P4551" s="18">
        <f t="shared" si="574"/>
        <v>100</v>
      </c>
    </row>
    <row r="4552" spans="1:16" s="2" customFormat="1" outlineLevel="2" x14ac:dyDescent="0.2">
      <c r="A4552" s="217">
        <f t="shared" si="578"/>
        <v>4549</v>
      </c>
      <c r="B4552" s="57" t="s">
        <v>6094</v>
      </c>
      <c r="C4552" s="58" t="s">
        <v>5274</v>
      </c>
      <c r="D4552" s="58" t="s">
        <v>6066</v>
      </c>
      <c r="E4552" s="58" t="s">
        <v>25</v>
      </c>
      <c r="F4552" s="58" t="s">
        <v>35</v>
      </c>
      <c r="G4552" s="58" t="s">
        <v>221</v>
      </c>
      <c r="H4552" s="58" t="s">
        <v>6095</v>
      </c>
      <c r="I4552" s="58" t="s">
        <v>25</v>
      </c>
      <c r="J4552" s="58" t="s">
        <v>25</v>
      </c>
      <c r="K4552" s="57"/>
      <c r="L4552" s="184">
        <v>2700</v>
      </c>
      <c r="M4552" s="185">
        <v>0</v>
      </c>
      <c r="N4552" s="186">
        <v>0</v>
      </c>
      <c r="O4552" s="187">
        <f>N4552-M4552</f>
        <v>0</v>
      </c>
      <c r="P4552" s="59" t="s">
        <v>8417</v>
      </c>
    </row>
    <row r="4553" spans="1:16" s="2" customFormat="1" ht="14.25" customHeight="1" outlineLevel="2" x14ac:dyDescent="0.2">
      <c r="A4553" s="217">
        <f t="shared" si="578"/>
        <v>4550</v>
      </c>
      <c r="B4553" s="57" t="s">
        <v>6096</v>
      </c>
      <c r="C4553" s="58" t="s">
        <v>5274</v>
      </c>
      <c r="D4553" s="58" t="s">
        <v>6066</v>
      </c>
      <c r="E4553" s="58" t="s">
        <v>25</v>
      </c>
      <c r="F4553" s="58" t="s">
        <v>35</v>
      </c>
      <c r="G4553" s="58" t="s">
        <v>86</v>
      </c>
      <c r="H4553" s="58" t="s">
        <v>6095</v>
      </c>
      <c r="I4553" s="58" t="s">
        <v>25</v>
      </c>
      <c r="J4553" s="58" t="s">
        <v>25</v>
      </c>
      <c r="K4553" s="57" t="s">
        <v>6097</v>
      </c>
      <c r="L4553" s="184">
        <v>0</v>
      </c>
      <c r="M4553" s="185">
        <v>700</v>
      </c>
      <c r="N4553" s="186">
        <v>700</v>
      </c>
      <c r="O4553" s="187">
        <f>N4553-M4553</f>
        <v>0</v>
      </c>
      <c r="P4553" s="59">
        <f>N4553/M4553*100</f>
        <v>100</v>
      </c>
    </row>
    <row r="4554" spans="1:16" s="2" customFormat="1" ht="14.25" customHeight="1" outlineLevel="2" x14ac:dyDescent="0.2">
      <c r="A4554" s="217">
        <f t="shared" si="578"/>
        <v>4551</v>
      </c>
      <c r="B4554" s="57" t="s">
        <v>6098</v>
      </c>
      <c r="C4554" s="58" t="s">
        <v>5274</v>
      </c>
      <c r="D4554" s="58" t="s">
        <v>6066</v>
      </c>
      <c r="E4554" s="58" t="s">
        <v>25</v>
      </c>
      <c r="F4554" s="58" t="s">
        <v>35</v>
      </c>
      <c r="G4554" s="58" t="s">
        <v>86</v>
      </c>
      <c r="H4554" s="58" t="s">
        <v>6095</v>
      </c>
      <c r="I4554" s="58" t="s">
        <v>25</v>
      </c>
      <c r="J4554" s="58" t="s">
        <v>25</v>
      </c>
      <c r="K4554" s="57" t="s">
        <v>6099</v>
      </c>
      <c r="L4554" s="184">
        <v>0</v>
      </c>
      <c r="M4554" s="185">
        <v>700</v>
      </c>
      <c r="N4554" s="186">
        <v>700</v>
      </c>
      <c r="O4554" s="187">
        <f>N4554-M4554</f>
        <v>0</v>
      </c>
      <c r="P4554" s="59">
        <f>N4554/M4554*100</f>
        <v>100</v>
      </c>
    </row>
    <row r="4555" spans="1:16" s="2" customFormat="1" ht="14.25" customHeight="1" outlineLevel="2" x14ac:dyDescent="0.2">
      <c r="A4555" s="217">
        <f t="shared" si="578"/>
        <v>4552</v>
      </c>
      <c r="B4555" s="57" t="s">
        <v>6100</v>
      </c>
      <c r="C4555" s="58" t="s">
        <v>5274</v>
      </c>
      <c r="D4555" s="58" t="s">
        <v>6066</v>
      </c>
      <c r="E4555" s="58" t="s">
        <v>25</v>
      </c>
      <c r="F4555" s="58" t="s">
        <v>35</v>
      </c>
      <c r="G4555" s="58" t="s">
        <v>86</v>
      </c>
      <c r="H4555" s="58" t="s">
        <v>6095</v>
      </c>
      <c r="I4555" s="58" t="s">
        <v>25</v>
      </c>
      <c r="J4555" s="58" t="s">
        <v>25</v>
      </c>
      <c r="K4555" s="57" t="s">
        <v>6101</v>
      </c>
      <c r="L4555" s="184">
        <v>0</v>
      </c>
      <c r="M4555" s="185">
        <v>1300</v>
      </c>
      <c r="N4555" s="186">
        <v>1300</v>
      </c>
      <c r="O4555" s="187">
        <f>N4555-M4555</f>
        <v>0</v>
      </c>
      <c r="P4555" s="59">
        <f>N4555/M4555*100</f>
        <v>100</v>
      </c>
    </row>
    <row r="4556" spans="1:16" s="2" customFormat="1" outlineLevel="1" x14ac:dyDescent="0.2">
      <c r="A4556" s="225">
        <f t="shared" si="578"/>
        <v>4553</v>
      </c>
      <c r="B4556" s="82" t="s">
        <v>6102</v>
      </c>
      <c r="C4556" s="61">
        <v>236600</v>
      </c>
      <c r="D4556" s="61">
        <v>2009</v>
      </c>
      <c r="E4556" s="61"/>
      <c r="F4556" s="61"/>
      <c r="G4556" s="61"/>
      <c r="H4556" s="137" t="s">
        <v>6103</v>
      </c>
      <c r="I4556" s="61"/>
      <c r="J4556" s="61"/>
      <c r="K4556" s="63"/>
      <c r="L4556" s="65">
        <f>SUM(L4557:L4599)</f>
        <v>3000</v>
      </c>
      <c r="M4556" s="65">
        <f>SUM(M4557:M4599)</f>
        <v>3000</v>
      </c>
      <c r="N4556" s="65">
        <f t="shared" ref="N4556:O4556" si="580">SUM(N4557:N4599)</f>
        <v>2548</v>
      </c>
      <c r="O4556" s="66">
        <f t="shared" si="580"/>
        <v>-452</v>
      </c>
      <c r="P4556" s="18">
        <f t="shared" ref="P4556:P4600" si="581">N4556/M4556*100</f>
        <v>84.933333333333337</v>
      </c>
    </row>
    <row r="4557" spans="1:16" s="2" customFormat="1" outlineLevel="2" x14ac:dyDescent="0.2">
      <c r="A4557" s="217">
        <f t="shared" si="578"/>
        <v>4554</v>
      </c>
      <c r="B4557" s="57" t="s">
        <v>6102</v>
      </c>
      <c r="C4557" s="58" t="s">
        <v>5274</v>
      </c>
      <c r="D4557" s="58" t="s">
        <v>6066</v>
      </c>
      <c r="E4557" s="58" t="s">
        <v>25</v>
      </c>
      <c r="F4557" s="58" t="s">
        <v>35</v>
      </c>
      <c r="G4557" s="58" t="s">
        <v>221</v>
      </c>
      <c r="H4557" s="58" t="s">
        <v>6103</v>
      </c>
      <c r="I4557" s="58" t="s">
        <v>25</v>
      </c>
      <c r="J4557" s="58" t="s">
        <v>25</v>
      </c>
      <c r="K4557" s="57"/>
      <c r="L4557" s="184">
        <v>3000</v>
      </c>
      <c r="M4557" s="185">
        <v>452</v>
      </c>
      <c r="N4557" s="186">
        <v>0</v>
      </c>
      <c r="O4557" s="187">
        <f t="shared" ref="O4557:O4599" si="582">N4557-M4557</f>
        <v>-452</v>
      </c>
      <c r="P4557" s="59">
        <f t="shared" si="581"/>
        <v>0</v>
      </c>
    </row>
    <row r="4558" spans="1:16" s="2" customFormat="1" ht="28.5" outlineLevel="2" x14ac:dyDescent="0.2">
      <c r="A4558" s="217">
        <f t="shared" si="578"/>
        <v>4555</v>
      </c>
      <c r="B4558" s="57" t="s">
        <v>6104</v>
      </c>
      <c r="C4558" s="58" t="s">
        <v>5274</v>
      </c>
      <c r="D4558" s="58" t="s">
        <v>6066</v>
      </c>
      <c r="E4558" s="58" t="s">
        <v>25</v>
      </c>
      <c r="F4558" s="58" t="s">
        <v>35</v>
      </c>
      <c r="G4558" s="58" t="s">
        <v>86</v>
      </c>
      <c r="H4558" s="58" t="s">
        <v>6103</v>
      </c>
      <c r="I4558" s="58" t="s">
        <v>25</v>
      </c>
      <c r="J4558" s="58" t="s">
        <v>25</v>
      </c>
      <c r="K4558" s="57" t="s">
        <v>6105</v>
      </c>
      <c r="L4558" s="184">
        <v>0</v>
      </c>
      <c r="M4558" s="185">
        <v>40</v>
      </c>
      <c r="N4558" s="186">
        <v>40</v>
      </c>
      <c r="O4558" s="187">
        <f t="shared" si="582"/>
        <v>0</v>
      </c>
      <c r="P4558" s="59">
        <f t="shared" si="581"/>
        <v>100</v>
      </c>
    </row>
    <row r="4559" spans="1:16" s="2" customFormat="1" ht="28.5" outlineLevel="2" x14ac:dyDescent="0.2">
      <c r="A4559" s="217">
        <f t="shared" si="578"/>
        <v>4556</v>
      </c>
      <c r="B4559" s="57" t="s">
        <v>6106</v>
      </c>
      <c r="C4559" s="58" t="s">
        <v>5274</v>
      </c>
      <c r="D4559" s="58" t="s">
        <v>6066</v>
      </c>
      <c r="E4559" s="58" t="s">
        <v>25</v>
      </c>
      <c r="F4559" s="58" t="s">
        <v>35</v>
      </c>
      <c r="G4559" s="58" t="s">
        <v>86</v>
      </c>
      <c r="H4559" s="58" t="s">
        <v>6103</v>
      </c>
      <c r="I4559" s="58" t="s">
        <v>25</v>
      </c>
      <c r="J4559" s="58" t="s">
        <v>25</v>
      </c>
      <c r="K4559" s="57" t="s">
        <v>6107</v>
      </c>
      <c r="L4559" s="184">
        <v>0</v>
      </c>
      <c r="M4559" s="185">
        <v>30</v>
      </c>
      <c r="N4559" s="186">
        <v>30</v>
      </c>
      <c r="O4559" s="187">
        <f t="shared" si="582"/>
        <v>0</v>
      </c>
      <c r="P4559" s="59">
        <f t="shared" si="581"/>
        <v>100</v>
      </c>
    </row>
    <row r="4560" spans="1:16" s="2" customFormat="1" ht="28.5" outlineLevel="2" x14ac:dyDescent="0.2">
      <c r="A4560" s="217">
        <f t="shared" si="578"/>
        <v>4557</v>
      </c>
      <c r="B4560" s="57" t="s">
        <v>6108</v>
      </c>
      <c r="C4560" s="58" t="s">
        <v>5274</v>
      </c>
      <c r="D4560" s="58" t="s">
        <v>6066</v>
      </c>
      <c r="E4560" s="58" t="s">
        <v>25</v>
      </c>
      <c r="F4560" s="58" t="s">
        <v>35</v>
      </c>
      <c r="G4560" s="58" t="s">
        <v>86</v>
      </c>
      <c r="H4560" s="58" t="s">
        <v>6103</v>
      </c>
      <c r="I4560" s="58" t="s">
        <v>25</v>
      </c>
      <c r="J4560" s="58" t="s">
        <v>25</v>
      </c>
      <c r="K4560" s="57" t="s">
        <v>6109</v>
      </c>
      <c r="L4560" s="184">
        <v>0</v>
      </c>
      <c r="M4560" s="185">
        <v>38</v>
      </c>
      <c r="N4560" s="186">
        <v>38</v>
      </c>
      <c r="O4560" s="187">
        <f t="shared" si="582"/>
        <v>0</v>
      </c>
      <c r="P4560" s="59">
        <f t="shared" si="581"/>
        <v>100</v>
      </c>
    </row>
    <row r="4561" spans="1:16" s="2" customFormat="1" ht="28.5" outlineLevel="2" x14ac:dyDescent="0.2">
      <c r="A4561" s="217">
        <f t="shared" si="578"/>
        <v>4558</v>
      </c>
      <c r="B4561" s="57" t="s">
        <v>6110</v>
      </c>
      <c r="C4561" s="58" t="s">
        <v>5274</v>
      </c>
      <c r="D4561" s="58" t="s">
        <v>6066</v>
      </c>
      <c r="E4561" s="58" t="s">
        <v>25</v>
      </c>
      <c r="F4561" s="58" t="s">
        <v>35</v>
      </c>
      <c r="G4561" s="58" t="s">
        <v>86</v>
      </c>
      <c r="H4561" s="58" t="s">
        <v>6103</v>
      </c>
      <c r="I4561" s="58" t="s">
        <v>25</v>
      </c>
      <c r="J4561" s="58" t="s">
        <v>25</v>
      </c>
      <c r="K4561" s="57" t="s">
        <v>6111</v>
      </c>
      <c r="L4561" s="184">
        <v>0</v>
      </c>
      <c r="M4561" s="185">
        <v>30</v>
      </c>
      <c r="N4561" s="186">
        <v>30</v>
      </c>
      <c r="O4561" s="187">
        <f t="shared" si="582"/>
        <v>0</v>
      </c>
      <c r="P4561" s="59">
        <f t="shared" si="581"/>
        <v>100</v>
      </c>
    </row>
    <row r="4562" spans="1:16" s="2" customFormat="1" ht="28.5" outlineLevel="2" x14ac:dyDescent="0.2">
      <c r="A4562" s="217">
        <f t="shared" si="578"/>
        <v>4559</v>
      </c>
      <c r="B4562" s="57" t="s">
        <v>6112</v>
      </c>
      <c r="C4562" s="58" t="s">
        <v>5274</v>
      </c>
      <c r="D4562" s="58" t="s">
        <v>6066</v>
      </c>
      <c r="E4562" s="58" t="s">
        <v>25</v>
      </c>
      <c r="F4562" s="58" t="s">
        <v>35</v>
      </c>
      <c r="G4562" s="58" t="s">
        <v>86</v>
      </c>
      <c r="H4562" s="58" t="s">
        <v>6103</v>
      </c>
      <c r="I4562" s="58" t="s">
        <v>25</v>
      </c>
      <c r="J4562" s="58" t="s">
        <v>25</v>
      </c>
      <c r="K4562" s="57" t="s">
        <v>6113</v>
      </c>
      <c r="L4562" s="184">
        <v>0</v>
      </c>
      <c r="M4562" s="185">
        <v>39</v>
      </c>
      <c r="N4562" s="186">
        <v>39</v>
      </c>
      <c r="O4562" s="187">
        <f t="shared" si="582"/>
        <v>0</v>
      </c>
      <c r="P4562" s="59">
        <f t="shared" si="581"/>
        <v>100</v>
      </c>
    </row>
    <row r="4563" spans="1:16" s="2" customFormat="1" ht="28.5" outlineLevel="2" x14ac:dyDescent="0.2">
      <c r="A4563" s="217">
        <f t="shared" si="578"/>
        <v>4560</v>
      </c>
      <c r="B4563" s="57" t="s">
        <v>6114</v>
      </c>
      <c r="C4563" s="58" t="s">
        <v>5274</v>
      </c>
      <c r="D4563" s="58" t="s">
        <v>6066</v>
      </c>
      <c r="E4563" s="58" t="s">
        <v>25</v>
      </c>
      <c r="F4563" s="58" t="s">
        <v>35</v>
      </c>
      <c r="G4563" s="58" t="s">
        <v>86</v>
      </c>
      <c r="H4563" s="58" t="s">
        <v>6103</v>
      </c>
      <c r="I4563" s="58" t="s">
        <v>25</v>
      </c>
      <c r="J4563" s="58" t="s">
        <v>25</v>
      </c>
      <c r="K4563" s="57" t="s">
        <v>6115</v>
      </c>
      <c r="L4563" s="184">
        <v>0</v>
      </c>
      <c r="M4563" s="185">
        <v>50</v>
      </c>
      <c r="N4563" s="186">
        <v>50</v>
      </c>
      <c r="O4563" s="187">
        <f t="shared" si="582"/>
        <v>0</v>
      </c>
      <c r="P4563" s="59">
        <f t="shared" si="581"/>
        <v>100</v>
      </c>
    </row>
    <row r="4564" spans="1:16" s="2" customFormat="1" ht="28.5" outlineLevel="2" x14ac:dyDescent="0.2">
      <c r="A4564" s="217">
        <f t="shared" si="578"/>
        <v>4561</v>
      </c>
      <c r="B4564" s="57" t="s">
        <v>6116</v>
      </c>
      <c r="C4564" s="58" t="s">
        <v>5274</v>
      </c>
      <c r="D4564" s="58" t="s">
        <v>6066</v>
      </c>
      <c r="E4564" s="58" t="s">
        <v>25</v>
      </c>
      <c r="F4564" s="58" t="s">
        <v>35</v>
      </c>
      <c r="G4564" s="58" t="s">
        <v>86</v>
      </c>
      <c r="H4564" s="58" t="s">
        <v>6103</v>
      </c>
      <c r="I4564" s="58" t="s">
        <v>25</v>
      </c>
      <c r="J4564" s="58" t="s">
        <v>25</v>
      </c>
      <c r="K4564" s="57" t="s">
        <v>6117</v>
      </c>
      <c r="L4564" s="184">
        <v>0</v>
      </c>
      <c r="M4564" s="185">
        <v>75</v>
      </c>
      <c r="N4564" s="186">
        <v>75</v>
      </c>
      <c r="O4564" s="187">
        <f t="shared" si="582"/>
        <v>0</v>
      </c>
      <c r="P4564" s="59">
        <f t="shared" si="581"/>
        <v>100</v>
      </c>
    </row>
    <row r="4565" spans="1:16" s="2" customFormat="1" ht="14.25" customHeight="1" outlineLevel="2" x14ac:dyDescent="0.2">
      <c r="A4565" s="217">
        <f t="shared" si="578"/>
        <v>4562</v>
      </c>
      <c r="B4565" s="57" t="s">
        <v>6118</v>
      </c>
      <c r="C4565" s="58" t="s">
        <v>5274</v>
      </c>
      <c r="D4565" s="58" t="s">
        <v>6066</v>
      </c>
      <c r="E4565" s="58" t="s">
        <v>25</v>
      </c>
      <c r="F4565" s="58" t="s">
        <v>35</v>
      </c>
      <c r="G4565" s="58" t="s">
        <v>86</v>
      </c>
      <c r="H4565" s="58" t="s">
        <v>6103</v>
      </c>
      <c r="I4565" s="58" t="s">
        <v>25</v>
      </c>
      <c r="J4565" s="58" t="s">
        <v>25</v>
      </c>
      <c r="K4565" s="57" t="s">
        <v>6119</v>
      </c>
      <c r="L4565" s="184">
        <v>0</v>
      </c>
      <c r="M4565" s="185">
        <v>90</v>
      </c>
      <c r="N4565" s="186">
        <v>90</v>
      </c>
      <c r="O4565" s="187">
        <f t="shared" si="582"/>
        <v>0</v>
      </c>
      <c r="P4565" s="59">
        <f t="shared" si="581"/>
        <v>100</v>
      </c>
    </row>
    <row r="4566" spans="1:16" s="2" customFormat="1" ht="14.25" customHeight="1" outlineLevel="2" x14ac:dyDescent="0.2">
      <c r="A4566" s="217">
        <f t="shared" si="578"/>
        <v>4563</v>
      </c>
      <c r="B4566" s="57" t="s">
        <v>6120</v>
      </c>
      <c r="C4566" s="58" t="s">
        <v>5274</v>
      </c>
      <c r="D4566" s="58" t="s">
        <v>6066</v>
      </c>
      <c r="E4566" s="58" t="s">
        <v>25</v>
      </c>
      <c r="F4566" s="58" t="s">
        <v>35</v>
      </c>
      <c r="G4566" s="58" t="s">
        <v>86</v>
      </c>
      <c r="H4566" s="58" t="s">
        <v>6103</v>
      </c>
      <c r="I4566" s="58" t="s">
        <v>25</v>
      </c>
      <c r="J4566" s="58" t="s">
        <v>25</v>
      </c>
      <c r="K4566" s="57" t="s">
        <v>6121</v>
      </c>
      <c r="L4566" s="184">
        <v>0</v>
      </c>
      <c r="M4566" s="185">
        <v>100</v>
      </c>
      <c r="N4566" s="186">
        <v>100</v>
      </c>
      <c r="O4566" s="187">
        <f t="shared" si="582"/>
        <v>0</v>
      </c>
      <c r="P4566" s="59">
        <f t="shared" si="581"/>
        <v>100</v>
      </c>
    </row>
    <row r="4567" spans="1:16" s="2" customFormat="1" ht="28.5" outlineLevel="2" x14ac:dyDescent="0.2">
      <c r="A4567" s="217">
        <f t="shared" si="578"/>
        <v>4564</v>
      </c>
      <c r="B4567" s="57" t="s">
        <v>6122</v>
      </c>
      <c r="C4567" s="58" t="s">
        <v>5274</v>
      </c>
      <c r="D4567" s="58" t="s">
        <v>6066</v>
      </c>
      <c r="E4567" s="58" t="s">
        <v>25</v>
      </c>
      <c r="F4567" s="58" t="s">
        <v>35</v>
      </c>
      <c r="G4567" s="58" t="s">
        <v>86</v>
      </c>
      <c r="H4567" s="58" t="s">
        <v>6103</v>
      </c>
      <c r="I4567" s="58" t="s">
        <v>25</v>
      </c>
      <c r="J4567" s="58" t="s">
        <v>25</v>
      </c>
      <c r="K4567" s="57" t="s">
        <v>6123</v>
      </c>
      <c r="L4567" s="184">
        <v>0</v>
      </c>
      <c r="M4567" s="185">
        <v>100</v>
      </c>
      <c r="N4567" s="186">
        <v>100</v>
      </c>
      <c r="O4567" s="187">
        <f t="shared" si="582"/>
        <v>0</v>
      </c>
      <c r="P4567" s="59">
        <f t="shared" si="581"/>
        <v>100</v>
      </c>
    </row>
    <row r="4568" spans="1:16" s="2" customFormat="1" ht="14.25" customHeight="1" outlineLevel="2" x14ac:dyDescent="0.2">
      <c r="A4568" s="217">
        <f t="shared" si="578"/>
        <v>4565</v>
      </c>
      <c r="B4568" s="57" t="s">
        <v>6124</v>
      </c>
      <c r="C4568" s="58" t="s">
        <v>5274</v>
      </c>
      <c r="D4568" s="58" t="s">
        <v>6066</v>
      </c>
      <c r="E4568" s="58" t="s">
        <v>25</v>
      </c>
      <c r="F4568" s="58" t="s">
        <v>35</v>
      </c>
      <c r="G4568" s="58" t="s">
        <v>86</v>
      </c>
      <c r="H4568" s="58" t="s">
        <v>6103</v>
      </c>
      <c r="I4568" s="58" t="s">
        <v>25</v>
      </c>
      <c r="J4568" s="58" t="s">
        <v>25</v>
      </c>
      <c r="K4568" s="57" t="s">
        <v>6125</v>
      </c>
      <c r="L4568" s="184">
        <v>0</v>
      </c>
      <c r="M4568" s="185">
        <v>55</v>
      </c>
      <c r="N4568" s="186">
        <v>55</v>
      </c>
      <c r="O4568" s="187">
        <f t="shared" si="582"/>
        <v>0</v>
      </c>
      <c r="P4568" s="59">
        <f t="shared" si="581"/>
        <v>100</v>
      </c>
    </row>
    <row r="4569" spans="1:16" s="2" customFormat="1" ht="14.25" customHeight="1" outlineLevel="2" x14ac:dyDescent="0.2">
      <c r="A4569" s="217">
        <f t="shared" si="578"/>
        <v>4566</v>
      </c>
      <c r="B4569" s="57" t="s">
        <v>6126</v>
      </c>
      <c r="C4569" s="58" t="s">
        <v>5274</v>
      </c>
      <c r="D4569" s="58" t="s">
        <v>6066</v>
      </c>
      <c r="E4569" s="58" t="s">
        <v>25</v>
      </c>
      <c r="F4569" s="58" t="s">
        <v>35</v>
      </c>
      <c r="G4569" s="58" t="s">
        <v>86</v>
      </c>
      <c r="H4569" s="58" t="s">
        <v>6103</v>
      </c>
      <c r="I4569" s="58" t="s">
        <v>25</v>
      </c>
      <c r="J4569" s="58" t="s">
        <v>25</v>
      </c>
      <c r="K4569" s="57" t="s">
        <v>6127</v>
      </c>
      <c r="L4569" s="184">
        <v>0</v>
      </c>
      <c r="M4569" s="185">
        <v>49</v>
      </c>
      <c r="N4569" s="186">
        <v>49</v>
      </c>
      <c r="O4569" s="187">
        <f t="shared" si="582"/>
        <v>0</v>
      </c>
      <c r="P4569" s="59">
        <f t="shared" si="581"/>
        <v>100</v>
      </c>
    </row>
    <row r="4570" spans="1:16" s="2" customFormat="1" ht="14.25" customHeight="1" outlineLevel="2" x14ac:dyDescent="0.2">
      <c r="A4570" s="217">
        <f t="shared" si="578"/>
        <v>4567</v>
      </c>
      <c r="B4570" s="57" t="s">
        <v>6128</v>
      </c>
      <c r="C4570" s="58" t="s">
        <v>5274</v>
      </c>
      <c r="D4570" s="58" t="s">
        <v>6066</v>
      </c>
      <c r="E4570" s="58" t="s">
        <v>25</v>
      </c>
      <c r="F4570" s="58" t="s">
        <v>35</v>
      </c>
      <c r="G4570" s="58" t="s">
        <v>86</v>
      </c>
      <c r="H4570" s="58" t="s">
        <v>6103</v>
      </c>
      <c r="I4570" s="58" t="s">
        <v>25</v>
      </c>
      <c r="J4570" s="58" t="s">
        <v>25</v>
      </c>
      <c r="K4570" s="57" t="s">
        <v>6129</v>
      </c>
      <c r="L4570" s="184">
        <v>0</v>
      </c>
      <c r="M4570" s="185">
        <v>49</v>
      </c>
      <c r="N4570" s="186">
        <v>49</v>
      </c>
      <c r="O4570" s="187">
        <f t="shared" si="582"/>
        <v>0</v>
      </c>
      <c r="P4570" s="59">
        <f t="shared" si="581"/>
        <v>100</v>
      </c>
    </row>
    <row r="4571" spans="1:16" s="2" customFormat="1" ht="14.25" customHeight="1" outlineLevel="2" x14ac:dyDescent="0.2">
      <c r="A4571" s="217">
        <f t="shared" si="578"/>
        <v>4568</v>
      </c>
      <c r="B4571" s="57" t="s">
        <v>6130</v>
      </c>
      <c r="C4571" s="58" t="s">
        <v>5274</v>
      </c>
      <c r="D4571" s="58" t="s">
        <v>6066</v>
      </c>
      <c r="E4571" s="58" t="s">
        <v>25</v>
      </c>
      <c r="F4571" s="58" t="s">
        <v>35</v>
      </c>
      <c r="G4571" s="58" t="s">
        <v>86</v>
      </c>
      <c r="H4571" s="58" t="s">
        <v>6103</v>
      </c>
      <c r="I4571" s="58" t="s">
        <v>25</v>
      </c>
      <c r="J4571" s="58" t="s">
        <v>25</v>
      </c>
      <c r="K4571" s="57" t="s">
        <v>6131</v>
      </c>
      <c r="L4571" s="184">
        <v>0</v>
      </c>
      <c r="M4571" s="185">
        <v>70</v>
      </c>
      <c r="N4571" s="186">
        <v>70</v>
      </c>
      <c r="O4571" s="187">
        <f t="shared" si="582"/>
        <v>0</v>
      </c>
      <c r="P4571" s="59">
        <f t="shared" si="581"/>
        <v>100</v>
      </c>
    </row>
    <row r="4572" spans="1:16" s="2" customFormat="1" ht="14.25" customHeight="1" outlineLevel="2" x14ac:dyDescent="0.2">
      <c r="A4572" s="217">
        <f t="shared" si="578"/>
        <v>4569</v>
      </c>
      <c r="B4572" s="57" t="s">
        <v>6132</v>
      </c>
      <c r="C4572" s="58" t="s">
        <v>5274</v>
      </c>
      <c r="D4572" s="58" t="s">
        <v>6066</v>
      </c>
      <c r="E4572" s="58" t="s">
        <v>25</v>
      </c>
      <c r="F4572" s="58" t="s">
        <v>35</v>
      </c>
      <c r="G4572" s="58" t="s">
        <v>86</v>
      </c>
      <c r="H4572" s="58" t="s">
        <v>6103</v>
      </c>
      <c r="I4572" s="58" t="s">
        <v>25</v>
      </c>
      <c r="J4572" s="58" t="s">
        <v>25</v>
      </c>
      <c r="K4572" s="57" t="s">
        <v>6133</v>
      </c>
      <c r="L4572" s="184">
        <v>0</v>
      </c>
      <c r="M4572" s="185">
        <v>70</v>
      </c>
      <c r="N4572" s="186">
        <v>70</v>
      </c>
      <c r="O4572" s="187">
        <f t="shared" si="582"/>
        <v>0</v>
      </c>
      <c r="P4572" s="59">
        <f t="shared" si="581"/>
        <v>100</v>
      </c>
    </row>
    <row r="4573" spans="1:16" s="2" customFormat="1" ht="14.25" customHeight="1" outlineLevel="2" x14ac:dyDescent="0.2">
      <c r="A4573" s="217">
        <f t="shared" si="578"/>
        <v>4570</v>
      </c>
      <c r="B4573" s="57" t="s">
        <v>6134</v>
      </c>
      <c r="C4573" s="58" t="s">
        <v>5274</v>
      </c>
      <c r="D4573" s="58" t="s">
        <v>6066</v>
      </c>
      <c r="E4573" s="58" t="s">
        <v>25</v>
      </c>
      <c r="F4573" s="58" t="s">
        <v>35</v>
      </c>
      <c r="G4573" s="58" t="s">
        <v>86</v>
      </c>
      <c r="H4573" s="58" t="s">
        <v>6103</v>
      </c>
      <c r="I4573" s="58" t="s">
        <v>25</v>
      </c>
      <c r="J4573" s="58" t="s">
        <v>25</v>
      </c>
      <c r="K4573" s="57" t="s">
        <v>6135</v>
      </c>
      <c r="L4573" s="184">
        <v>0</v>
      </c>
      <c r="M4573" s="185">
        <v>70</v>
      </c>
      <c r="N4573" s="186">
        <v>70</v>
      </c>
      <c r="O4573" s="187">
        <f t="shared" si="582"/>
        <v>0</v>
      </c>
      <c r="P4573" s="59">
        <f t="shared" si="581"/>
        <v>100</v>
      </c>
    </row>
    <row r="4574" spans="1:16" s="2" customFormat="1" ht="14.25" customHeight="1" outlineLevel="2" x14ac:dyDescent="0.2">
      <c r="A4574" s="217">
        <f t="shared" si="578"/>
        <v>4571</v>
      </c>
      <c r="B4574" s="57" t="s">
        <v>6136</v>
      </c>
      <c r="C4574" s="58" t="s">
        <v>5274</v>
      </c>
      <c r="D4574" s="58" t="s">
        <v>6066</v>
      </c>
      <c r="E4574" s="58" t="s">
        <v>25</v>
      </c>
      <c r="F4574" s="58" t="s">
        <v>35</v>
      </c>
      <c r="G4574" s="58" t="s">
        <v>86</v>
      </c>
      <c r="H4574" s="58" t="s">
        <v>6103</v>
      </c>
      <c r="I4574" s="58" t="s">
        <v>25</v>
      </c>
      <c r="J4574" s="58" t="s">
        <v>25</v>
      </c>
      <c r="K4574" s="57" t="s">
        <v>6137</v>
      </c>
      <c r="L4574" s="184">
        <v>0</v>
      </c>
      <c r="M4574" s="185">
        <v>70</v>
      </c>
      <c r="N4574" s="186">
        <v>70</v>
      </c>
      <c r="O4574" s="187">
        <f t="shared" si="582"/>
        <v>0</v>
      </c>
      <c r="P4574" s="59">
        <f t="shared" si="581"/>
        <v>100</v>
      </c>
    </row>
    <row r="4575" spans="1:16" s="2" customFormat="1" ht="28.5" outlineLevel="2" x14ac:dyDescent="0.2">
      <c r="A4575" s="217">
        <f t="shared" si="578"/>
        <v>4572</v>
      </c>
      <c r="B4575" s="57" t="s">
        <v>6138</v>
      </c>
      <c r="C4575" s="58" t="s">
        <v>5274</v>
      </c>
      <c r="D4575" s="58" t="s">
        <v>6066</v>
      </c>
      <c r="E4575" s="58" t="s">
        <v>25</v>
      </c>
      <c r="F4575" s="58" t="s">
        <v>35</v>
      </c>
      <c r="G4575" s="58" t="s">
        <v>86</v>
      </c>
      <c r="H4575" s="58" t="s">
        <v>6103</v>
      </c>
      <c r="I4575" s="58" t="s">
        <v>25</v>
      </c>
      <c r="J4575" s="58" t="s">
        <v>25</v>
      </c>
      <c r="K4575" s="57" t="s">
        <v>6139</v>
      </c>
      <c r="L4575" s="184">
        <v>0</v>
      </c>
      <c r="M4575" s="185">
        <v>57</v>
      </c>
      <c r="N4575" s="186">
        <v>57</v>
      </c>
      <c r="O4575" s="187">
        <f t="shared" si="582"/>
        <v>0</v>
      </c>
      <c r="P4575" s="59">
        <f t="shared" si="581"/>
        <v>100</v>
      </c>
    </row>
    <row r="4576" spans="1:16" s="2" customFormat="1" ht="14.25" customHeight="1" outlineLevel="2" x14ac:dyDescent="0.2">
      <c r="A4576" s="217">
        <f t="shared" si="578"/>
        <v>4573</v>
      </c>
      <c r="B4576" s="57" t="s">
        <v>6140</v>
      </c>
      <c r="C4576" s="58" t="s">
        <v>5274</v>
      </c>
      <c r="D4576" s="58" t="s">
        <v>6066</v>
      </c>
      <c r="E4576" s="58" t="s">
        <v>25</v>
      </c>
      <c r="F4576" s="58" t="s">
        <v>35</v>
      </c>
      <c r="G4576" s="58" t="s">
        <v>86</v>
      </c>
      <c r="H4576" s="58" t="s">
        <v>6103</v>
      </c>
      <c r="I4576" s="58" t="s">
        <v>25</v>
      </c>
      <c r="J4576" s="58" t="s">
        <v>25</v>
      </c>
      <c r="K4576" s="57" t="s">
        <v>6141</v>
      </c>
      <c r="L4576" s="184">
        <v>0</v>
      </c>
      <c r="M4576" s="185">
        <v>57</v>
      </c>
      <c r="N4576" s="186">
        <v>57</v>
      </c>
      <c r="O4576" s="187">
        <f t="shared" si="582"/>
        <v>0</v>
      </c>
      <c r="P4576" s="59">
        <f t="shared" si="581"/>
        <v>100</v>
      </c>
    </row>
    <row r="4577" spans="1:16" s="2" customFormat="1" ht="28.5" outlineLevel="2" x14ac:dyDescent="0.2">
      <c r="A4577" s="217">
        <f t="shared" si="578"/>
        <v>4574</v>
      </c>
      <c r="B4577" s="57" t="s">
        <v>6142</v>
      </c>
      <c r="C4577" s="58" t="s">
        <v>5274</v>
      </c>
      <c r="D4577" s="58" t="s">
        <v>6066</v>
      </c>
      <c r="E4577" s="58" t="s">
        <v>25</v>
      </c>
      <c r="F4577" s="58" t="s">
        <v>35</v>
      </c>
      <c r="G4577" s="58" t="s">
        <v>86</v>
      </c>
      <c r="H4577" s="58" t="s">
        <v>6103</v>
      </c>
      <c r="I4577" s="58" t="s">
        <v>25</v>
      </c>
      <c r="J4577" s="58" t="s">
        <v>25</v>
      </c>
      <c r="K4577" s="57" t="s">
        <v>6143</v>
      </c>
      <c r="L4577" s="184">
        <v>0</v>
      </c>
      <c r="M4577" s="185">
        <v>100</v>
      </c>
      <c r="N4577" s="186">
        <v>100</v>
      </c>
      <c r="O4577" s="187">
        <f t="shared" si="582"/>
        <v>0</v>
      </c>
      <c r="P4577" s="59">
        <f t="shared" si="581"/>
        <v>100</v>
      </c>
    </row>
    <row r="4578" spans="1:16" s="2" customFormat="1" ht="14.25" customHeight="1" outlineLevel="2" x14ac:dyDescent="0.2">
      <c r="A4578" s="217">
        <f t="shared" si="578"/>
        <v>4575</v>
      </c>
      <c r="B4578" s="57" t="s">
        <v>6144</v>
      </c>
      <c r="C4578" s="58" t="s">
        <v>5274</v>
      </c>
      <c r="D4578" s="58" t="s">
        <v>6066</v>
      </c>
      <c r="E4578" s="58" t="s">
        <v>25</v>
      </c>
      <c r="F4578" s="58" t="s">
        <v>35</v>
      </c>
      <c r="G4578" s="58" t="s">
        <v>86</v>
      </c>
      <c r="H4578" s="58" t="s">
        <v>6103</v>
      </c>
      <c r="I4578" s="58" t="s">
        <v>25</v>
      </c>
      <c r="J4578" s="58" t="s">
        <v>25</v>
      </c>
      <c r="K4578" s="57" t="s">
        <v>6145</v>
      </c>
      <c r="L4578" s="184">
        <v>0</v>
      </c>
      <c r="M4578" s="185">
        <v>49</v>
      </c>
      <c r="N4578" s="186">
        <v>49</v>
      </c>
      <c r="O4578" s="187">
        <f t="shared" si="582"/>
        <v>0</v>
      </c>
      <c r="P4578" s="59">
        <f t="shared" si="581"/>
        <v>100</v>
      </c>
    </row>
    <row r="4579" spans="1:16" s="2" customFormat="1" ht="28.5" outlineLevel="2" x14ac:dyDescent="0.2">
      <c r="A4579" s="217">
        <f t="shared" si="578"/>
        <v>4576</v>
      </c>
      <c r="B4579" s="57" t="s">
        <v>6146</v>
      </c>
      <c r="C4579" s="58" t="s">
        <v>5274</v>
      </c>
      <c r="D4579" s="58" t="s">
        <v>6066</v>
      </c>
      <c r="E4579" s="58" t="s">
        <v>25</v>
      </c>
      <c r="F4579" s="58" t="s">
        <v>35</v>
      </c>
      <c r="G4579" s="58" t="s">
        <v>86</v>
      </c>
      <c r="H4579" s="58" t="s">
        <v>6103</v>
      </c>
      <c r="I4579" s="58" t="s">
        <v>25</v>
      </c>
      <c r="J4579" s="58" t="s">
        <v>25</v>
      </c>
      <c r="K4579" s="57" t="s">
        <v>6147</v>
      </c>
      <c r="L4579" s="184">
        <v>0</v>
      </c>
      <c r="M4579" s="185">
        <v>100</v>
      </c>
      <c r="N4579" s="186">
        <v>100</v>
      </c>
      <c r="O4579" s="187">
        <f t="shared" si="582"/>
        <v>0</v>
      </c>
      <c r="P4579" s="59">
        <f t="shared" si="581"/>
        <v>100</v>
      </c>
    </row>
    <row r="4580" spans="1:16" s="2" customFormat="1" ht="28.5" outlineLevel="2" x14ac:dyDescent="0.2">
      <c r="A4580" s="217">
        <f t="shared" si="578"/>
        <v>4577</v>
      </c>
      <c r="B4580" s="57" t="s">
        <v>6148</v>
      </c>
      <c r="C4580" s="58" t="s">
        <v>5274</v>
      </c>
      <c r="D4580" s="58" t="s">
        <v>6066</v>
      </c>
      <c r="E4580" s="58" t="s">
        <v>25</v>
      </c>
      <c r="F4580" s="58" t="s">
        <v>35</v>
      </c>
      <c r="G4580" s="58" t="s">
        <v>86</v>
      </c>
      <c r="H4580" s="58" t="s">
        <v>6103</v>
      </c>
      <c r="I4580" s="58" t="s">
        <v>25</v>
      </c>
      <c r="J4580" s="58" t="s">
        <v>25</v>
      </c>
      <c r="K4580" s="57" t="s">
        <v>6149</v>
      </c>
      <c r="L4580" s="184">
        <v>0</v>
      </c>
      <c r="M4580" s="185">
        <v>53</v>
      </c>
      <c r="N4580" s="186">
        <v>53</v>
      </c>
      <c r="O4580" s="187">
        <f t="shared" si="582"/>
        <v>0</v>
      </c>
      <c r="P4580" s="59">
        <f t="shared" si="581"/>
        <v>100</v>
      </c>
    </row>
    <row r="4581" spans="1:16" s="2" customFormat="1" ht="14.25" customHeight="1" outlineLevel="2" x14ac:dyDescent="0.2">
      <c r="A4581" s="217">
        <f t="shared" si="578"/>
        <v>4578</v>
      </c>
      <c r="B4581" s="57" t="s">
        <v>6150</v>
      </c>
      <c r="C4581" s="58" t="s">
        <v>5274</v>
      </c>
      <c r="D4581" s="58" t="s">
        <v>6066</v>
      </c>
      <c r="E4581" s="58" t="s">
        <v>25</v>
      </c>
      <c r="F4581" s="58" t="s">
        <v>35</v>
      </c>
      <c r="G4581" s="58" t="s">
        <v>86</v>
      </c>
      <c r="H4581" s="58" t="s">
        <v>6103</v>
      </c>
      <c r="I4581" s="58" t="s">
        <v>25</v>
      </c>
      <c r="J4581" s="58" t="s">
        <v>25</v>
      </c>
      <c r="K4581" s="57" t="s">
        <v>6151</v>
      </c>
      <c r="L4581" s="184">
        <v>0</v>
      </c>
      <c r="M4581" s="185">
        <v>40</v>
      </c>
      <c r="N4581" s="186">
        <v>40</v>
      </c>
      <c r="O4581" s="187">
        <f t="shared" si="582"/>
        <v>0</v>
      </c>
      <c r="P4581" s="59">
        <f t="shared" si="581"/>
        <v>100</v>
      </c>
    </row>
    <row r="4582" spans="1:16" s="2" customFormat="1" ht="28.5" outlineLevel="2" x14ac:dyDescent="0.2">
      <c r="A4582" s="217">
        <f t="shared" si="578"/>
        <v>4579</v>
      </c>
      <c r="B4582" s="57" t="s">
        <v>6152</v>
      </c>
      <c r="C4582" s="58" t="s">
        <v>5274</v>
      </c>
      <c r="D4582" s="58" t="s">
        <v>6066</v>
      </c>
      <c r="E4582" s="58" t="s">
        <v>25</v>
      </c>
      <c r="F4582" s="58" t="s">
        <v>35</v>
      </c>
      <c r="G4582" s="58" t="s">
        <v>86</v>
      </c>
      <c r="H4582" s="58" t="s">
        <v>6103</v>
      </c>
      <c r="I4582" s="58" t="s">
        <v>25</v>
      </c>
      <c r="J4582" s="58" t="s">
        <v>25</v>
      </c>
      <c r="K4582" s="57" t="s">
        <v>6153</v>
      </c>
      <c r="L4582" s="184">
        <v>0</v>
      </c>
      <c r="M4582" s="185">
        <v>40</v>
      </c>
      <c r="N4582" s="186">
        <v>40</v>
      </c>
      <c r="O4582" s="187">
        <f t="shared" si="582"/>
        <v>0</v>
      </c>
      <c r="P4582" s="59">
        <f t="shared" si="581"/>
        <v>100</v>
      </c>
    </row>
    <row r="4583" spans="1:16" s="2" customFormat="1" ht="14.25" customHeight="1" outlineLevel="2" x14ac:dyDescent="0.2">
      <c r="A4583" s="217">
        <f t="shared" si="578"/>
        <v>4580</v>
      </c>
      <c r="B4583" s="57" t="s">
        <v>6154</v>
      </c>
      <c r="C4583" s="58" t="s">
        <v>5274</v>
      </c>
      <c r="D4583" s="58" t="s">
        <v>6066</v>
      </c>
      <c r="E4583" s="58" t="s">
        <v>25</v>
      </c>
      <c r="F4583" s="58" t="s">
        <v>35</v>
      </c>
      <c r="G4583" s="58" t="s">
        <v>86</v>
      </c>
      <c r="H4583" s="58" t="s">
        <v>6103</v>
      </c>
      <c r="I4583" s="58" t="s">
        <v>25</v>
      </c>
      <c r="J4583" s="58" t="s">
        <v>25</v>
      </c>
      <c r="K4583" s="57" t="s">
        <v>6155</v>
      </c>
      <c r="L4583" s="184">
        <v>0</v>
      </c>
      <c r="M4583" s="185">
        <v>100</v>
      </c>
      <c r="N4583" s="186">
        <v>100</v>
      </c>
      <c r="O4583" s="187">
        <f t="shared" si="582"/>
        <v>0</v>
      </c>
      <c r="P4583" s="59">
        <f t="shared" si="581"/>
        <v>100</v>
      </c>
    </row>
    <row r="4584" spans="1:16" s="2" customFormat="1" ht="28.5" outlineLevel="2" x14ac:dyDescent="0.2">
      <c r="A4584" s="217">
        <f t="shared" si="578"/>
        <v>4581</v>
      </c>
      <c r="B4584" s="57" t="s">
        <v>6156</v>
      </c>
      <c r="C4584" s="58" t="s">
        <v>5274</v>
      </c>
      <c r="D4584" s="58" t="s">
        <v>6066</v>
      </c>
      <c r="E4584" s="58" t="s">
        <v>25</v>
      </c>
      <c r="F4584" s="58" t="s">
        <v>35</v>
      </c>
      <c r="G4584" s="58" t="s">
        <v>86</v>
      </c>
      <c r="H4584" s="58" t="s">
        <v>6103</v>
      </c>
      <c r="I4584" s="58" t="s">
        <v>25</v>
      </c>
      <c r="J4584" s="58" t="s">
        <v>25</v>
      </c>
      <c r="K4584" s="57" t="s">
        <v>6157</v>
      </c>
      <c r="L4584" s="184">
        <v>0</v>
      </c>
      <c r="M4584" s="185">
        <v>27</v>
      </c>
      <c r="N4584" s="186">
        <v>27</v>
      </c>
      <c r="O4584" s="187">
        <f t="shared" si="582"/>
        <v>0</v>
      </c>
      <c r="P4584" s="59">
        <f t="shared" si="581"/>
        <v>100</v>
      </c>
    </row>
    <row r="4585" spans="1:16" s="2" customFormat="1" ht="28.5" outlineLevel="2" x14ac:dyDescent="0.2">
      <c r="A4585" s="217">
        <f t="shared" si="578"/>
        <v>4582</v>
      </c>
      <c r="B4585" s="57" t="s">
        <v>6158</v>
      </c>
      <c r="C4585" s="58" t="s">
        <v>5274</v>
      </c>
      <c r="D4585" s="58" t="s">
        <v>6066</v>
      </c>
      <c r="E4585" s="58" t="s">
        <v>25</v>
      </c>
      <c r="F4585" s="58" t="s">
        <v>35</v>
      </c>
      <c r="G4585" s="58" t="s">
        <v>86</v>
      </c>
      <c r="H4585" s="58" t="s">
        <v>6103</v>
      </c>
      <c r="I4585" s="58" t="s">
        <v>25</v>
      </c>
      <c r="J4585" s="58" t="s">
        <v>25</v>
      </c>
      <c r="K4585" s="57" t="s">
        <v>6159</v>
      </c>
      <c r="L4585" s="184">
        <v>0</v>
      </c>
      <c r="M4585" s="185">
        <v>100</v>
      </c>
      <c r="N4585" s="186">
        <v>100</v>
      </c>
      <c r="O4585" s="187">
        <f t="shared" si="582"/>
        <v>0</v>
      </c>
      <c r="P4585" s="59">
        <f t="shared" si="581"/>
        <v>100</v>
      </c>
    </row>
    <row r="4586" spans="1:16" s="2" customFormat="1" ht="28.5" outlineLevel="2" x14ac:dyDescent="0.2">
      <c r="A4586" s="217">
        <f t="shared" si="578"/>
        <v>4583</v>
      </c>
      <c r="B4586" s="57" t="s">
        <v>6160</v>
      </c>
      <c r="C4586" s="58" t="s">
        <v>5274</v>
      </c>
      <c r="D4586" s="58" t="s">
        <v>6066</v>
      </c>
      <c r="E4586" s="58" t="s">
        <v>25</v>
      </c>
      <c r="F4586" s="58" t="s">
        <v>35</v>
      </c>
      <c r="G4586" s="58" t="s">
        <v>86</v>
      </c>
      <c r="H4586" s="58" t="s">
        <v>6103</v>
      </c>
      <c r="I4586" s="58" t="s">
        <v>25</v>
      </c>
      <c r="J4586" s="58" t="s">
        <v>25</v>
      </c>
      <c r="K4586" s="57" t="s">
        <v>6161</v>
      </c>
      <c r="L4586" s="184">
        <v>0</v>
      </c>
      <c r="M4586" s="185">
        <v>100</v>
      </c>
      <c r="N4586" s="186">
        <v>100</v>
      </c>
      <c r="O4586" s="187">
        <f t="shared" si="582"/>
        <v>0</v>
      </c>
      <c r="P4586" s="59">
        <f t="shared" si="581"/>
        <v>100</v>
      </c>
    </row>
    <row r="4587" spans="1:16" s="2" customFormat="1" ht="14.25" customHeight="1" outlineLevel="2" x14ac:dyDescent="0.2">
      <c r="A4587" s="217">
        <f t="shared" si="578"/>
        <v>4584</v>
      </c>
      <c r="B4587" s="57" t="s">
        <v>6162</v>
      </c>
      <c r="C4587" s="58" t="s">
        <v>5274</v>
      </c>
      <c r="D4587" s="58" t="s">
        <v>6066</v>
      </c>
      <c r="E4587" s="58" t="s">
        <v>25</v>
      </c>
      <c r="F4587" s="58" t="s">
        <v>35</v>
      </c>
      <c r="G4587" s="58" t="s">
        <v>86</v>
      </c>
      <c r="H4587" s="58" t="s">
        <v>6103</v>
      </c>
      <c r="I4587" s="58" t="s">
        <v>25</v>
      </c>
      <c r="J4587" s="58" t="s">
        <v>25</v>
      </c>
      <c r="K4587" s="57" t="s">
        <v>6163</v>
      </c>
      <c r="L4587" s="184">
        <v>0</v>
      </c>
      <c r="M4587" s="185">
        <v>25</v>
      </c>
      <c r="N4587" s="186">
        <v>25</v>
      </c>
      <c r="O4587" s="187">
        <f t="shared" si="582"/>
        <v>0</v>
      </c>
      <c r="P4587" s="59">
        <f t="shared" si="581"/>
        <v>100</v>
      </c>
    </row>
    <row r="4588" spans="1:16" s="2" customFormat="1" ht="14.25" customHeight="1" outlineLevel="2" x14ac:dyDescent="0.2">
      <c r="A4588" s="217">
        <f t="shared" si="578"/>
        <v>4585</v>
      </c>
      <c r="B4588" s="57" t="s">
        <v>6164</v>
      </c>
      <c r="C4588" s="58" t="s">
        <v>5274</v>
      </c>
      <c r="D4588" s="58" t="s">
        <v>6066</v>
      </c>
      <c r="E4588" s="58" t="s">
        <v>25</v>
      </c>
      <c r="F4588" s="58" t="s">
        <v>35</v>
      </c>
      <c r="G4588" s="58" t="s">
        <v>86</v>
      </c>
      <c r="H4588" s="58" t="s">
        <v>6103</v>
      </c>
      <c r="I4588" s="58" t="s">
        <v>25</v>
      </c>
      <c r="J4588" s="58" t="s">
        <v>25</v>
      </c>
      <c r="K4588" s="57" t="s">
        <v>6165</v>
      </c>
      <c r="L4588" s="184">
        <v>0</v>
      </c>
      <c r="M4588" s="185">
        <v>25</v>
      </c>
      <c r="N4588" s="186">
        <v>25</v>
      </c>
      <c r="O4588" s="187">
        <f t="shared" si="582"/>
        <v>0</v>
      </c>
      <c r="P4588" s="59">
        <f t="shared" si="581"/>
        <v>100</v>
      </c>
    </row>
    <row r="4589" spans="1:16" s="2" customFormat="1" ht="14.25" customHeight="1" outlineLevel="2" x14ac:dyDescent="0.2">
      <c r="A4589" s="217">
        <f t="shared" si="578"/>
        <v>4586</v>
      </c>
      <c r="B4589" s="57" t="s">
        <v>6166</v>
      </c>
      <c r="C4589" s="58" t="s">
        <v>5274</v>
      </c>
      <c r="D4589" s="58" t="s">
        <v>6066</v>
      </c>
      <c r="E4589" s="58" t="s">
        <v>25</v>
      </c>
      <c r="F4589" s="58" t="s">
        <v>35</v>
      </c>
      <c r="G4589" s="58" t="s">
        <v>86</v>
      </c>
      <c r="H4589" s="58" t="s">
        <v>6103</v>
      </c>
      <c r="I4589" s="58" t="s">
        <v>25</v>
      </c>
      <c r="J4589" s="58" t="s">
        <v>25</v>
      </c>
      <c r="K4589" s="57" t="s">
        <v>6167</v>
      </c>
      <c r="L4589" s="184">
        <v>0</v>
      </c>
      <c r="M4589" s="185">
        <v>12</v>
      </c>
      <c r="N4589" s="186">
        <v>12</v>
      </c>
      <c r="O4589" s="187">
        <f t="shared" si="582"/>
        <v>0</v>
      </c>
      <c r="P4589" s="59">
        <f t="shared" si="581"/>
        <v>100</v>
      </c>
    </row>
    <row r="4590" spans="1:16" s="2" customFormat="1" ht="14.25" customHeight="1" outlineLevel="2" x14ac:dyDescent="0.2">
      <c r="A4590" s="217">
        <f t="shared" si="578"/>
        <v>4587</v>
      </c>
      <c r="B4590" s="57" t="s">
        <v>6168</v>
      </c>
      <c r="C4590" s="58" t="s">
        <v>5274</v>
      </c>
      <c r="D4590" s="58" t="s">
        <v>6066</v>
      </c>
      <c r="E4590" s="58" t="s">
        <v>25</v>
      </c>
      <c r="F4590" s="58" t="s">
        <v>35</v>
      </c>
      <c r="G4590" s="58" t="s">
        <v>86</v>
      </c>
      <c r="H4590" s="58" t="s">
        <v>6103</v>
      </c>
      <c r="I4590" s="58" t="s">
        <v>25</v>
      </c>
      <c r="J4590" s="58" t="s">
        <v>25</v>
      </c>
      <c r="K4590" s="57" t="s">
        <v>6169</v>
      </c>
      <c r="L4590" s="184">
        <v>0</v>
      </c>
      <c r="M4590" s="185">
        <v>12</v>
      </c>
      <c r="N4590" s="186">
        <v>12</v>
      </c>
      <c r="O4590" s="187">
        <f t="shared" si="582"/>
        <v>0</v>
      </c>
      <c r="P4590" s="59">
        <f t="shared" si="581"/>
        <v>100</v>
      </c>
    </row>
    <row r="4591" spans="1:16" s="2" customFormat="1" ht="14.25" customHeight="1" outlineLevel="2" x14ac:dyDescent="0.2">
      <c r="A4591" s="217">
        <f t="shared" si="578"/>
        <v>4588</v>
      </c>
      <c r="B4591" s="57" t="s">
        <v>6170</v>
      </c>
      <c r="C4591" s="58" t="s">
        <v>5274</v>
      </c>
      <c r="D4591" s="58" t="s">
        <v>6066</v>
      </c>
      <c r="E4591" s="58" t="s">
        <v>25</v>
      </c>
      <c r="F4591" s="58" t="s">
        <v>35</v>
      </c>
      <c r="G4591" s="58" t="s">
        <v>86</v>
      </c>
      <c r="H4591" s="58" t="s">
        <v>6103</v>
      </c>
      <c r="I4591" s="58" t="s">
        <v>25</v>
      </c>
      <c r="J4591" s="58" t="s">
        <v>25</v>
      </c>
      <c r="K4591" s="57" t="s">
        <v>6171</v>
      </c>
      <c r="L4591" s="184">
        <v>0</v>
      </c>
      <c r="M4591" s="185">
        <v>42</v>
      </c>
      <c r="N4591" s="186">
        <v>42</v>
      </c>
      <c r="O4591" s="187">
        <f t="shared" si="582"/>
        <v>0</v>
      </c>
      <c r="P4591" s="59">
        <f t="shared" si="581"/>
        <v>100</v>
      </c>
    </row>
    <row r="4592" spans="1:16" s="2" customFormat="1" ht="28.5" outlineLevel="2" x14ac:dyDescent="0.2">
      <c r="A4592" s="217">
        <f t="shared" si="578"/>
        <v>4589</v>
      </c>
      <c r="B4592" s="57" t="s">
        <v>6172</v>
      </c>
      <c r="C4592" s="58" t="s">
        <v>5274</v>
      </c>
      <c r="D4592" s="58" t="s">
        <v>6066</v>
      </c>
      <c r="E4592" s="58" t="s">
        <v>25</v>
      </c>
      <c r="F4592" s="58" t="s">
        <v>35</v>
      </c>
      <c r="G4592" s="58" t="s">
        <v>86</v>
      </c>
      <c r="H4592" s="58" t="s">
        <v>6103</v>
      </c>
      <c r="I4592" s="58" t="s">
        <v>25</v>
      </c>
      <c r="J4592" s="58" t="s">
        <v>25</v>
      </c>
      <c r="K4592" s="57" t="s">
        <v>6173</v>
      </c>
      <c r="L4592" s="184">
        <v>0</v>
      </c>
      <c r="M4592" s="185">
        <v>30</v>
      </c>
      <c r="N4592" s="186">
        <v>30</v>
      </c>
      <c r="O4592" s="187">
        <f t="shared" si="582"/>
        <v>0</v>
      </c>
      <c r="P4592" s="59">
        <f t="shared" si="581"/>
        <v>100</v>
      </c>
    </row>
    <row r="4593" spans="1:16" s="2" customFormat="1" ht="14.25" customHeight="1" outlineLevel="2" x14ac:dyDescent="0.2">
      <c r="A4593" s="217">
        <f t="shared" si="578"/>
        <v>4590</v>
      </c>
      <c r="B4593" s="57" t="s">
        <v>6174</v>
      </c>
      <c r="C4593" s="58" t="s">
        <v>5274</v>
      </c>
      <c r="D4593" s="58" t="s">
        <v>6066</v>
      </c>
      <c r="E4593" s="58" t="s">
        <v>25</v>
      </c>
      <c r="F4593" s="58" t="s">
        <v>35</v>
      </c>
      <c r="G4593" s="58" t="s">
        <v>86</v>
      </c>
      <c r="H4593" s="58" t="s">
        <v>6103</v>
      </c>
      <c r="I4593" s="58" t="s">
        <v>25</v>
      </c>
      <c r="J4593" s="58" t="s">
        <v>25</v>
      </c>
      <c r="K4593" s="57" t="s">
        <v>6175</v>
      </c>
      <c r="L4593" s="184">
        <v>0</v>
      </c>
      <c r="M4593" s="185">
        <v>70</v>
      </c>
      <c r="N4593" s="186">
        <v>70</v>
      </c>
      <c r="O4593" s="187">
        <f t="shared" si="582"/>
        <v>0</v>
      </c>
      <c r="P4593" s="59">
        <f t="shared" si="581"/>
        <v>100</v>
      </c>
    </row>
    <row r="4594" spans="1:16" s="2" customFormat="1" ht="28.5" outlineLevel="2" x14ac:dyDescent="0.2">
      <c r="A4594" s="217">
        <f t="shared" si="578"/>
        <v>4591</v>
      </c>
      <c r="B4594" s="57" t="s">
        <v>6176</v>
      </c>
      <c r="C4594" s="58" t="s">
        <v>5274</v>
      </c>
      <c r="D4594" s="58" t="s">
        <v>6066</v>
      </c>
      <c r="E4594" s="58" t="s">
        <v>25</v>
      </c>
      <c r="F4594" s="58" t="s">
        <v>35</v>
      </c>
      <c r="G4594" s="58" t="s">
        <v>86</v>
      </c>
      <c r="H4594" s="58" t="s">
        <v>6103</v>
      </c>
      <c r="I4594" s="58" t="s">
        <v>25</v>
      </c>
      <c r="J4594" s="58" t="s">
        <v>25</v>
      </c>
      <c r="K4594" s="57" t="s">
        <v>6177</v>
      </c>
      <c r="L4594" s="184">
        <v>0</v>
      </c>
      <c r="M4594" s="185">
        <v>54</v>
      </c>
      <c r="N4594" s="186">
        <v>54</v>
      </c>
      <c r="O4594" s="187">
        <f t="shared" si="582"/>
        <v>0</v>
      </c>
      <c r="P4594" s="59">
        <f t="shared" si="581"/>
        <v>100</v>
      </c>
    </row>
    <row r="4595" spans="1:16" s="2" customFormat="1" ht="14.25" customHeight="1" outlineLevel="2" x14ac:dyDescent="0.2">
      <c r="A4595" s="217">
        <f t="shared" si="578"/>
        <v>4592</v>
      </c>
      <c r="B4595" s="57" t="s">
        <v>6178</v>
      </c>
      <c r="C4595" s="58" t="s">
        <v>5274</v>
      </c>
      <c r="D4595" s="58" t="s">
        <v>6066</v>
      </c>
      <c r="E4595" s="58" t="s">
        <v>25</v>
      </c>
      <c r="F4595" s="58" t="s">
        <v>35</v>
      </c>
      <c r="G4595" s="58" t="s">
        <v>86</v>
      </c>
      <c r="H4595" s="58" t="s">
        <v>6103</v>
      </c>
      <c r="I4595" s="58" t="s">
        <v>25</v>
      </c>
      <c r="J4595" s="58" t="s">
        <v>25</v>
      </c>
      <c r="K4595" s="57" t="s">
        <v>6179</v>
      </c>
      <c r="L4595" s="184">
        <v>0</v>
      </c>
      <c r="M4595" s="185">
        <v>30</v>
      </c>
      <c r="N4595" s="186">
        <v>30</v>
      </c>
      <c r="O4595" s="187">
        <f t="shared" si="582"/>
        <v>0</v>
      </c>
      <c r="P4595" s="59">
        <f t="shared" si="581"/>
        <v>100</v>
      </c>
    </row>
    <row r="4596" spans="1:16" s="2" customFormat="1" ht="28.5" outlineLevel="2" x14ac:dyDescent="0.2">
      <c r="A4596" s="217">
        <f t="shared" si="578"/>
        <v>4593</v>
      </c>
      <c r="B4596" s="57" t="s">
        <v>6180</v>
      </c>
      <c r="C4596" s="58" t="s">
        <v>5274</v>
      </c>
      <c r="D4596" s="58" t="s">
        <v>6066</v>
      </c>
      <c r="E4596" s="58" t="s">
        <v>25</v>
      </c>
      <c r="F4596" s="58" t="s">
        <v>35</v>
      </c>
      <c r="G4596" s="58" t="s">
        <v>86</v>
      </c>
      <c r="H4596" s="58" t="s">
        <v>6103</v>
      </c>
      <c r="I4596" s="58" t="s">
        <v>25</v>
      </c>
      <c r="J4596" s="58" t="s">
        <v>25</v>
      </c>
      <c r="K4596" s="57" t="s">
        <v>6181</v>
      </c>
      <c r="L4596" s="184">
        <v>0</v>
      </c>
      <c r="M4596" s="185">
        <v>100</v>
      </c>
      <c r="N4596" s="186">
        <v>100</v>
      </c>
      <c r="O4596" s="187">
        <f t="shared" si="582"/>
        <v>0</v>
      </c>
      <c r="P4596" s="59">
        <f t="shared" si="581"/>
        <v>100</v>
      </c>
    </row>
    <row r="4597" spans="1:16" s="2" customFormat="1" ht="28.5" outlineLevel="2" x14ac:dyDescent="0.2">
      <c r="A4597" s="217">
        <f t="shared" si="578"/>
        <v>4594</v>
      </c>
      <c r="B4597" s="57" t="s">
        <v>6182</v>
      </c>
      <c r="C4597" s="58" t="s">
        <v>5274</v>
      </c>
      <c r="D4597" s="58" t="s">
        <v>6066</v>
      </c>
      <c r="E4597" s="58" t="s">
        <v>25</v>
      </c>
      <c r="F4597" s="58" t="s">
        <v>35</v>
      </c>
      <c r="G4597" s="58" t="s">
        <v>86</v>
      </c>
      <c r="H4597" s="58" t="s">
        <v>6103</v>
      </c>
      <c r="I4597" s="58" t="s">
        <v>25</v>
      </c>
      <c r="J4597" s="58" t="s">
        <v>25</v>
      </c>
      <c r="K4597" s="57" t="s">
        <v>6183</v>
      </c>
      <c r="L4597" s="184">
        <v>0</v>
      </c>
      <c r="M4597" s="185">
        <v>100</v>
      </c>
      <c r="N4597" s="186">
        <v>100</v>
      </c>
      <c r="O4597" s="187">
        <f t="shared" si="582"/>
        <v>0</v>
      </c>
      <c r="P4597" s="59">
        <f t="shared" si="581"/>
        <v>100</v>
      </c>
    </row>
    <row r="4598" spans="1:16" s="2" customFormat="1" ht="14.25" customHeight="1" outlineLevel="2" x14ac:dyDescent="0.2">
      <c r="A4598" s="217">
        <f t="shared" si="578"/>
        <v>4595</v>
      </c>
      <c r="B4598" s="57" t="s">
        <v>6184</v>
      </c>
      <c r="C4598" s="58" t="s">
        <v>5274</v>
      </c>
      <c r="D4598" s="58" t="s">
        <v>6066</v>
      </c>
      <c r="E4598" s="58" t="s">
        <v>25</v>
      </c>
      <c r="F4598" s="58" t="s">
        <v>35</v>
      </c>
      <c r="G4598" s="58" t="s">
        <v>86</v>
      </c>
      <c r="H4598" s="58" t="s">
        <v>6103</v>
      </c>
      <c r="I4598" s="58" t="s">
        <v>25</v>
      </c>
      <c r="J4598" s="58" t="s">
        <v>25</v>
      </c>
      <c r="K4598" s="57" t="s">
        <v>6185</v>
      </c>
      <c r="L4598" s="184">
        <v>0</v>
      </c>
      <c r="M4598" s="185">
        <v>100</v>
      </c>
      <c r="N4598" s="186">
        <v>100</v>
      </c>
      <c r="O4598" s="187">
        <f t="shared" si="582"/>
        <v>0</v>
      </c>
      <c r="P4598" s="59">
        <f t="shared" si="581"/>
        <v>100</v>
      </c>
    </row>
    <row r="4599" spans="1:16" s="2" customFormat="1" ht="28.5" outlineLevel="2" x14ac:dyDescent="0.2">
      <c r="A4599" s="217">
        <f t="shared" si="578"/>
        <v>4596</v>
      </c>
      <c r="B4599" s="57" t="s">
        <v>6186</v>
      </c>
      <c r="C4599" s="58" t="s">
        <v>5274</v>
      </c>
      <c r="D4599" s="58" t="s">
        <v>6066</v>
      </c>
      <c r="E4599" s="58" t="s">
        <v>25</v>
      </c>
      <c r="F4599" s="58" t="s">
        <v>35</v>
      </c>
      <c r="G4599" s="58" t="s">
        <v>86</v>
      </c>
      <c r="H4599" s="58" t="s">
        <v>6103</v>
      </c>
      <c r="I4599" s="58" t="s">
        <v>25</v>
      </c>
      <c r="J4599" s="58" t="s">
        <v>25</v>
      </c>
      <c r="K4599" s="57" t="s">
        <v>6187</v>
      </c>
      <c r="L4599" s="184">
        <v>0</v>
      </c>
      <c r="M4599" s="185">
        <v>100</v>
      </c>
      <c r="N4599" s="186">
        <v>100</v>
      </c>
      <c r="O4599" s="187">
        <f t="shared" si="582"/>
        <v>0</v>
      </c>
      <c r="P4599" s="59">
        <f t="shared" si="581"/>
        <v>100</v>
      </c>
    </row>
    <row r="4600" spans="1:16" s="2" customFormat="1" outlineLevel="1" x14ac:dyDescent="0.2">
      <c r="A4600" s="225">
        <f t="shared" si="578"/>
        <v>4597</v>
      </c>
      <c r="B4600" s="82" t="s">
        <v>6188</v>
      </c>
      <c r="C4600" s="61">
        <v>236600</v>
      </c>
      <c r="D4600" s="61">
        <v>2009</v>
      </c>
      <c r="E4600" s="61"/>
      <c r="F4600" s="61"/>
      <c r="G4600" s="61"/>
      <c r="H4600" s="137" t="s">
        <v>6189</v>
      </c>
      <c r="I4600" s="61"/>
      <c r="J4600" s="61"/>
      <c r="K4600" s="63"/>
      <c r="L4600" s="65">
        <f>SUM(L4601:L4605)</f>
        <v>300</v>
      </c>
      <c r="M4600" s="65">
        <f t="shared" ref="M4600:O4600" si="583">SUM(M4601:M4605)</f>
        <v>300</v>
      </c>
      <c r="N4600" s="65">
        <f t="shared" si="583"/>
        <v>300</v>
      </c>
      <c r="O4600" s="66">
        <f t="shared" si="583"/>
        <v>0</v>
      </c>
      <c r="P4600" s="18">
        <f t="shared" si="581"/>
        <v>100</v>
      </c>
    </row>
    <row r="4601" spans="1:16" s="2" customFormat="1" outlineLevel="2" x14ac:dyDescent="0.2">
      <c r="A4601" s="217">
        <f t="shared" si="578"/>
        <v>4598</v>
      </c>
      <c r="B4601" s="57" t="s">
        <v>6188</v>
      </c>
      <c r="C4601" s="58" t="s">
        <v>5274</v>
      </c>
      <c r="D4601" s="58" t="s">
        <v>6066</v>
      </c>
      <c r="E4601" s="58" t="s">
        <v>25</v>
      </c>
      <c r="F4601" s="58" t="s">
        <v>35</v>
      </c>
      <c r="G4601" s="58" t="s">
        <v>221</v>
      </c>
      <c r="H4601" s="58" t="s">
        <v>6189</v>
      </c>
      <c r="I4601" s="58" t="s">
        <v>25</v>
      </c>
      <c r="J4601" s="58" t="s">
        <v>25</v>
      </c>
      <c r="K4601" s="57"/>
      <c r="L4601" s="184">
        <v>300</v>
      </c>
      <c r="M4601" s="185">
        <v>0</v>
      </c>
      <c r="N4601" s="186">
        <v>0</v>
      </c>
      <c r="O4601" s="187">
        <f>N4601-M4601</f>
        <v>0</v>
      </c>
      <c r="P4601" s="59" t="s">
        <v>8417</v>
      </c>
    </row>
    <row r="4602" spans="1:16" s="2" customFormat="1" ht="14.25" customHeight="1" outlineLevel="2" x14ac:dyDescent="0.2">
      <c r="A4602" s="217">
        <f t="shared" si="578"/>
        <v>4599</v>
      </c>
      <c r="B4602" s="57" t="s">
        <v>6190</v>
      </c>
      <c r="C4602" s="58" t="s">
        <v>5274</v>
      </c>
      <c r="D4602" s="58" t="s">
        <v>6066</v>
      </c>
      <c r="E4602" s="58" t="s">
        <v>25</v>
      </c>
      <c r="F4602" s="58" t="s">
        <v>35</v>
      </c>
      <c r="G4602" s="58" t="s">
        <v>86</v>
      </c>
      <c r="H4602" s="58" t="s">
        <v>6189</v>
      </c>
      <c r="I4602" s="58" t="s">
        <v>25</v>
      </c>
      <c r="J4602" s="58" t="s">
        <v>25</v>
      </c>
      <c r="K4602" s="57" t="s">
        <v>6191</v>
      </c>
      <c r="L4602" s="184">
        <v>0</v>
      </c>
      <c r="M4602" s="185">
        <v>119</v>
      </c>
      <c r="N4602" s="186">
        <v>119</v>
      </c>
      <c r="O4602" s="187">
        <f>N4602-M4602</f>
        <v>0</v>
      </c>
      <c r="P4602" s="59">
        <f>N4602/M4602*100</f>
        <v>100</v>
      </c>
    </row>
    <row r="4603" spans="1:16" s="2" customFormat="1" ht="14.25" customHeight="1" outlineLevel="2" x14ac:dyDescent="0.2">
      <c r="A4603" s="217">
        <f t="shared" si="578"/>
        <v>4600</v>
      </c>
      <c r="B4603" s="57" t="s">
        <v>6192</v>
      </c>
      <c r="C4603" s="58" t="s">
        <v>5274</v>
      </c>
      <c r="D4603" s="58" t="s">
        <v>6066</v>
      </c>
      <c r="E4603" s="58" t="s">
        <v>25</v>
      </c>
      <c r="F4603" s="58" t="s">
        <v>35</v>
      </c>
      <c r="G4603" s="58" t="s">
        <v>86</v>
      </c>
      <c r="H4603" s="58" t="s">
        <v>6189</v>
      </c>
      <c r="I4603" s="58" t="s">
        <v>25</v>
      </c>
      <c r="J4603" s="58" t="s">
        <v>25</v>
      </c>
      <c r="K4603" s="57" t="s">
        <v>6193</v>
      </c>
      <c r="L4603" s="184">
        <v>0</v>
      </c>
      <c r="M4603" s="185">
        <v>62</v>
      </c>
      <c r="N4603" s="186">
        <v>62</v>
      </c>
      <c r="O4603" s="187">
        <f>N4603-M4603</f>
        <v>0</v>
      </c>
      <c r="P4603" s="59">
        <f>N4603/M4603*100</f>
        <v>100</v>
      </c>
    </row>
    <row r="4604" spans="1:16" s="2" customFormat="1" ht="14.25" customHeight="1" outlineLevel="2" x14ac:dyDescent="0.2">
      <c r="A4604" s="217">
        <f t="shared" si="578"/>
        <v>4601</v>
      </c>
      <c r="B4604" s="57" t="s">
        <v>6194</v>
      </c>
      <c r="C4604" s="58" t="s">
        <v>5274</v>
      </c>
      <c r="D4604" s="58" t="s">
        <v>6066</v>
      </c>
      <c r="E4604" s="58" t="s">
        <v>25</v>
      </c>
      <c r="F4604" s="58" t="s">
        <v>35</v>
      </c>
      <c r="G4604" s="58" t="s">
        <v>86</v>
      </c>
      <c r="H4604" s="58" t="s">
        <v>6189</v>
      </c>
      <c r="I4604" s="58" t="s">
        <v>25</v>
      </c>
      <c r="J4604" s="58" t="s">
        <v>25</v>
      </c>
      <c r="K4604" s="57" t="s">
        <v>6195</v>
      </c>
      <c r="L4604" s="184">
        <v>0</v>
      </c>
      <c r="M4604" s="185">
        <v>41</v>
      </c>
      <c r="N4604" s="186">
        <v>41</v>
      </c>
      <c r="O4604" s="187">
        <f>N4604-M4604</f>
        <v>0</v>
      </c>
      <c r="P4604" s="59">
        <f>N4604/M4604*100</f>
        <v>100</v>
      </c>
    </row>
    <row r="4605" spans="1:16" s="2" customFormat="1" ht="28.5" outlineLevel="2" x14ac:dyDescent="0.2">
      <c r="A4605" s="217">
        <f t="shared" si="578"/>
        <v>4602</v>
      </c>
      <c r="B4605" s="57" t="s">
        <v>6196</v>
      </c>
      <c r="C4605" s="58" t="s">
        <v>5274</v>
      </c>
      <c r="D4605" s="58" t="s">
        <v>6066</v>
      </c>
      <c r="E4605" s="58" t="s">
        <v>25</v>
      </c>
      <c r="F4605" s="58" t="s">
        <v>35</v>
      </c>
      <c r="G4605" s="58" t="s">
        <v>86</v>
      </c>
      <c r="H4605" s="58" t="s">
        <v>6189</v>
      </c>
      <c r="I4605" s="58" t="s">
        <v>25</v>
      </c>
      <c r="J4605" s="58" t="s">
        <v>25</v>
      </c>
      <c r="K4605" s="57" t="s">
        <v>6197</v>
      </c>
      <c r="L4605" s="184">
        <v>0</v>
      </c>
      <c r="M4605" s="185">
        <v>78</v>
      </c>
      <c r="N4605" s="186">
        <v>78</v>
      </c>
      <c r="O4605" s="187">
        <f>N4605-M4605</f>
        <v>0</v>
      </c>
      <c r="P4605" s="59">
        <f>N4605/M4605*100</f>
        <v>100</v>
      </c>
    </row>
    <row r="4606" spans="1:16" s="2" customFormat="1" outlineLevel="1" x14ac:dyDescent="0.2">
      <c r="A4606" s="225">
        <f t="shared" si="578"/>
        <v>4603</v>
      </c>
      <c r="B4606" s="82" t="s">
        <v>6198</v>
      </c>
      <c r="C4606" s="61">
        <v>236600</v>
      </c>
      <c r="D4606" s="61">
        <v>2010</v>
      </c>
      <c r="E4606" s="61"/>
      <c r="F4606" s="61"/>
      <c r="G4606" s="61"/>
      <c r="H4606" s="137" t="s">
        <v>6199</v>
      </c>
      <c r="I4606" s="61"/>
      <c r="J4606" s="61"/>
      <c r="K4606" s="63"/>
      <c r="L4606" s="65">
        <f>SUM(L4607)</f>
        <v>0</v>
      </c>
      <c r="M4606" s="65">
        <f t="shared" ref="M4606:O4606" si="584">SUM(M4607)</f>
        <v>3000</v>
      </c>
      <c r="N4606" s="65">
        <f t="shared" si="584"/>
        <v>3000</v>
      </c>
      <c r="O4606" s="66">
        <f t="shared" si="584"/>
        <v>0</v>
      </c>
      <c r="P4606" s="18">
        <f t="shared" ref="P4606" si="585">N4606/M4606*100</f>
        <v>100</v>
      </c>
    </row>
    <row r="4607" spans="1:16" s="2" customFormat="1" ht="14.25" customHeight="1" outlineLevel="2" x14ac:dyDescent="0.2">
      <c r="A4607" s="217">
        <f t="shared" si="578"/>
        <v>4604</v>
      </c>
      <c r="B4607" s="57" t="s">
        <v>6200</v>
      </c>
      <c r="C4607" s="58" t="s">
        <v>5274</v>
      </c>
      <c r="D4607" s="58" t="s">
        <v>6201</v>
      </c>
      <c r="E4607" s="58" t="s">
        <v>25</v>
      </c>
      <c r="F4607" s="58" t="s">
        <v>3787</v>
      </c>
      <c r="G4607" s="58" t="s">
        <v>89</v>
      </c>
      <c r="H4607" s="58" t="s">
        <v>6199</v>
      </c>
      <c r="I4607" s="58" t="s">
        <v>25</v>
      </c>
      <c r="J4607" s="58" t="s">
        <v>25</v>
      </c>
      <c r="K4607" s="57" t="s">
        <v>6202</v>
      </c>
      <c r="L4607" s="184">
        <v>0</v>
      </c>
      <c r="M4607" s="185">
        <v>3000</v>
      </c>
      <c r="N4607" s="186">
        <v>3000</v>
      </c>
      <c r="O4607" s="187">
        <f>N4607-M4607</f>
        <v>0</v>
      </c>
      <c r="P4607" s="59">
        <f>N4607/M4607*100</f>
        <v>100</v>
      </c>
    </row>
    <row r="4608" spans="1:16" s="2" customFormat="1" outlineLevel="1" x14ac:dyDescent="0.2">
      <c r="A4608" s="225">
        <f t="shared" si="578"/>
        <v>4605</v>
      </c>
      <c r="B4608" s="82" t="s">
        <v>6203</v>
      </c>
      <c r="C4608" s="61">
        <v>236600</v>
      </c>
      <c r="D4608" s="61">
        <v>2010</v>
      </c>
      <c r="E4608" s="61"/>
      <c r="F4608" s="61"/>
      <c r="G4608" s="61"/>
      <c r="H4608" s="137" t="s">
        <v>4307</v>
      </c>
      <c r="I4608" s="61"/>
      <c r="J4608" s="61"/>
      <c r="K4608" s="63"/>
      <c r="L4608" s="65">
        <f>SUM(L4609:L4616)</f>
        <v>7630</v>
      </c>
      <c r="M4608" s="65">
        <f t="shared" ref="M4608:O4608" si="586">SUM(M4609:M4616)</f>
        <v>7630</v>
      </c>
      <c r="N4608" s="65">
        <f t="shared" si="586"/>
        <v>7630</v>
      </c>
      <c r="O4608" s="66">
        <f t="shared" si="586"/>
        <v>0</v>
      </c>
      <c r="P4608" s="18">
        <f t="shared" ref="P4608:P4617" si="587">N4608/M4608*100</f>
        <v>100</v>
      </c>
    </row>
    <row r="4609" spans="1:16" s="2" customFormat="1" outlineLevel="2" x14ac:dyDescent="0.2">
      <c r="A4609" s="217">
        <f t="shared" si="578"/>
        <v>4606</v>
      </c>
      <c r="B4609" s="57" t="s">
        <v>6204</v>
      </c>
      <c r="C4609" s="58" t="s">
        <v>5274</v>
      </c>
      <c r="D4609" s="58" t="s">
        <v>6201</v>
      </c>
      <c r="E4609" s="58" t="s">
        <v>25</v>
      </c>
      <c r="F4609" s="58" t="s">
        <v>669</v>
      </c>
      <c r="G4609" s="58" t="s">
        <v>221</v>
      </c>
      <c r="H4609" s="58" t="s">
        <v>4307</v>
      </c>
      <c r="I4609" s="58" t="s">
        <v>25</v>
      </c>
      <c r="J4609" s="58" t="s">
        <v>25</v>
      </c>
      <c r="K4609" s="57"/>
      <c r="L4609" s="184">
        <v>7630</v>
      </c>
      <c r="M4609" s="185">
        <v>0</v>
      </c>
      <c r="N4609" s="186">
        <v>0</v>
      </c>
      <c r="O4609" s="187">
        <f t="shared" ref="O4609:O4616" si="588">N4609-M4609</f>
        <v>0</v>
      </c>
      <c r="P4609" s="59" t="s">
        <v>8417</v>
      </c>
    </row>
    <row r="4610" spans="1:16" s="2" customFormat="1" ht="14.25" customHeight="1" outlineLevel="2" x14ac:dyDescent="0.2">
      <c r="A4610" s="217">
        <f t="shared" si="578"/>
        <v>4607</v>
      </c>
      <c r="B4610" s="57" t="s">
        <v>6205</v>
      </c>
      <c r="C4610" s="58" t="s">
        <v>5274</v>
      </c>
      <c r="D4610" s="58" t="s">
        <v>6201</v>
      </c>
      <c r="E4610" s="58" t="s">
        <v>781</v>
      </c>
      <c r="F4610" s="58" t="s">
        <v>669</v>
      </c>
      <c r="G4610" s="58" t="s">
        <v>103</v>
      </c>
      <c r="H4610" s="58" t="s">
        <v>4307</v>
      </c>
      <c r="I4610" s="58" t="s">
        <v>25</v>
      </c>
      <c r="J4610" s="58" t="s">
        <v>25</v>
      </c>
      <c r="K4610" s="57" t="s">
        <v>6206</v>
      </c>
      <c r="L4610" s="184">
        <v>0</v>
      </c>
      <c r="M4610" s="185">
        <v>1530</v>
      </c>
      <c r="N4610" s="186">
        <v>1530</v>
      </c>
      <c r="O4610" s="187">
        <f t="shared" si="588"/>
        <v>0</v>
      </c>
      <c r="P4610" s="59">
        <f t="shared" si="587"/>
        <v>100</v>
      </c>
    </row>
    <row r="4611" spans="1:16" s="2" customFormat="1" ht="14.25" customHeight="1" outlineLevel="2" x14ac:dyDescent="0.2">
      <c r="A4611" s="217">
        <f t="shared" si="578"/>
        <v>4608</v>
      </c>
      <c r="B4611" s="57" t="s">
        <v>6207</v>
      </c>
      <c r="C4611" s="58" t="s">
        <v>5274</v>
      </c>
      <c r="D4611" s="58" t="s">
        <v>6201</v>
      </c>
      <c r="E4611" s="58" t="s">
        <v>2731</v>
      </c>
      <c r="F4611" s="58" t="s">
        <v>669</v>
      </c>
      <c r="G4611" s="58" t="s">
        <v>103</v>
      </c>
      <c r="H4611" s="58" t="s">
        <v>4307</v>
      </c>
      <c r="I4611" s="58" t="s">
        <v>25</v>
      </c>
      <c r="J4611" s="58" t="s">
        <v>25</v>
      </c>
      <c r="K4611" s="57" t="s">
        <v>6208</v>
      </c>
      <c r="L4611" s="184">
        <v>0</v>
      </c>
      <c r="M4611" s="185">
        <v>1235</v>
      </c>
      <c r="N4611" s="186">
        <v>1235</v>
      </c>
      <c r="O4611" s="187">
        <f t="shared" si="588"/>
        <v>0</v>
      </c>
      <c r="P4611" s="59">
        <f t="shared" si="587"/>
        <v>100</v>
      </c>
    </row>
    <row r="4612" spans="1:16" s="2" customFormat="1" ht="14.25" customHeight="1" outlineLevel="2" x14ac:dyDescent="0.2">
      <c r="A4612" s="217">
        <f t="shared" si="578"/>
        <v>4609</v>
      </c>
      <c r="B4612" s="57" t="s">
        <v>6209</v>
      </c>
      <c r="C4612" s="58" t="s">
        <v>5274</v>
      </c>
      <c r="D4612" s="58" t="s">
        <v>6201</v>
      </c>
      <c r="E4612" s="58" t="s">
        <v>105</v>
      </c>
      <c r="F4612" s="58" t="s">
        <v>669</v>
      </c>
      <c r="G4612" s="58" t="s">
        <v>103</v>
      </c>
      <c r="H4612" s="58" t="s">
        <v>4307</v>
      </c>
      <c r="I4612" s="58" t="s">
        <v>25</v>
      </c>
      <c r="J4612" s="58" t="s">
        <v>25</v>
      </c>
      <c r="K4612" s="57" t="s">
        <v>6210</v>
      </c>
      <c r="L4612" s="184">
        <v>0</v>
      </c>
      <c r="M4612" s="185">
        <v>1860</v>
      </c>
      <c r="N4612" s="186">
        <v>1860</v>
      </c>
      <c r="O4612" s="187">
        <f t="shared" si="588"/>
        <v>0</v>
      </c>
      <c r="P4612" s="59">
        <f t="shared" si="587"/>
        <v>100</v>
      </c>
    </row>
    <row r="4613" spans="1:16" s="2" customFormat="1" ht="14.25" customHeight="1" outlineLevel="2" x14ac:dyDescent="0.2">
      <c r="A4613" s="217">
        <f t="shared" si="578"/>
        <v>4610</v>
      </c>
      <c r="B4613" s="57" t="s">
        <v>6211</v>
      </c>
      <c r="C4613" s="58" t="s">
        <v>5274</v>
      </c>
      <c r="D4613" s="58" t="s">
        <v>6201</v>
      </c>
      <c r="E4613" s="58" t="s">
        <v>2746</v>
      </c>
      <c r="F4613" s="58" t="s">
        <v>669</v>
      </c>
      <c r="G4613" s="58" t="s">
        <v>103</v>
      </c>
      <c r="H4613" s="58" t="s">
        <v>4307</v>
      </c>
      <c r="I4613" s="58" t="s">
        <v>25</v>
      </c>
      <c r="J4613" s="58" t="s">
        <v>25</v>
      </c>
      <c r="K4613" s="57" t="s">
        <v>6212</v>
      </c>
      <c r="L4613" s="184">
        <v>0</v>
      </c>
      <c r="M4613" s="185">
        <v>803</v>
      </c>
      <c r="N4613" s="186">
        <v>803</v>
      </c>
      <c r="O4613" s="187">
        <f t="shared" si="588"/>
        <v>0</v>
      </c>
      <c r="P4613" s="59">
        <f t="shared" si="587"/>
        <v>100</v>
      </c>
    </row>
    <row r="4614" spans="1:16" s="2" customFormat="1" ht="14.25" customHeight="1" outlineLevel="2" x14ac:dyDescent="0.2">
      <c r="A4614" s="217">
        <f t="shared" ref="A4614:A4677" si="589">A4613+1</f>
        <v>4611</v>
      </c>
      <c r="B4614" s="57" t="s">
        <v>6213</v>
      </c>
      <c r="C4614" s="58" t="s">
        <v>5274</v>
      </c>
      <c r="D4614" s="58" t="s">
        <v>6201</v>
      </c>
      <c r="E4614" s="58" t="s">
        <v>4571</v>
      </c>
      <c r="F4614" s="58" t="s">
        <v>669</v>
      </c>
      <c r="G4614" s="58" t="s">
        <v>103</v>
      </c>
      <c r="H4614" s="58" t="s">
        <v>4307</v>
      </c>
      <c r="I4614" s="58" t="s">
        <v>25</v>
      </c>
      <c r="J4614" s="58" t="s">
        <v>25</v>
      </c>
      <c r="K4614" s="57" t="s">
        <v>6214</v>
      </c>
      <c r="L4614" s="184">
        <v>0</v>
      </c>
      <c r="M4614" s="185">
        <v>337</v>
      </c>
      <c r="N4614" s="186">
        <v>337</v>
      </c>
      <c r="O4614" s="187">
        <f t="shared" si="588"/>
        <v>0</v>
      </c>
      <c r="P4614" s="59">
        <f t="shared" si="587"/>
        <v>100</v>
      </c>
    </row>
    <row r="4615" spans="1:16" s="2" customFormat="1" ht="14.25" customHeight="1" outlineLevel="2" x14ac:dyDescent="0.2">
      <c r="A4615" s="217">
        <f t="shared" si="589"/>
        <v>4612</v>
      </c>
      <c r="B4615" s="57" t="s">
        <v>6215</v>
      </c>
      <c r="C4615" s="58" t="s">
        <v>5274</v>
      </c>
      <c r="D4615" s="58" t="s">
        <v>6201</v>
      </c>
      <c r="E4615" s="58" t="s">
        <v>125</v>
      </c>
      <c r="F4615" s="58" t="s">
        <v>669</v>
      </c>
      <c r="G4615" s="58" t="s">
        <v>103</v>
      </c>
      <c r="H4615" s="58" t="s">
        <v>4307</v>
      </c>
      <c r="I4615" s="58" t="s">
        <v>25</v>
      </c>
      <c r="J4615" s="58" t="s">
        <v>25</v>
      </c>
      <c r="K4615" s="57" t="s">
        <v>6216</v>
      </c>
      <c r="L4615" s="184">
        <v>0</v>
      </c>
      <c r="M4615" s="185">
        <v>767</v>
      </c>
      <c r="N4615" s="186">
        <v>767</v>
      </c>
      <c r="O4615" s="187">
        <f t="shared" si="588"/>
        <v>0</v>
      </c>
      <c r="P4615" s="59">
        <f t="shared" si="587"/>
        <v>100</v>
      </c>
    </row>
    <row r="4616" spans="1:16" s="2" customFormat="1" ht="14.25" customHeight="1" outlineLevel="2" x14ac:dyDescent="0.2">
      <c r="A4616" s="217">
        <f t="shared" si="589"/>
        <v>4613</v>
      </c>
      <c r="B4616" s="57" t="s">
        <v>6217</v>
      </c>
      <c r="C4616" s="58" t="s">
        <v>5274</v>
      </c>
      <c r="D4616" s="58" t="s">
        <v>6201</v>
      </c>
      <c r="E4616" s="58" t="s">
        <v>145</v>
      </c>
      <c r="F4616" s="58" t="s">
        <v>669</v>
      </c>
      <c r="G4616" s="58" t="s">
        <v>103</v>
      </c>
      <c r="H4616" s="58" t="s">
        <v>4307</v>
      </c>
      <c r="I4616" s="58" t="s">
        <v>25</v>
      </c>
      <c r="J4616" s="58" t="s">
        <v>25</v>
      </c>
      <c r="K4616" s="57" t="s">
        <v>6218</v>
      </c>
      <c r="L4616" s="184">
        <v>0</v>
      </c>
      <c r="M4616" s="185">
        <v>1098</v>
      </c>
      <c r="N4616" s="186">
        <v>1098</v>
      </c>
      <c r="O4616" s="187">
        <f t="shared" si="588"/>
        <v>0</v>
      </c>
      <c r="P4616" s="59">
        <f t="shared" si="587"/>
        <v>100</v>
      </c>
    </row>
    <row r="4617" spans="1:16" s="2" customFormat="1" outlineLevel="1" x14ac:dyDescent="0.2">
      <c r="A4617" s="225">
        <f t="shared" si="589"/>
        <v>4614</v>
      </c>
      <c r="B4617" s="82" t="s">
        <v>6219</v>
      </c>
      <c r="C4617" s="61">
        <v>236600</v>
      </c>
      <c r="D4617" s="61">
        <v>2012</v>
      </c>
      <c r="E4617" s="61"/>
      <c r="F4617" s="61"/>
      <c r="G4617" s="61"/>
      <c r="H4617" s="137" t="s">
        <v>6220</v>
      </c>
      <c r="I4617" s="61"/>
      <c r="J4617" s="61"/>
      <c r="K4617" s="63"/>
      <c r="L4617" s="65">
        <f>SUM(L4618)</f>
        <v>0</v>
      </c>
      <c r="M4617" s="65">
        <f t="shared" ref="M4617:O4617" si="590">SUM(M4618)</f>
        <v>4500</v>
      </c>
      <c r="N4617" s="65">
        <f t="shared" si="590"/>
        <v>4500</v>
      </c>
      <c r="O4617" s="66">
        <f t="shared" si="590"/>
        <v>0</v>
      </c>
      <c r="P4617" s="18">
        <f t="shared" si="587"/>
        <v>100</v>
      </c>
    </row>
    <row r="4618" spans="1:16" s="2" customFormat="1" ht="14.25" customHeight="1" outlineLevel="2" x14ac:dyDescent="0.2">
      <c r="A4618" s="217">
        <f t="shared" si="589"/>
        <v>4615</v>
      </c>
      <c r="B4618" s="57" t="s">
        <v>6221</v>
      </c>
      <c r="C4618" s="58" t="s">
        <v>5274</v>
      </c>
      <c r="D4618" s="58" t="s">
        <v>2731</v>
      </c>
      <c r="E4618" s="58" t="s">
        <v>4993</v>
      </c>
      <c r="F4618" s="58" t="s">
        <v>4863</v>
      </c>
      <c r="G4618" s="58" t="s">
        <v>103</v>
      </c>
      <c r="H4618" s="58" t="s">
        <v>6220</v>
      </c>
      <c r="I4618" s="58" t="s">
        <v>25</v>
      </c>
      <c r="J4618" s="58" t="s">
        <v>25</v>
      </c>
      <c r="K4618" s="57" t="s">
        <v>6222</v>
      </c>
      <c r="L4618" s="184">
        <v>0</v>
      </c>
      <c r="M4618" s="185">
        <v>4500</v>
      </c>
      <c r="N4618" s="186">
        <v>4500</v>
      </c>
      <c r="O4618" s="187">
        <f>N4618-M4618</f>
        <v>0</v>
      </c>
      <c r="P4618" s="59">
        <f>N4618/M4618*100</f>
        <v>100</v>
      </c>
    </row>
    <row r="4619" spans="1:16" s="2" customFormat="1" outlineLevel="1" x14ac:dyDescent="0.2">
      <c r="A4619" s="241">
        <f t="shared" si="589"/>
        <v>4616</v>
      </c>
      <c r="B4619" s="147" t="s">
        <v>6223</v>
      </c>
      <c r="C4619" s="148"/>
      <c r="D4619" s="148"/>
      <c r="E4619" s="148"/>
      <c r="F4619" s="148"/>
      <c r="G4619" s="148"/>
      <c r="H4619" s="148"/>
      <c r="I4619" s="148"/>
      <c r="J4619" s="148"/>
      <c r="K4619" s="149"/>
      <c r="L4619" s="208">
        <f>SUM(L4622:L4625)+L4626+L4657+L4709+L4737+L4846+L4863+L4873+L4918+L4999+L5170+L5222+L5284+L5293+L5296+L5302+L5312+L5317+L5323+L5395+L5435+L5451+L5453+L5550+L5558+L5563+L5570+L5579+L5591+L5582+L5594+L5619+L5626+L5634+L5636+L5654+L5672+L5675+L5678</f>
        <v>123700</v>
      </c>
      <c r="M4619" s="208">
        <f>SUM(M4622:M4625)+M4626+M4657+M4709+M4737+M4846+M4863+M4873+M4918+M4999+M5170+M5222+M5284+M5293+M5296+M5302+M5312+M5317+M5323+M5395+M5435+M5451+M5453+M5550+M5558+M5563+M5570+M5579+M5591+M5582+M5594+M5619+M5626+M5634+M5636+M5654+M5672+M5675+M5678</f>
        <v>149482</v>
      </c>
      <c r="N4619" s="208">
        <f>SUM(N4622:N4625)+N4626+N4657+N4709+N4737+N4846+N4863+N4873+N4918+N4999+N5170+N5222+N5284+N5293+N5296+N5302+N5312+N5317+N5323+N5395+N5435+N5451+N5453+N5550+N5558+N5563+N5570+N5579+N5591+N5582+N5594+N5619+N5626+N5634+N5636+N5654+N5672+N5675+N5678</f>
        <v>125942</v>
      </c>
      <c r="O4619" s="209">
        <f>SUM(O4622:O4625)+O4626+O4657+O4709+O4737+O4846+O4863+O4873+O4918+O4999+O5170+O5222+O5284+O5293+O5296+O5302+O5312+O5317+O5323+O5395+O5435+O5451+O5453+O5550+O5558+O5563+O5570+O5579+O5591+O5582+O5594+O5619+O5626+O5634+O5636+O5654+O5672+O5675+O5678</f>
        <v>-23540</v>
      </c>
      <c r="P4619" s="150">
        <f t="shared" ref="P4619:P4621" si="591">N4619/M4619*100</f>
        <v>84.252284556000063</v>
      </c>
    </row>
    <row r="4620" spans="1:16" s="2" customFormat="1" outlineLevel="1" x14ac:dyDescent="0.2">
      <c r="A4620" s="228">
        <f t="shared" si="589"/>
        <v>4617</v>
      </c>
      <c r="B4620" s="55" t="s">
        <v>12</v>
      </c>
      <c r="C4620" s="16"/>
      <c r="D4620" s="16"/>
      <c r="E4620" s="16"/>
      <c r="F4620" s="16"/>
      <c r="G4620" s="16"/>
      <c r="H4620" s="16"/>
      <c r="I4620" s="16"/>
      <c r="J4620" s="16"/>
      <c r="K4620" s="17"/>
      <c r="L4620" s="76">
        <f>L4622+L4626+L4657+L4709+L4737+L4863+L4846+L4873+L4918+L4999+L5170+L5222+L5284+L5293+L5296+L5302+L5312+L5317+L5323+L5395+L5435+L5451+L5453+L5550+L5558+L5563+L5570+L5579+L5582+L5591+L5594+L5619+L5626+L5634+L5636+L5654+L5672+L5675</f>
        <v>123700</v>
      </c>
      <c r="M4620" s="76">
        <f>M4622+M4626+M4657+M4709+M4737+M4863+M4846+M4873+M4918+M4999+M5170+M5222+M5284+M5293+M5296+M5302+M5312+M5317+M5323+M5395+M5435+M5451+M5453+M5550+M5558+M5563+M5570+M5579+M5582+M5591+M5594+M5619+M5626+M5634+M5636+M5654+M5672+M5675</f>
        <v>142382</v>
      </c>
      <c r="N4620" s="76">
        <f>N4622+N4626+N4657+N4709+N4737+N4863+N4846+N4873+N4918+N4999+N5170+N5222+N5284+N5293+N5296+N5302+N5312+N5317+N5323+N5395+N5435+N5451+N5453+N5550+N5558+N5563+N5570+N5579+N5582+N5591+N5594+N5619+N5626+N5634+N5636+N5654+N5672+N5675</f>
        <v>122118</v>
      </c>
      <c r="O4620" s="66">
        <f>O4622+O4626+O4657+O4709+O4737+O4863+O4846+O4873+O4918+O4999+O5170+O5222+O5284+O5293+O5296+O5302+O5312+O5317+O5323+O5395+O5435+O5451+O5453+O5550+O5558+O5563+O5570+O5579+O5582+O5591+O5594+O5619+O5626+O5634+O5636+O5654+O5672+O5675</f>
        <v>-20264</v>
      </c>
      <c r="P4620" s="18">
        <f t="shared" si="591"/>
        <v>85.767863915382563</v>
      </c>
    </row>
    <row r="4621" spans="1:16" s="2" customFormat="1" outlineLevel="1" x14ac:dyDescent="0.2">
      <c r="A4621" s="229">
        <f t="shared" si="589"/>
        <v>4618</v>
      </c>
      <c r="B4621" s="19" t="s">
        <v>13</v>
      </c>
      <c r="C4621" s="20"/>
      <c r="D4621" s="20"/>
      <c r="E4621" s="20"/>
      <c r="F4621" s="20"/>
      <c r="G4621" s="20"/>
      <c r="H4621" s="20"/>
      <c r="I4621" s="20"/>
      <c r="J4621" s="20"/>
      <c r="K4621" s="21"/>
      <c r="L4621" s="170">
        <f>L4623+L4624+L4625+L5678</f>
        <v>0</v>
      </c>
      <c r="M4621" s="170">
        <f>M4623+M4624+M4625+M5678</f>
        <v>7100</v>
      </c>
      <c r="N4621" s="170">
        <f>N4623+N4624+N4625+N5678</f>
        <v>3824</v>
      </c>
      <c r="O4621" s="171">
        <f>O4623+O4624+O4625+O5678</f>
        <v>-3276</v>
      </c>
      <c r="P4621" s="22">
        <f t="shared" si="591"/>
        <v>53.859154929577471</v>
      </c>
    </row>
    <row r="4622" spans="1:16" s="2" customFormat="1" outlineLevel="1" x14ac:dyDescent="0.2">
      <c r="A4622" s="217">
        <f t="shared" si="589"/>
        <v>4619</v>
      </c>
      <c r="B4622" s="57" t="s">
        <v>6224</v>
      </c>
      <c r="C4622" s="58" t="s">
        <v>6225</v>
      </c>
      <c r="D4622" s="58" t="s">
        <v>5200</v>
      </c>
      <c r="E4622" s="58" t="s">
        <v>25</v>
      </c>
      <c r="F4622" s="58" t="s">
        <v>43</v>
      </c>
      <c r="G4622" s="58" t="s">
        <v>250</v>
      </c>
      <c r="H4622" s="58"/>
      <c r="I4622" s="58" t="s">
        <v>25</v>
      </c>
      <c r="J4622" s="58" t="s">
        <v>25</v>
      </c>
      <c r="K4622" s="57"/>
      <c r="L4622" s="184">
        <v>0</v>
      </c>
      <c r="M4622" s="185">
        <v>1</v>
      </c>
      <c r="N4622" s="186">
        <v>0</v>
      </c>
      <c r="O4622" s="187">
        <f>N4622-M4622</f>
        <v>-1</v>
      </c>
      <c r="P4622" s="59">
        <f>N4622/M4622*100</f>
        <v>0</v>
      </c>
    </row>
    <row r="4623" spans="1:16" s="2" customFormat="1" outlineLevel="1" x14ac:dyDescent="0.2">
      <c r="A4623" s="217">
        <f t="shared" si="589"/>
        <v>4620</v>
      </c>
      <c r="B4623" s="57" t="s">
        <v>6226</v>
      </c>
      <c r="C4623" s="58" t="s">
        <v>6225</v>
      </c>
      <c r="D4623" s="58" t="s">
        <v>5200</v>
      </c>
      <c r="E4623" s="58" t="s">
        <v>25</v>
      </c>
      <c r="F4623" s="58" t="s">
        <v>917</v>
      </c>
      <c r="G4623" s="58" t="s">
        <v>420</v>
      </c>
      <c r="H4623" s="58" t="s">
        <v>6227</v>
      </c>
      <c r="I4623" s="58" t="s">
        <v>1564</v>
      </c>
      <c r="J4623" s="58" t="s">
        <v>621</v>
      </c>
      <c r="K4623" s="57"/>
      <c r="L4623" s="184">
        <v>0</v>
      </c>
      <c r="M4623" s="185">
        <v>26</v>
      </c>
      <c r="N4623" s="186">
        <v>26</v>
      </c>
      <c r="O4623" s="187">
        <f>N4623-M4623</f>
        <v>0</v>
      </c>
      <c r="P4623" s="59">
        <f>N4623/M4623*100</f>
        <v>100</v>
      </c>
    </row>
    <row r="4624" spans="1:16" s="2" customFormat="1" outlineLevel="1" x14ac:dyDescent="0.2">
      <c r="A4624" s="217">
        <f t="shared" si="589"/>
        <v>4621</v>
      </c>
      <c r="B4624" s="57" t="s">
        <v>6228</v>
      </c>
      <c r="C4624" s="58" t="s">
        <v>6229</v>
      </c>
      <c r="D4624" s="58" t="s">
        <v>5200</v>
      </c>
      <c r="E4624" s="58" t="s">
        <v>25</v>
      </c>
      <c r="F4624" s="58" t="s">
        <v>419</v>
      </c>
      <c r="G4624" s="58" t="s">
        <v>420</v>
      </c>
      <c r="H4624" s="58" t="s">
        <v>6227</v>
      </c>
      <c r="I4624" s="58" t="s">
        <v>1564</v>
      </c>
      <c r="J4624" s="58" t="s">
        <v>621</v>
      </c>
      <c r="K4624" s="57"/>
      <c r="L4624" s="184">
        <v>0</v>
      </c>
      <c r="M4624" s="185">
        <v>697</v>
      </c>
      <c r="N4624" s="186">
        <v>696</v>
      </c>
      <c r="O4624" s="187">
        <f>N4624-M4624</f>
        <v>-1</v>
      </c>
      <c r="P4624" s="59">
        <f>N4624/M4624*100</f>
        <v>99.856527977044479</v>
      </c>
    </row>
    <row r="4625" spans="1:16" s="2" customFormat="1" outlineLevel="1" x14ac:dyDescent="0.2">
      <c r="A4625" s="217">
        <f t="shared" si="589"/>
        <v>4622</v>
      </c>
      <c r="B4625" s="57" t="s">
        <v>6230</v>
      </c>
      <c r="C4625" s="58" t="s">
        <v>6229</v>
      </c>
      <c r="D4625" s="58" t="s">
        <v>5200</v>
      </c>
      <c r="E4625" s="58" t="s">
        <v>25</v>
      </c>
      <c r="F4625" s="58" t="s">
        <v>419</v>
      </c>
      <c r="G4625" s="58" t="s">
        <v>420</v>
      </c>
      <c r="H4625" s="58" t="s">
        <v>1566</v>
      </c>
      <c r="I4625" s="58" t="s">
        <v>1564</v>
      </c>
      <c r="J4625" s="58" t="s">
        <v>621</v>
      </c>
      <c r="K4625" s="57"/>
      <c r="L4625" s="184">
        <v>0</v>
      </c>
      <c r="M4625" s="185">
        <v>78</v>
      </c>
      <c r="N4625" s="186">
        <v>78</v>
      </c>
      <c r="O4625" s="187">
        <f>N4625-M4625</f>
        <v>0</v>
      </c>
      <c r="P4625" s="59">
        <f>N4625/M4625*100</f>
        <v>100</v>
      </c>
    </row>
    <row r="4626" spans="1:16" customFormat="1" ht="15" outlineLevel="1" x14ac:dyDescent="0.25">
      <c r="A4626" s="218">
        <f t="shared" si="589"/>
        <v>4623</v>
      </c>
      <c r="B4626" s="60" t="s">
        <v>6231</v>
      </c>
      <c r="C4626" s="61">
        <v>236650</v>
      </c>
      <c r="D4626" s="61">
        <v>20</v>
      </c>
      <c r="E4626" s="61"/>
      <c r="F4626" s="61"/>
      <c r="G4626" s="61"/>
      <c r="H4626" s="61" t="s">
        <v>6232</v>
      </c>
      <c r="I4626" s="61"/>
      <c r="J4626" s="61"/>
      <c r="K4626" s="63"/>
      <c r="L4626" s="65">
        <f>SUM(L4627:L4656)</f>
        <v>4000</v>
      </c>
      <c r="M4626" s="65">
        <f t="shared" ref="M4626:O4626" si="592">SUM(M4627:M4656)</f>
        <v>3724</v>
      </c>
      <c r="N4626" s="65">
        <f t="shared" si="592"/>
        <v>3344</v>
      </c>
      <c r="O4626" s="66">
        <f t="shared" si="592"/>
        <v>-380</v>
      </c>
      <c r="P4626" s="18">
        <f t="shared" ref="P4626:P4689" si="593">N4626/M4626*100</f>
        <v>89.795918367346943</v>
      </c>
    </row>
    <row r="4627" spans="1:16" s="2" customFormat="1" outlineLevel="2" x14ac:dyDescent="0.2">
      <c r="A4627" s="217">
        <f t="shared" si="589"/>
        <v>4624</v>
      </c>
      <c r="B4627" s="57" t="s">
        <v>6233</v>
      </c>
      <c r="C4627" s="58" t="s">
        <v>6234</v>
      </c>
      <c r="D4627" s="58" t="s">
        <v>5200</v>
      </c>
      <c r="E4627" s="58" t="s">
        <v>25</v>
      </c>
      <c r="F4627" s="58" t="s">
        <v>43</v>
      </c>
      <c r="G4627" s="58" t="s">
        <v>221</v>
      </c>
      <c r="H4627" s="58" t="s">
        <v>6232</v>
      </c>
      <c r="I4627" s="58" t="s">
        <v>25</v>
      </c>
      <c r="J4627" s="58" t="s">
        <v>25</v>
      </c>
      <c r="K4627" s="57"/>
      <c r="L4627" s="184">
        <v>4000</v>
      </c>
      <c r="M4627" s="185">
        <v>380</v>
      </c>
      <c r="N4627" s="186">
        <v>0</v>
      </c>
      <c r="O4627" s="187">
        <f t="shared" ref="O4627:O4656" si="594">N4627-M4627</f>
        <v>-380</v>
      </c>
      <c r="P4627" s="59">
        <f t="shared" si="593"/>
        <v>0</v>
      </c>
    </row>
    <row r="4628" spans="1:16" s="2" customFormat="1" ht="28.5" outlineLevel="2" x14ac:dyDescent="0.2">
      <c r="A4628" s="217">
        <f t="shared" si="589"/>
        <v>4625</v>
      </c>
      <c r="B4628" s="57" t="s">
        <v>8510</v>
      </c>
      <c r="C4628" s="58" t="s">
        <v>6234</v>
      </c>
      <c r="D4628" s="58" t="s">
        <v>5200</v>
      </c>
      <c r="E4628" s="58" t="s">
        <v>25</v>
      </c>
      <c r="F4628" s="58" t="s">
        <v>261</v>
      </c>
      <c r="G4628" s="58" t="s">
        <v>809</v>
      </c>
      <c r="H4628" s="58" t="s">
        <v>6232</v>
      </c>
      <c r="I4628" s="58" t="s">
        <v>25</v>
      </c>
      <c r="J4628" s="58" t="s">
        <v>25</v>
      </c>
      <c r="K4628" s="57" t="s">
        <v>6235</v>
      </c>
      <c r="L4628" s="184">
        <v>0</v>
      </c>
      <c r="M4628" s="185">
        <v>156</v>
      </c>
      <c r="N4628" s="186">
        <v>156</v>
      </c>
      <c r="O4628" s="187">
        <f t="shared" si="594"/>
        <v>0</v>
      </c>
      <c r="P4628" s="59">
        <f t="shared" si="593"/>
        <v>100</v>
      </c>
    </row>
    <row r="4629" spans="1:16" s="2" customFormat="1" ht="28.5" outlineLevel="2" x14ac:dyDescent="0.2">
      <c r="A4629" s="217">
        <f t="shared" si="589"/>
        <v>4626</v>
      </c>
      <c r="B4629" s="57" t="s">
        <v>8511</v>
      </c>
      <c r="C4629" s="58" t="s">
        <v>6234</v>
      </c>
      <c r="D4629" s="58" t="s">
        <v>5200</v>
      </c>
      <c r="E4629" s="58" t="s">
        <v>25</v>
      </c>
      <c r="F4629" s="58" t="s">
        <v>261</v>
      </c>
      <c r="G4629" s="58" t="s">
        <v>809</v>
      </c>
      <c r="H4629" s="58" t="s">
        <v>6232</v>
      </c>
      <c r="I4629" s="58" t="s">
        <v>25</v>
      </c>
      <c r="J4629" s="58" t="s">
        <v>25</v>
      </c>
      <c r="K4629" s="57" t="s">
        <v>6236</v>
      </c>
      <c r="L4629" s="184">
        <v>0</v>
      </c>
      <c r="M4629" s="185">
        <v>199</v>
      </c>
      <c r="N4629" s="186">
        <v>199</v>
      </c>
      <c r="O4629" s="187">
        <f t="shared" si="594"/>
        <v>0</v>
      </c>
      <c r="P4629" s="59">
        <f t="shared" si="593"/>
        <v>100</v>
      </c>
    </row>
    <row r="4630" spans="1:16" s="2" customFormat="1" ht="14.25" customHeight="1" outlineLevel="2" x14ac:dyDescent="0.2">
      <c r="A4630" s="217">
        <f t="shared" si="589"/>
        <v>4627</v>
      </c>
      <c r="B4630" s="57" t="s">
        <v>8512</v>
      </c>
      <c r="C4630" s="58" t="s">
        <v>6234</v>
      </c>
      <c r="D4630" s="58" t="s">
        <v>5200</v>
      </c>
      <c r="E4630" s="58" t="s">
        <v>25</v>
      </c>
      <c r="F4630" s="58" t="s">
        <v>261</v>
      </c>
      <c r="G4630" s="58" t="s">
        <v>809</v>
      </c>
      <c r="H4630" s="58" t="s">
        <v>6232</v>
      </c>
      <c r="I4630" s="58" t="s">
        <v>25</v>
      </c>
      <c r="J4630" s="58" t="s">
        <v>25</v>
      </c>
      <c r="K4630" s="57" t="s">
        <v>6237</v>
      </c>
      <c r="L4630" s="184">
        <v>0</v>
      </c>
      <c r="M4630" s="185">
        <v>166</v>
      </c>
      <c r="N4630" s="186">
        <v>166</v>
      </c>
      <c r="O4630" s="187">
        <f t="shared" si="594"/>
        <v>0</v>
      </c>
      <c r="P4630" s="59">
        <f t="shared" si="593"/>
        <v>100</v>
      </c>
    </row>
    <row r="4631" spans="1:16" s="2" customFormat="1" ht="28.5" outlineLevel="2" x14ac:dyDescent="0.2">
      <c r="A4631" s="217">
        <f t="shared" si="589"/>
        <v>4628</v>
      </c>
      <c r="B4631" s="57" t="s">
        <v>8513</v>
      </c>
      <c r="C4631" s="58" t="s">
        <v>6234</v>
      </c>
      <c r="D4631" s="58" t="s">
        <v>5200</v>
      </c>
      <c r="E4631" s="58" t="s">
        <v>25</v>
      </c>
      <c r="F4631" s="58" t="s">
        <v>261</v>
      </c>
      <c r="G4631" s="58" t="s">
        <v>809</v>
      </c>
      <c r="H4631" s="58" t="s">
        <v>6232</v>
      </c>
      <c r="I4631" s="58" t="s">
        <v>25</v>
      </c>
      <c r="J4631" s="58" t="s">
        <v>25</v>
      </c>
      <c r="K4631" s="57" t="s">
        <v>6238</v>
      </c>
      <c r="L4631" s="184">
        <v>0</v>
      </c>
      <c r="M4631" s="185">
        <v>125</v>
      </c>
      <c r="N4631" s="186">
        <v>125</v>
      </c>
      <c r="O4631" s="187">
        <f t="shared" si="594"/>
        <v>0</v>
      </c>
      <c r="P4631" s="59">
        <f t="shared" si="593"/>
        <v>100</v>
      </c>
    </row>
    <row r="4632" spans="1:16" s="2" customFormat="1" ht="28.5" outlineLevel="2" x14ac:dyDescent="0.2">
      <c r="A4632" s="217">
        <f t="shared" si="589"/>
        <v>4629</v>
      </c>
      <c r="B4632" s="57" t="s">
        <v>8514</v>
      </c>
      <c r="C4632" s="58" t="s">
        <v>6234</v>
      </c>
      <c r="D4632" s="58" t="s">
        <v>5200</v>
      </c>
      <c r="E4632" s="58" t="s">
        <v>25</v>
      </c>
      <c r="F4632" s="58" t="s">
        <v>261</v>
      </c>
      <c r="G4632" s="58" t="s">
        <v>809</v>
      </c>
      <c r="H4632" s="58" t="s">
        <v>6232</v>
      </c>
      <c r="I4632" s="58" t="s">
        <v>25</v>
      </c>
      <c r="J4632" s="58" t="s">
        <v>25</v>
      </c>
      <c r="K4632" s="57" t="s">
        <v>6239</v>
      </c>
      <c r="L4632" s="184">
        <v>0</v>
      </c>
      <c r="M4632" s="185">
        <v>150</v>
      </c>
      <c r="N4632" s="186">
        <v>150</v>
      </c>
      <c r="O4632" s="187">
        <f t="shared" si="594"/>
        <v>0</v>
      </c>
      <c r="P4632" s="59">
        <f t="shared" si="593"/>
        <v>100</v>
      </c>
    </row>
    <row r="4633" spans="1:16" s="2" customFormat="1" ht="14.25" customHeight="1" outlineLevel="2" x14ac:dyDescent="0.2">
      <c r="A4633" s="217">
        <f t="shared" si="589"/>
        <v>4630</v>
      </c>
      <c r="B4633" s="57" t="s">
        <v>8515</v>
      </c>
      <c r="C4633" s="58" t="s">
        <v>6234</v>
      </c>
      <c r="D4633" s="58" t="s">
        <v>5200</v>
      </c>
      <c r="E4633" s="58" t="s">
        <v>25</v>
      </c>
      <c r="F4633" s="58" t="s">
        <v>261</v>
      </c>
      <c r="G4633" s="58" t="s">
        <v>809</v>
      </c>
      <c r="H4633" s="58" t="s">
        <v>6232</v>
      </c>
      <c r="I4633" s="58" t="s">
        <v>25</v>
      </c>
      <c r="J4633" s="58" t="s">
        <v>25</v>
      </c>
      <c r="K4633" s="57" t="s">
        <v>6240</v>
      </c>
      <c r="L4633" s="184">
        <v>0</v>
      </c>
      <c r="M4633" s="185">
        <v>200</v>
      </c>
      <c r="N4633" s="186">
        <v>200</v>
      </c>
      <c r="O4633" s="187">
        <f t="shared" si="594"/>
        <v>0</v>
      </c>
      <c r="P4633" s="59">
        <f t="shared" si="593"/>
        <v>100</v>
      </c>
    </row>
    <row r="4634" spans="1:16" s="2" customFormat="1" ht="28.5" outlineLevel="2" x14ac:dyDescent="0.2">
      <c r="A4634" s="217">
        <f t="shared" si="589"/>
        <v>4631</v>
      </c>
      <c r="B4634" s="57" t="s">
        <v>8516</v>
      </c>
      <c r="C4634" s="58" t="s">
        <v>6234</v>
      </c>
      <c r="D4634" s="58" t="s">
        <v>5200</v>
      </c>
      <c r="E4634" s="58" t="s">
        <v>25</v>
      </c>
      <c r="F4634" s="58" t="s">
        <v>261</v>
      </c>
      <c r="G4634" s="58" t="s">
        <v>809</v>
      </c>
      <c r="H4634" s="58" t="s">
        <v>6232</v>
      </c>
      <c r="I4634" s="58" t="s">
        <v>25</v>
      </c>
      <c r="J4634" s="58" t="s">
        <v>25</v>
      </c>
      <c r="K4634" s="57" t="s">
        <v>6241</v>
      </c>
      <c r="L4634" s="184">
        <v>0</v>
      </c>
      <c r="M4634" s="185">
        <v>49</v>
      </c>
      <c r="N4634" s="186">
        <v>49</v>
      </c>
      <c r="O4634" s="187">
        <f t="shared" si="594"/>
        <v>0</v>
      </c>
      <c r="P4634" s="59">
        <f t="shared" si="593"/>
        <v>100</v>
      </c>
    </row>
    <row r="4635" spans="1:16" s="2" customFormat="1" ht="14.25" customHeight="1" outlineLevel="2" x14ac:dyDescent="0.2">
      <c r="A4635" s="217">
        <f t="shared" si="589"/>
        <v>4632</v>
      </c>
      <c r="B4635" s="57" t="s">
        <v>8517</v>
      </c>
      <c r="C4635" s="58" t="s">
        <v>6234</v>
      </c>
      <c r="D4635" s="58" t="s">
        <v>5200</v>
      </c>
      <c r="E4635" s="58" t="s">
        <v>25</v>
      </c>
      <c r="F4635" s="58" t="s">
        <v>261</v>
      </c>
      <c r="G4635" s="58" t="s">
        <v>809</v>
      </c>
      <c r="H4635" s="58" t="s">
        <v>6232</v>
      </c>
      <c r="I4635" s="58" t="s">
        <v>25</v>
      </c>
      <c r="J4635" s="58" t="s">
        <v>25</v>
      </c>
      <c r="K4635" s="57" t="s">
        <v>6242</v>
      </c>
      <c r="L4635" s="184">
        <v>0</v>
      </c>
      <c r="M4635" s="185">
        <v>50</v>
      </c>
      <c r="N4635" s="186">
        <v>50</v>
      </c>
      <c r="O4635" s="187">
        <f t="shared" si="594"/>
        <v>0</v>
      </c>
      <c r="P4635" s="59">
        <f t="shared" si="593"/>
        <v>100</v>
      </c>
    </row>
    <row r="4636" spans="1:16" s="2" customFormat="1" ht="14.25" customHeight="1" outlineLevel="2" x14ac:dyDescent="0.2">
      <c r="A4636" s="217">
        <f t="shared" si="589"/>
        <v>4633</v>
      </c>
      <c r="B4636" s="57" t="s">
        <v>8518</v>
      </c>
      <c r="C4636" s="58" t="s">
        <v>6234</v>
      </c>
      <c r="D4636" s="58" t="s">
        <v>5200</v>
      </c>
      <c r="E4636" s="58" t="s">
        <v>25</v>
      </c>
      <c r="F4636" s="58" t="s">
        <v>261</v>
      </c>
      <c r="G4636" s="58" t="s">
        <v>809</v>
      </c>
      <c r="H4636" s="58" t="s">
        <v>6232</v>
      </c>
      <c r="I4636" s="58" t="s">
        <v>25</v>
      </c>
      <c r="J4636" s="58" t="s">
        <v>25</v>
      </c>
      <c r="K4636" s="57" t="s">
        <v>6243</v>
      </c>
      <c r="L4636" s="184">
        <v>0</v>
      </c>
      <c r="M4636" s="185">
        <v>100</v>
      </c>
      <c r="N4636" s="186">
        <v>100</v>
      </c>
      <c r="O4636" s="187">
        <f t="shared" si="594"/>
        <v>0</v>
      </c>
      <c r="P4636" s="59">
        <f t="shared" si="593"/>
        <v>100</v>
      </c>
    </row>
    <row r="4637" spans="1:16" s="2" customFormat="1" ht="14.25" customHeight="1" outlineLevel="2" x14ac:dyDescent="0.2">
      <c r="A4637" s="217">
        <f t="shared" si="589"/>
        <v>4634</v>
      </c>
      <c r="B4637" s="57" t="s">
        <v>8519</v>
      </c>
      <c r="C4637" s="58" t="s">
        <v>6234</v>
      </c>
      <c r="D4637" s="58" t="s">
        <v>5200</v>
      </c>
      <c r="E4637" s="58" t="s">
        <v>25</v>
      </c>
      <c r="F4637" s="58" t="s">
        <v>261</v>
      </c>
      <c r="G4637" s="58" t="s">
        <v>809</v>
      </c>
      <c r="H4637" s="58" t="s">
        <v>6232</v>
      </c>
      <c r="I4637" s="58" t="s">
        <v>25</v>
      </c>
      <c r="J4637" s="58" t="s">
        <v>25</v>
      </c>
      <c r="K4637" s="57" t="s">
        <v>6244</v>
      </c>
      <c r="L4637" s="184">
        <v>0</v>
      </c>
      <c r="M4637" s="185">
        <v>41</v>
      </c>
      <c r="N4637" s="186">
        <v>41</v>
      </c>
      <c r="O4637" s="187">
        <f t="shared" si="594"/>
        <v>0</v>
      </c>
      <c r="P4637" s="59">
        <f t="shared" si="593"/>
        <v>100</v>
      </c>
    </row>
    <row r="4638" spans="1:16" s="2" customFormat="1" ht="28.5" outlineLevel="2" x14ac:dyDescent="0.2">
      <c r="A4638" s="217">
        <f t="shared" si="589"/>
        <v>4635</v>
      </c>
      <c r="B4638" s="57" t="s">
        <v>8520</v>
      </c>
      <c r="C4638" s="58" t="s">
        <v>6234</v>
      </c>
      <c r="D4638" s="58" t="s">
        <v>5200</v>
      </c>
      <c r="E4638" s="58" t="s">
        <v>25</v>
      </c>
      <c r="F4638" s="58" t="s">
        <v>261</v>
      </c>
      <c r="G4638" s="58" t="s">
        <v>809</v>
      </c>
      <c r="H4638" s="58" t="s">
        <v>6232</v>
      </c>
      <c r="I4638" s="58" t="s">
        <v>25</v>
      </c>
      <c r="J4638" s="58" t="s">
        <v>25</v>
      </c>
      <c r="K4638" s="57" t="s">
        <v>6245</v>
      </c>
      <c r="L4638" s="184">
        <v>0</v>
      </c>
      <c r="M4638" s="185">
        <v>27</v>
      </c>
      <c r="N4638" s="186">
        <v>27</v>
      </c>
      <c r="O4638" s="187">
        <f t="shared" si="594"/>
        <v>0</v>
      </c>
      <c r="P4638" s="59">
        <f t="shared" si="593"/>
        <v>100</v>
      </c>
    </row>
    <row r="4639" spans="1:16" s="2" customFormat="1" ht="28.5" outlineLevel="2" x14ac:dyDescent="0.2">
      <c r="A4639" s="217">
        <f t="shared" si="589"/>
        <v>4636</v>
      </c>
      <c r="B4639" s="57" t="s">
        <v>8521</v>
      </c>
      <c r="C4639" s="58" t="s">
        <v>6234</v>
      </c>
      <c r="D4639" s="58" t="s">
        <v>5200</v>
      </c>
      <c r="E4639" s="58" t="s">
        <v>25</v>
      </c>
      <c r="F4639" s="58" t="s">
        <v>261</v>
      </c>
      <c r="G4639" s="58" t="s">
        <v>809</v>
      </c>
      <c r="H4639" s="58" t="s">
        <v>6232</v>
      </c>
      <c r="I4639" s="58" t="s">
        <v>25</v>
      </c>
      <c r="J4639" s="58" t="s">
        <v>25</v>
      </c>
      <c r="K4639" s="57" t="s">
        <v>6246</v>
      </c>
      <c r="L4639" s="184">
        <v>0</v>
      </c>
      <c r="M4639" s="185">
        <v>93</v>
      </c>
      <c r="N4639" s="186">
        <v>93</v>
      </c>
      <c r="O4639" s="187">
        <f t="shared" si="594"/>
        <v>0</v>
      </c>
      <c r="P4639" s="59">
        <f t="shared" si="593"/>
        <v>100</v>
      </c>
    </row>
    <row r="4640" spans="1:16" s="2" customFormat="1" ht="28.5" outlineLevel="2" x14ac:dyDescent="0.2">
      <c r="A4640" s="217">
        <f t="shared" si="589"/>
        <v>4637</v>
      </c>
      <c r="B4640" s="57" t="s">
        <v>8522</v>
      </c>
      <c r="C4640" s="58" t="s">
        <v>6234</v>
      </c>
      <c r="D4640" s="58" t="s">
        <v>5200</v>
      </c>
      <c r="E4640" s="58" t="s">
        <v>25</v>
      </c>
      <c r="F4640" s="58" t="s">
        <v>261</v>
      </c>
      <c r="G4640" s="58" t="s">
        <v>809</v>
      </c>
      <c r="H4640" s="58" t="s">
        <v>6232</v>
      </c>
      <c r="I4640" s="58" t="s">
        <v>25</v>
      </c>
      <c r="J4640" s="58" t="s">
        <v>25</v>
      </c>
      <c r="K4640" s="57" t="s">
        <v>6247</v>
      </c>
      <c r="L4640" s="184">
        <v>0</v>
      </c>
      <c r="M4640" s="185">
        <v>70</v>
      </c>
      <c r="N4640" s="186">
        <v>70</v>
      </c>
      <c r="O4640" s="187">
        <f t="shared" si="594"/>
        <v>0</v>
      </c>
      <c r="P4640" s="59">
        <f t="shared" si="593"/>
        <v>100</v>
      </c>
    </row>
    <row r="4641" spans="1:16" s="2" customFormat="1" ht="28.5" outlineLevel="2" x14ac:dyDescent="0.2">
      <c r="A4641" s="217">
        <f t="shared" si="589"/>
        <v>4638</v>
      </c>
      <c r="B4641" s="57" t="s">
        <v>8523</v>
      </c>
      <c r="C4641" s="58" t="s">
        <v>6234</v>
      </c>
      <c r="D4641" s="58" t="s">
        <v>5200</v>
      </c>
      <c r="E4641" s="58" t="s">
        <v>25</v>
      </c>
      <c r="F4641" s="58" t="s">
        <v>261</v>
      </c>
      <c r="G4641" s="58" t="s">
        <v>809</v>
      </c>
      <c r="H4641" s="58" t="s">
        <v>6232</v>
      </c>
      <c r="I4641" s="58" t="s">
        <v>25</v>
      </c>
      <c r="J4641" s="58" t="s">
        <v>25</v>
      </c>
      <c r="K4641" s="57" t="s">
        <v>6248</v>
      </c>
      <c r="L4641" s="184">
        <v>0</v>
      </c>
      <c r="M4641" s="185">
        <v>165</v>
      </c>
      <c r="N4641" s="186">
        <v>165</v>
      </c>
      <c r="O4641" s="187">
        <f t="shared" si="594"/>
        <v>0</v>
      </c>
      <c r="P4641" s="59">
        <f t="shared" si="593"/>
        <v>100</v>
      </c>
    </row>
    <row r="4642" spans="1:16" s="2" customFormat="1" ht="14.25" customHeight="1" outlineLevel="2" x14ac:dyDescent="0.2">
      <c r="A4642" s="217">
        <f t="shared" si="589"/>
        <v>4639</v>
      </c>
      <c r="B4642" s="57" t="s">
        <v>8524</v>
      </c>
      <c r="C4642" s="58" t="s">
        <v>6234</v>
      </c>
      <c r="D4642" s="58" t="s">
        <v>5200</v>
      </c>
      <c r="E4642" s="58" t="s">
        <v>25</v>
      </c>
      <c r="F4642" s="58" t="s">
        <v>261</v>
      </c>
      <c r="G4642" s="58" t="s">
        <v>809</v>
      </c>
      <c r="H4642" s="58" t="s">
        <v>6232</v>
      </c>
      <c r="I4642" s="58" t="s">
        <v>25</v>
      </c>
      <c r="J4642" s="58" t="s">
        <v>25</v>
      </c>
      <c r="K4642" s="57" t="s">
        <v>6249</v>
      </c>
      <c r="L4642" s="184">
        <v>0</v>
      </c>
      <c r="M4642" s="185">
        <v>91</v>
      </c>
      <c r="N4642" s="186">
        <v>91</v>
      </c>
      <c r="O4642" s="187">
        <f t="shared" si="594"/>
        <v>0</v>
      </c>
      <c r="P4642" s="59">
        <f t="shared" si="593"/>
        <v>100</v>
      </c>
    </row>
    <row r="4643" spans="1:16" s="2" customFormat="1" ht="28.5" outlineLevel="2" x14ac:dyDescent="0.2">
      <c r="A4643" s="217">
        <f t="shared" si="589"/>
        <v>4640</v>
      </c>
      <c r="B4643" s="57" t="s">
        <v>8525</v>
      </c>
      <c r="C4643" s="58" t="s">
        <v>6234</v>
      </c>
      <c r="D4643" s="58" t="s">
        <v>5200</v>
      </c>
      <c r="E4643" s="58" t="s">
        <v>25</v>
      </c>
      <c r="F4643" s="58" t="s">
        <v>261</v>
      </c>
      <c r="G4643" s="58" t="s">
        <v>809</v>
      </c>
      <c r="H4643" s="58" t="s">
        <v>6232</v>
      </c>
      <c r="I4643" s="58" t="s">
        <v>25</v>
      </c>
      <c r="J4643" s="58" t="s">
        <v>25</v>
      </c>
      <c r="K4643" s="57" t="s">
        <v>6250</v>
      </c>
      <c r="L4643" s="184">
        <v>0</v>
      </c>
      <c r="M4643" s="185">
        <v>10</v>
      </c>
      <c r="N4643" s="186">
        <v>10</v>
      </c>
      <c r="O4643" s="187">
        <f t="shared" si="594"/>
        <v>0</v>
      </c>
      <c r="P4643" s="59">
        <f t="shared" si="593"/>
        <v>100</v>
      </c>
    </row>
    <row r="4644" spans="1:16" s="2" customFormat="1" ht="14.25" customHeight="1" outlineLevel="2" x14ac:dyDescent="0.2">
      <c r="A4644" s="217">
        <f t="shared" si="589"/>
        <v>4641</v>
      </c>
      <c r="B4644" s="57" t="s">
        <v>8526</v>
      </c>
      <c r="C4644" s="58" t="s">
        <v>6234</v>
      </c>
      <c r="D4644" s="58" t="s">
        <v>5200</v>
      </c>
      <c r="E4644" s="58" t="s">
        <v>25</v>
      </c>
      <c r="F4644" s="58" t="s">
        <v>261</v>
      </c>
      <c r="G4644" s="58" t="s">
        <v>809</v>
      </c>
      <c r="H4644" s="58" t="s">
        <v>6232</v>
      </c>
      <c r="I4644" s="58" t="s">
        <v>25</v>
      </c>
      <c r="J4644" s="58" t="s">
        <v>25</v>
      </c>
      <c r="K4644" s="57" t="s">
        <v>6251</v>
      </c>
      <c r="L4644" s="184">
        <v>0</v>
      </c>
      <c r="M4644" s="185">
        <v>76</v>
      </c>
      <c r="N4644" s="186">
        <v>76</v>
      </c>
      <c r="O4644" s="187">
        <f t="shared" si="594"/>
        <v>0</v>
      </c>
      <c r="P4644" s="59">
        <f t="shared" si="593"/>
        <v>100</v>
      </c>
    </row>
    <row r="4645" spans="1:16" s="2" customFormat="1" ht="28.5" outlineLevel="2" x14ac:dyDescent="0.2">
      <c r="A4645" s="217">
        <f t="shared" si="589"/>
        <v>4642</v>
      </c>
      <c r="B4645" s="57" t="s">
        <v>8527</v>
      </c>
      <c r="C4645" s="58" t="s">
        <v>6234</v>
      </c>
      <c r="D4645" s="58" t="s">
        <v>5200</v>
      </c>
      <c r="E4645" s="58" t="s">
        <v>25</v>
      </c>
      <c r="F4645" s="58" t="s">
        <v>261</v>
      </c>
      <c r="G4645" s="58" t="s">
        <v>809</v>
      </c>
      <c r="H4645" s="58" t="s">
        <v>6232</v>
      </c>
      <c r="I4645" s="58" t="s">
        <v>25</v>
      </c>
      <c r="J4645" s="58" t="s">
        <v>25</v>
      </c>
      <c r="K4645" s="57" t="s">
        <v>6252</v>
      </c>
      <c r="L4645" s="184">
        <v>0</v>
      </c>
      <c r="M4645" s="185">
        <v>200</v>
      </c>
      <c r="N4645" s="186">
        <v>200</v>
      </c>
      <c r="O4645" s="187">
        <f t="shared" si="594"/>
        <v>0</v>
      </c>
      <c r="P4645" s="59">
        <f t="shared" si="593"/>
        <v>100</v>
      </c>
    </row>
    <row r="4646" spans="1:16" s="2" customFormat="1" ht="28.5" outlineLevel="2" x14ac:dyDescent="0.2">
      <c r="A4646" s="217">
        <f t="shared" si="589"/>
        <v>4643</v>
      </c>
      <c r="B4646" s="57" t="s">
        <v>8528</v>
      </c>
      <c r="C4646" s="58" t="s">
        <v>6234</v>
      </c>
      <c r="D4646" s="58" t="s">
        <v>5200</v>
      </c>
      <c r="E4646" s="58" t="s">
        <v>25</v>
      </c>
      <c r="F4646" s="58" t="s">
        <v>261</v>
      </c>
      <c r="G4646" s="58" t="s">
        <v>809</v>
      </c>
      <c r="H4646" s="58" t="s">
        <v>6232</v>
      </c>
      <c r="I4646" s="58" t="s">
        <v>25</v>
      </c>
      <c r="J4646" s="58" t="s">
        <v>25</v>
      </c>
      <c r="K4646" s="57" t="s">
        <v>6253</v>
      </c>
      <c r="L4646" s="184">
        <v>0</v>
      </c>
      <c r="M4646" s="185">
        <v>152</v>
      </c>
      <c r="N4646" s="186">
        <v>152</v>
      </c>
      <c r="O4646" s="187">
        <f t="shared" si="594"/>
        <v>0</v>
      </c>
      <c r="P4646" s="59">
        <f t="shared" si="593"/>
        <v>100</v>
      </c>
    </row>
    <row r="4647" spans="1:16" s="2" customFormat="1" ht="28.5" outlineLevel="2" x14ac:dyDescent="0.2">
      <c r="A4647" s="217">
        <f t="shared" si="589"/>
        <v>4644</v>
      </c>
      <c r="B4647" s="57" t="s">
        <v>8529</v>
      </c>
      <c r="C4647" s="58" t="s">
        <v>6234</v>
      </c>
      <c r="D4647" s="58" t="s">
        <v>5200</v>
      </c>
      <c r="E4647" s="58" t="s">
        <v>25</v>
      </c>
      <c r="F4647" s="58" t="s">
        <v>261</v>
      </c>
      <c r="G4647" s="58" t="s">
        <v>809</v>
      </c>
      <c r="H4647" s="58" t="s">
        <v>6232</v>
      </c>
      <c r="I4647" s="58" t="s">
        <v>25</v>
      </c>
      <c r="J4647" s="58" t="s">
        <v>25</v>
      </c>
      <c r="K4647" s="57" t="s">
        <v>6254</v>
      </c>
      <c r="L4647" s="184">
        <v>0</v>
      </c>
      <c r="M4647" s="185">
        <v>150</v>
      </c>
      <c r="N4647" s="186">
        <v>150</v>
      </c>
      <c r="O4647" s="187">
        <f t="shared" si="594"/>
        <v>0</v>
      </c>
      <c r="P4647" s="59">
        <f t="shared" si="593"/>
        <v>100</v>
      </c>
    </row>
    <row r="4648" spans="1:16" s="2" customFormat="1" ht="14.25" customHeight="1" outlineLevel="2" x14ac:dyDescent="0.2">
      <c r="A4648" s="217">
        <f t="shared" si="589"/>
        <v>4645</v>
      </c>
      <c r="B4648" s="57" t="s">
        <v>8530</v>
      </c>
      <c r="C4648" s="58" t="s">
        <v>6234</v>
      </c>
      <c r="D4648" s="58" t="s">
        <v>5200</v>
      </c>
      <c r="E4648" s="58" t="s">
        <v>25</v>
      </c>
      <c r="F4648" s="58" t="s">
        <v>261</v>
      </c>
      <c r="G4648" s="58" t="s">
        <v>809</v>
      </c>
      <c r="H4648" s="58" t="s">
        <v>6232</v>
      </c>
      <c r="I4648" s="58" t="s">
        <v>25</v>
      </c>
      <c r="J4648" s="58" t="s">
        <v>25</v>
      </c>
      <c r="K4648" s="57" t="s">
        <v>6255</v>
      </c>
      <c r="L4648" s="184">
        <v>0</v>
      </c>
      <c r="M4648" s="185">
        <v>80</v>
      </c>
      <c r="N4648" s="186">
        <v>80</v>
      </c>
      <c r="O4648" s="187">
        <f t="shared" si="594"/>
        <v>0</v>
      </c>
      <c r="P4648" s="59">
        <f t="shared" si="593"/>
        <v>100</v>
      </c>
    </row>
    <row r="4649" spans="1:16" s="2" customFormat="1" ht="14.25" customHeight="1" outlineLevel="2" x14ac:dyDescent="0.2">
      <c r="A4649" s="217">
        <f t="shared" si="589"/>
        <v>4646</v>
      </c>
      <c r="B4649" s="57" t="s">
        <v>8531</v>
      </c>
      <c r="C4649" s="58" t="s">
        <v>6234</v>
      </c>
      <c r="D4649" s="58" t="s">
        <v>5200</v>
      </c>
      <c r="E4649" s="58" t="s">
        <v>25</v>
      </c>
      <c r="F4649" s="58" t="s">
        <v>261</v>
      </c>
      <c r="G4649" s="58" t="s">
        <v>809</v>
      </c>
      <c r="H4649" s="58" t="s">
        <v>6232</v>
      </c>
      <c r="I4649" s="58" t="s">
        <v>25</v>
      </c>
      <c r="J4649" s="58" t="s">
        <v>25</v>
      </c>
      <c r="K4649" s="57" t="s">
        <v>6256</v>
      </c>
      <c r="L4649" s="184">
        <v>0</v>
      </c>
      <c r="M4649" s="185">
        <v>200</v>
      </c>
      <c r="N4649" s="186">
        <v>200</v>
      </c>
      <c r="O4649" s="187">
        <f t="shared" si="594"/>
        <v>0</v>
      </c>
      <c r="P4649" s="59">
        <f t="shared" si="593"/>
        <v>100</v>
      </c>
    </row>
    <row r="4650" spans="1:16" s="2" customFormat="1" ht="14.25" customHeight="1" outlineLevel="2" x14ac:dyDescent="0.2">
      <c r="A4650" s="217">
        <f t="shared" si="589"/>
        <v>4647</v>
      </c>
      <c r="B4650" s="57" t="s">
        <v>8532</v>
      </c>
      <c r="C4650" s="58" t="s">
        <v>6234</v>
      </c>
      <c r="D4650" s="58" t="s">
        <v>5200</v>
      </c>
      <c r="E4650" s="58" t="s">
        <v>25</v>
      </c>
      <c r="F4650" s="58" t="s">
        <v>261</v>
      </c>
      <c r="G4650" s="58" t="s">
        <v>809</v>
      </c>
      <c r="H4650" s="58" t="s">
        <v>6232</v>
      </c>
      <c r="I4650" s="58" t="s">
        <v>25</v>
      </c>
      <c r="J4650" s="58" t="s">
        <v>25</v>
      </c>
      <c r="K4650" s="57" t="s">
        <v>6257</v>
      </c>
      <c r="L4650" s="184">
        <v>0</v>
      </c>
      <c r="M4650" s="185">
        <v>136</v>
      </c>
      <c r="N4650" s="186">
        <v>136</v>
      </c>
      <c r="O4650" s="187">
        <f t="shared" si="594"/>
        <v>0</v>
      </c>
      <c r="P4650" s="59">
        <f t="shared" si="593"/>
        <v>100</v>
      </c>
    </row>
    <row r="4651" spans="1:16" s="2" customFormat="1" ht="28.5" outlineLevel="2" x14ac:dyDescent="0.2">
      <c r="A4651" s="217">
        <f t="shared" si="589"/>
        <v>4648</v>
      </c>
      <c r="B4651" s="57" t="s">
        <v>6258</v>
      </c>
      <c r="C4651" s="58" t="s">
        <v>6234</v>
      </c>
      <c r="D4651" s="58" t="s">
        <v>5200</v>
      </c>
      <c r="E4651" s="58" t="s">
        <v>25</v>
      </c>
      <c r="F4651" s="58" t="s">
        <v>261</v>
      </c>
      <c r="G4651" s="58" t="s">
        <v>89</v>
      </c>
      <c r="H4651" s="58" t="s">
        <v>6232</v>
      </c>
      <c r="I4651" s="58" t="s">
        <v>25</v>
      </c>
      <c r="J4651" s="58" t="s">
        <v>25</v>
      </c>
      <c r="K4651" s="57" t="s">
        <v>6259</v>
      </c>
      <c r="L4651" s="184">
        <v>0</v>
      </c>
      <c r="M4651" s="185">
        <v>43</v>
      </c>
      <c r="N4651" s="186">
        <v>43</v>
      </c>
      <c r="O4651" s="187">
        <f t="shared" si="594"/>
        <v>0</v>
      </c>
      <c r="P4651" s="59">
        <f t="shared" si="593"/>
        <v>100</v>
      </c>
    </row>
    <row r="4652" spans="1:16" s="2" customFormat="1" ht="28.5" outlineLevel="2" x14ac:dyDescent="0.2">
      <c r="A4652" s="217">
        <f t="shared" si="589"/>
        <v>4649</v>
      </c>
      <c r="B4652" s="57" t="s">
        <v>6260</v>
      </c>
      <c r="C4652" s="58" t="s">
        <v>6234</v>
      </c>
      <c r="D4652" s="58" t="s">
        <v>5200</v>
      </c>
      <c r="E4652" s="58" t="s">
        <v>25</v>
      </c>
      <c r="F4652" s="58" t="s">
        <v>261</v>
      </c>
      <c r="G4652" s="58" t="s">
        <v>89</v>
      </c>
      <c r="H4652" s="58" t="s">
        <v>6232</v>
      </c>
      <c r="I4652" s="58" t="s">
        <v>25</v>
      </c>
      <c r="J4652" s="58" t="s">
        <v>25</v>
      </c>
      <c r="K4652" s="57" t="s">
        <v>6261</v>
      </c>
      <c r="L4652" s="184">
        <v>0</v>
      </c>
      <c r="M4652" s="185">
        <v>200</v>
      </c>
      <c r="N4652" s="186">
        <v>200</v>
      </c>
      <c r="O4652" s="187">
        <f t="shared" si="594"/>
        <v>0</v>
      </c>
      <c r="P4652" s="59">
        <f t="shared" si="593"/>
        <v>100</v>
      </c>
    </row>
    <row r="4653" spans="1:16" s="2" customFormat="1" ht="28.5" outlineLevel="2" x14ac:dyDescent="0.2">
      <c r="A4653" s="217">
        <f t="shared" si="589"/>
        <v>4650</v>
      </c>
      <c r="B4653" s="57" t="s">
        <v>6262</v>
      </c>
      <c r="C4653" s="58" t="s">
        <v>6234</v>
      </c>
      <c r="D4653" s="58" t="s">
        <v>5200</v>
      </c>
      <c r="E4653" s="58" t="s">
        <v>25</v>
      </c>
      <c r="F4653" s="58" t="s">
        <v>261</v>
      </c>
      <c r="G4653" s="58" t="s">
        <v>89</v>
      </c>
      <c r="H4653" s="58" t="s">
        <v>6232</v>
      </c>
      <c r="I4653" s="58" t="s">
        <v>25</v>
      </c>
      <c r="J4653" s="58" t="s">
        <v>25</v>
      </c>
      <c r="K4653" s="57" t="s">
        <v>6263</v>
      </c>
      <c r="L4653" s="184">
        <v>0</v>
      </c>
      <c r="M4653" s="185">
        <v>200</v>
      </c>
      <c r="N4653" s="186">
        <v>200</v>
      </c>
      <c r="O4653" s="187">
        <f t="shared" si="594"/>
        <v>0</v>
      </c>
      <c r="P4653" s="59">
        <f t="shared" si="593"/>
        <v>100</v>
      </c>
    </row>
    <row r="4654" spans="1:16" s="2" customFormat="1" ht="14.25" customHeight="1" outlineLevel="2" x14ac:dyDescent="0.2">
      <c r="A4654" s="217">
        <f t="shared" si="589"/>
        <v>4651</v>
      </c>
      <c r="B4654" s="57" t="s">
        <v>6264</v>
      </c>
      <c r="C4654" s="58" t="s">
        <v>6234</v>
      </c>
      <c r="D4654" s="58" t="s">
        <v>5200</v>
      </c>
      <c r="E4654" s="58" t="s">
        <v>25</v>
      </c>
      <c r="F4654" s="58" t="s">
        <v>261</v>
      </c>
      <c r="G4654" s="58" t="s">
        <v>89</v>
      </c>
      <c r="H4654" s="58" t="s">
        <v>6232</v>
      </c>
      <c r="I4654" s="58" t="s">
        <v>25</v>
      </c>
      <c r="J4654" s="58" t="s">
        <v>25</v>
      </c>
      <c r="K4654" s="57" t="s">
        <v>6265</v>
      </c>
      <c r="L4654" s="184">
        <v>0</v>
      </c>
      <c r="M4654" s="185">
        <v>90</v>
      </c>
      <c r="N4654" s="186">
        <v>90</v>
      </c>
      <c r="O4654" s="187">
        <f t="shared" si="594"/>
        <v>0</v>
      </c>
      <c r="P4654" s="59">
        <f t="shared" si="593"/>
        <v>100</v>
      </c>
    </row>
    <row r="4655" spans="1:16" s="2" customFormat="1" ht="28.5" outlineLevel="2" x14ac:dyDescent="0.2">
      <c r="A4655" s="217">
        <f t="shared" si="589"/>
        <v>4652</v>
      </c>
      <c r="B4655" s="57" t="s">
        <v>6266</v>
      </c>
      <c r="C4655" s="58" t="s">
        <v>6234</v>
      </c>
      <c r="D4655" s="58" t="s">
        <v>5200</v>
      </c>
      <c r="E4655" s="58" t="s">
        <v>25</v>
      </c>
      <c r="F4655" s="58" t="s">
        <v>261</v>
      </c>
      <c r="G4655" s="58" t="s">
        <v>89</v>
      </c>
      <c r="H4655" s="58" t="s">
        <v>6232</v>
      </c>
      <c r="I4655" s="58" t="s">
        <v>25</v>
      </c>
      <c r="J4655" s="58" t="s">
        <v>25</v>
      </c>
      <c r="K4655" s="57" t="s">
        <v>6267</v>
      </c>
      <c r="L4655" s="184">
        <v>0</v>
      </c>
      <c r="M4655" s="185">
        <v>45</v>
      </c>
      <c r="N4655" s="186">
        <v>45</v>
      </c>
      <c r="O4655" s="187">
        <f t="shared" si="594"/>
        <v>0</v>
      </c>
      <c r="P4655" s="59">
        <f t="shared" si="593"/>
        <v>100</v>
      </c>
    </row>
    <row r="4656" spans="1:16" s="2" customFormat="1" ht="28.5" outlineLevel="2" x14ac:dyDescent="0.2">
      <c r="A4656" s="217">
        <f t="shared" si="589"/>
        <v>4653</v>
      </c>
      <c r="B4656" s="57" t="s">
        <v>6268</v>
      </c>
      <c r="C4656" s="58" t="s">
        <v>6234</v>
      </c>
      <c r="D4656" s="58" t="s">
        <v>5200</v>
      </c>
      <c r="E4656" s="58" t="s">
        <v>25</v>
      </c>
      <c r="F4656" s="58" t="s">
        <v>261</v>
      </c>
      <c r="G4656" s="58" t="s">
        <v>89</v>
      </c>
      <c r="H4656" s="58" t="s">
        <v>6232</v>
      </c>
      <c r="I4656" s="58" t="s">
        <v>25</v>
      </c>
      <c r="J4656" s="58" t="s">
        <v>25</v>
      </c>
      <c r="K4656" s="57" t="s">
        <v>6269</v>
      </c>
      <c r="L4656" s="184">
        <v>0</v>
      </c>
      <c r="M4656" s="185">
        <v>80</v>
      </c>
      <c r="N4656" s="186">
        <v>80</v>
      </c>
      <c r="O4656" s="187">
        <f t="shared" si="594"/>
        <v>0</v>
      </c>
      <c r="P4656" s="59">
        <f t="shared" si="593"/>
        <v>100</v>
      </c>
    </row>
    <row r="4657" spans="1:16" s="2" customFormat="1" outlineLevel="1" x14ac:dyDescent="0.2">
      <c r="A4657" s="218">
        <f t="shared" si="589"/>
        <v>4654</v>
      </c>
      <c r="B4657" s="60" t="s">
        <v>6270</v>
      </c>
      <c r="C4657" s="61">
        <v>236650</v>
      </c>
      <c r="D4657" s="61">
        <v>2001</v>
      </c>
      <c r="E4657" s="61"/>
      <c r="F4657" s="61"/>
      <c r="G4657" s="61"/>
      <c r="H4657" s="151" t="s">
        <v>6271</v>
      </c>
      <c r="I4657" s="61"/>
      <c r="J4657" s="61"/>
      <c r="K4657" s="63"/>
      <c r="L4657" s="65">
        <f>SUM(L4658:L4708)</f>
        <v>0</v>
      </c>
      <c r="M4657" s="65">
        <f t="shared" ref="M4657:O4657" si="595">SUM(M4658:M4708)</f>
        <v>3945</v>
      </c>
      <c r="N4657" s="65">
        <f t="shared" si="595"/>
        <v>3939</v>
      </c>
      <c r="O4657" s="66">
        <f t="shared" si="595"/>
        <v>-6</v>
      </c>
      <c r="P4657" s="18">
        <f t="shared" si="593"/>
        <v>99.847908745247153</v>
      </c>
    </row>
    <row r="4658" spans="1:16" s="2" customFormat="1" ht="28.5" outlineLevel="2" x14ac:dyDescent="0.2">
      <c r="A4658" s="217">
        <f t="shared" si="589"/>
        <v>4655</v>
      </c>
      <c r="B4658" s="57" t="s">
        <v>6272</v>
      </c>
      <c r="C4658" s="58" t="s">
        <v>6234</v>
      </c>
      <c r="D4658" s="58" t="s">
        <v>5139</v>
      </c>
      <c r="E4658" s="58" t="s">
        <v>6273</v>
      </c>
      <c r="F4658" s="58" t="s">
        <v>226</v>
      </c>
      <c r="G4658" s="58" t="s">
        <v>103</v>
      </c>
      <c r="H4658" s="58" t="s">
        <v>6271</v>
      </c>
      <c r="I4658" s="58" t="s">
        <v>25</v>
      </c>
      <c r="J4658" s="58" t="s">
        <v>25</v>
      </c>
      <c r="K4658" s="57" t="s">
        <v>6274</v>
      </c>
      <c r="L4658" s="184">
        <v>0</v>
      </c>
      <c r="M4658" s="185">
        <v>75</v>
      </c>
      <c r="N4658" s="186">
        <v>75</v>
      </c>
      <c r="O4658" s="187">
        <f t="shared" ref="O4658:O4708" si="596">N4658-M4658</f>
        <v>0</v>
      </c>
      <c r="P4658" s="59">
        <f t="shared" si="593"/>
        <v>100</v>
      </c>
    </row>
    <row r="4659" spans="1:16" s="2" customFormat="1" ht="28.5" outlineLevel="2" x14ac:dyDescent="0.2">
      <c r="A4659" s="217">
        <f t="shared" si="589"/>
        <v>4656</v>
      </c>
      <c r="B4659" s="57" t="s">
        <v>6275</v>
      </c>
      <c r="C4659" s="58" t="s">
        <v>6234</v>
      </c>
      <c r="D4659" s="58" t="s">
        <v>5139</v>
      </c>
      <c r="E4659" s="58" t="s">
        <v>2772</v>
      </c>
      <c r="F4659" s="58" t="s">
        <v>226</v>
      </c>
      <c r="G4659" s="58" t="s">
        <v>103</v>
      </c>
      <c r="H4659" s="58" t="s">
        <v>6271</v>
      </c>
      <c r="I4659" s="58" t="s">
        <v>25</v>
      </c>
      <c r="J4659" s="58" t="s">
        <v>25</v>
      </c>
      <c r="K4659" s="57" t="s">
        <v>6276</v>
      </c>
      <c r="L4659" s="184">
        <v>0</v>
      </c>
      <c r="M4659" s="185">
        <v>150</v>
      </c>
      <c r="N4659" s="186">
        <v>150</v>
      </c>
      <c r="O4659" s="187">
        <f t="shared" si="596"/>
        <v>0</v>
      </c>
      <c r="P4659" s="59">
        <f t="shared" si="593"/>
        <v>100</v>
      </c>
    </row>
    <row r="4660" spans="1:16" s="2" customFormat="1" ht="28.5" outlineLevel="2" x14ac:dyDescent="0.2">
      <c r="A4660" s="217">
        <f t="shared" si="589"/>
        <v>4657</v>
      </c>
      <c r="B4660" s="57" t="s">
        <v>6277</v>
      </c>
      <c r="C4660" s="58" t="s">
        <v>6234</v>
      </c>
      <c r="D4660" s="58" t="s">
        <v>5139</v>
      </c>
      <c r="E4660" s="58" t="s">
        <v>105</v>
      </c>
      <c r="F4660" s="58" t="s">
        <v>226</v>
      </c>
      <c r="G4660" s="58" t="s">
        <v>103</v>
      </c>
      <c r="H4660" s="58" t="s">
        <v>6271</v>
      </c>
      <c r="I4660" s="58" t="s">
        <v>25</v>
      </c>
      <c r="J4660" s="58" t="s">
        <v>25</v>
      </c>
      <c r="K4660" s="57" t="s">
        <v>6278</v>
      </c>
      <c r="L4660" s="184">
        <v>0</v>
      </c>
      <c r="M4660" s="185">
        <v>140</v>
      </c>
      <c r="N4660" s="186">
        <v>140</v>
      </c>
      <c r="O4660" s="187">
        <f t="shared" si="596"/>
        <v>0</v>
      </c>
      <c r="P4660" s="59">
        <f t="shared" si="593"/>
        <v>100</v>
      </c>
    </row>
    <row r="4661" spans="1:16" s="2" customFormat="1" ht="28.5" outlineLevel="2" x14ac:dyDescent="0.2">
      <c r="A4661" s="217">
        <f t="shared" si="589"/>
        <v>4658</v>
      </c>
      <c r="B4661" s="57" t="s">
        <v>6279</v>
      </c>
      <c r="C4661" s="58" t="s">
        <v>6234</v>
      </c>
      <c r="D4661" s="58" t="s">
        <v>5139</v>
      </c>
      <c r="E4661" s="58" t="s">
        <v>2741</v>
      </c>
      <c r="F4661" s="58" t="s">
        <v>226</v>
      </c>
      <c r="G4661" s="58" t="s">
        <v>103</v>
      </c>
      <c r="H4661" s="58" t="s">
        <v>6271</v>
      </c>
      <c r="I4661" s="58" t="s">
        <v>25</v>
      </c>
      <c r="J4661" s="58" t="s">
        <v>25</v>
      </c>
      <c r="K4661" s="57" t="s">
        <v>6280</v>
      </c>
      <c r="L4661" s="184">
        <v>0</v>
      </c>
      <c r="M4661" s="185">
        <v>146</v>
      </c>
      <c r="N4661" s="186">
        <v>146</v>
      </c>
      <c r="O4661" s="187">
        <f t="shared" si="596"/>
        <v>0</v>
      </c>
      <c r="P4661" s="59">
        <f t="shared" si="593"/>
        <v>100</v>
      </c>
    </row>
    <row r="4662" spans="1:16" s="2" customFormat="1" ht="14.25" customHeight="1" outlineLevel="2" x14ac:dyDescent="0.2">
      <c r="A4662" s="217">
        <f t="shared" si="589"/>
        <v>4659</v>
      </c>
      <c r="B4662" s="57" t="s">
        <v>6281</v>
      </c>
      <c r="C4662" s="58" t="s">
        <v>6234</v>
      </c>
      <c r="D4662" s="58" t="s">
        <v>5139</v>
      </c>
      <c r="E4662" s="58" t="s">
        <v>2626</v>
      </c>
      <c r="F4662" s="58" t="s">
        <v>226</v>
      </c>
      <c r="G4662" s="58" t="s">
        <v>103</v>
      </c>
      <c r="H4662" s="58" t="s">
        <v>6271</v>
      </c>
      <c r="I4662" s="58" t="s">
        <v>25</v>
      </c>
      <c r="J4662" s="58" t="s">
        <v>25</v>
      </c>
      <c r="K4662" s="57" t="s">
        <v>6282</v>
      </c>
      <c r="L4662" s="184">
        <v>0</v>
      </c>
      <c r="M4662" s="185">
        <v>130</v>
      </c>
      <c r="N4662" s="186">
        <v>130</v>
      </c>
      <c r="O4662" s="187">
        <f t="shared" si="596"/>
        <v>0</v>
      </c>
      <c r="P4662" s="59">
        <f t="shared" si="593"/>
        <v>100</v>
      </c>
    </row>
    <row r="4663" spans="1:16" s="2" customFormat="1" ht="28.5" outlineLevel="2" x14ac:dyDescent="0.2">
      <c r="A4663" s="217">
        <f t="shared" si="589"/>
        <v>4660</v>
      </c>
      <c r="B4663" s="57" t="s">
        <v>6283</v>
      </c>
      <c r="C4663" s="58" t="s">
        <v>6234</v>
      </c>
      <c r="D4663" s="58" t="s">
        <v>5139</v>
      </c>
      <c r="E4663" s="58" t="s">
        <v>122</v>
      </c>
      <c r="F4663" s="58" t="s">
        <v>226</v>
      </c>
      <c r="G4663" s="58" t="s">
        <v>103</v>
      </c>
      <c r="H4663" s="58" t="s">
        <v>6271</v>
      </c>
      <c r="I4663" s="58" t="s">
        <v>25</v>
      </c>
      <c r="J4663" s="58" t="s">
        <v>25</v>
      </c>
      <c r="K4663" s="57" t="s">
        <v>6284</v>
      </c>
      <c r="L4663" s="184">
        <v>0</v>
      </c>
      <c r="M4663" s="185">
        <v>120</v>
      </c>
      <c r="N4663" s="186">
        <v>120</v>
      </c>
      <c r="O4663" s="187">
        <f t="shared" si="596"/>
        <v>0</v>
      </c>
      <c r="P4663" s="59">
        <f t="shared" si="593"/>
        <v>100</v>
      </c>
    </row>
    <row r="4664" spans="1:16" s="2" customFormat="1" ht="14.25" customHeight="1" outlineLevel="2" x14ac:dyDescent="0.2">
      <c r="A4664" s="217">
        <f t="shared" si="589"/>
        <v>4661</v>
      </c>
      <c r="B4664" s="57" t="s">
        <v>6285</v>
      </c>
      <c r="C4664" s="58" t="s">
        <v>6234</v>
      </c>
      <c r="D4664" s="58" t="s">
        <v>5139</v>
      </c>
      <c r="E4664" s="58" t="s">
        <v>4571</v>
      </c>
      <c r="F4664" s="58" t="s">
        <v>226</v>
      </c>
      <c r="G4664" s="58" t="s">
        <v>103</v>
      </c>
      <c r="H4664" s="58" t="s">
        <v>6271</v>
      </c>
      <c r="I4664" s="58" t="s">
        <v>25</v>
      </c>
      <c r="J4664" s="58" t="s">
        <v>25</v>
      </c>
      <c r="K4664" s="57" t="s">
        <v>6286</v>
      </c>
      <c r="L4664" s="184">
        <v>0</v>
      </c>
      <c r="M4664" s="185">
        <v>150</v>
      </c>
      <c r="N4664" s="186">
        <v>150</v>
      </c>
      <c r="O4664" s="187">
        <f t="shared" si="596"/>
        <v>0</v>
      </c>
      <c r="P4664" s="59">
        <f t="shared" si="593"/>
        <v>100</v>
      </c>
    </row>
    <row r="4665" spans="1:16" s="2" customFormat="1" ht="28.5" outlineLevel="2" x14ac:dyDescent="0.2">
      <c r="A4665" s="217">
        <f t="shared" si="589"/>
        <v>4662</v>
      </c>
      <c r="B4665" s="57" t="s">
        <v>6287</v>
      </c>
      <c r="C4665" s="58" t="s">
        <v>6234</v>
      </c>
      <c r="D4665" s="58" t="s">
        <v>5139</v>
      </c>
      <c r="E4665" s="58" t="s">
        <v>125</v>
      </c>
      <c r="F4665" s="58" t="s">
        <v>226</v>
      </c>
      <c r="G4665" s="58" t="s">
        <v>103</v>
      </c>
      <c r="H4665" s="58" t="s">
        <v>6271</v>
      </c>
      <c r="I4665" s="58" t="s">
        <v>25</v>
      </c>
      <c r="J4665" s="58" t="s">
        <v>25</v>
      </c>
      <c r="K4665" s="57" t="s">
        <v>6288</v>
      </c>
      <c r="L4665" s="184">
        <v>0</v>
      </c>
      <c r="M4665" s="185">
        <v>150</v>
      </c>
      <c r="N4665" s="186">
        <v>150</v>
      </c>
      <c r="O4665" s="187">
        <f t="shared" si="596"/>
        <v>0</v>
      </c>
      <c r="P4665" s="59">
        <f t="shared" si="593"/>
        <v>100</v>
      </c>
    </row>
    <row r="4666" spans="1:16" s="2" customFormat="1" ht="28.5" outlineLevel="2" x14ac:dyDescent="0.2">
      <c r="A4666" s="217">
        <f t="shared" si="589"/>
        <v>4663</v>
      </c>
      <c r="B4666" s="57" t="s">
        <v>6289</v>
      </c>
      <c r="C4666" s="58" t="s">
        <v>6234</v>
      </c>
      <c r="D4666" s="58" t="s">
        <v>5139</v>
      </c>
      <c r="E4666" s="58" t="s">
        <v>6273</v>
      </c>
      <c r="F4666" s="58" t="s">
        <v>232</v>
      </c>
      <c r="G4666" s="58" t="s">
        <v>103</v>
      </c>
      <c r="H4666" s="58" t="s">
        <v>6271</v>
      </c>
      <c r="I4666" s="58" t="s">
        <v>25</v>
      </c>
      <c r="J4666" s="58" t="s">
        <v>25</v>
      </c>
      <c r="K4666" s="57" t="s">
        <v>6290</v>
      </c>
      <c r="L4666" s="184">
        <v>0</v>
      </c>
      <c r="M4666" s="185">
        <v>80</v>
      </c>
      <c r="N4666" s="186">
        <v>80</v>
      </c>
      <c r="O4666" s="187">
        <f t="shared" si="596"/>
        <v>0</v>
      </c>
      <c r="P4666" s="59">
        <f t="shared" si="593"/>
        <v>100</v>
      </c>
    </row>
    <row r="4667" spans="1:16" s="2" customFormat="1" ht="28.5" outlineLevel="2" x14ac:dyDescent="0.2">
      <c r="A4667" s="217">
        <f t="shared" si="589"/>
        <v>4664</v>
      </c>
      <c r="B4667" s="57" t="s">
        <v>6291</v>
      </c>
      <c r="C4667" s="58" t="s">
        <v>6234</v>
      </c>
      <c r="D4667" s="58" t="s">
        <v>5139</v>
      </c>
      <c r="E4667" s="58" t="s">
        <v>6292</v>
      </c>
      <c r="F4667" s="58" t="s">
        <v>232</v>
      </c>
      <c r="G4667" s="58" t="s">
        <v>103</v>
      </c>
      <c r="H4667" s="58" t="s">
        <v>6271</v>
      </c>
      <c r="I4667" s="58" t="s">
        <v>25</v>
      </c>
      <c r="J4667" s="58" t="s">
        <v>25</v>
      </c>
      <c r="K4667" s="57" t="s">
        <v>6293</v>
      </c>
      <c r="L4667" s="184">
        <v>0</v>
      </c>
      <c r="M4667" s="185">
        <v>60</v>
      </c>
      <c r="N4667" s="186">
        <v>60</v>
      </c>
      <c r="O4667" s="187">
        <f t="shared" si="596"/>
        <v>0</v>
      </c>
      <c r="P4667" s="59">
        <f t="shared" si="593"/>
        <v>100</v>
      </c>
    </row>
    <row r="4668" spans="1:16" s="2" customFormat="1" ht="14.25" customHeight="1" outlineLevel="2" x14ac:dyDescent="0.2">
      <c r="A4668" s="217">
        <f t="shared" si="589"/>
        <v>4665</v>
      </c>
      <c r="B4668" s="57" t="s">
        <v>6294</v>
      </c>
      <c r="C4668" s="58" t="s">
        <v>6234</v>
      </c>
      <c r="D4668" s="58" t="s">
        <v>5139</v>
      </c>
      <c r="E4668" s="58" t="s">
        <v>6295</v>
      </c>
      <c r="F4668" s="58" t="s">
        <v>232</v>
      </c>
      <c r="G4668" s="58" t="s">
        <v>103</v>
      </c>
      <c r="H4668" s="58" t="s">
        <v>6271</v>
      </c>
      <c r="I4668" s="58" t="s">
        <v>25</v>
      </c>
      <c r="J4668" s="58" t="s">
        <v>25</v>
      </c>
      <c r="K4668" s="57" t="s">
        <v>6296</v>
      </c>
      <c r="L4668" s="184">
        <v>0</v>
      </c>
      <c r="M4668" s="185">
        <v>60</v>
      </c>
      <c r="N4668" s="186">
        <v>60</v>
      </c>
      <c r="O4668" s="187">
        <f t="shared" si="596"/>
        <v>0</v>
      </c>
      <c r="P4668" s="59">
        <f t="shared" si="593"/>
        <v>100</v>
      </c>
    </row>
    <row r="4669" spans="1:16" s="2" customFormat="1" ht="28.5" outlineLevel="2" x14ac:dyDescent="0.2">
      <c r="A4669" s="217">
        <f t="shared" si="589"/>
        <v>4666</v>
      </c>
      <c r="B4669" s="57" t="s">
        <v>6297</v>
      </c>
      <c r="C4669" s="58" t="s">
        <v>6234</v>
      </c>
      <c r="D4669" s="58" t="s">
        <v>5139</v>
      </c>
      <c r="E4669" s="58" t="s">
        <v>2772</v>
      </c>
      <c r="F4669" s="58" t="s">
        <v>232</v>
      </c>
      <c r="G4669" s="58" t="s">
        <v>103</v>
      </c>
      <c r="H4669" s="58" t="s">
        <v>6271</v>
      </c>
      <c r="I4669" s="58" t="s">
        <v>25</v>
      </c>
      <c r="J4669" s="58" t="s">
        <v>25</v>
      </c>
      <c r="K4669" s="57" t="s">
        <v>6298</v>
      </c>
      <c r="L4669" s="184">
        <v>0</v>
      </c>
      <c r="M4669" s="185">
        <v>80</v>
      </c>
      <c r="N4669" s="186">
        <v>80</v>
      </c>
      <c r="O4669" s="187">
        <f t="shared" si="596"/>
        <v>0</v>
      </c>
      <c r="P4669" s="59">
        <f t="shared" si="593"/>
        <v>100</v>
      </c>
    </row>
    <row r="4670" spans="1:16" s="2" customFormat="1" ht="14.25" customHeight="1" outlineLevel="2" x14ac:dyDescent="0.2">
      <c r="A4670" s="217">
        <f t="shared" si="589"/>
        <v>4667</v>
      </c>
      <c r="B4670" s="57" t="s">
        <v>6299</v>
      </c>
      <c r="C4670" s="58" t="s">
        <v>6234</v>
      </c>
      <c r="D4670" s="58" t="s">
        <v>5139</v>
      </c>
      <c r="E4670" s="58" t="s">
        <v>6054</v>
      </c>
      <c r="F4670" s="58" t="s">
        <v>232</v>
      </c>
      <c r="G4670" s="58" t="s">
        <v>103</v>
      </c>
      <c r="H4670" s="58" t="s">
        <v>6271</v>
      </c>
      <c r="I4670" s="58" t="s">
        <v>25</v>
      </c>
      <c r="J4670" s="58" t="s">
        <v>25</v>
      </c>
      <c r="K4670" s="57" t="s">
        <v>6300</v>
      </c>
      <c r="L4670" s="184">
        <v>0</v>
      </c>
      <c r="M4670" s="185">
        <v>70</v>
      </c>
      <c r="N4670" s="186">
        <v>70</v>
      </c>
      <c r="O4670" s="187">
        <f t="shared" si="596"/>
        <v>0</v>
      </c>
      <c r="P4670" s="59">
        <f t="shared" si="593"/>
        <v>100</v>
      </c>
    </row>
    <row r="4671" spans="1:16" s="2" customFormat="1" ht="14.25" customHeight="1" outlineLevel="2" x14ac:dyDescent="0.2">
      <c r="A4671" s="217">
        <f t="shared" si="589"/>
        <v>4668</v>
      </c>
      <c r="B4671" s="57" t="s">
        <v>6301</v>
      </c>
      <c r="C4671" s="58" t="s">
        <v>6234</v>
      </c>
      <c r="D4671" s="58" t="s">
        <v>5139</v>
      </c>
      <c r="E4671" s="58" t="s">
        <v>6302</v>
      </c>
      <c r="F4671" s="58" t="s">
        <v>232</v>
      </c>
      <c r="G4671" s="58" t="s">
        <v>103</v>
      </c>
      <c r="H4671" s="58" t="s">
        <v>6271</v>
      </c>
      <c r="I4671" s="58" t="s">
        <v>25</v>
      </c>
      <c r="J4671" s="58" t="s">
        <v>25</v>
      </c>
      <c r="K4671" s="57" t="s">
        <v>6303</v>
      </c>
      <c r="L4671" s="184">
        <v>0</v>
      </c>
      <c r="M4671" s="185">
        <v>60</v>
      </c>
      <c r="N4671" s="186">
        <v>60</v>
      </c>
      <c r="O4671" s="187">
        <f t="shared" si="596"/>
        <v>0</v>
      </c>
      <c r="P4671" s="59">
        <f t="shared" si="593"/>
        <v>100</v>
      </c>
    </row>
    <row r="4672" spans="1:16" s="2" customFormat="1" ht="28.5" outlineLevel="2" x14ac:dyDescent="0.2">
      <c r="A4672" s="217">
        <f t="shared" si="589"/>
        <v>4669</v>
      </c>
      <c r="B4672" s="57" t="s">
        <v>6304</v>
      </c>
      <c r="C4672" s="58" t="s">
        <v>6234</v>
      </c>
      <c r="D4672" s="58" t="s">
        <v>5139</v>
      </c>
      <c r="E4672" s="58" t="s">
        <v>6305</v>
      </c>
      <c r="F4672" s="58" t="s">
        <v>232</v>
      </c>
      <c r="G4672" s="58" t="s">
        <v>103</v>
      </c>
      <c r="H4672" s="58" t="s">
        <v>6271</v>
      </c>
      <c r="I4672" s="58" t="s">
        <v>25</v>
      </c>
      <c r="J4672" s="58" t="s">
        <v>25</v>
      </c>
      <c r="K4672" s="57" t="s">
        <v>6306</v>
      </c>
      <c r="L4672" s="184">
        <v>0</v>
      </c>
      <c r="M4672" s="185">
        <v>31</v>
      </c>
      <c r="N4672" s="186">
        <v>31</v>
      </c>
      <c r="O4672" s="187">
        <f t="shared" si="596"/>
        <v>0</v>
      </c>
      <c r="P4672" s="59">
        <f t="shared" si="593"/>
        <v>100</v>
      </c>
    </row>
    <row r="4673" spans="1:16" s="2" customFormat="1" ht="28.5" outlineLevel="2" x14ac:dyDescent="0.2">
      <c r="A4673" s="217">
        <f t="shared" si="589"/>
        <v>4670</v>
      </c>
      <c r="B4673" s="57" t="s">
        <v>6307</v>
      </c>
      <c r="C4673" s="58" t="s">
        <v>6234</v>
      </c>
      <c r="D4673" s="58" t="s">
        <v>5139</v>
      </c>
      <c r="E4673" s="58" t="s">
        <v>6305</v>
      </c>
      <c r="F4673" s="58" t="s">
        <v>232</v>
      </c>
      <c r="G4673" s="58" t="s">
        <v>103</v>
      </c>
      <c r="H4673" s="58" t="s">
        <v>6271</v>
      </c>
      <c r="I4673" s="58" t="s">
        <v>25</v>
      </c>
      <c r="J4673" s="58" t="s">
        <v>25</v>
      </c>
      <c r="K4673" s="57" t="s">
        <v>6308</v>
      </c>
      <c r="L4673" s="184">
        <v>0</v>
      </c>
      <c r="M4673" s="185">
        <v>80</v>
      </c>
      <c r="N4673" s="186">
        <v>80</v>
      </c>
      <c r="O4673" s="187">
        <f t="shared" si="596"/>
        <v>0</v>
      </c>
      <c r="P4673" s="59">
        <f t="shared" si="593"/>
        <v>100</v>
      </c>
    </row>
    <row r="4674" spans="1:16" s="2" customFormat="1" ht="28.5" outlineLevel="2" x14ac:dyDescent="0.2">
      <c r="A4674" s="217">
        <f t="shared" si="589"/>
        <v>4671</v>
      </c>
      <c r="B4674" s="57" t="s">
        <v>6309</v>
      </c>
      <c r="C4674" s="58" t="s">
        <v>6234</v>
      </c>
      <c r="D4674" s="58" t="s">
        <v>5139</v>
      </c>
      <c r="E4674" s="58" t="s">
        <v>4694</v>
      </c>
      <c r="F4674" s="58" t="s">
        <v>232</v>
      </c>
      <c r="G4674" s="58" t="s">
        <v>103</v>
      </c>
      <c r="H4674" s="58" t="s">
        <v>6271</v>
      </c>
      <c r="I4674" s="58" t="s">
        <v>25</v>
      </c>
      <c r="J4674" s="58" t="s">
        <v>25</v>
      </c>
      <c r="K4674" s="57" t="s">
        <v>6310</v>
      </c>
      <c r="L4674" s="184">
        <v>0</v>
      </c>
      <c r="M4674" s="185">
        <v>100</v>
      </c>
      <c r="N4674" s="186">
        <v>100</v>
      </c>
      <c r="O4674" s="187">
        <f t="shared" si="596"/>
        <v>0</v>
      </c>
      <c r="P4674" s="59">
        <f t="shared" si="593"/>
        <v>100</v>
      </c>
    </row>
    <row r="4675" spans="1:16" s="2" customFormat="1" ht="28.5" outlineLevel="2" x14ac:dyDescent="0.2">
      <c r="A4675" s="217">
        <f t="shared" si="589"/>
        <v>4672</v>
      </c>
      <c r="B4675" s="57" t="s">
        <v>6311</v>
      </c>
      <c r="C4675" s="58" t="s">
        <v>6234</v>
      </c>
      <c r="D4675" s="58" t="s">
        <v>5139</v>
      </c>
      <c r="E4675" s="58" t="s">
        <v>6312</v>
      </c>
      <c r="F4675" s="58" t="s">
        <v>232</v>
      </c>
      <c r="G4675" s="58" t="s">
        <v>103</v>
      </c>
      <c r="H4675" s="58" t="s">
        <v>6271</v>
      </c>
      <c r="I4675" s="58" t="s">
        <v>25</v>
      </c>
      <c r="J4675" s="58" t="s">
        <v>25</v>
      </c>
      <c r="K4675" s="57" t="s">
        <v>6313</v>
      </c>
      <c r="L4675" s="184">
        <v>0</v>
      </c>
      <c r="M4675" s="185">
        <v>70</v>
      </c>
      <c r="N4675" s="186">
        <v>70</v>
      </c>
      <c r="O4675" s="187">
        <f t="shared" si="596"/>
        <v>0</v>
      </c>
      <c r="P4675" s="59">
        <f t="shared" si="593"/>
        <v>100</v>
      </c>
    </row>
    <row r="4676" spans="1:16" s="2" customFormat="1" ht="28.5" outlineLevel="2" x14ac:dyDescent="0.2">
      <c r="A4676" s="217">
        <f t="shared" si="589"/>
        <v>4673</v>
      </c>
      <c r="B4676" s="57" t="s">
        <v>6314</v>
      </c>
      <c r="C4676" s="58" t="s">
        <v>6234</v>
      </c>
      <c r="D4676" s="58" t="s">
        <v>5139</v>
      </c>
      <c r="E4676" s="58" t="s">
        <v>6312</v>
      </c>
      <c r="F4676" s="58" t="s">
        <v>232</v>
      </c>
      <c r="G4676" s="58" t="s">
        <v>103</v>
      </c>
      <c r="H4676" s="58" t="s">
        <v>6271</v>
      </c>
      <c r="I4676" s="58" t="s">
        <v>25</v>
      </c>
      <c r="J4676" s="58" t="s">
        <v>25</v>
      </c>
      <c r="K4676" s="57" t="s">
        <v>6315</v>
      </c>
      <c r="L4676" s="184">
        <v>0</v>
      </c>
      <c r="M4676" s="185">
        <v>51</v>
      </c>
      <c r="N4676" s="186">
        <v>51</v>
      </c>
      <c r="O4676" s="187">
        <f t="shared" si="596"/>
        <v>0</v>
      </c>
      <c r="P4676" s="59">
        <f t="shared" si="593"/>
        <v>100</v>
      </c>
    </row>
    <row r="4677" spans="1:16" s="2" customFormat="1" ht="14.25" customHeight="1" outlineLevel="2" x14ac:dyDescent="0.2">
      <c r="A4677" s="217">
        <f t="shared" si="589"/>
        <v>4674</v>
      </c>
      <c r="B4677" s="57" t="s">
        <v>6316</v>
      </c>
      <c r="C4677" s="58" t="s">
        <v>6234</v>
      </c>
      <c r="D4677" s="58" t="s">
        <v>5139</v>
      </c>
      <c r="E4677" s="58" t="s">
        <v>6317</v>
      </c>
      <c r="F4677" s="58" t="s">
        <v>232</v>
      </c>
      <c r="G4677" s="58" t="s">
        <v>103</v>
      </c>
      <c r="H4677" s="58" t="s">
        <v>6271</v>
      </c>
      <c r="I4677" s="58" t="s">
        <v>25</v>
      </c>
      <c r="J4677" s="58" t="s">
        <v>25</v>
      </c>
      <c r="K4677" s="57" t="s">
        <v>6318</v>
      </c>
      <c r="L4677" s="184">
        <v>0</v>
      </c>
      <c r="M4677" s="185">
        <v>60</v>
      </c>
      <c r="N4677" s="186">
        <v>60</v>
      </c>
      <c r="O4677" s="187">
        <f t="shared" si="596"/>
        <v>0</v>
      </c>
      <c r="P4677" s="59">
        <f t="shared" si="593"/>
        <v>100</v>
      </c>
    </row>
    <row r="4678" spans="1:16" s="2" customFormat="1" ht="28.5" outlineLevel="2" x14ac:dyDescent="0.2">
      <c r="A4678" s="217">
        <f t="shared" ref="A4678:A4741" si="597">A4677+1</f>
        <v>4675</v>
      </c>
      <c r="B4678" s="57" t="s">
        <v>6319</v>
      </c>
      <c r="C4678" s="58" t="s">
        <v>6234</v>
      </c>
      <c r="D4678" s="58" t="s">
        <v>5139</v>
      </c>
      <c r="E4678" s="58" t="s">
        <v>6320</v>
      </c>
      <c r="F4678" s="58" t="s">
        <v>232</v>
      </c>
      <c r="G4678" s="58" t="s">
        <v>103</v>
      </c>
      <c r="H4678" s="58" t="s">
        <v>6271</v>
      </c>
      <c r="I4678" s="58" t="s">
        <v>25</v>
      </c>
      <c r="J4678" s="58" t="s">
        <v>25</v>
      </c>
      <c r="K4678" s="57" t="s">
        <v>6321</v>
      </c>
      <c r="L4678" s="184">
        <v>0</v>
      </c>
      <c r="M4678" s="185">
        <v>60</v>
      </c>
      <c r="N4678" s="186">
        <v>60</v>
      </c>
      <c r="O4678" s="187">
        <f t="shared" si="596"/>
        <v>0</v>
      </c>
      <c r="P4678" s="59">
        <f t="shared" si="593"/>
        <v>100</v>
      </c>
    </row>
    <row r="4679" spans="1:16" s="2" customFormat="1" ht="14.25" customHeight="1" outlineLevel="2" x14ac:dyDescent="0.2">
      <c r="A4679" s="217">
        <f t="shared" si="597"/>
        <v>4676</v>
      </c>
      <c r="B4679" s="57" t="s">
        <v>6322</v>
      </c>
      <c r="C4679" s="58" t="s">
        <v>6234</v>
      </c>
      <c r="D4679" s="58" t="s">
        <v>5139</v>
      </c>
      <c r="E4679" s="58" t="s">
        <v>6323</v>
      </c>
      <c r="F4679" s="58" t="s">
        <v>232</v>
      </c>
      <c r="G4679" s="58" t="s">
        <v>103</v>
      </c>
      <c r="H4679" s="58" t="s">
        <v>6271</v>
      </c>
      <c r="I4679" s="58" t="s">
        <v>25</v>
      </c>
      <c r="J4679" s="58" t="s">
        <v>25</v>
      </c>
      <c r="K4679" s="57" t="s">
        <v>6324</v>
      </c>
      <c r="L4679" s="184">
        <v>0</v>
      </c>
      <c r="M4679" s="185">
        <v>53</v>
      </c>
      <c r="N4679" s="186">
        <v>53</v>
      </c>
      <c r="O4679" s="187">
        <f t="shared" si="596"/>
        <v>0</v>
      </c>
      <c r="P4679" s="59">
        <f t="shared" si="593"/>
        <v>100</v>
      </c>
    </row>
    <row r="4680" spans="1:16" s="2" customFormat="1" ht="28.5" outlineLevel="2" x14ac:dyDescent="0.2">
      <c r="A4680" s="217">
        <f t="shared" si="597"/>
        <v>4677</v>
      </c>
      <c r="B4680" s="57" t="s">
        <v>6325</v>
      </c>
      <c r="C4680" s="58" t="s">
        <v>6234</v>
      </c>
      <c r="D4680" s="58" t="s">
        <v>5139</v>
      </c>
      <c r="E4680" s="58" t="s">
        <v>5109</v>
      </c>
      <c r="F4680" s="58" t="s">
        <v>232</v>
      </c>
      <c r="G4680" s="58" t="s">
        <v>103</v>
      </c>
      <c r="H4680" s="58" t="s">
        <v>6271</v>
      </c>
      <c r="I4680" s="58" t="s">
        <v>25</v>
      </c>
      <c r="J4680" s="58" t="s">
        <v>25</v>
      </c>
      <c r="K4680" s="57" t="s">
        <v>6326</v>
      </c>
      <c r="L4680" s="184">
        <v>0</v>
      </c>
      <c r="M4680" s="185">
        <v>80</v>
      </c>
      <c r="N4680" s="186">
        <v>80</v>
      </c>
      <c r="O4680" s="187">
        <f t="shared" si="596"/>
        <v>0</v>
      </c>
      <c r="P4680" s="59">
        <f t="shared" si="593"/>
        <v>100</v>
      </c>
    </row>
    <row r="4681" spans="1:16" s="2" customFormat="1" ht="14.25" customHeight="1" outlineLevel="2" x14ac:dyDescent="0.2">
      <c r="A4681" s="217">
        <f t="shared" si="597"/>
        <v>4678</v>
      </c>
      <c r="B4681" s="57" t="s">
        <v>6327</v>
      </c>
      <c r="C4681" s="58" t="s">
        <v>6234</v>
      </c>
      <c r="D4681" s="58" t="s">
        <v>5139</v>
      </c>
      <c r="E4681" s="58" t="s">
        <v>5148</v>
      </c>
      <c r="F4681" s="58" t="s">
        <v>232</v>
      </c>
      <c r="G4681" s="58" t="s">
        <v>103</v>
      </c>
      <c r="H4681" s="58" t="s">
        <v>6271</v>
      </c>
      <c r="I4681" s="58" t="s">
        <v>25</v>
      </c>
      <c r="J4681" s="58" t="s">
        <v>25</v>
      </c>
      <c r="K4681" s="57" t="s">
        <v>6328</v>
      </c>
      <c r="L4681" s="184">
        <v>0</v>
      </c>
      <c r="M4681" s="185">
        <v>70</v>
      </c>
      <c r="N4681" s="186">
        <v>70</v>
      </c>
      <c r="O4681" s="187">
        <f t="shared" si="596"/>
        <v>0</v>
      </c>
      <c r="P4681" s="59">
        <f t="shared" si="593"/>
        <v>100</v>
      </c>
    </row>
    <row r="4682" spans="1:16" s="2" customFormat="1" ht="28.5" outlineLevel="2" x14ac:dyDescent="0.2">
      <c r="A4682" s="217">
        <f t="shared" si="597"/>
        <v>4679</v>
      </c>
      <c r="B4682" s="57" t="s">
        <v>6329</v>
      </c>
      <c r="C4682" s="58" t="s">
        <v>6234</v>
      </c>
      <c r="D4682" s="58" t="s">
        <v>5139</v>
      </c>
      <c r="E4682" s="58" t="s">
        <v>6330</v>
      </c>
      <c r="F4682" s="58" t="s">
        <v>232</v>
      </c>
      <c r="G4682" s="58" t="s">
        <v>103</v>
      </c>
      <c r="H4682" s="58" t="s">
        <v>6271</v>
      </c>
      <c r="I4682" s="58" t="s">
        <v>25</v>
      </c>
      <c r="J4682" s="58" t="s">
        <v>25</v>
      </c>
      <c r="K4682" s="57" t="s">
        <v>6331</v>
      </c>
      <c r="L4682" s="184">
        <v>0</v>
      </c>
      <c r="M4682" s="185">
        <v>60</v>
      </c>
      <c r="N4682" s="186">
        <v>60</v>
      </c>
      <c r="O4682" s="187">
        <f t="shared" si="596"/>
        <v>0</v>
      </c>
      <c r="P4682" s="59">
        <f t="shared" si="593"/>
        <v>100</v>
      </c>
    </row>
    <row r="4683" spans="1:16" s="2" customFormat="1" ht="28.5" outlineLevel="2" x14ac:dyDescent="0.2">
      <c r="A4683" s="217">
        <f t="shared" si="597"/>
        <v>4680</v>
      </c>
      <c r="B4683" s="57" t="s">
        <v>6332</v>
      </c>
      <c r="C4683" s="58" t="s">
        <v>6234</v>
      </c>
      <c r="D4683" s="58" t="s">
        <v>5139</v>
      </c>
      <c r="E4683" s="58" t="s">
        <v>6333</v>
      </c>
      <c r="F4683" s="58" t="s">
        <v>232</v>
      </c>
      <c r="G4683" s="58" t="s">
        <v>103</v>
      </c>
      <c r="H4683" s="58" t="s">
        <v>6271</v>
      </c>
      <c r="I4683" s="58" t="s">
        <v>25</v>
      </c>
      <c r="J4683" s="58" t="s">
        <v>25</v>
      </c>
      <c r="K4683" s="57" t="s">
        <v>6334</v>
      </c>
      <c r="L4683" s="184">
        <v>0</v>
      </c>
      <c r="M4683" s="185">
        <v>70</v>
      </c>
      <c r="N4683" s="186">
        <v>70</v>
      </c>
      <c r="O4683" s="187">
        <f t="shared" si="596"/>
        <v>0</v>
      </c>
      <c r="P4683" s="59">
        <f t="shared" si="593"/>
        <v>100</v>
      </c>
    </row>
    <row r="4684" spans="1:16" s="2" customFormat="1" ht="14.25" customHeight="1" outlineLevel="2" x14ac:dyDescent="0.2">
      <c r="A4684" s="217">
        <f t="shared" si="597"/>
        <v>4681</v>
      </c>
      <c r="B4684" s="57" t="s">
        <v>6335</v>
      </c>
      <c r="C4684" s="58" t="s">
        <v>6234</v>
      </c>
      <c r="D4684" s="58" t="s">
        <v>5139</v>
      </c>
      <c r="E4684" s="58" t="s">
        <v>5554</v>
      </c>
      <c r="F4684" s="58" t="s">
        <v>232</v>
      </c>
      <c r="G4684" s="58" t="s">
        <v>103</v>
      </c>
      <c r="H4684" s="58" t="s">
        <v>6271</v>
      </c>
      <c r="I4684" s="58" t="s">
        <v>25</v>
      </c>
      <c r="J4684" s="58" t="s">
        <v>25</v>
      </c>
      <c r="K4684" s="57" t="s">
        <v>6336</v>
      </c>
      <c r="L4684" s="184">
        <v>0</v>
      </c>
      <c r="M4684" s="185">
        <v>77</v>
      </c>
      <c r="N4684" s="186">
        <v>77</v>
      </c>
      <c r="O4684" s="187">
        <f t="shared" si="596"/>
        <v>0</v>
      </c>
      <c r="P4684" s="59">
        <f t="shared" si="593"/>
        <v>100</v>
      </c>
    </row>
    <row r="4685" spans="1:16" s="2" customFormat="1" ht="28.5" outlineLevel="2" x14ac:dyDescent="0.2">
      <c r="A4685" s="217">
        <f t="shared" si="597"/>
        <v>4682</v>
      </c>
      <c r="B4685" s="57" t="s">
        <v>6337</v>
      </c>
      <c r="C4685" s="58" t="s">
        <v>6234</v>
      </c>
      <c r="D4685" s="58" t="s">
        <v>5139</v>
      </c>
      <c r="E4685" s="58" t="s">
        <v>5493</v>
      </c>
      <c r="F4685" s="58" t="s">
        <v>232</v>
      </c>
      <c r="G4685" s="58" t="s">
        <v>103</v>
      </c>
      <c r="H4685" s="58" t="s">
        <v>6271</v>
      </c>
      <c r="I4685" s="58" t="s">
        <v>25</v>
      </c>
      <c r="J4685" s="58" t="s">
        <v>25</v>
      </c>
      <c r="K4685" s="57" t="s">
        <v>6338</v>
      </c>
      <c r="L4685" s="184">
        <v>0</v>
      </c>
      <c r="M4685" s="185">
        <v>80</v>
      </c>
      <c r="N4685" s="186">
        <v>80</v>
      </c>
      <c r="O4685" s="187">
        <f t="shared" si="596"/>
        <v>0</v>
      </c>
      <c r="P4685" s="59">
        <f t="shared" si="593"/>
        <v>100</v>
      </c>
    </row>
    <row r="4686" spans="1:16" s="2" customFormat="1" ht="28.5" outlineLevel="2" x14ac:dyDescent="0.2">
      <c r="A4686" s="217">
        <f t="shared" si="597"/>
        <v>4683</v>
      </c>
      <c r="B4686" s="57" t="s">
        <v>6339</v>
      </c>
      <c r="C4686" s="58" t="s">
        <v>6234</v>
      </c>
      <c r="D4686" s="58" t="s">
        <v>5139</v>
      </c>
      <c r="E4686" s="58" t="s">
        <v>6340</v>
      </c>
      <c r="F4686" s="58" t="s">
        <v>232</v>
      </c>
      <c r="G4686" s="58" t="s">
        <v>103</v>
      </c>
      <c r="H4686" s="58" t="s">
        <v>6271</v>
      </c>
      <c r="I4686" s="58" t="s">
        <v>25</v>
      </c>
      <c r="J4686" s="58" t="s">
        <v>25</v>
      </c>
      <c r="K4686" s="57" t="s">
        <v>6341</v>
      </c>
      <c r="L4686" s="184">
        <v>0</v>
      </c>
      <c r="M4686" s="185">
        <v>80</v>
      </c>
      <c r="N4686" s="186">
        <v>80</v>
      </c>
      <c r="O4686" s="187">
        <f t="shared" si="596"/>
        <v>0</v>
      </c>
      <c r="P4686" s="59">
        <f t="shared" si="593"/>
        <v>100</v>
      </c>
    </row>
    <row r="4687" spans="1:16" s="2" customFormat="1" ht="28.5" outlineLevel="2" x14ac:dyDescent="0.2">
      <c r="A4687" s="217">
        <f t="shared" si="597"/>
        <v>4684</v>
      </c>
      <c r="B4687" s="57" t="s">
        <v>6342</v>
      </c>
      <c r="C4687" s="58" t="s">
        <v>6234</v>
      </c>
      <c r="D4687" s="58" t="s">
        <v>5139</v>
      </c>
      <c r="E4687" s="58" t="s">
        <v>5154</v>
      </c>
      <c r="F4687" s="58" t="s">
        <v>232</v>
      </c>
      <c r="G4687" s="58" t="s">
        <v>103</v>
      </c>
      <c r="H4687" s="58" t="s">
        <v>6271</v>
      </c>
      <c r="I4687" s="58" t="s">
        <v>25</v>
      </c>
      <c r="J4687" s="58" t="s">
        <v>25</v>
      </c>
      <c r="K4687" s="57" t="s">
        <v>6343</v>
      </c>
      <c r="L4687" s="184">
        <v>0</v>
      </c>
      <c r="M4687" s="185">
        <v>80</v>
      </c>
      <c r="N4687" s="186">
        <v>80</v>
      </c>
      <c r="O4687" s="187">
        <f t="shared" si="596"/>
        <v>0</v>
      </c>
      <c r="P4687" s="59">
        <f t="shared" si="593"/>
        <v>100</v>
      </c>
    </row>
    <row r="4688" spans="1:16" s="2" customFormat="1" ht="28.5" outlineLevel="2" x14ac:dyDescent="0.2">
      <c r="A4688" s="217">
        <f t="shared" si="597"/>
        <v>4685</v>
      </c>
      <c r="B4688" s="57" t="s">
        <v>6344</v>
      </c>
      <c r="C4688" s="58" t="s">
        <v>6234</v>
      </c>
      <c r="D4688" s="58" t="s">
        <v>5139</v>
      </c>
      <c r="E4688" s="58" t="s">
        <v>6345</v>
      </c>
      <c r="F4688" s="58" t="s">
        <v>232</v>
      </c>
      <c r="G4688" s="58" t="s">
        <v>103</v>
      </c>
      <c r="H4688" s="58" t="s">
        <v>6271</v>
      </c>
      <c r="I4688" s="58" t="s">
        <v>25</v>
      </c>
      <c r="J4688" s="58" t="s">
        <v>25</v>
      </c>
      <c r="K4688" s="57" t="s">
        <v>6346</v>
      </c>
      <c r="L4688" s="184">
        <v>0</v>
      </c>
      <c r="M4688" s="185">
        <v>100</v>
      </c>
      <c r="N4688" s="186">
        <v>100</v>
      </c>
      <c r="O4688" s="187">
        <f t="shared" si="596"/>
        <v>0</v>
      </c>
      <c r="P4688" s="59">
        <f t="shared" si="593"/>
        <v>100</v>
      </c>
    </row>
    <row r="4689" spans="1:16" s="2" customFormat="1" ht="28.5" outlineLevel="2" x14ac:dyDescent="0.2">
      <c r="A4689" s="217">
        <f t="shared" si="597"/>
        <v>4686</v>
      </c>
      <c r="B4689" s="57" t="s">
        <v>6347</v>
      </c>
      <c r="C4689" s="58" t="s">
        <v>6234</v>
      </c>
      <c r="D4689" s="58" t="s">
        <v>5139</v>
      </c>
      <c r="E4689" s="58" t="s">
        <v>6348</v>
      </c>
      <c r="F4689" s="58" t="s">
        <v>232</v>
      </c>
      <c r="G4689" s="58" t="s">
        <v>103</v>
      </c>
      <c r="H4689" s="58" t="s">
        <v>6271</v>
      </c>
      <c r="I4689" s="58" t="s">
        <v>25</v>
      </c>
      <c r="J4689" s="58" t="s">
        <v>25</v>
      </c>
      <c r="K4689" s="57" t="s">
        <v>6349</v>
      </c>
      <c r="L4689" s="184">
        <v>0</v>
      </c>
      <c r="M4689" s="185">
        <v>41</v>
      </c>
      <c r="N4689" s="186">
        <v>41</v>
      </c>
      <c r="O4689" s="187">
        <f t="shared" si="596"/>
        <v>0</v>
      </c>
      <c r="P4689" s="59">
        <f t="shared" si="593"/>
        <v>100</v>
      </c>
    </row>
    <row r="4690" spans="1:16" s="2" customFormat="1" ht="28.5" outlineLevel="2" x14ac:dyDescent="0.2">
      <c r="A4690" s="217">
        <f t="shared" si="597"/>
        <v>4687</v>
      </c>
      <c r="B4690" s="57" t="s">
        <v>6350</v>
      </c>
      <c r="C4690" s="58" t="s">
        <v>6234</v>
      </c>
      <c r="D4690" s="58" t="s">
        <v>5139</v>
      </c>
      <c r="E4690" s="58" t="s">
        <v>119</v>
      </c>
      <c r="F4690" s="58" t="s">
        <v>232</v>
      </c>
      <c r="G4690" s="58" t="s">
        <v>103</v>
      </c>
      <c r="H4690" s="58" t="s">
        <v>6271</v>
      </c>
      <c r="I4690" s="58" t="s">
        <v>25</v>
      </c>
      <c r="J4690" s="58" t="s">
        <v>25</v>
      </c>
      <c r="K4690" s="57" t="s">
        <v>6351</v>
      </c>
      <c r="L4690" s="184">
        <v>0</v>
      </c>
      <c r="M4690" s="185">
        <v>70</v>
      </c>
      <c r="N4690" s="186">
        <v>70</v>
      </c>
      <c r="O4690" s="187">
        <f t="shared" si="596"/>
        <v>0</v>
      </c>
      <c r="P4690" s="59">
        <f t="shared" ref="P4690:P4753" si="598">N4690/M4690*100</f>
        <v>100</v>
      </c>
    </row>
    <row r="4691" spans="1:16" s="2" customFormat="1" ht="28.5" outlineLevel="2" x14ac:dyDescent="0.2">
      <c r="A4691" s="217">
        <f t="shared" si="597"/>
        <v>4688</v>
      </c>
      <c r="B4691" s="57" t="s">
        <v>6352</v>
      </c>
      <c r="C4691" s="58" t="s">
        <v>6234</v>
      </c>
      <c r="D4691" s="58" t="s">
        <v>5139</v>
      </c>
      <c r="E4691" s="58" t="s">
        <v>5562</v>
      </c>
      <c r="F4691" s="58" t="s">
        <v>232</v>
      </c>
      <c r="G4691" s="58" t="s">
        <v>103</v>
      </c>
      <c r="H4691" s="58" t="s">
        <v>6271</v>
      </c>
      <c r="I4691" s="58" t="s">
        <v>25</v>
      </c>
      <c r="J4691" s="58" t="s">
        <v>25</v>
      </c>
      <c r="K4691" s="57" t="s">
        <v>6353</v>
      </c>
      <c r="L4691" s="184">
        <v>0</v>
      </c>
      <c r="M4691" s="185">
        <v>31</v>
      </c>
      <c r="N4691" s="186">
        <v>26</v>
      </c>
      <c r="O4691" s="187">
        <f t="shared" si="596"/>
        <v>-5</v>
      </c>
      <c r="P4691" s="59">
        <f t="shared" si="598"/>
        <v>83.870967741935488</v>
      </c>
    </row>
    <row r="4692" spans="1:16" s="2" customFormat="1" ht="28.5" outlineLevel="2" x14ac:dyDescent="0.2">
      <c r="A4692" s="217">
        <f t="shared" si="597"/>
        <v>4689</v>
      </c>
      <c r="B4692" s="57" t="s">
        <v>6354</v>
      </c>
      <c r="C4692" s="58" t="s">
        <v>6234</v>
      </c>
      <c r="D4692" s="58" t="s">
        <v>5139</v>
      </c>
      <c r="E4692" s="58" t="s">
        <v>122</v>
      </c>
      <c r="F4692" s="58" t="s">
        <v>232</v>
      </c>
      <c r="G4692" s="58" t="s">
        <v>103</v>
      </c>
      <c r="H4692" s="58" t="s">
        <v>6271</v>
      </c>
      <c r="I4692" s="58" t="s">
        <v>25</v>
      </c>
      <c r="J4692" s="58" t="s">
        <v>25</v>
      </c>
      <c r="K4692" s="57" t="s">
        <v>6355</v>
      </c>
      <c r="L4692" s="184">
        <v>0</v>
      </c>
      <c r="M4692" s="185">
        <v>33</v>
      </c>
      <c r="N4692" s="186">
        <v>33</v>
      </c>
      <c r="O4692" s="187">
        <f t="shared" si="596"/>
        <v>0</v>
      </c>
      <c r="P4692" s="59">
        <f t="shared" si="598"/>
        <v>100</v>
      </c>
    </row>
    <row r="4693" spans="1:16" s="2" customFormat="1" ht="28.5" outlineLevel="2" x14ac:dyDescent="0.2">
      <c r="A4693" s="217">
        <f t="shared" si="597"/>
        <v>4690</v>
      </c>
      <c r="B4693" s="57" t="s">
        <v>6356</v>
      </c>
      <c r="C4693" s="58" t="s">
        <v>6234</v>
      </c>
      <c r="D4693" s="58" t="s">
        <v>5139</v>
      </c>
      <c r="E4693" s="58" t="s">
        <v>4571</v>
      </c>
      <c r="F4693" s="58" t="s">
        <v>232</v>
      </c>
      <c r="G4693" s="58" t="s">
        <v>103</v>
      </c>
      <c r="H4693" s="58" t="s">
        <v>6271</v>
      </c>
      <c r="I4693" s="58" t="s">
        <v>25</v>
      </c>
      <c r="J4693" s="58" t="s">
        <v>25</v>
      </c>
      <c r="K4693" s="57" t="s">
        <v>6357</v>
      </c>
      <c r="L4693" s="184">
        <v>0</v>
      </c>
      <c r="M4693" s="185">
        <v>73</v>
      </c>
      <c r="N4693" s="186">
        <v>73</v>
      </c>
      <c r="O4693" s="187">
        <f t="shared" si="596"/>
        <v>0</v>
      </c>
      <c r="P4693" s="59">
        <f t="shared" si="598"/>
        <v>100</v>
      </c>
    </row>
    <row r="4694" spans="1:16" s="2" customFormat="1" ht="28.5" outlineLevel="2" x14ac:dyDescent="0.2">
      <c r="A4694" s="217">
        <f t="shared" si="597"/>
        <v>4691</v>
      </c>
      <c r="B4694" s="57" t="s">
        <v>6358</v>
      </c>
      <c r="C4694" s="58" t="s">
        <v>6234</v>
      </c>
      <c r="D4694" s="58" t="s">
        <v>5139</v>
      </c>
      <c r="E4694" s="58" t="s">
        <v>6359</v>
      </c>
      <c r="F4694" s="58" t="s">
        <v>232</v>
      </c>
      <c r="G4694" s="58" t="s">
        <v>103</v>
      </c>
      <c r="H4694" s="58" t="s">
        <v>6271</v>
      </c>
      <c r="I4694" s="58" t="s">
        <v>25</v>
      </c>
      <c r="J4694" s="58" t="s">
        <v>25</v>
      </c>
      <c r="K4694" s="57" t="s">
        <v>6360</v>
      </c>
      <c r="L4694" s="184">
        <v>0</v>
      </c>
      <c r="M4694" s="185">
        <v>76</v>
      </c>
      <c r="N4694" s="186">
        <v>76</v>
      </c>
      <c r="O4694" s="187">
        <f t="shared" si="596"/>
        <v>0</v>
      </c>
      <c r="P4694" s="59">
        <f t="shared" si="598"/>
        <v>100</v>
      </c>
    </row>
    <row r="4695" spans="1:16" s="2" customFormat="1" ht="28.5" outlineLevel="2" x14ac:dyDescent="0.2">
      <c r="A4695" s="217">
        <f t="shared" si="597"/>
        <v>4692</v>
      </c>
      <c r="B4695" s="57" t="s">
        <v>6361</v>
      </c>
      <c r="C4695" s="58" t="s">
        <v>6234</v>
      </c>
      <c r="D4695" s="58" t="s">
        <v>5139</v>
      </c>
      <c r="E4695" s="58" t="s">
        <v>6362</v>
      </c>
      <c r="F4695" s="58" t="s">
        <v>232</v>
      </c>
      <c r="G4695" s="58" t="s">
        <v>103</v>
      </c>
      <c r="H4695" s="58" t="s">
        <v>6271</v>
      </c>
      <c r="I4695" s="58" t="s">
        <v>25</v>
      </c>
      <c r="J4695" s="58" t="s">
        <v>25</v>
      </c>
      <c r="K4695" s="57" t="s">
        <v>6363</v>
      </c>
      <c r="L4695" s="184">
        <v>0</v>
      </c>
      <c r="M4695" s="185">
        <v>72</v>
      </c>
      <c r="N4695" s="186">
        <v>71</v>
      </c>
      <c r="O4695" s="187">
        <f t="shared" si="596"/>
        <v>-1</v>
      </c>
      <c r="P4695" s="59">
        <f t="shared" si="598"/>
        <v>98.611111111111114</v>
      </c>
    </row>
    <row r="4696" spans="1:16" s="2" customFormat="1" ht="28.5" outlineLevel="2" x14ac:dyDescent="0.2">
      <c r="A4696" s="217">
        <f t="shared" si="597"/>
        <v>4693</v>
      </c>
      <c r="B4696" s="57" t="s">
        <v>6364</v>
      </c>
      <c r="C4696" s="58" t="s">
        <v>6234</v>
      </c>
      <c r="D4696" s="58" t="s">
        <v>5139</v>
      </c>
      <c r="E4696" s="58" t="s">
        <v>2791</v>
      </c>
      <c r="F4696" s="58" t="s">
        <v>232</v>
      </c>
      <c r="G4696" s="58" t="s">
        <v>103</v>
      </c>
      <c r="H4696" s="58" t="s">
        <v>6271</v>
      </c>
      <c r="I4696" s="58" t="s">
        <v>25</v>
      </c>
      <c r="J4696" s="58" t="s">
        <v>25</v>
      </c>
      <c r="K4696" s="57" t="s">
        <v>6365</v>
      </c>
      <c r="L4696" s="184">
        <v>0</v>
      </c>
      <c r="M4696" s="185">
        <v>67</v>
      </c>
      <c r="N4696" s="186">
        <v>67</v>
      </c>
      <c r="O4696" s="187">
        <f t="shared" si="596"/>
        <v>0</v>
      </c>
      <c r="P4696" s="59">
        <f t="shared" si="598"/>
        <v>100</v>
      </c>
    </row>
    <row r="4697" spans="1:16" s="2" customFormat="1" ht="28.5" outlineLevel="2" x14ac:dyDescent="0.2">
      <c r="A4697" s="217">
        <f t="shared" si="597"/>
        <v>4694</v>
      </c>
      <c r="B4697" s="57" t="s">
        <v>6366</v>
      </c>
      <c r="C4697" s="58" t="s">
        <v>6234</v>
      </c>
      <c r="D4697" s="58" t="s">
        <v>5139</v>
      </c>
      <c r="E4697" s="58" t="s">
        <v>459</v>
      </c>
      <c r="F4697" s="58" t="s">
        <v>232</v>
      </c>
      <c r="G4697" s="58" t="s">
        <v>103</v>
      </c>
      <c r="H4697" s="58" t="s">
        <v>6271</v>
      </c>
      <c r="I4697" s="58" t="s">
        <v>25</v>
      </c>
      <c r="J4697" s="58" t="s">
        <v>25</v>
      </c>
      <c r="K4697" s="57" t="s">
        <v>6367</v>
      </c>
      <c r="L4697" s="184">
        <v>0</v>
      </c>
      <c r="M4697" s="185">
        <v>73</v>
      </c>
      <c r="N4697" s="186">
        <v>73</v>
      </c>
      <c r="O4697" s="187">
        <f t="shared" si="596"/>
        <v>0</v>
      </c>
      <c r="P4697" s="59">
        <f t="shared" si="598"/>
        <v>100</v>
      </c>
    </row>
    <row r="4698" spans="1:16" s="2" customFormat="1" ht="28.5" outlineLevel="2" x14ac:dyDescent="0.2">
      <c r="A4698" s="217">
        <f t="shared" si="597"/>
        <v>4695</v>
      </c>
      <c r="B4698" s="57" t="s">
        <v>6368</v>
      </c>
      <c r="C4698" s="58" t="s">
        <v>6234</v>
      </c>
      <c r="D4698" s="58" t="s">
        <v>5139</v>
      </c>
      <c r="E4698" s="58" t="s">
        <v>267</v>
      </c>
      <c r="F4698" s="58" t="s">
        <v>232</v>
      </c>
      <c r="G4698" s="58" t="s">
        <v>103</v>
      </c>
      <c r="H4698" s="58" t="s">
        <v>6271</v>
      </c>
      <c r="I4698" s="58" t="s">
        <v>25</v>
      </c>
      <c r="J4698" s="58" t="s">
        <v>25</v>
      </c>
      <c r="K4698" s="57" t="s">
        <v>6369</v>
      </c>
      <c r="L4698" s="184">
        <v>0</v>
      </c>
      <c r="M4698" s="185">
        <v>80</v>
      </c>
      <c r="N4698" s="186">
        <v>80</v>
      </c>
      <c r="O4698" s="187">
        <f t="shared" si="596"/>
        <v>0</v>
      </c>
      <c r="P4698" s="59">
        <f t="shared" si="598"/>
        <v>100</v>
      </c>
    </row>
    <row r="4699" spans="1:16" s="2" customFormat="1" ht="28.5" outlineLevel="2" x14ac:dyDescent="0.2">
      <c r="A4699" s="217">
        <f t="shared" si="597"/>
        <v>4696</v>
      </c>
      <c r="B4699" s="57" t="s">
        <v>6370</v>
      </c>
      <c r="C4699" s="58" t="s">
        <v>6234</v>
      </c>
      <c r="D4699" s="58" t="s">
        <v>5139</v>
      </c>
      <c r="E4699" s="58" t="s">
        <v>6371</v>
      </c>
      <c r="F4699" s="58" t="s">
        <v>232</v>
      </c>
      <c r="G4699" s="58" t="s">
        <v>103</v>
      </c>
      <c r="H4699" s="58" t="s">
        <v>6271</v>
      </c>
      <c r="I4699" s="58" t="s">
        <v>25</v>
      </c>
      <c r="J4699" s="58" t="s">
        <v>25</v>
      </c>
      <c r="K4699" s="57" t="s">
        <v>6372</v>
      </c>
      <c r="L4699" s="184">
        <v>0</v>
      </c>
      <c r="M4699" s="185">
        <v>41</v>
      </c>
      <c r="N4699" s="186">
        <v>41</v>
      </c>
      <c r="O4699" s="187">
        <f t="shared" si="596"/>
        <v>0</v>
      </c>
      <c r="P4699" s="59">
        <f t="shared" si="598"/>
        <v>100</v>
      </c>
    </row>
    <row r="4700" spans="1:16" s="2" customFormat="1" ht="14.25" customHeight="1" outlineLevel="2" x14ac:dyDescent="0.2">
      <c r="A4700" s="217">
        <f t="shared" si="597"/>
        <v>4697</v>
      </c>
      <c r="B4700" s="57" t="s">
        <v>6373</v>
      </c>
      <c r="C4700" s="58" t="s">
        <v>6234</v>
      </c>
      <c r="D4700" s="58" t="s">
        <v>5139</v>
      </c>
      <c r="E4700" s="58" t="s">
        <v>6374</v>
      </c>
      <c r="F4700" s="58" t="s">
        <v>232</v>
      </c>
      <c r="G4700" s="58" t="s">
        <v>103</v>
      </c>
      <c r="H4700" s="58" t="s">
        <v>6271</v>
      </c>
      <c r="I4700" s="58" t="s">
        <v>25</v>
      </c>
      <c r="J4700" s="58" t="s">
        <v>25</v>
      </c>
      <c r="K4700" s="57" t="s">
        <v>6375</v>
      </c>
      <c r="L4700" s="184">
        <v>0</v>
      </c>
      <c r="M4700" s="185">
        <v>67</v>
      </c>
      <c r="N4700" s="186">
        <v>67</v>
      </c>
      <c r="O4700" s="187">
        <f t="shared" si="596"/>
        <v>0</v>
      </c>
      <c r="P4700" s="59">
        <f t="shared" si="598"/>
        <v>100</v>
      </c>
    </row>
    <row r="4701" spans="1:16" s="2" customFormat="1" ht="28.5" outlineLevel="2" x14ac:dyDescent="0.2">
      <c r="A4701" s="217">
        <f t="shared" si="597"/>
        <v>4698</v>
      </c>
      <c r="B4701" s="57" t="s">
        <v>6376</v>
      </c>
      <c r="C4701" s="58" t="s">
        <v>6234</v>
      </c>
      <c r="D4701" s="58" t="s">
        <v>5139</v>
      </c>
      <c r="E4701" s="58" t="s">
        <v>6377</v>
      </c>
      <c r="F4701" s="58" t="s">
        <v>232</v>
      </c>
      <c r="G4701" s="58" t="s">
        <v>103</v>
      </c>
      <c r="H4701" s="58" t="s">
        <v>6271</v>
      </c>
      <c r="I4701" s="58" t="s">
        <v>25</v>
      </c>
      <c r="J4701" s="58" t="s">
        <v>25</v>
      </c>
      <c r="K4701" s="57" t="s">
        <v>6378</v>
      </c>
      <c r="L4701" s="184">
        <v>0</v>
      </c>
      <c r="M4701" s="185">
        <v>72</v>
      </c>
      <c r="N4701" s="186">
        <v>72</v>
      </c>
      <c r="O4701" s="187">
        <f t="shared" si="596"/>
        <v>0</v>
      </c>
      <c r="P4701" s="59">
        <f t="shared" si="598"/>
        <v>100</v>
      </c>
    </row>
    <row r="4702" spans="1:16" s="2" customFormat="1" ht="14.25" customHeight="1" outlineLevel="2" x14ac:dyDescent="0.2">
      <c r="A4702" s="217">
        <f t="shared" si="597"/>
        <v>4699</v>
      </c>
      <c r="B4702" s="57" t="s">
        <v>6379</v>
      </c>
      <c r="C4702" s="58" t="s">
        <v>6234</v>
      </c>
      <c r="D4702" s="58" t="s">
        <v>5139</v>
      </c>
      <c r="E4702" s="58" t="s">
        <v>6380</v>
      </c>
      <c r="F4702" s="58" t="s">
        <v>232</v>
      </c>
      <c r="G4702" s="58" t="s">
        <v>103</v>
      </c>
      <c r="H4702" s="58" t="s">
        <v>6271</v>
      </c>
      <c r="I4702" s="58" t="s">
        <v>25</v>
      </c>
      <c r="J4702" s="58" t="s">
        <v>25</v>
      </c>
      <c r="K4702" s="57" t="s">
        <v>6381</v>
      </c>
      <c r="L4702" s="184">
        <v>0</v>
      </c>
      <c r="M4702" s="185">
        <v>70</v>
      </c>
      <c r="N4702" s="186">
        <v>70</v>
      </c>
      <c r="O4702" s="187">
        <f t="shared" si="596"/>
        <v>0</v>
      </c>
      <c r="P4702" s="59">
        <f t="shared" si="598"/>
        <v>100</v>
      </c>
    </row>
    <row r="4703" spans="1:16" s="2" customFormat="1" ht="28.5" outlineLevel="2" x14ac:dyDescent="0.2">
      <c r="A4703" s="217">
        <f t="shared" si="597"/>
        <v>4700</v>
      </c>
      <c r="B4703" s="57" t="s">
        <v>6382</v>
      </c>
      <c r="C4703" s="58" t="s">
        <v>6234</v>
      </c>
      <c r="D4703" s="58" t="s">
        <v>5139</v>
      </c>
      <c r="E4703" s="58" t="s">
        <v>6383</v>
      </c>
      <c r="F4703" s="58" t="s">
        <v>232</v>
      </c>
      <c r="G4703" s="58" t="s">
        <v>103</v>
      </c>
      <c r="H4703" s="58" t="s">
        <v>6271</v>
      </c>
      <c r="I4703" s="58" t="s">
        <v>25</v>
      </c>
      <c r="J4703" s="58" t="s">
        <v>25</v>
      </c>
      <c r="K4703" s="57" t="s">
        <v>6384</v>
      </c>
      <c r="L4703" s="184">
        <v>0</v>
      </c>
      <c r="M4703" s="185">
        <v>80</v>
      </c>
      <c r="N4703" s="186">
        <v>80</v>
      </c>
      <c r="O4703" s="187">
        <f t="shared" si="596"/>
        <v>0</v>
      </c>
      <c r="P4703" s="59">
        <f t="shared" si="598"/>
        <v>100</v>
      </c>
    </row>
    <row r="4704" spans="1:16" s="2" customFormat="1" ht="28.5" outlineLevel="2" x14ac:dyDescent="0.2">
      <c r="A4704" s="217">
        <f t="shared" si="597"/>
        <v>4701</v>
      </c>
      <c r="B4704" s="57" t="s">
        <v>6385</v>
      </c>
      <c r="C4704" s="58" t="s">
        <v>6234</v>
      </c>
      <c r="D4704" s="58" t="s">
        <v>5139</v>
      </c>
      <c r="E4704" s="58" t="s">
        <v>6386</v>
      </c>
      <c r="F4704" s="58" t="s">
        <v>232</v>
      </c>
      <c r="G4704" s="58" t="s">
        <v>103</v>
      </c>
      <c r="H4704" s="58" t="s">
        <v>6271</v>
      </c>
      <c r="I4704" s="58" t="s">
        <v>25</v>
      </c>
      <c r="J4704" s="58" t="s">
        <v>25</v>
      </c>
      <c r="K4704" s="57" t="s">
        <v>6387</v>
      </c>
      <c r="L4704" s="184">
        <v>0</v>
      </c>
      <c r="M4704" s="185">
        <v>80</v>
      </c>
      <c r="N4704" s="186">
        <v>80</v>
      </c>
      <c r="O4704" s="187">
        <f t="shared" si="596"/>
        <v>0</v>
      </c>
      <c r="P4704" s="59">
        <f t="shared" si="598"/>
        <v>100</v>
      </c>
    </row>
    <row r="4705" spans="1:16" s="2" customFormat="1" ht="28.5" outlineLevel="2" x14ac:dyDescent="0.2">
      <c r="A4705" s="217">
        <f t="shared" si="597"/>
        <v>4702</v>
      </c>
      <c r="B4705" s="57" t="s">
        <v>6388</v>
      </c>
      <c r="C4705" s="58" t="s">
        <v>6234</v>
      </c>
      <c r="D4705" s="58" t="s">
        <v>5139</v>
      </c>
      <c r="E4705" s="58" t="s">
        <v>2112</v>
      </c>
      <c r="F4705" s="58" t="s">
        <v>232</v>
      </c>
      <c r="G4705" s="58" t="s">
        <v>103</v>
      </c>
      <c r="H4705" s="58" t="s">
        <v>6271</v>
      </c>
      <c r="I4705" s="58" t="s">
        <v>25</v>
      </c>
      <c r="J4705" s="58" t="s">
        <v>25</v>
      </c>
      <c r="K4705" s="57" t="s">
        <v>6389</v>
      </c>
      <c r="L4705" s="184">
        <v>0</v>
      </c>
      <c r="M4705" s="185">
        <v>54</v>
      </c>
      <c r="N4705" s="186">
        <v>54</v>
      </c>
      <c r="O4705" s="187">
        <f t="shared" si="596"/>
        <v>0</v>
      </c>
      <c r="P4705" s="59">
        <f t="shared" si="598"/>
        <v>100</v>
      </c>
    </row>
    <row r="4706" spans="1:16" s="2" customFormat="1" ht="28.5" outlineLevel="2" x14ac:dyDescent="0.2">
      <c r="A4706" s="217">
        <f t="shared" si="597"/>
        <v>4703</v>
      </c>
      <c r="B4706" s="57" t="s">
        <v>6390</v>
      </c>
      <c r="C4706" s="58" t="s">
        <v>6234</v>
      </c>
      <c r="D4706" s="58" t="s">
        <v>5139</v>
      </c>
      <c r="E4706" s="58" t="s">
        <v>2112</v>
      </c>
      <c r="F4706" s="58" t="s">
        <v>232</v>
      </c>
      <c r="G4706" s="58" t="s">
        <v>103</v>
      </c>
      <c r="H4706" s="58" t="s">
        <v>6271</v>
      </c>
      <c r="I4706" s="58" t="s">
        <v>25</v>
      </c>
      <c r="J4706" s="58" t="s">
        <v>25</v>
      </c>
      <c r="K4706" s="57" t="s">
        <v>6391</v>
      </c>
      <c r="L4706" s="184">
        <v>0</v>
      </c>
      <c r="M4706" s="185">
        <v>50</v>
      </c>
      <c r="N4706" s="186">
        <v>50</v>
      </c>
      <c r="O4706" s="187">
        <f t="shared" si="596"/>
        <v>0</v>
      </c>
      <c r="P4706" s="59">
        <f t="shared" si="598"/>
        <v>100</v>
      </c>
    </row>
    <row r="4707" spans="1:16" s="2" customFormat="1" ht="28.5" outlineLevel="2" x14ac:dyDescent="0.2">
      <c r="A4707" s="217">
        <f t="shared" si="597"/>
        <v>4704</v>
      </c>
      <c r="B4707" s="57" t="s">
        <v>6392</v>
      </c>
      <c r="C4707" s="58" t="s">
        <v>6234</v>
      </c>
      <c r="D4707" s="58" t="s">
        <v>5139</v>
      </c>
      <c r="E4707" s="58" t="s">
        <v>5419</v>
      </c>
      <c r="F4707" s="58" t="s">
        <v>232</v>
      </c>
      <c r="G4707" s="58" t="s">
        <v>103</v>
      </c>
      <c r="H4707" s="58" t="s">
        <v>6271</v>
      </c>
      <c r="I4707" s="58" t="s">
        <v>25</v>
      </c>
      <c r="J4707" s="58" t="s">
        <v>25</v>
      </c>
      <c r="K4707" s="57" t="s">
        <v>6393</v>
      </c>
      <c r="L4707" s="184">
        <v>0</v>
      </c>
      <c r="M4707" s="185">
        <v>82</v>
      </c>
      <c r="N4707" s="186">
        <v>82</v>
      </c>
      <c r="O4707" s="187">
        <f t="shared" si="596"/>
        <v>0</v>
      </c>
      <c r="P4707" s="59">
        <f t="shared" si="598"/>
        <v>100</v>
      </c>
    </row>
    <row r="4708" spans="1:16" s="2" customFormat="1" ht="28.5" outlineLevel="2" x14ac:dyDescent="0.2">
      <c r="A4708" s="217">
        <f t="shared" si="597"/>
        <v>4705</v>
      </c>
      <c r="B4708" s="57" t="s">
        <v>6394</v>
      </c>
      <c r="C4708" s="58" t="s">
        <v>6234</v>
      </c>
      <c r="D4708" s="58" t="s">
        <v>5139</v>
      </c>
      <c r="E4708" s="58" t="s">
        <v>6395</v>
      </c>
      <c r="F4708" s="58" t="s">
        <v>232</v>
      </c>
      <c r="G4708" s="58" t="s">
        <v>103</v>
      </c>
      <c r="H4708" s="58" t="s">
        <v>6271</v>
      </c>
      <c r="I4708" s="58" t="s">
        <v>25</v>
      </c>
      <c r="J4708" s="58" t="s">
        <v>25</v>
      </c>
      <c r="K4708" s="57" t="s">
        <v>6396</v>
      </c>
      <c r="L4708" s="184">
        <v>0</v>
      </c>
      <c r="M4708" s="185">
        <v>60</v>
      </c>
      <c r="N4708" s="186">
        <v>60</v>
      </c>
      <c r="O4708" s="187">
        <f t="shared" si="596"/>
        <v>0</v>
      </c>
      <c r="P4708" s="59">
        <f t="shared" si="598"/>
        <v>100</v>
      </c>
    </row>
    <row r="4709" spans="1:16" s="2" customFormat="1" ht="28.5" outlineLevel="1" x14ac:dyDescent="0.2">
      <c r="A4709" s="218">
        <f t="shared" si="597"/>
        <v>4706</v>
      </c>
      <c r="B4709" s="60" t="s">
        <v>6397</v>
      </c>
      <c r="C4709" s="61">
        <v>236650</v>
      </c>
      <c r="D4709" s="61">
        <v>2001</v>
      </c>
      <c r="E4709" s="61"/>
      <c r="F4709" s="61"/>
      <c r="G4709" s="61"/>
      <c r="H4709" s="151" t="s">
        <v>6398</v>
      </c>
      <c r="I4709" s="61"/>
      <c r="J4709" s="61"/>
      <c r="K4709" s="63"/>
      <c r="L4709" s="65">
        <f>SUM(L4710:L4736)</f>
        <v>4000</v>
      </c>
      <c r="M4709" s="65">
        <f t="shared" ref="M4709:O4709" si="599">SUM(M4710:M4736)</f>
        <v>970</v>
      </c>
      <c r="N4709" s="65">
        <f t="shared" si="599"/>
        <v>970</v>
      </c>
      <c r="O4709" s="66">
        <f t="shared" si="599"/>
        <v>0</v>
      </c>
      <c r="P4709" s="18">
        <f t="shared" si="598"/>
        <v>100</v>
      </c>
    </row>
    <row r="4710" spans="1:16" s="2" customFormat="1" outlineLevel="2" x14ac:dyDescent="0.2">
      <c r="A4710" s="217">
        <f t="shared" si="597"/>
        <v>4707</v>
      </c>
      <c r="B4710" s="57" t="s">
        <v>6399</v>
      </c>
      <c r="C4710" s="58" t="s">
        <v>6234</v>
      </c>
      <c r="D4710" s="58" t="s">
        <v>5139</v>
      </c>
      <c r="E4710" s="58" t="s">
        <v>25</v>
      </c>
      <c r="F4710" s="58" t="s">
        <v>6400</v>
      </c>
      <c r="G4710" s="58" t="s">
        <v>221</v>
      </c>
      <c r="H4710" s="58" t="s">
        <v>6398</v>
      </c>
      <c r="I4710" s="58" t="s">
        <v>25</v>
      </c>
      <c r="J4710" s="58" t="s">
        <v>25</v>
      </c>
      <c r="K4710" s="57"/>
      <c r="L4710" s="184">
        <v>4000</v>
      </c>
      <c r="M4710" s="185">
        <v>0</v>
      </c>
      <c r="N4710" s="186">
        <v>0</v>
      </c>
      <c r="O4710" s="187">
        <f t="shared" ref="O4710:O4736" si="600">N4710-M4710</f>
        <v>0</v>
      </c>
      <c r="P4710" s="59" t="s">
        <v>8417</v>
      </c>
    </row>
    <row r="4711" spans="1:16" s="2" customFormat="1" ht="28.5" outlineLevel="2" x14ac:dyDescent="0.2">
      <c r="A4711" s="217">
        <f t="shared" si="597"/>
        <v>4708</v>
      </c>
      <c r="B4711" s="57" t="s">
        <v>6401</v>
      </c>
      <c r="C4711" s="58" t="s">
        <v>6234</v>
      </c>
      <c r="D4711" s="58" t="s">
        <v>5139</v>
      </c>
      <c r="E4711" s="58" t="s">
        <v>25</v>
      </c>
      <c r="F4711" s="58" t="s">
        <v>4863</v>
      </c>
      <c r="G4711" s="58" t="s">
        <v>86</v>
      </c>
      <c r="H4711" s="58" t="s">
        <v>6398</v>
      </c>
      <c r="I4711" s="58" t="s">
        <v>25</v>
      </c>
      <c r="J4711" s="58" t="s">
        <v>25</v>
      </c>
      <c r="K4711" s="57" t="s">
        <v>6402</v>
      </c>
      <c r="L4711" s="184">
        <v>0</v>
      </c>
      <c r="M4711" s="185">
        <v>55</v>
      </c>
      <c r="N4711" s="186">
        <v>55</v>
      </c>
      <c r="O4711" s="187">
        <f t="shared" si="600"/>
        <v>0</v>
      </c>
      <c r="P4711" s="59">
        <f t="shared" si="598"/>
        <v>100</v>
      </c>
    </row>
    <row r="4712" spans="1:16" s="2" customFormat="1" ht="28.5" outlineLevel="2" x14ac:dyDescent="0.2">
      <c r="A4712" s="217">
        <f t="shared" si="597"/>
        <v>4709</v>
      </c>
      <c r="B4712" s="57" t="s">
        <v>6403</v>
      </c>
      <c r="C4712" s="58" t="s">
        <v>6234</v>
      </c>
      <c r="D4712" s="58" t="s">
        <v>5139</v>
      </c>
      <c r="E4712" s="58" t="s">
        <v>25</v>
      </c>
      <c r="F4712" s="58" t="s">
        <v>4863</v>
      </c>
      <c r="G4712" s="58" t="s">
        <v>86</v>
      </c>
      <c r="H4712" s="58" t="s">
        <v>6398</v>
      </c>
      <c r="I4712" s="58" t="s">
        <v>25</v>
      </c>
      <c r="J4712" s="58" t="s">
        <v>25</v>
      </c>
      <c r="K4712" s="57" t="s">
        <v>6404</v>
      </c>
      <c r="L4712" s="184">
        <v>0</v>
      </c>
      <c r="M4712" s="185">
        <v>14</v>
      </c>
      <c r="N4712" s="186">
        <v>14</v>
      </c>
      <c r="O4712" s="187">
        <f t="shared" si="600"/>
        <v>0</v>
      </c>
      <c r="P4712" s="59">
        <f t="shared" si="598"/>
        <v>100</v>
      </c>
    </row>
    <row r="4713" spans="1:16" s="2" customFormat="1" ht="28.5" outlineLevel="2" x14ac:dyDescent="0.2">
      <c r="A4713" s="217">
        <f t="shared" si="597"/>
        <v>4710</v>
      </c>
      <c r="B4713" s="57" t="s">
        <v>6405</v>
      </c>
      <c r="C4713" s="58" t="s">
        <v>6234</v>
      </c>
      <c r="D4713" s="58" t="s">
        <v>5139</v>
      </c>
      <c r="E4713" s="58" t="s">
        <v>25</v>
      </c>
      <c r="F4713" s="58" t="s">
        <v>89</v>
      </c>
      <c r="G4713" s="58" t="s">
        <v>86</v>
      </c>
      <c r="H4713" s="58" t="s">
        <v>6398</v>
      </c>
      <c r="I4713" s="58" t="s">
        <v>25</v>
      </c>
      <c r="J4713" s="58" t="s">
        <v>25</v>
      </c>
      <c r="K4713" s="57" t="s">
        <v>6406</v>
      </c>
      <c r="L4713" s="184">
        <v>0</v>
      </c>
      <c r="M4713" s="185">
        <v>30</v>
      </c>
      <c r="N4713" s="186">
        <v>30</v>
      </c>
      <c r="O4713" s="187">
        <f t="shared" si="600"/>
        <v>0</v>
      </c>
      <c r="P4713" s="59">
        <f t="shared" si="598"/>
        <v>100</v>
      </c>
    </row>
    <row r="4714" spans="1:16" s="2" customFormat="1" ht="28.5" outlineLevel="2" x14ac:dyDescent="0.2">
      <c r="A4714" s="217">
        <f t="shared" si="597"/>
        <v>4711</v>
      </c>
      <c r="B4714" s="57" t="s">
        <v>6407</v>
      </c>
      <c r="C4714" s="58" t="s">
        <v>6234</v>
      </c>
      <c r="D4714" s="58" t="s">
        <v>5139</v>
      </c>
      <c r="E4714" s="58" t="s">
        <v>25</v>
      </c>
      <c r="F4714" s="58" t="s">
        <v>252</v>
      </c>
      <c r="G4714" s="58" t="s">
        <v>159</v>
      </c>
      <c r="H4714" s="58" t="s">
        <v>6398</v>
      </c>
      <c r="I4714" s="58" t="s">
        <v>25</v>
      </c>
      <c r="J4714" s="58" t="s">
        <v>25</v>
      </c>
      <c r="K4714" s="57" t="s">
        <v>6408</v>
      </c>
      <c r="L4714" s="184">
        <v>0</v>
      </c>
      <c r="M4714" s="185">
        <v>31</v>
      </c>
      <c r="N4714" s="186">
        <v>31</v>
      </c>
      <c r="O4714" s="187">
        <f t="shared" si="600"/>
        <v>0</v>
      </c>
      <c r="P4714" s="59">
        <f t="shared" si="598"/>
        <v>100</v>
      </c>
    </row>
    <row r="4715" spans="1:16" s="2" customFormat="1" ht="28.5" outlineLevel="2" x14ac:dyDescent="0.2">
      <c r="A4715" s="217">
        <f t="shared" si="597"/>
        <v>4712</v>
      </c>
      <c r="B4715" s="57" t="s">
        <v>6409</v>
      </c>
      <c r="C4715" s="58" t="s">
        <v>6234</v>
      </c>
      <c r="D4715" s="58" t="s">
        <v>5139</v>
      </c>
      <c r="E4715" s="58" t="s">
        <v>25</v>
      </c>
      <c r="F4715" s="58" t="s">
        <v>252</v>
      </c>
      <c r="G4715" s="58" t="s">
        <v>86</v>
      </c>
      <c r="H4715" s="58" t="s">
        <v>6398</v>
      </c>
      <c r="I4715" s="58" t="s">
        <v>25</v>
      </c>
      <c r="J4715" s="58" t="s">
        <v>25</v>
      </c>
      <c r="K4715" s="57" t="s">
        <v>6410</v>
      </c>
      <c r="L4715" s="184">
        <v>0</v>
      </c>
      <c r="M4715" s="185">
        <v>25</v>
      </c>
      <c r="N4715" s="186">
        <v>25</v>
      </c>
      <c r="O4715" s="187">
        <f t="shared" si="600"/>
        <v>0</v>
      </c>
      <c r="P4715" s="59">
        <f t="shared" si="598"/>
        <v>100</v>
      </c>
    </row>
    <row r="4716" spans="1:16" s="2" customFormat="1" ht="28.5" outlineLevel="2" x14ac:dyDescent="0.2">
      <c r="A4716" s="217">
        <f t="shared" si="597"/>
        <v>4713</v>
      </c>
      <c r="B4716" s="57" t="s">
        <v>6411</v>
      </c>
      <c r="C4716" s="58" t="s">
        <v>6234</v>
      </c>
      <c r="D4716" s="58" t="s">
        <v>5139</v>
      </c>
      <c r="E4716" s="58" t="s">
        <v>25</v>
      </c>
      <c r="F4716" s="58" t="s">
        <v>252</v>
      </c>
      <c r="G4716" s="58" t="s">
        <v>764</v>
      </c>
      <c r="H4716" s="58" t="s">
        <v>6398</v>
      </c>
      <c r="I4716" s="58" t="s">
        <v>25</v>
      </c>
      <c r="J4716" s="58" t="s">
        <v>25</v>
      </c>
      <c r="K4716" s="57" t="s">
        <v>6412</v>
      </c>
      <c r="L4716" s="184">
        <v>0</v>
      </c>
      <c r="M4716" s="185">
        <v>42</v>
      </c>
      <c r="N4716" s="186">
        <v>42</v>
      </c>
      <c r="O4716" s="187">
        <f t="shared" si="600"/>
        <v>0</v>
      </c>
      <c r="P4716" s="59">
        <f t="shared" si="598"/>
        <v>100</v>
      </c>
    </row>
    <row r="4717" spans="1:16" s="2" customFormat="1" ht="28.5" outlineLevel="2" x14ac:dyDescent="0.2">
      <c r="A4717" s="217">
        <f t="shared" si="597"/>
        <v>4714</v>
      </c>
      <c r="B4717" s="57" t="s">
        <v>6413</v>
      </c>
      <c r="C4717" s="58" t="s">
        <v>6234</v>
      </c>
      <c r="D4717" s="58" t="s">
        <v>5139</v>
      </c>
      <c r="E4717" s="58" t="s">
        <v>25</v>
      </c>
      <c r="F4717" s="58" t="s">
        <v>232</v>
      </c>
      <c r="G4717" s="58" t="s">
        <v>86</v>
      </c>
      <c r="H4717" s="58" t="s">
        <v>6398</v>
      </c>
      <c r="I4717" s="58" t="s">
        <v>25</v>
      </c>
      <c r="J4717" s="58" t="s">
        <v>25</v>
      </c>
      <c r="K4717" s="57" t="s">
        <v>6414</v>
      </c>
      <c r="L4717" s="184">
        <v>0</v>
      </c>
      <c r="M4717" s="185">
        <v>42</v>
      </c>
      <c r="N4717" s="186">
        <v>42</v>
      </c>
      <c r="O4717" s="187">
        <f t="shared" si="600"/>
        <v>0</v>
      </c>
      <c r="P4717" s="59">
        <f t="shared" si="598"/>
        <v>100</v>
      </c>
    </row>
    <row r="4718" spans="1:16" s="2" customFormat="1" ht="28.5" outlineLevel="2" x14ac:dyDescent="0.2">
      <c r="A4718" s="217">
        <f t="shared" si="597"/>
        <v>4715</v>
      </c>
      <c r="B4718" s="57" t="s">
        <v>6415</v>
      </c>
      <c r="C4718" s="58" t="s">
        <v>6234</v>
      </c>
      <c r="D4718" s="58" t="s">
        <v>5139</v>
      </c>
      <c r="E4718" s="58" t="s">
        <v>25</v>
      </c>
      <c r="F4718" s="58" t="s">
        <v>232</v>
      </c>
      <c r="G4718" s="58" t="s">
        <v>86</v>
      </c>
      <c r="H4718" s="58" t="s">
        <v>6398</v>
      </c>
      <c r="I4718" s="58" t="s">
        <v>25</v>
      </c>
      <c r="J4718" s="58" t="s">
        <v>25</v>
      </c>
      <c r="K4718" s="57" t="s">
        <v>6416</v>
      </c>
      <c r="L4718" s="184">
        <v>0</v>
      </c>
      <c r="M4718" s="185">
        <v>55</v>
      </c>
      <c r="N4718" s="186">
        <v>55</v>
      </c>
      <c r="O4718" s="187">
        <f t="shared" si="600"/>
        <v>0</v>
      </c>
      <c r="P4718" s="59">
        <f t="shared" si="598"/>
        <v>100</v>
      </c>
    </row>
    <row r="4719" spans="1:16" s="2" customFormat="1" ht="28.5" outlineLevel="2" x14ac:dyDescent="0.2">
      <c r="A4719" s="217">
        <f t="shared" si="597"/>
        <v>4716</v>
      </c>
      <c r="B4719" s="57" t="s">
        <v>6417</v>
      </c>
      <c r="C4719" s="58" t="s">
        <v>6234</v>
      </c>
      <c r="D4719" s="58" t="s">
        <v>5139</v>
      </c>
      <c r="E4719" s="58" t="s">
        <v>25</v>
      </c>
      <c r="F4719" s="58" t="s">
        <v>232</v>
      </c>
      <c r="G4719" s="58" t="s">
        <v>86</v>
      </c>
      <c r="H4719" s="58" t="s">
        <v>6398</v>
      </c>
      <c r="I4719" s="58" t="s">
        <v>25</v>
      </c>
      <c r="J4719" s="58" t="s">
        <v>25</v>
      </c>
      <c r="K4719" s="57" t="s">
        <v>6418</v>
      </c>
      <c r="L4719" s="184">
        <v>0</v>
      </c>
      <c r="M4719" s="185">
        <v>42</v>
      </c>
      <c r="N4719" s="186">
        <v>42</v>
      </c>
      <c r="O4719" s="187">
        <f t="shared" si="600"/>
        <v>0</v>
      </c>
      <c r="P4719" s="59">
        <f t="shared" si="598"/>
        <v>100</v>
      </c>
    </row>
    <row r="4720" spans="1:16" s="2" customFormat="1" ht="28.5" outlineLevel="2" x14ac:dyDescent="0.2">
      <c r="A4720" s="217">
        <f t="shared" si="597"/>
        <v>4717</v>
      </c>
      <c r="B4720" s="57" t="s">
        <v>6419</v>
      </c>
      <c r="C4720" s="58" t="s">
        <v>6234</v>
      </c>
      <c r="D4720" s="58" t="s">
        <v>5139</v>
      </c>
      <c r="E4720" s="58" t="s">
        <v>25</v>
      </c>
      <c r="F4720" s="58" t="s">
        <v>232</v>
      </c>
      <c r="G4720" s="58" t="s">
        <v>86</v>
      </c>
      <c r="H4720" s="58" t="s">
        <v>6398</v>
      </c>
      <c r="I4720" s="58" t="s">
        <v>25</v>
      </c>
      <c r="J4720" s="58" t="s">
        <v>25</v>
      </c>
      <c r="K4720" s="57" t="s">
        <v>6420</v>
      </c>
      <c r="L4720" s="184">
        <v>0</v>
      </c>
      <c r="M4720" s="185">
        <v>42</v>
      </c>
      <c r="N4720" s="186">
        <v>42</v>
      </c>
      <c r="O4720" s="187">
        <f t="shared" si="600"/>
        <v>0</v>
      </c>
      <c r="P4720" s="59">
        <f t="shared" si="598"/>
        <v>100</v>
      </c>
    </row>
    <row r="4721" spans="1:16" s="2" customFormat="1" ht="28.5" outlineLevel="2" x14ac:dyDescent="0.2">
      <c r="A4721" s="217">
        <f t="shared" si="597"/>
        <v>4718</v>
      </c>
      <c r="B4721" s="57" t="s">
        <v>6421</v>
      </c>
      <c r="C4721" s="58" t="s">
        <v>6234</v>
      </c>
      <c r="D4721" s="58" t="s">
        <v>5139</v>
      </c>
      <c r="E4721" s="58" t="s">
        <v>25</v>
      </c>
      <c r="F4721" s="58" t="s">
        <v>232</v>
      </c>
      <c r="G4721" s="58" t="s">
        <v>86</v>
      </c>
      <c r="H4721" s="58" t="s">
        <v>6398</v>
      </c>
      <c r="I4721" s="58" t="s">
        <v>25</v>
      </c>
      <c r="J4721" s="58" t="s">
        <v>25</v>
      </c>
      <c r="K4721" s="57" t="s">
        <v>6422</v>
      </c>
      <c r="L4721" s="184">
        <v>0</v>
      </c>
      <c r="M4721" s="185">
        <v>55</v>
      </c>
      <c r="N4721" s="186">
        <v>55</v>
      </c>
      <c r="O4721" s="187">
        <f t="shared" si="600"/>
        <v>0</v>
      </c>
      <c r="P4721" s="59">
        <f t="shared" si="598"/>
        <v>100</v>
      </c>
    </row>
    <row r="4722" spans="1:16" s="2" customFormat="1" ht="28.5" outlineLevel="2" x14ac:dyDescent="0.2">
      <c r="A4722" s="217">
        <f t="shared" si="597"/>
        <v>4719</v>
      </c>
      <c r="B4722" s="57" t="s">
        <v>6423</v>
      </c>
      <c r="C4722" s="58" t="s">
        <v>6234</v>
      </c>
      <c r="D4722" s="58" t="s">
        <v>5139</v>
      </c>
      <c r="E4722" s="58" t="s">
        <v>25</v>
      </c>
      <c r="F4722" s="58" t="s">
        <v>232</v>
      </c>
      <c r="G4722" s="58" t="s">
        <v>86</v>
      </c>
      <c r="H4722" s="58" t="s">
        <v>6398</v>
      </c>
      <c r="I4722" s="58" t="s">
        <v>25</v>
      </c>
      <c r="J4722" s="58" t="s">
        <v>25</v>
      </c>
      <c r="K4722" s="57" t="s">
        <v>6424</v>
      </c>
      <c r="L4722" s="184">
        <v>0</v>
      </c>
      <c r="M4722" s="185">
        <v>30</v>
      </c>
      <c r="N4722" s="186">
        <v>30</v>
      </c>
      <c r="O4722" s="187">
        <f t="shared" si="600"/>
        <v>0</v>
      </c>
      <c r="P4722" s="59">
        <f t="shared" si="598"/>
        <v>100</v>
      </c>
    </row>
    <row r="4723" spans="1:16" s="2" customFormat="1" ht="28.5" outlineLevel="2" x14ac:dyDescent="0.2">
      <c r="A4723" s="217">
        <f t="shared" si="597"/>
        <v>4720</v>
      </c>
      <c r="B4723" s="57" t="s">
        <v>6425</v>
      </c>
      <c r="C4723" s="58" t="s">
        <v>6234</v>
      </c>
      <c r="D4723" s="58" t="s">
        <v>5139</v>
      </c>
      <c r="E4723" s="58" t="s">
        <v>25</v>
      </c>
      <c r="F4723" s="58" t="s">
        <v>232</v>
      </c>
      <c r="G4723" s="58" t="s">
        <v>86</v>
      </c>
      <c r="H4723" s="58" t="s">
        <v>6398</v>
      </c>
      <c r="I4723" s="58" t="s">
        <v>25</v>
      </c>
      <c r="J4723" s="58" t="s">
        <v>25</v>
      </c>
      <c r="K4723" s="57" t="s">
        <v>6426</v>
      </c>
      <c r="L4723" s="184">
        <v>0</v>
      </c>
      <c r="M4723" s="185">
        <v>42</v>
      </c>
      <c r="N4723" s="186">
        <v>42</v>
      </c>
      <c r="O4723" s="187">
        <f t="shared" si="600"/>
        <v>0</v>
      </c>
      <c r="P4723" s="59">
        <f t="shared" si="598"/>
        <v>100</v>
      </c>
    </row>
    <row r="4724" spans="1:16" s="2" customFormat="1" ht="28.5" outlineLevel="2" x14ac:dyDescent="0.2">
      <c r="A4724" s="217">
        <f t="shared" si="597"/>
        <v>4721</v>
      </c>
      <c r="B4724" s="57" t="s">
        <v>6427</v>
      </c>
      <c r="C4724" s="58" t="s">
        <v>6234</v>
      </c>
      <c r="D4724" s="58" t="s">
        <v>5139</v>
      </c>
      <c r="E4724" s="58" t="s">
        <v>25</v>
      </c>
      <c r="F4724" s="58" t="s">
        <v>232</v>
      </c>
      <c r="G4724" s="58" t="s">
        <v>86</v>
      </c>
      <c r="H4724" s="58" t="s">
        <v>6398</v>
      </c>
      <c r="I4724" s="58" t="s">
        <v>25</v>
      </c>
      <c r="J4724" s="58" t="s">
        <v>25</v>
      </c>
      <c r="K4724" s="57" t="s">
        <v>6428</v>
      </c>
      <c r="L4724" s="184">
        <v>0</v>
      </c>
      <c r="M4724" s="185">
        <v>36</v>
      </c>
      <c r="N4724" s="186">
        <v>36</v>
      </c>
      <c r="O4724" s="187">
        <f t="shared" si="600"/>
        <v>0</v>
      </c>
      <c r="P4724" s="59">
        <f t="shared" si="598"/>
        <v>100</v>
      </c>
    </row>
    <row r="4725" spans="1:16" s="2" customFormat="1" ht="28.5" outlineLevel="2" x14ac:dyDescent="0.2">
      <c r="A4725" s="217">
        <f t="shared" si="597"/>
        <v>4722</v>
      </c>
      <c r="B4725" s="57" t="s">
        <v>6429</v>
      </c>
      <c r="C4725" s="58" t="s">
        <v>6234</v>
      </c>
      <c r="D4725" s="58" t="s">
        <v>5139</v>
      </c>
      <c r="E4725" s="58" t="s">
        <v>25</v>
      </c>
      <c r="F4725" s="58" t="s">
        <v>232</v>
      </c>
      <c r="G4725" s="58" t="s">
        <v>86</v>
      </c>
      <c r="H4725" s="58" t="s">
        <v>6398</v>
      </c>
      <c r="I4725" s="58" t="s">
        <v>25</v>
      </c>
      <c r="J4725" s="58" t="s">
        <v>25</v>
      </c>
      <c r="K4725" s="57" t="s">
        <v>6430</v>
      </c>
      <c r="L4725" s="184">
        <v>0</v>
      </c>
      <c r="M4725" s="185">
        <v>42</v>
      </c>
      <c r="N4725" s="186">
        <v>42</v>
      </c>
      <c r="O4725" s="187">
        <f t="shared" si="600"/>
        <v>0</v>
      </c>
      <c r="P4725" s="59">
        <f t="shared" si="598"/>
        <v>100</v>
      </c>
    </row>
    <row r="4726" spans="1:16" s="2" customFormat="1" ht="28.5" outlineLevel="2" x14ac:dyDescent="0.2">
      <c r="A4726" s="217">
        <f t="shared" si="597"/>
        <v>4723</v>
      </c>
      <c r="B4726" s="57" t="s">
        <v>6431</v>
      </c>
      <c r="C4726" s="58" t="s">
        <v>6234</v>
      </c>
      <c r="D4726" s="58" t="s">
        <v>5139</v>
      </c>
      <c r="E4726" s="58" t="s">
        <v>25</v>
      </c>
      <c r="F4726" s="58" t="s">
        <v>232</v>
      </c>
      <c r="G4726" s="58" t="s">
        <v>86</v>
      </c>
      <c r="H4726" s="58" t="s">
        <v>6398</v>
      </c>
      <c r="I4726" s="58" t="s">
        <v>25</v>
      </c>
      <c r="J4726" s="58" t="s">
        <v>25</v>
      </c>
      <c r="K4726" s="57" t="s">
        <v>6432</v>
      </c>
      <c r="L4726" s="184">
        <v>0</v>
      </c>
      <c r="M4726" s="185">
        <v>42</v>
      </c>
      <c r="N4726" s="186">
        <v>42</v>
      </c>
      <c r="O4726" s="187">
        <f t="shared" si="600"/>
        <v>0</v>
      </c>
      <c r="P4726" s="59">
        <f t="shared" si="598"/>
        <v>100</v>
      </c>
    </row>
    <row r="4727" spans="1:16" s="2" customFormat="1" ht="28.5" outlineLevel="2" x14ac:dyDescent="0.2">
      <c r="A4727" s="217">
        <f t="shared" si="597"/>
        <v>4724</v>
      </c>
      <c r="B4727" s="57" t="s">
        <v>6433</v>
      </c>
      <c r="C4727" s="58" t="s">
        <v>6234</v>
      </c>
      <c r="D4727" s="58" t="s">
        <v>5139</v>
      </c>
      <c r="E4727" s="58" t="s">
        <v>25</v>
      </c>
      <c r="F4727" s="58" t="s">
        <v>232</v>
      </c>
      <c r="G4727" s="58" t="s">
        <v>86</v>
      </c>
      <c r="H4727" s="58" t="s">
        <v>6398</v>
      </c>
      <c r="I4727" s="58" t="s">
        <v>25</v>
      </c>
      <c r="J4727" s="58" t="s">
        <v>25</v>
      </c>
      <c r="K4727" s="57" t="s">
        <v>6434</v>
      </c>
      <c r="L4727" s="184">
        <v>0</v>
      </c>
      <c r="M4727" s="185">
        <v>42</v>
      </c>
      <c r="N4727" s="186">
        <v>42</v>
      </c>
      <c r="O4727" s="187">
        <f t="shared" si="600"/>
        <v>0</v>
      </c>
      <c r="P4727" s="59">
        <f t="shared" si="598"/>
        <v>100</v>
      </c>
    </row>
    <row r="4728" spans="1:16" s="2" customFormat="1" ht="28.5" outlineLevel="2" x14ac:dyDescent="0.2">
      <c r="A4728" s="217">
        <f t="shared" si="597"/>
        <v>4725</v>
      </c>
      <c r="B4728" s="57" t="s">
        <v>6435</v>
      </c>
      <c r="C4728" s="58" t="s">
        <v>6234</v>
      </c>
      <c r="D4728" s="58" t="s">
        <v>5139</v>
      </c>
      <c r="E4728" s="58" t="s">
        <v>25</v>
      </c>
      <c r="F4728" s="58" t="s">
        <v>232</v>
      </c>
      <c r="G4728" s="58" t="s">
        <v>86</v>
      </c>
      <c r="H4728" s="58" t="s">
        <v>6398</v>
      </c>
      <c r="I4728" s="58" t="s">
        <v>25</v>
      </c>
      <c r="J4728" s="58" t="s">
        <v>25</v>
      </c>
      <c r="K4728" s="57" t="s">
        <v>6436</v>
      </c>
      <c r="L4728" s="184">
        <v>0</v>
      </c>
      <c r="M4728" s="185">
        <v>31</v>
      </c>
      <c r="N4728" s="186">
        <v>31</v>
      </c>
      <c r="O4728" s="187">
        <f t="shared" si="600"/>
        <v>0</v>
      </c>
      <c r="P4728" s="59">
        <f t="shared" si="598"/>
        <v>100</v>
      </c>
    </row>
    <row r="4729" spans="1:16" s="2" customFormat="1" ht="28.5" outlineLevel="2" x14ac:dyDescent="0.2">
      <c r="A4729" s="217">
        <f t="shared" si="597"/>
        <v>4726</v>
      </c>
      <c r="B4729" s="57" t="s">
        <v>6437</v>
      </c>
      <c r="C4729" s="58" t="s">
        <v>6234</v>
      </c>
      <c r="D4729" s="58" t="s">
        <v>5139</v>
      </c>
      <c r="E4729" s="58" t="s">
        <v>25</v>
      </c>
      <c r="F4729" s="58" t="s">
        <v>232</v>
      </c>
      <c r="G4729" s="58" t="s">
        <v>86</v>
      </c>
      <c r="H4729" s="58" t="s">
        <v>6398</v>
      </c>
      <c r="I4729" s="58" t="s">
        <v>25</v>
      </c>
      <c r="J4729" s="58" t="s">
        <v>25</v>
      </c>
      <c r="K4729" s="57" t="s">
        <v>6438</v>
      </c>
      <c r="L4729" s="184">
        <v>0</v>
      </c>
      <c r="M4729" s="185">
        <v>31</v>
      </c>
      <c r="N4729" s="186">
        <v>31</v>
      </c>
      <c r="O4729" s="187">
        <f t="shared" si="600"/>
        <v>0</v>
      </c>
      <c r="P4729" s="59">
        <f t="shared" si="598"/>
        <v>100</v>
      </c>
    </row>
    <row r="4730" spans="1:16" s="2" customFormat="1" ht="28.5" outlineLevel="2" x14ac:dyDescent="0.2">
      <c r="A4730" s="217">
        <f t="shared" si="597"/>
        <v>4727</v>
      </c>
      <c r="B4730" s="57" t="s">
        <v>6439</v>
      </c>
      <c r="C4730" s="58" t="s">
        <v>6234</v>
      </c>
      <c r="D4730" s="58" t="s">
        <v>5139</v>
      </c>
      <c r="E4730" s="58" t="s">
        <v>25</v>
      </c>
      <c r="F4730" s="58" t="s">
        <v>232</v>
      </c>
      <c r="G4730" s="58" t="s">
        <v>86</v>
      </c>
      <c r="H4730" s="58" t="s">
        <v>6398</v>
      </c>
      <c r="I4730" s="58" t="s">
        <v>25</v>
      </c>
      <c r="J4730" s="58" t="s">
        <v>25</v>
      </c>
      <c r="K4730" s="57" t="s">
        <v>6440</v>
      </c>
      <c r="L4730" s="184">
        <v>0</v>
      </c>
      <c r="M4730" s="185">
        <v>42</v>
      </c>
      <c r="N4730" s="186">
        <v>42</v>
      </c>
      <c r="O4730" s="187">
        <f t="shared" si="600"/>
        <v>0</v>
      </c>
      <c r="P4730" s="59">
        <f t="shared" si="598"/>
        <v>100</v>
      </c>
    </row>
    <row r="4731" spans="1:16" s="2" customFormat="1" ht="28.5" outlineLevel="2" x14ac:dyDescent="0.2">
      <c r="A4731" s="217">
        <f t="shared" si="597"/>
        <v>4728</v>
      </c>
      <c r="B4731" s="57" t="s">
        <v>6441</v>
      </c>
      <c r="C4731" s="58" t="s">
        <v>6234</v>
      </c>
      <c r="D4731" s="58" t="s">
        <v>5139</v>
      </c>
      <c r="E4731" s="58" t="s">
        <v>25</v>
      </c>
      <c r="F4731" s="58" t="s">
        <v>232</v>
      </c>
      <c r="G4731" s="58" t="s">
        <v>86</v>
      </c>
      <c r="H4731" s="58" t="s">
        <v>6398</v>
      </c>
      <c r="I4731" s="58" t="s">
        <v>25</v>
      </c>
      <c r="J4731" s="58" t="s">
        <v>25</v>
      </c>
      <c r="K4731" s="57" t="s">
        <v>6442</v>
      </c>
      <c r="L4731" s="184">
        <v>0</v>
      </c>
      <c r="M4731" s="185">
        <v>42</v>
      </c>
      <c r="N4731" s="186">
        <v>42</v>
      </c>
      <c r="O4731" s="187">
        <f t="shared" si="600"/>
        <v>0</v>
      </c>
      <c r="P4731" s="59">
        <f t="shared" si="598"/>
        <v>100</v>
      </c>
    </row>
    <row r="4732" spans="1:16" s="2" customFormat="1" ht="28.5" outlineLevel="2" x14ac:dyDescent="0.2">
      <c r="A4732" s="217">
        <f t="shared" si="597"/>
        <v>4729</v>
      </c>
      <c r="B4732" s="57" t="s">
        <v>6443</v>
      </c>
      <c r="C4732" s="58" t="s">
        <v>6234</v>
      </c>
      <c r="D4732" s="58" t="s">
        <v>5139</v>
      </c>
      <c r="E4732" s="58" t="s">
        <v>25</v>
      </c>
      <c r="F4732" s="58" t="s">
        <v>232</v>
      </c>
      <c r="G4732" s="58" t="s">
        <v>86</v>
      </c>
      <c r="H4732" s="58" t="s">
        <v>6398</v>
      </c>
      <c r="I4732" s="58" t="s">
        <v>25</v>
      </c>
      <c r="J4732" s="58" t="s">
        <v>25</v>
      </c>
      <c r="K4732" s="57" t="s">
        <v>6444</v>
      </c>
      <c r="L4732" s="184">
        <v>0</v>
      </c>
      <c r="M4732" s="185">
        <v>30</v>
      </c>
      <c r="N4732" s="186">
        <v>30</v>
      </c>
      <c r="O4732" s="187">
        <f t="shared" si="600"/>
        <v>0</v>
      </c>
      <c r="P4732" s="59">
        <f t="shared" si="598"/>
        <v>100</v>
      </c>
    </row>
    <row r="4733" spans="1:16" s="2" customFormat="1" ht="28.5" outlineLevel="2" x14ac:dyDescent="0.2">
      <c r="A4733" s="217">
        <f t="shared" si="597"/>
        <v>4730</v>
      </c>
      <c r="B4733" s="57" t="s">
        <v>6445</v>
      </c>
      <c r="C4733" s="58" t="s">
        <v>6234</v>
      </c>
      <c r="D4733" s="58" t="s">
        <v>5139</v>
      </c>
      <c r="E4733" s="58" t="s">
        <v>25</v>
      </c>
      <c r="F4733" s="58" t="s">
        <v>232</v>
      </c>
      <c r="G4733" s="58" t="s">
        <v>86</v>
      </c>
      <c r="H4733" s="58" t="s">
        <v>6398</v>
      </c>
      <c r="I4733" s="58" t="s">
        <v>25</v>
      </c>
      <c r="J4733" s="58" t="s">
        <v>25</v>
      </c>
      <c r="K4733" s="57" t="s">
        <v>6446</v>
      </c>
      <c r="L4733" s="184">
        <v>0</v>
      </c>
      <c r="M4733" s="185">
        <v>30</v>
      </c>
      <c r="N4733" s="186">
        <v>30</v>
      </c>
      <c r="O4733" s="187">
        <f t="shared" si="600"/>
        <v>0</v>
      </c>
      <c r="P4733" s="59">
        <f t="shared" si="598"/>
        <v>100</v>
      </c>
    </row>
    <row r="4734" spans="1:16" s="2" customFormat="1" ht="28.5" outlineLevel="2" x14ac:dyDescent="0.2">
      <c r="A4734" s="217">
        <f t="shared" si="597"/>
        <v>4731</v>
      </c>
      <c r="B4734" s="57" t="s">
        <v>6447</v>
      </c>
      <c r="C4734" s="58" t="s">
        <v>6234</v>
      </c>
      <c r="D4734" s="58" t="s">
        <v>5139</v>
      </c>
      <c r="E4734" s="58" t="s">
        <v>25</v>
      </c>
      <c r="F4734" s="58" t="s">
        <v>232</v>
      </c>
      <c r="G4734" s="58" t="s">
        <v>86</v>
      </c>
      <c r="H4734" s="58" t="s">
        <v>6398</v>
      </c>
      <c r="I4734" s="58" t="s">
        <v>25</v>
      </c>
      <c r="J4734" s="58" t="s">
        <v>25</v>
      </c>
      <c r="K4734" s="57" t="s">
        <v>6448</v>
      </c>
      <c r="L4734" s="184">
        <v>0</v>
      </c>
      <c r="M4734" s="185">
        <v>42</v>
      </c>
      <c r="N4734" s="186">
        <v>42</v>
      </c>
      <c r="O4734" s="187">
        <f t="shared" si="600"/>
        <v>0</v>
      </c>
      <c r="P4734" s="59">
        <f t="shared" si="598"/>
        <v>100</v>
      </c>
    </row>
    <row r="4735" spans="1:16" s="2" customFormat="1" ht="28.5" outlineLevel="2" x14ac:dyDescent="0.2">
      <c r="A4735" s="217">
        <f t="shared" si="597"/>
        <v>4732</v>
      </c>
      <c r="B4735" s="57" t="s">
        <v>6449</v>
      </c>
      <c r="C4735" s="58" t="s">
        <v>6234</v>
      </c>
      <c r="D4735" s="58" t="s">
        <v>5139</v>
      </c>
      <c r="E4735" s="58" t="s">
        <v>25</v>
      </c>
      <c r="F4735" s="58" t="s">
        <v>232</v>
      </c>
      <c r="G4735" s="58" t="s">
        <v>86</v>
      </c>
      <c r="H4735" s="58" t="s">
        <v>6398</v>
      </c>
      <c r="I4735" s="58" t="s">
        <v>25</v>
      </c>
      <c r="J4735" s="58" t="s">
        <v>25</v>
      </c>
      <c r="K4735" s="57" t="s">
        <v>6450</v>
      </c>
      <c r="L4735" s="184">
        <v>0</v>
      </c>
      <c r="M4735" s="185">
        <v>13</v>
      </c>
      <c r="N4735" s="186">
        <v>13</v>
      </c>
      <c r="O4735" s="187">
        <f t="shared" si="600"/>
        <v>0</v>
      </c>
      <c r="P4735" s="59">
        <f t="shared" si="598"/>
        <v>100</v>
      </c>
    </row>
    <row r="4736" spans="1:16" s="2" customFormat="1" ht="28.5" outlineLevel="2" x14ac:dyDescent="0.2">
      <c r="A4736" s="217">
        <f t="shared" si="597"/>
        <v>4733</v>
      </c>
      <c r="B4736" s="57" t="s">
        <v>6451</v>
      </c>
      <c r="C4736" s="58" t="s">
        <v>6234</v>
      </c>
      <c r="D4736" s="58" t="s">
        <v>5139</v>
      </c>
      <c r="E4736" s="58" t="s">
        <v>25</v>
      </c>
      <c r="F4736" s="58" t="s">
        <v>6400</v>
      </c>
      <c r="G4736" s="58" t="s">
        <v>159</v>
      </c>
      <c r="H4736" s="58" t="s">
        <v>6398</v>
      </c>
      <c r="I4736" s="58" t="s">
        <v>25</v>
      </c>
      <c r="J4736" s="58" t="s">
        <v>25</v>
      </c>
      <c r="K4736" s="57" t="s">
        <v>6452</v>
      </c>
      <c r="L4736" s="184">
        <v>0</v>
      </c>
      <c r="M4736" s="185">
        <v>42</v>
      </c>
      <c r="N4736" s="186">
        <v>42</v>
      </c>
      <c r="O4736" s="187">
        <f t="shared" si="600"/>
        <v>0</v>
      </c>
      <c r="P4736" s="59">
        <f t="shared" si="598"/>
        <v>100</v>
      </c>
    </row>
    <row r="4737" spans="1:16" s="2" customFormat="1" outlineLevel="1" x14ac:dyDescent="0.2">
      <c r="A4737" s="218">
        <f t="shared" si="597"/>
        <v>4734</v>
      </c>
      <c r="B4737" s="60" t="s">
        <v>6453</v>
      </c>
      <c r="C4737" s="61">
        <v>236650</v>
      </c>
      <c r="D4737" s="61">
        <v>2007</v>
      </c>
      <c r="E4737" s="61"/>
      <c r="F4737" s="61"/>
      <c r="G4737" s="61"/>
      <c r="H4737" s="151" t="s">
        <v>1031</v>
      </c>
      <c r="I4737" s="61"/>
      <c r="J4737" s="61"/>
      <c r="K4737" s="63"/>
      <c r="L4737" s="65">
        <f>SUM(L4738:L4845)</f>
        <v>5000</v>
      </c>
      <c r="M4737" s="65">
        <f t="shared" ref="M4737:O4737" si="601">SUM(M4738:M4845)</f>
        <v>26123</v>
      </c>
      <c r="N4737" s="65">
        <f t="shared" si="601"/>
        <v>17386</v>
      </c>
      <c r="O4737" s="66">
        <f t="shared" si="601"/>
        <v>-8737</v>
      </c>
      <c r="P4737" s="18">
        <f t="shared" si="598"/>
        <v>66.554377368602374</v>
      </c>
    </row>
    <row r="4738" spans="1:16" s="2" customFormat="1" outlineLevel="2" x14ac:dyDescent="0.2">
      <c r="A4738" s="217">
        <f t="shared" si="597"/>
        <v>4735</v>
      </c>
      <c r="B4738" s="57" t="s">
        <v>6454</v>
      </c>
      <c r="C4738" s="58" t="s">
        <v>6234</v>
      </c>
      <c r="D4738" s="58" t="s">
        <v>6054</v>
      </c>
      <c r="E4738" s="58" t="s">
        <v>25</v>
      </c>
      <c r="F4738" s="58" t="s">
        <v>43</v>
      </c>
      <c r="G4738" s="58" t="s">
        <v>221</v>
      </c>
      <c r="H4738" s="58" t="s">
        <v>1031</v>
      </c>
      <c r="I4738" s="58" t="s">
        <v>25</v>
      </c>
      <c r="J4738" s="58" t="s">
        <v>25</v>
      </c>
      <c r="K4738" s="57"/>
      <c r="L4738" s="184">
        <v>5000</v>
      </c>
      <c r="M4738" s="185">
        <v>1985</v>
      </c>
      <c r="N4738" s="186">
        <v>0</v>
      </c>
      <c r="O4738" s="187">
        <f t="shared" ref="O4738:O4801" si="602">N4738-M4738</f>
        <v>-1985</v>
      </c>
      <c r="P4738" s="59">
        <f t="shared" si="598"/>
        <v>0</v>
      </c>
    </row>
    <row r="4739" spans="1:16" s="2" customFormat="1" ht="14.25" customHeight="1" outlineLevel="2" x14ac:dyDescent="0.2">
      <c r="A4739" s="217">
        <f t="shared" si="597"/>
        <v>4736</v>
      </c>
      <c r="B4739" s="57" t="s">
        <v>6455</v>
      </c>
      <c r="C4739" s="58" t="s">
        <v>6234</v>
      </c>
      <c r="D4739" s="58" t="s">
        <v>6054</v>
      </c>
      <c r="E4739" s="58" t="s">
        <v>6456</v>
      </c>
      <c r="F4739" s="58" t="s">
        <v>503</v>
      </c>
      <c r="G4739" s="58" t="s">
        <v>103</v>
      </c>
      <c r="H4739" s="58" t="s">
        <v>1031</v>
      </c>
      <c r="I4739" s="58" t="s">
        <v>25</v>
      </c>
      <c r="J4739" s="58" t="s">
        <v>25</v>
      </c>
      <c r="K4739" s="57" t="s">
        <v>6457</v>
      </c>
      <c r="L4739" s="184">
        <v>0</v>
      </c>
      <c r="M4739" s="185">
        <v>320</v>
      </c>
      <c r="N4739" s="186">
        <v>0</v>
      </c>
      <c r="O4739" s="187">
        <f t="shared" si="602"/>
        <v>-320</v>
      </c>
      <c r="P4739" s="59">
        <f t="shared" si="598"/>
        <v>0</v>
      </c>
    </row>
    <row r="4740" spans="1:16" s="2" customFormat="1" ht="28.5" outlineLevel="2" x14ac:dyDescent="0.2">
      <c r="A4740" s="217">
        <f t="shared" si="597"/>
        <v>4737</v>
      </c>
      <c r="B4740" s="57" t="s">
        <v>6458</v>
      </c>
      <c r="C4740" s="58" t="s">
        <v>6234</v>
      </c>
      <c r="D4740" s="58" t="s">
        <v>6054</v>
      </c>
      <c r="E4740" s="58" t="s">
        <v>6459</v>
      </c>
      <c r="F4740" s="58" t="s">
        <v>503</v>
      </c>
      <c r="G4740" s="58" t="s">
        <v>103</v>
      </c>
      <c r="H4740" s="58" t="s">
        <v>1031</v>
      </c>
      <c r="I4740" s="58" t="s">
        <v>25</v>
      </c>
      <c r="J4740" s="58" t="s">
        <v>25</v>
      </c>
      <c r="K4740" s="57" t="s">
        <v>6460</v>
      </c>
      <c r="L4740" s="184">
        <v>0</v>
      </c>
      <c r="M4740" s="185">
        <v>290</v>
      </c>
      <c r="N4740" s="186">
        <v>0</v>
      </c>
      <c r="O4740" s="187">
        <f t="shared" si="602"/>
        <v>-290</v>
      </c>
      <c r="P4740" s="59">
        <f t="shared" si="598"/>
        <v>0</v>
      </c>
    </row>
    <row r="4741" spans="1:16" s="2" customFormat="1" ht="28.5" outlineLevel="2" x14ac:dyDescent="0.2">
      <c r="A4741" s="217">
        <f t="shared" si="597"/>
        <v>4738</v>
      </c>
      <c r="B4741" s="57" t="s">
        <v>6461</v>
      </c>
      <c r="C4741" s="58" t="s">
        <v>6234</v>
      </c>
      <c r="D4741" s="58" t="s">
        <v>6054</v>
      </c>
      <c r="E4741" s="58" t="s">
        <v>5485</v>
      </c>
      <c r="F4741" s="58" t="s">
        <v>503</v>
      </c>
      <c r="G4741" s="58" t="s">
        <v>103</v>
      </c>
      <c r="H4741" s="58" t="s">
        <v>1031</v>
      </c>
      <c r="I4741" s="58" t="s">
        <v>25</v>
      </c>
      <c r="J4741" s="58" t="s">
        <v>25</v>
      </c>
      <c r="K4741" s="57" t="s">
        <v>6462</v>
      </c>
      <c r="L4741" s="184">
        <v>0</v>
      </c>
      <c r="M4741" s="185">
        <v>350</v>
      </c>
      <c r="N4741" s="186">
        <v>350</v>
      </c>
      <c r="O4741" s="187">
        <f t="shared" si="602"/>
        <v>0</v>
      </c>
      <c r="P4741" s="59">
        <f t="shared" si="598"/>
        <v>100</v>
      </c>
    </row>
    <row r="4742" spans="1:16" s="2" customFormat="1" ht="14.25" customHeight="1" outlineLevel="2" x14ac:dyDescent="0.2">
      <c r="A4742" s="217">
        <f t="shared" ref="A4742:A4805" si="603">A4741+1</f>
        <v>4739</v>
      </c>
      <c r="B4742" s="57" t="s">
        <v>6463</v>
      </c>
      <c r="C4742" s="58" t="s">
        <v>6234</v>
      </c>
      <c r="D4742" s="58" t="s">
        <v>6054</v>
      </c>
      <c r="E4742" s="58" t="s">
        <v>6464</v>
      </c>
      <c r="F4742" s="58" t="s">
        <v>503</v>
      </c>
      <c r="G4742" s="58" t="s">
        <v>103</v>
      </c>
      <c r="H4742" s="58" t="s">
        <v>1031</v>
      </c>
      <c r="I4742" s="58" t="s">
        <v>25</v>
      </c>
      <c r="J4742" s="58" t="s">
        <v>25</v>
      </c>
      <c r="K4742" s="57" t="s">
        <v>6465</v>
      </c>
      <c r="L4742" s="184">
        <v>0</v>
      </c>
      <c r="M4742" s="185">
        <v>100</v>
      </c>
      <c r="N4742" s="186">
        <v>100</v>
      </c>
      <c r="O4742" s="187">
        <f t="shared" si="602"/>
        <v>0</v>
      </c>
      <c r="P4742" s="59">
        <f t="shared" si="598"/>
        <v>100</v>
      </c>
    </row>
    <row r="4743" spans="1:16" s="2" customFormat="1" ht="14.25" customHeight="1" outlineLevel="2" x14ac:dyDescent="0.2">
      <c r="A4743" s="217">
        <f t="shared" si="603"/>
        <v>4740</v>
      </c>
      <c r="B4743" s="57" t="s">
        <v>6466</v>
      </c>
      <c r="C4743" s="58" t="s">
        <v>6234</v>
      </c>
      <c r="D4743" s="58" t="s">
        <v>6054</v>
      </c>
      <c r="E4743" s="58" t="s">
        <v>5088</v>
      </c>
      <c r="F4743" s="58" t="s">
        <v>503</v>
      </c>
      <c r="G4743" s="58" t="s">
        <v>103</v>
      </c>
      <c r="H4743" s="58" t="s">
        <v>1031</v>
      </c>
      <c r="I4743" s="58" t="s">
        <v>25</v>
      </c>
      <c r="J4743" s="58" t="s">
        <v>25</v>
      </c>
      <c r="K4743" s="57" t="s">
        <v>6467</v>
      </c>
      <c r="L4743" s="184">
        <v>0</v>
      </c>
      <c r="M4743" s="185">
        <v>405</v>
      </c>
      <c r="N4743" s="186">
        <v>405</v>
      </c>
      <c r="O4743" s="187">
        <f t="shared" si="602"/>
        <v>0</v>
      </c>
      <c r="P4743" s="59">
        <f t="shared" si="598"/>
        <v>100</v>
      </c>
    </row>
    <row r="4744" spans="1:16" s="2" customFormat="1" ht="28.5" outlineLevel="2" x14ac:dyDescent="0.2">
      <c r="A4744" s="217">
        <f t="shared" si="603"/>
        <v>4741</v>
      </c>
      <c r="B4744" s="57" t="s">
        <v>6468</v>
      </c>
      <c r="C4744" s="58" t="s">
        <v>6234</v>
      </c>
      <c r="D4744" s="58" t="s">
        <v>6054</v>
      </c>
      <c r="E4744" s="58" t="s">
        <v>6469</v>
      </c>
      <c r="F4744" s="58" t="s">
        <v>503</v>
      </c>
      <c r="G4744" s="58" t="s">
        <v>103</v>
      </c>
      <c r="H4744" s="58" t="s">
        <v>1031</v>
      </c>
      <c r="I4744" s="58" t="s">
        <v>25</v>
      </c>
      <c r="J4744" s="58" t="s">
        <v>25</v>
      </c>
      <c r="K4744" s="57" t="s">
        <v>6470</v>
      </c>
      <c r="L4744" s="184">
        <v>0</v>
      </c>
      <c r="M4744" s="185">
        <v>575</v>
      </c>
      <c r="N4744" s="186">
        <v>575</v>
      </c>
      <c r="O4744" s="187">
        <f t="shared" si="602"/>
        <v>0</v>
      </c>
      <c r="P4744" s="59">
        <f t="shared" si="598"/>
        <v>100</v>
      </c>
    </row>
    <row r="4745" spans="1:16" s="2" customFormat="1" ht="14.25" customHeight="1" outlineLevel="2" x14ac:dyDescent="0.2">
      <c r="A4745" s="217">
        <f t="shared" si="603"/>
        <v>4742</v>
      </c>
      <c r="B4745" s="57" t="s">
        <v>6471</v>
      </c>
      <c r="C4745" s="58" t="s">
        <v>6234</v>
      </c>
      <c r="D4745" s="58" t="s">
        <v>6054</v>
      </c>
      <c r="E4745" s="58" t="s">
        <v>6295</v>
      </c>
      <c r="F4745" s="58" t="s">
        <v>503</v>
      </c>
      <c r="G4745" s="58" t="s">
        <v>103</v>
      </c>
      <c r="H4745" s="58" t="s">
        <v>1031</v>
      </c>
      <c r="I4745" s="58" t="s">
        <v>25</v>
      </c>
      <c r="J4745" s="58" t="s">
        <v>25</v>
      </c>
      <c r="K4745" s="57" t="s">
        <v>6472</v>
      </c>
      <c r="L4745" s="184">
        <v>0</v>
      </c>
      <c r="M4745" s="185">
        <v>308</v>
      </c>
      <c r="N4745" s="186">
        <v>308</v>
      </c>
      <c r="O4745" s="187">
        <f t="shared" si="602"/>
        <v>0</v>
      </c>
      <c r="P4745" s="59">
        <f t="shared" si="598"/>
        <v>100</v>
      </c>
    </row>
    <row r="4746" spans="1:16" s="2" customFormat="1" ht="14.25" customHeight="1" outlineLevel="2" x14ac:dyDescent="0.2">
      <c r="A4746" s="217">
        <f t="shared" si="603"/>
        <v>4743</v>
      </c>
      <c r="B4746" s="57" t="s">
        <v>6473</v>
      </c>
      <c r="C4746" s="58" t="s">
        <v>6234</v>
      </c>
      <c r="D4746" s="58" t="s">
        <v>6054</v>
      </c>
      <c r="E4746" s="58" t="s">
        <v>6295</v>
      </c>
      <c r="F4746" s="58" t="s">
        <v>503</v>
      </c>
      <c r="G4746" s="58" t="s">
        <v>103</v>
      </c>
      <c r="H4746" s="58" t="s">
        <v>1031</v>
      </c>
      <c r="I4746" s="58" t="s">
        <v>25</v>
      </c>
      <c r="J4746" s="58" t="s">
        <v>25</v>
      </c>
      <c r="K4746" s="57" t="s">
        <v>6474</v>
      </c>
      <c r="L4746" s="184">
        <v>0</v>
      </c>
      <c r="M4746" s="185">
        <v>350</v>
      </c>
      <c r="N4746" s="186">
        <v>350</v>
      </c>
      <c r="O4746" s="187">
        <f t="shared" si="602"/>
        <v>0</v>
      </c>
      <c r="P4746" s="59">
        <f t="shared" si="598"/>
        <v>100</v>
      </c>
    </row>
    <row r="4747" spans="1:16" s="2" customFormat="1" ht="14.25" customHeight="1" outlineLevel="2" x14ac:dyDescent="0.2">
      <c r="A4747" s="217">
        <f t="shared" si="603"/>
        <v>4744</v>
      </c>
      <c r="B4747" s="57" t="s">
        <v>6475</v>
      </c>
      <c r="C4747" s="58" t="s">
        <v>6234</v>
      </c>
      <c r="D4747" s="58" t="s">
        <v>6054</v>
      </c>
      <c r="E4747" s="58" t="s">
        <v>6476</v>
      </c>
      <c r="F4747" s="58" t="s">
        <v>503</v>
      </c>
      <c r="G4747" s="58" t="s">
        <v>103</v>
      </c>
      <c r="H4747" s="58" t="s">
        <v>1031</v>
      </c>
      <c r="I4747" s="58" t="s">
        <v>25</v>
      </c>
      <c r="J4747" s="58" t="s">
        <v>25</v>
      </c>
      <c r="K4747" s="57" t="s">
        <v>6477</v>
      </c>
      <c r="L4747" s="184">
        <v>0</v>
      </c>
      <c r="M4747" s="185">
        <v>350</v>
      </c>
      <c r="N4747" s="186">
        <v>350</v>
      </c>
      <c r="O4747" s="187">
        <f t="shared" si="602"/>
        <v>0</v>
      </c>
      <c r="P4747" s="59">
        <f t="shared" si="598"/>
        <v>100</v>
      </c>
    </row>
    <row r="4748" spans="1:16" s="2" customFormat="1" ht="14.25" customHeight="1" outlineLevel="2" x14ac:dyDescent="0.2">
      <c r="A4748" s="217">
        <f t="shared" si="603"/>
        <v>4745</v>
      </c>
      <c r="B4748" s="57" t="s">
        <v>6478</v>
      </c>
      <c r="C4748" s="58" t="s">
        <v>6234</v>
      </c>
      <c r="D4748" s="58" t="s">
        <v>6054</v>
      </c>
      <c r="E4748" s="58" t="s">
        <v>6479</v>
      </c>
      <c r="F4748" s="58" t="s">
        <v>503</v>
      </c>
      <c r="G4748" s="58" t="s">
        <v>103</v>
      </c>
      <c r="H4748" s="58" t="s">
        <v>1031</v>
      </c>
      <c r="I4748" s="58" t="s">
        <v>25</v>
      </c>
      <c r="J4748" s="58" t="s">
        <v>25</v>
      </c>
      <c r="K4748" s="57" t="s">
        <v>6480</v>
      </c>
      <c r="L4748" s="184">
        <v>0</v>
      </c>
      <c r="M4748" s="185">
        <v>350</v>
      </c>
      <c r="N4748" s="186">
        <v>350</v>
      </c>
      <c r="O4748" s="187">
        <f t="shared" si="602"/>
        <v>0</v>
      </c>
      <c r="P4748" s="59">
        <f t="shared" si="598"/>
        <v>100</v>
      </c>
    </row>
    <row r="4749" spans="1:16" s="2" customFormat="1" ht="28.5" outlineLevel="2" x14ac:dyDescent="0.2">
      <c r="A4749" s="217">
        <f t="shared" si="603"/>
        <v>4746</v>
      </c>
      <c r="B4749" s="57" t="s">
        <v>6481</v>
      </c>
      <c r="C4749" s="58" t="s">
        <v>6234</v>
      </c>
      <c r="D4749" s="58" t="s">
        <v>6054</v>
      </c>
      <c r="E4749" s="58" t="s">
        <v>5099</v>
      </c>
      <c r="F4749" s="58" t="s">
        <v>503</v>
      </c>
      <c r="G4749" s="58" t="s">
        <v>103</v>
      </c>
      <c r="H4749" s="58" t="s">
        <v>1031</v>
      </c>
      <c r="I4749" s="58" t="s">
        <v>25</v>
      </c>
      <c r="J4749" s="58" t="s">
        <v>25</v>
      </c>
      <c r="K4749" s="57" t="s">
        <v>6482</v>
      </c>
      <c r="L4749" s="184">
        <v>0</v>
      </c>
      <c r="M4749" s="185">
        <v>308</v>
      </c>
      <c r="N4749" s="186">
        <v>308</v>
      </c>
      <c r="O4749" s="187">
        <f t="shared" si="602"/>
        <v>0</v>
      </c>
      <c r="P4749" s="59">
        <f t="shared" si="598"/>
        <v>100</v>
      </c>
    </row>
    <row r="4750" spans="1:16" s="2" customFormat="1" ht="14.25" customHeight="1" outlineLevel="2" x14ac:dyDescent="0.2">
      <c r="A4750" s="217">
        <f t="shared" si="603"/>
        <v>4747</v>
      </c>
      <c r="B4750" s="57" t="s">
        <v>6483</v>
      </c>
      <c r="C4750" s="58" t="s">
        <v>6234</v>
      </c>
      <c r="D4750" s="58" t="s">
        <v>6054</v>
      </c>
      <c r="E4750" s="58" t="s">
        <v>5099</v>
      </c>
      <c r="F4750" s="58" t="s">
        <v>503</v>
      </c>
      <c r="G4750" s="58" t="s">
        <v>103</v>
      </c>
      <c r="H4750" s="58" t="s">
        <v>1031</v>
      </c>
      <c r="I4750" s="58" t="s">
        <v>25</v>
      </c>
      <c r="J4750" s="58" t="s">
        <v>25</v>
      </c>
      <c r="K4750" s="57" t="s">
        <v>6484</v>
      </c>
      <c r="L4750" s="184">
        <v>0</v>
      </c>
      <c r="M4750" s="185">
        <v>350</v>
      </c>
      <c r="N4750" s="186">
        <v>350</v>
      </c>
      <c r="O4750" s="187">
        <f t="shared" si="602"/>
        <v>0</v>
      </c>
      <c r="P4750" s="59">
        <f t="shared" si="598"/>
        <v>100</v>
      </c>
    </row>
    <row r="4751" spans="1:16" s="2" customFormat="1" ht="28.5" outlineLevel="2" x14ac:dyDescent="0.2">
      <c r="A4751" s="217">
        <f t="shared" si="603"/>
        <v>4748</v>
      </c>
      <c r="B4751" s="57" t="s">
        <v>6485</v>
      </c>
      <c r="C4751" s="58" t="s">
        <v>6234</v>
      </c>
      <c r="D4751" s="58" t="s">
        <v>6054</v>
      </c>
      <c r="E4751" s="58" t="s">
        <v>6486</v>
      </c>
      <c r="F4751" s="58" t="s">
        <v>503</v>
      </c>
      <c r="G4751" s="58" t="s">
        <v>103</v>
      </c>
      <c r="H4751" s="58" t="s">
        <v>1031</v>
      </c>
      <c r="I4751" s="58" t="s">
        <v>25</v>
      </c>
      <c r="J4751" s="58" t="s">
        <v>25</v>
      </c>
      <c r="K4751" s="57" t="s">
        <v>6487</v>
      </c>
      <c r="L4751" s="184">
        <v>0</v>
      </c>
      <c r="M4751" s="185">
        <v>224</v>
      </c>
      <c r="N4751" s="186">
        <v>224</v>
      </c>
      <c r="O4751" s="187">
        <f t="shared" si="602"/>
        <v>0</v>
      </c>
      <c r="P4751" s="59">
        <f t="shared" si="598"/>
        <v>100</v>
      </c>
    </row>
    <row r="4752" spans="1:16" s="2" customFormat="1" ht="14.25" customHeight="1" outlineLevel="2" x14ac:dyDescent="0.2">
      <c r="A4752" s="217">
        <f t="shared" si="603"/>
        <v>4749</v>
      </c>
      <c r="B4752" s="57" t="s">
        <v>6488</v>
      </c>
      <c r="C4752" s="58" t="s">
        <v>6234</v>
      </c>
      <c r="D4752" s="58" t="s">
        <v>6054</v>
      </c>
      <c r="E4752" s="58" t="s">
        <v>6489</v>
      </c>
      <c r="F4752" s="58" t="s">
        <v>503</v>
      </c>
      <c r="G4752" s="58" t="s">
        <v>103</v>
      </c>
      <c r="H4752" s="58" t="s">
        <v>1031</v>
      </c>
      <c r="I4752" s="58" t="s">
        <v>25</v>
      </c>
      <c r="J4752" s="58" t="s">
        <v>25</v>
      </c>
      <c r="K4752" s="57" t="s">
        <v>6490</v>
      </c>
      <c r="L4752" s="184">
        <v>0</v>
      </c>
      <c r="M4752" s="185">
        <v>308</v>
      </c>
      <c r="N4752" s="186">
        <v>308</v>
      </c>
      <c r="O4752" s="187">
        <f t="shared" si="602"/>
        <v>0</v>
      </c>
      <c r="P4752" s="59">
        <f t="shared" si="598"/>
        <v>100</v>
      </c>
    </row>
    <row r="4753" spans="1:16" s="2" customFormat="1" ht="14.25" customHeight="1" outlineLevel="2" x14ac:dyDescent="0.2">
      <c r="A4753" s="217">
        <f t="shared" si="603"/>
        <v>4750</v>
      </c>
      <c r="B4753" s="57" t="s">
        <v>6491</v>
      </c>
      <c r="C4753" s="58" t="s">
        <v>6234</v>
      </c>
      <c r="D4753" s="58" t="s">
        <v>6054</v>
      </c>
      <c r="E4753" s="58" t="s">
        <v>6492</v>
      </c>
      <c r="F4753" s="58" t="s">
        <v>503</v>
      </c>
      <c r="G4753" s="58" t="s">
        <v>103</v>
      </c>
      <c r="H4753" s="58" t="s">
        <v>1031</v>
      </c>
      <c r="I4753" s="58" t="s">
        <v>25</v>
      </c>
      <c r="J4753" s="58" t="s">
        <v>25</v>
      </c>
      <c r="K4753" s="57" t="s">
        <v>6493</v>
      </c>
      <c r="L4753" s="184">
        <v>0</v>
      </c>
      <c r="M4753" s="185">
        <v>515</v>
      </c>
      <c r="N4753" s="186">
        <v>0</v>
      </c>
      <c r="O4753" s="187">
        <f t="shared" si="602"/>
        <v>-515</v>
      </c>
      <c r="P4753" s="59">
        <f t="shared" si="598"/>
        <v>0</v>
      </c>
    </row>
    <row r="4754" spans="1:16" s="2" customFormat="1" ht="14.25" customHeight="1" outlineLevel="2" x14ac:dyDescent="0.2">
      <c r="A4754" s="217">
        <f t="shared" si="603"/>
        <v>4751</v>
      </c>
      <c r="B4754" s="57" t="s">
        <v>6494</v>
      </c>
      <c r="C4754" s="58" t="s">
        <v>6234</v>
      </c>
      <c r="D4754" s="58" t="s">
        <v>6054</v>
      </c>
      <c r="E4754" s="58" t="s">
        <v>6495</v>
      </c>
      <c r="F4754" s="58" t="s">
        <v>503</v>
      </c>
      <c r="G4754" s="58" t="s">
        <v>103</v>
      </c>
      <c r="H4754" s="58" t="s">
        <v>1031</v>
      </c>
      <c r="I4754" s="58" t="s">
        <v>25</v>
      </c>
      <c r="J4754" s="58" t="s">
        <v>25</v>
      </c>
      <c r="K4754" s="57" t="s">
        <v>6496</v>
      </c>
      <c r="L4754" s="184">
        <v>0</v>
      </c>
      <c r="M4754" s="185">
        <v>350</v>
      </c>
      <c r="N4754" s="186">
        <v>0</v>
      </c>
      <c r="O4754" s="187">
        <f t="shared" si="602"/>
        <v>-350</v>
      </c>
      <c r="P4754" s="59">
        <f t="shared" ref="P4754:P4817" si="604">N4754/M4754*100</f>
        <v>0</v>
      </c>
    </row>
    <row r="4755" spans="1:16" s="2" customFormat="1" ht="14.25" customHeight="1" outlineLevel="2" x14ac:dyDescent="0.2">
      <c r="A4755" s="217">
        <f t="shared" si="603"/>
        <v>4752</v>
      </c>
      <c r="B4755" s="57" t="s">
        <v>6497</v>
      </c>
      <c r="C4755" s="58" t="s">
        <v>6234</v>
      </c>
      <c r="D4755" s="58" t="s">
        <v>6054</v>
      </c>
      <c r="E4755" s="58" t="s">
        <v>6498</v>
      </c>
      <c r="F4755" s="58" t="s">
        <v>503</v>
      </c>
      <c r="G4755" s="58" t="s">
        <v>103</v>
      </c>
      <c r="H4755" s="58" t="s">
        <v>1031</v>
      </c>
      <c r="I4755" s="58" t="s">
        <v>25</v>
      </c>
      <c r="J4755" s="58" t="s">
        <v>25</v>
      </c>
      <c r="K4755" s="57" t="s">
        <v>6499</v>
      </c>
      <c r="L4755" s="184">
        <v>0</v>
      </c>
      <c r="M4755" s="185">
        <v>581</v>
      </c>
      <c r="N4755" s="186">
        <v>581</v>
      </c>
      <c r="O4755" s="187">
        <f t="shared" si="602"/>
        <v>0</v>
      </c>
      <c r="P4755" s="59">
        <f t="shared" si="604"/>
        <v>100</v>
      </c>
    </row>
    <row r="4756" spans="1:16" s="2" customFormat="1" ht="14.25" customHeight="1" outlineLevel="2" x14ac:dyDescent="0.2">
      <c r="A4756" s="217">
        <f t="shared" si="603"/>
        <v>4753</v>
      </c>
      <c r="B4756" s="57" t="s">
        <v>6500</v>
      </c>
      <c r="C4756" s="58" t="s">
        <v>6234</v>
      </c>
      <c r="D4756" s="58" t="s">
        <v>6054</v>
      </c>
      <c r="E4756" s="58" t="s">
        <v>6501</v>
      </c>
      <c r="F4756" s="58" t="s">
        <v>503</v>
      </c>
      <c r="G4756" s="58" t="s">
        <v>103</v>
      </c>
      <c r="H4756" s="58" t="s">
        <v>1031</v>
      </c>
      <c r="I4756" s="58" t="s">
        <v>25</v>
      </c>
      <c r="J4756" s="58" t="s">
        <v>25</v>
      </c>
      <c r="K4756" s="57" t="s">
        <v>6502</v>
      </c>
      <c r="L4756" s="184">
        <v>0</v>
      </c>
      <c r="M4756" s="185">
        <v>230</v>
      </c>
      <c r="N4756" s="186">
        <v>230</v>
      </c>
      <c r="O4756" s="187">
        <f t="shared" si="602"/>
        <v>0</v>
      </c>
      <c r="P4756" s="59">
        <f t="shared" si="604"/>
        <v>100</v>
      </c>
    </row>
    <row r="4757" spans="1:16" s="2" customFormat="1" ht="14.25" customHeight="1" outlineLevel="2" x14ac:dyDescent="0.2">
      <c r="A4757" s="217">
        <f t="shared" si="603"/>
        <v>4754</v>
      </c>
      <c r="B4757" s="57" t="s">
        <v>6503</v>
      </c>
      <c r="C4757" s="58" t="s">
        <v>6234</v>
      </c>
      <c r="D4757" s="58" t="s">
        <v>6054</v>
      </c>
      <c r="E4757" s="58" t="s">
        <v>6504</v>
      </c>
      <c r="F4757" s="58" t="s">
        <v>503</v>
      </c>
      <c r="G4757" s="58" t="s">
        <v>103</v>
      </c>
      <c r="H4757" s="58" t="s">
        <v>1031</v>
      </c>
      <c r="I4757" s="58" t="s">
        <v>25</v>
      </c>
      <c r="J4757" s="58" t="s">
        <v>25</v>
      </c>
      <c r="K4757" s="57" t="s">
        <v>6505</v>
      </c>
      <c r="L4757" s="184">
        <v>0</v>
      </c>
      <c r="M4757" s="185">
        <v>240</v>
      </c>
      <c r="N4757" s="186">
        <v>240</v>
      </c>
      <c r="O4757" s="187">
        <f t="shared" si="602"/>
        <v>0</v>
      </c>
      <c r="P4757" s="59">
        <f t="shared" si="604"/>
        <v>100</v>
      </c>
    </row>
    <row r="4758" spans="1:16" s="2" customFormat="1" ht="14.25" customHeight="1" outlineLevel="2" x14ac:dyDescent="0.2">
      <c r="A4758" s="217">
        <f t="shared" si="603"/>
        <v>4755</v>
      </c>
      <c r="B4758" s="57" t="s">
        <v>6506</v>
      </c>
      <c r="C4758" s="58" t="s">
        <v>6234</v>
      </c>
      <c r="D4758" s="58" t="s">
        <v>6054</v>
      </c>
      <c r="E4758" s="58" t="s">
        <v>5540</v>
      </c>
      <c r="F4758" s="58" t="s">
        <v>503</v>
      </c>
      <c r="G4758" s="58" t="s">
        <v>103</v>
      </c>
      <c r="H4758" s="58" t="s">
        <v>1031</v>
      </c>
      <c r="I4758" s="58" t="s">
        <v>25</v>
      </c>
      <c r="J4758" s="58" t="s">
        <v>25</v>
      </c>
      <c r="K4758" s="57" t="s">
        <v>6507</v>
      </c>
      <c r="L4758" s="184">
        <v>0</v>
      </c>
      <c r="M4758" s="185">
        <v>308</v>
      </c>
      <c r="N4758" s="186">
        <v>308</v>
      </c>
      <c r="O4758" s="187">
        <f t="shared" si="602"/>
        <v>0</v>
      </c>
      <c r="P4758" s="59">
        <f t="shared" si="604"/>
        <v>100</v>
      </c>
    </row>
    <row r="4759" spans="1:16" s="2" customFormat="1" ht="14.25" customHeight="1" outlineLevel="2" x14ac:dyDescent="0.2">
      <c r="A4759" s="217">
        <f t="shared" si="603"/>
        <v>4756</v>
      </c>
      <c r="B4759" s="57" t="s">
        <v>6508</v>
      </c>
      <c r="C4759" s="58" t="s">
        <v>6234</v>
      </c>
      <c r="D4759" s="58" t="s">
        <v>6054</v>
      </c>
      <c r="E4759" s="58" t="s">
        <v>6509</v>
      </c>
      <c r="F4759" s="58" t="s">
        <v>503</v>
      </c>
      <c r="G4759" s="58" t="s">
        <v>103</v>
      </c>
      <c r="H4759" s="58" t="s">
        <v>1031</v>
      </c>
      <c r="I4759" s="58" t="s">
        <v>25</v>
      </c>
      <c r="J4759" s="58" t="s">
        <v>25</v>
      </c>
      <c r="K4759" s="57" t="s">
        <v>6510</v>
      </c>
      <c r="L4759" s="184">
        <v>0</v>
      </c>
      <c r="M4759" s="185">
        <v>350</v>
      </c>
      <c r="N4759" s="186">
        <v>348</v>
      </c>
      <c r="O4759" s="187">
        <f t="shared" si="602"/>
        <v>-2</v>
      </c>
      <c r="P4759" s="59">
        <f t="shared" si="604"/>
        <v>99.428571428571431</v>
      </c>
    </row>
    <row r="4760" spans="1:16" s="2" customFormat="1" ht="14.25" customHeight="1" outlineLevel="2" x14ac:dyDescent="0.2">
      <c r="A4760" s="217">
        <f t="shared" si="603"/>
        <v>4757</v>
      </c>
      <c r="B4760" s="57" t="s">
        <v>6511</v>
      </c>
      <c r="C4760" s="58" t="s">
        <v>6234</v>
      </c>
      <c r="D4760" s="58" t="s">
        <v>6054</v>
      </c>
      <c r="E4760" s="58" t="s">
        <v>1034</v>
      </c>
      <c r="F4760" s="58" t="s">
        <v>503</v>
      </c>
      <c r="G4760" s="58" t="s">
        <v>103</v>
      </c>
      <c r="H4760" s="58" t="s">
        <v>1031</v>
      </c>
      <c r="I4760" s="58" t="s">
        <v>25</v>
      </c>
      <c r="J4760" s="58" t="s">
        <v>25</v>
      </c>
      <c r="K4760" s="57" t="s">
        <v>6512</v>
      </c>
      <c r="L4760" s="184">
        <v>0</v>
      </c>
      <c r="M4760" s="185">
        <v>308</v>
      </c>
      <c r="N4760" s="186">
        <v>308</v>
      </c>
      <c r="O4760" s="187">
        <f t="shared" si="602"/>
        <v>0</v>
      </c>
      <c r="P4760" s="59">
        <f t="shared" si="604"/>
        <v>100</v>
      </c>
    </row>
    <row r="4761" spans="1:16" s="2" customFormat="1" ht="28.5" outlineLevel="2" x14ac:dyDescent="0.2">
      <c r="A4761" s="217">
        <f t="shared" si="603"/>
        <v>4758</v>
      </c>
      <c r="B4761" s="57" t="s">
        <v>6513</v>
      </c>
      <c r="C4761" s="58" t="s">
        <v>6234</v>
      </c>
      <c r="D4761" s="58" t="s">
        <v>6054</v>
      </c>
      <c r="E4761" s="58" t="s">
        <v>6514</v>
      </c>
      <c r="F4761" s="58" t="s">
        <v>503</v>
      </c>
      <c r="G4761" s="58" t="s">
        <v>103</v>
      </c>
      <c r="H4761" s="58" t="s">
        <v>1031</v>
      </c>
      <c r="I4761" s="58" t="s">
        <v>25</v>
      </c>
      <c r="J4761" s="58" t="s">
        <v>25</v>
      </c>
      <c r="K4761" s="57" t="s">
        <v>6515</v>
      </c>
      <c r="L4761" s="184">
        <v>0</v>
      </c>
      <c r="M4761" s="185">
        <v>386</v>
      </c>
      <c r="N4761" s="186">
        <v>196</v>
      </c>
      <c r="O4761" s="187">
        <f t="shared" si="602"/>
        <v>-190</v>
      </c>
      <c r="P4761" s="59">
        <f t="shared" si="604"/>
        <v>50.777202072538863</v>
      </c>
    </row>
    <row r="4762" spans="1:16" s="2" customFormat="1" ht="14.25" customHeight="1" outlineLevel="2" x14ac:dyDescent="0.2">
      <c r="A4762" s="217">
        <f t="shared" si="603"/>
        <v>4759</v>
      </c>
      <c r="B4762" s="57" t="s">
        <v>6516</v>
      </c>
      <c r="C4762" s="58" t="s">
        <v>6234</v>
      </c>
      <c r="D4762" s="58" t="s">
        <v>6054</v>
      </c>
      <c r="E4762" s="58" t="s">
        <v>187</v>
      </c>
      <c r="F4762" s="58" t="s">
        <v>503</v>
      </c>
      <c r="G4762" s="58" t="s">
        <v>103</v>
      </c>
      <c r="H4762" s="58" t="s">
        <v>1031</v>
      </c>
      <c r="I4762" s="58" t="s">
        <v>25</v>
      </c>
      <c r="J4762" s="58" t="s">
        <v>25</v>
      </c>
      <c r="K4762" s="57" t="s">
        <v>6490</v>
      </c>
      <c r="L4762" s="184">
        <v>0</v>
      </c>
      <c r="M4762" s="185">
        <v>308</v>
      </c>
      <c r="N4762" s="186">
        <v>308</v>
      </c>
      <c r="O4762" s="187">
        <f t="shared" si="602"/>
        <v>0</v>
      </c>
      <c r="P4762" s="59">
        <f t="shared" si="604"/>
        <v>100</v>
      </c>
    </row>
    <row r="4763" spans="1:16" s="2" customFormat="1" ht="14.25" customHeight="1" outlineLevel="2" x14ac:dyDescent="0.2">
      <c r="A4763" s="217">
        <f t="shared" si="603"/>
        <v>4760</v>
      </c>
      <c r="B4763" s="57" t="s">
        <v>6517</v>
      </c>
      <c r="C4763" s="58" t="s">
        <v>6234</v>
      </c>
      <c r="D4763" s="58" t="s">
        <v>6054</v>
      </c>
      <c r="E4763" s="58" t="s">
        <v>6518</v>
      </c>
      <c r="F4763" s="58" t="s">
        <v>503</v>
      </c>
      <c r="G4763" s="58" t="s">
        <v>103</v>
      </c>
      <c r="H4763" s="58" t="s">
        <v>1031</v>
      </c>
      <c r="I4763" s="58" t="s">
        <v>25</v>
      </c>
      <c r="J4763" s="58" t="s">
        <v>25</v>
      </c>
      <c r="K4763" s="57" t="s">
        <v>6519</v>
      </c>
      <c r="L4763" s="184">
        <v>0</v>
      </c>
      <c r="M4763" s="185">
        <v>350</v>
      </c>
      <c r="N4763" s="186">
        <v>0</v>
      </c>
      <c r="O4763" s="187">
        <f t="shared" si="602"/>
        <v>-350</v>
      </c>
      <c r="P4763" s="59">
        <f t="shared" si="604"/>
        <v>0</v>
      </c>
    </row>
    <row r="4764" spans="1:16" s="2" customFormat="1" ht="14.25" customHeight="1" outlineLevel="2" x14ac:dyDescent="0.2">
      <c r="A4764" s="217">
        <f t="shared" si="603"/>
        <v>4761</v>
      </c>
      <c r="B4764" s="57" t="s">
        <v>6520</v>
      </c>
      <c r="C4764" s="58" t="s">
        <v>6234</v>
      </c>
      <c r="D4764" s="58" t="s">
        <v>6054</v>
      </c>
      <c r="E4764" s="58" t="s">
        <v>5557</v>
      </c>
      <c r="F4764" s="58" t="s">
        <v>503</v>
      </c>
      <c r="G4764" s="58" t="s">
        <v>103</v>
      </c>
      <c r="H4764" s="58" t="s">
        <v>1031</v>
      </c>
      <c r="I4764" s="58" t="s">
        <v>25</v>
      </c>
      <c r="J4764" s="58" t="s">
        <v>25</v>
      </c>
      <c r="K4764" s="57" t="s">
        <v>6521</v>
      </c>
      <c r="L4764" s="184">
        <v>0</v>
      </c>
      <c r="M4764" s="185">
        <v>302</v>
      </c>
      <c r="N4764" s="186">
        <v>302</v>
      </c>
      <c r="O4764" s="187">
        <f t="shared" si="602"/>
        <v>0</v>
      </c>
      <c r="P4764" s="59">
        <f t="shared" si="604"/>
        <v>100</v>
      </c>
    </row>
    <row r="4765" spans="1:16" s="2" customFormat="1" ht="14.25" customHeight="1" outlineLevel="2" x14ac:dyDescent="0.2">
      <c r="A4765" s="217">
        <f t="shared" si="603"/>
        <v>4762</v>
      </c>
      <c r="B4765" s="57" t="s">
        <v>6522</v>
      </c>
      <c r="C4765" s="58" t="s">
        <v>6234</v>
      </c>
      <c r="D4765" s="58" t="s">
        <v>6054</v>
      </c>
      <c r="E4765" s="58" t="s">
        <v>5154</v>
      </c>
      <c r="F4765" s="58" t="s">
        <v>503</v>
      </c>
      <c r="G4765" s="58" t="s">
        <v>103</v>
      </c>
      <c r="H4765" s="58" t="s">
        <v>1031</v>
      </c>
      <c r="I4765" s="58" t="s">
        <v>25</v>
      </c>
      <c r="J4765" s="58" t="s">
        <v>25</v>
      </c>
      <c r="K4765" s="57" t="s">
        <v>6523</v>
      </c>
      <c r="L4765" s="184">
        <v>0</v>
      </c>
      <c r="M4765" s="185">
        <v>308</v>
      </c>
      <c r="N4765" s="186">
        <v>308</v>
      </c>
      <c r="O4765" s="187">
        <f t="shared" si="602"/>
        <v>0</v>
      </c>
      <c r="P4765" s="59">
        <f t="shared" si="604"/>
        <v>100</v>
      </c>
    </row>
    <row r="4766" spans="1:16" s="2" customFormat="1" ht="14.25" customHeight="1" outlineLevel="2" x14ac:dyDescent="0.2">
      <c r="A4766" s="217">
        <f t="shared" si="603"/>
        <v>4763</v>
      </c>
      <c r="B4766" s="57" t="s">
        <v>6524</v>
      </c>
      <c r="C4766" s="58" t="s">
        <v>6234</v>
      </c>
      <c r="D4766" s="58" t="s">
        <v>6054</v>
      </c>
      <c r="E4766" s="58" t="s">
        <v>6525</v>
      </c>
      <c r="F4766" s="58" t="s">
        <v>503</v>
      </c>
      <c r="G4766" s="58" t="s">
        <v>103</v>
      </c>
      <c r="H4766" s="58" t="s">
        <v>1031</v>
      </c>
      <c r="I4766" s="58" t="s">
        <v>25</v>
      </c>
      <c r="J4766" s="58" t="s">
        <v>25</v>
      </c>
      <c r="K4766" s="57" t="s">
        <v>6526</v>
      </c>
      <c r="L4766" s="184">
        <v>0</v>
      </c>
      <c r="M4766" s="185">
        <v>194</v>
      </c>
      <c r="N4766" s="186">
        <v>174</v>
      </c>
      <c r="O4766" s="187">
        <f t="shared" si="602"/>
        <v>-20</v>
      </c>
      <c r="P4766" s="59">
        <f t="shared" si="604"/>
        <v>89.690721649484544</v>
      </c>
    </row>
    <row r="4767" spans="1:16" s="2" customFormat="1" ht="14.25" customHeight="1" outlineLevel="2" x14ac:dyDescent="0.2">
      <c r="A4767" s="217">
        <f t="shared" si="603"/>
        <v>4764</v>
      </c>
      <c r="B4767" s="57" t="s">
        <v>6527</v>
      </c>
      <c r="C4767" s="58" t="s">
        <v>6234</v>
      </c>
      <c r="D4767" s="58" t="s">
        <v>6054</v>
      </c>
      <c r="E4767" s="58" t="s">
        <v>6528</v>
      </c>
      <c r="F4767" s="58" t="s">
        <v>503</v>
      </c>
      <c r="G4767" s="58" t="s">
        <v>103</v>
      </c>
      <c r="H4767" s="58" t="s">
        <v>1031</v>
      </c>
      <c r="I4767" s="58" t="s">
        <v>25</v>
      </c>
      <c r="J4767" s="58" t="s">
        <v>25</v>
      </c>
      <c r="K4767" s="57" t="s">
        <v>6529</v>
      </c>
      <c r="L4767" s="184">
        <v>0</v>
      </c>
      <c r="M4767" s="185">
        <v>154</v>
      </c>
      <c r="N4767" s="186">
        <v>0</v>
      </c>
      <c r="O4767" s="187">
        <f t="shared" si="602"/>
        <v>-154</v>
      </c>
      <c r="P4767" s="59">
        <f t="shared" si="604"/>
        <v>0</v>
      </c>
    </row>
    <row r="4768" spans="1:16" s="2" customFormat="1" ht="14.25" customHeight="1" outlineLevel="2" x14ac:dyDescent="0.2">
      <c r="A4768" s="217">
        <f t="shared" si="603"/>
        <v>4765</v>
      </c>
      <c r="B4768" s="57" t="s">
        <v>6530</v>
      </c>
      <c r="C4768" s="58" t="s">
        <v>6234</v>
      </c>
      <c r="D4768" s="58" t="s">
        <v>6054</v>
      </c>
      <c r="E4768" s="58" t="s">
        <v>6531</v>
      </c>
      <c r="F4768" s="58" t="s">
        <v>503</v>
      </c>
      <c r="G4768" s="58" t="s">
        <v>103</v>
      </c>
      <c r="H4768" s="58" t="s">
        <v>1031</v>
      </c>
      <c r="I4768" s="58" t="s">
        <v>25</v>
      </c>
      <c r="J4768" s="58" t="s">
        <v>25</v>
      </c>
      <c r="K4768" s="57" t="s">
        <v>6532</v>
      </c>
      <c r="L4768" s="184">
        <v>0</v>
      </c>
      <c r="M4768" s="185">
        <v>350</v>
      </c>
      <c r="N4768" s="186">
        <v>0</v>
      </c>
      <c r="O4768" s="187">
        <f t="shared" si="602"/>
        <v>-350</v>
      </c>
      <c r="P4768" s="59">
        <f t="shared" si="604"/>
        <v>0</v>
      </c>
    </row>
    <row r="4769" spans="1:16" s="2" customFormat="1" ht="14.25" customHeight="1" outlineLevel="2" x14ac:dyDescent="0.2">
      <c r="A4769" s="217">
        <f t="shared" si="603"/>
        <v>4766</v>
      </c>
      <c r="B4769" s="57" t="s">
        <v>6533</v>
      </c>
      <c r="C4769" s="58" t="s">
        <v>6234</v>
      </c>
      <c r="D4769" s="58" t="s">
        <v>6054</v>
      </c>
      <c r="E4769" s="58" t="s">
        <v>6534</v>
      </c>
      <c r="F4769" s="58" t="s">
        <v>503</v>
      </c>
      <c r="G4769" s="58" t="s">
        <v>103</v>
      </c>
      <c r="H4769" s="58" t="s">
        <v>1031</v>
      </c>
      <c r="I4769" s="58" t="s">
        <v>25</v>
      </c>
      <c r="J4769" s="58" t="s">
        <v>25</v>
      </c>
      <c r="K4769" s="57" t="s">
        <v>6535</v>
      </c>
      <c r="L4769" s="184">
        <v>0</v>
      </c>
      <c r="M4769" s="185">
        <v>97</v>
      </c>
      <c r="N4769" s="186">
        <v>97</v>
      </c>
      <c r="O4769" s="187">
        <f t="shared" si="602"/>
        <v>0</v>
      </c>
      <c r="P4769" s="59">
        <f t="shared" si="604"/>
        <v>100</v>
      </c>
    </row>
    <row r="4770" spans="1:16" s="2" customFormat="1" ht="28.5" outlineLevel="2" x14ac:dyDescent="0.2">
      <c r="A4770" s="217">
        <f t="shared" si="603"/>
        <v>4767</v>
      </c>
      <c r="B4770" s="57" t="s">
        <v>6536</v>
      </c>
      <c r="C4770" s="58" t="s">
        <v>6234</v>
      </c>
      <c r="D4770" s="58" t="s">
        <v>6054</v>
      </c>
      <c r="E4770" s="58" t="s">
        <v>6537</v>
      </c>
      <c r="F4770" s="58" t="s">
        <v>503</v>
      </c>
      <c r="G4770" s="58" t="s">
        <v>103</v>
      </c>
      <c r="H4770" s="58" t="s">
        <v>1031</v>
      </c>
      <c r="I4770" s="58" t="s">
        <v>25</v>
      </c>
      <c r="J4770" s="58" t="s">
        <v>25</v>
      </c>
      <c r="K4770" s="57" t="s">
        <v>6538</v>
      </c>
      <c r="L4770" s="184">
        <v>0</v>
      </c>
      <c r="M4770" s="185">
        <v>750</v>
      </c>
      <c r="N4770" s="186">
        <v>750</v>
      </c>
      <c r="O4770" s="187">
        <f t="shared" si="602"/>
        <v>0</v>
      </c>
      <c r="P4770" s="59">
        <f t="shared" si="604"/>
        <v>100</v>
      </c>
    </row>
    <row r="4771" spans="1:16" s="2" customFormat="1" ht="14.25" customHeight="1" outlineLevel="2" x14ac:dyDescent="0.2">
      <c r="A4771" s="217">
        <f t="shared" si="603"/>
        <v>4768</v>
      </c>
      <c r="B4771" s="57" t="s">
        <v>6539</v>
      </c>
      <c r="C4771" s="58" t="s">
        <v>6234</v>
      </c>
      <c r="D4771" s="58" t="s">
        <v>6054</v>
      </c>
      <c r="E4771" s="58" t="s">
        <v>6540</v>
      </c>
      <c r="F4771" s="58" t="s">
        <v>503</v>
      </c>
      <c r="G4771" s="58" t="s">
        <v>103</v>
      </c>
      <c r="H4771" s="58" t="s">
        <v>1031</v>
      </c>
      <c r="I4771" s="58" t="s">
        <v>25</v>
      </c>
      <c r="J4771" s="58" t="s">
        <v>25</v>
      </c>
      <c r="K4771" s="57" t="s">
        <v>6541</v>
      </c>
      <c r="L4771" s="184">
        <v>0</v>
      </c>
      <c r="M4771" s="185">
        <v>136</v>
      </c>
      <c r="N4771" s="186">
        <v>0</v>
      </c>
      <c r="O4771" s="187">
        <f t="shared" si="602"/>
        <v>-136</v>
      </c>
      <c r="P4771" s="59">
        <f t="shared" si="604"/>
        <v>0</v>
      </c>
    </row>
    <row r="4772" spans="1:16" s="2" customFormat="1" ht="14.25" customHeight="1" outlineLevel="2" x14ac:dyDescent="0.2">
      <c r="A4772" s="217">
        <f t="shared" si="603"/>
        <v>4769</v>
      </c>
      <c r="B4772" s="57" t="s">
        <v>6542</v>
      </c>
      <c r="C4772" s="58" t="s">
        <v>6234</v>
      </c>
      <c r="D4772" s="58" t="s">
        <v>6054</v>
      </c>
      <c r="E4772" s="58" t="s">
        <v>298</v>
      </c>
      <c r="F4772" s="58" t="s">
        <v>503</v>
      </c>
      <c r="G4772" s="58" t="s">
        <v>103</v>
      </c>
      <c r="H4772" s="58" t="s">
        <v>1031</v>
      </c>
      <c r="I4772" s="58" t="s">
        <v>25</v>
      </c>
      <c r="J4772" s="58" t="s">
        <v>25</v>
      </c>
      <c r="K4772" s="57" t="s">
        <v>6543</v>
      </c>
      <c r="L4772" s="184">
        <v>0</v>
      </c>
      <c r="M4772" s="185">
        <v>1000</v>
      </c>
      <c r="N4772" s="186">
        <v>887</v>
      </c>
      <c r="O4772" s="187">
        <f t="shared" si="602"/>
        <v>-113</v>
      </c>
      <c r="P4772" s="59">
        <f t="shared" si="604"/>
        <v>88.7</v>
      </c>
    </row>
    <row r="4773" spans="1:16" s="2" customFormat="1" ht="14.25" customHeight="1" outlineLevel="2" x14ac:dyDescent="0.2">
      <c r="A4773" s="217">
        <f t="shared" si="603"/>
        <v>4770</v>
      </c>
      <c r="B4773" s="57" t="s">
        <v>6544</v>
      </c>
      <c r="C4773" s="58" t="s">
        <v>6234</v>
      </c>
      <c r="D4773" s="58" t="s">
        <v>6054</v>
      </c>
      <c r="E4773" s="58" t="s">
        <v>6545</v>
      </c>
      <c r="F4773" s="58" t="s">
        <v>503</v>
      </c>
      <c r="G4773" s="58" t="s">
        <v>103</v>
      </c>
      <c r="H4773" s="58" t="s">
        <v>1031</v>
      </c>
      <c r="I4773" s="58" t="s">
        <v>25</v>
      </c>
      <c r="J4773" s="58" t="s">
        <v>25</v>
      </c>
      <c r="K4773" s="57" t="s">
        <v>6546</v>
      </c>
      <c r="L4773" s="184">
        <v>0</v>
      </c>
      <c r="M4773" s="185">
        <v>850</v>
      </c>
      <c r="N4773" s="186">
        <v>827</v>
      </c>
      <c r="O4773" s="187">
        <f t="shared" si="602"/>
        <v>-23</v>
      </c>
      <c r="P4773" s="59">
        <f t="shared" si="604"/>
        <v>97.294117647058826</v>
      </c>
    </row>
    <row r="4774" spans="1:16" s="2" customFormat="1" ht="28.5" outlineLevel="2" x14ac:dyDescent="0.2">
      <c r="A4774" s="217">
        <f t="shared" si="603"/>
        <v>4771</v>
      </c>
      <c r="B4774" s="57" t="s">
        <v>6547</v>
      </c>
      <c r="C4774" s="58" t="s">
        <v>6234</v>
      </c>
      <c r="D4774" s="58" t="s">
        <v>6054</v>
      </c>
      <c r="E4774" s="58" t="s">
        <v>4702</v>
      </c>
      <c r="F4774" s="58" t="s">
        <v>503</v>
      </c>
      <c r="G4774" s="58" t="s">
        <v>103</v>
      </c>
      <c r="H4774" s="58" t="s">
        <v>1031</v>
      </c>
      <c r="I4774" s="58" t="s">
        <v>25</v>
      </c>
      <c r="J4774" s="58" t="s">
        <v>25</v>
      </c>
      <c r="K4774" s="57" t="s">
        <v>6548</v>
      </c>
      <c r="L4774" s="184">
        <v>0</v>
      </c>
      <c r="M4774" s="185">
        <v>350</v>
      </c>
      <c r="N4774" s="186">
        <v>0</v>
      </c>
      <c r="O4774" s="187">
        <f t="shared" si="602"/>
        <v>-350</v>
      </c>
      <c r="P4774" s="59">
        <f t="shared" si="604"/>
        <v>0</v>
      </c>
    </row>
    <row r="4775" spans="1:16" s="2" customFormat="1" ht="28.5" outlineLevel="2" x14ac:dyDescent="0.2">
      <c r="A4775" s="217">
        <f t="shared" si="603"/>
        <v>4772</v>
      </c>
      <c r="B4775" s="57" t="s">
        <v>6549</v>
      </c>
      <c r="C4775" s="58" t="s">
        <v>6234</v>
      </c>
      <c r="D4775" s="58" t="s">
        <v>6054</v>
      </c>
      <c r="E4775" s="58" t="s">
        <v>6550</v>
      </c>
      <c r="F4775" s="58" t="s">
        <v>503</v>
      </c>
      <c r="G4775" s="58" t="s">
        <v>103</v>
      </c>
      <c r="H4775" s="58" t="s">
        <v>1031</v>
      </c>
      <c r="I4775" s="58" t="s">
        <v>25</v>
      </c>
      <c r="J4775" s="58" t="s">
        <v>25</v>
      </c>
      <c r="K4775" s="57" t="s">
        <v>6551</v>
      </c>
      <c r="L4775" s="184">
        <v>0</v>
      </c>
      <c r="M4775" s="185">
        <v>350</v>
      </c>
      <c r="N4775" s="186">
        <v>0</v>
      </c>
      <c r="O4775" s="187">
        <f t="shared" si="602"/>
        <v>-350</v>
      </c>
      <c r="P4775" s="59">
        <f t="shared" si="604"/>
        <v>0</v>
      </c>
    </row>
    <row r="4776" spans="1:16" s="2" customFormat="1" ht="28.5" outlineLevel="2" x14ac:dyDescent="0.2">
      <c r="A4776" s="217">
        <f t="shared" si="603"/>
        <v>4773</v>
      </c>
      <c r="B4776" s="57" t="s">
        <v>6552</v>
      </c>
      <c r="C4776" s="58" t="s">
        <v>6234</v>
      </c>
      <c r="D4776" s="58" t="s">
        <v>6054</v>
      </c>
      <c r="E4776" s="58" t="s">
        <v>6553</v>
      </c>
      <c r="F4776" s="58" t="s">
        <v>503</v>
      </c>
      <c r="G4776" s="58" t="s">
        <v>103</v>
      </c>
      <c r="H4776" s="58" t="s">
        <v>1031</v>
      </c>
      <c r="I4776" s="58" t="s">
        <v>25</v>
      </c>
      <c r="J4776" s="58" t="s">
        <v>25</v>
      </c>
      <c r="K4776" s="57" t="s">
        <v>6554</v>
      </c>
      <c r="L4776" s="184">
        <v>0</v>
      </c>
      <c r="M4776" s="185">
        <v>308</v>
      </c>
      <c r="N4776" s="186">
        <v>308</v>
      </c>
      <c r="O4776" s="187">
        <f t="shared" si="602"/>
        <v>0</v>
      </c>
      <c r="P4776" s="59">
        <f t="shared" si="604"/>
        <v>100</v>
      </c>
    </row>
    <row r="4777" spans="1:16" s="2" customFormat="1" ht="28.5" outlineLevel="2" x14ac:dyDescent="0.2">
      <c r="A4777" s="217">
        <f t="shared" si="603"/>
        <v>4774</v>
      </c>
      <c r="B4777" s="57" t="s">
        <v>6555</v>
      </c>
      <c r="C4777" s="58" t="s">
        <v>6234</v>
      </c>
      <c r="D4777" s="58" t="s">
        <v>6054</v>
      </c>
      <c r="E4777" s="58" t="s">
        <v>6556</v>
      </c>
      <c r="F4777" s="58" t="s">
        <v>503</v>
      </c>
      <c r="G4777" s="58" t="s">
        <v>103</v>
      </c>
      <c r="H4777" s="58" t="s">
        <v>1031</v>
      </c>
      <c r="I4777" s="58" t="s">
        <v>25</v>
      </c>
      <c r="J4777" s="58" t="s">
        <v>25</v>
      </c>
      <c r="K4777" s="57" t="s">
        <v>6557</v>
      </c>
      <c r="L4777" s="184">
        <v>0</v>
      </c>
      <c r="M4777" s="185">
        <v>193</v>
      </c>
      <c r="N4777" s="186">
        <v>147</v>
      </c>
      <c r="O4777" s="187">
        <f t="shared" si="602"/>
        <v>-46</v>
      </c>
      <c r="P4777" s="59">
        <f t="shared" si="604"/>
        <v>76.165803108808291</v>
      </c>
    </row>
    <row r="4778" spans="1:16" s="2" customFormat="1" ht="28.5" outlineLevel="2" x14ac:dyDescent="0.2">
      <c r="A4778" s="217">
        <f t="shared" si="603"/>
        <v>4775</v>
      </c>
      <c r="B4778" s="57" t="s">
        <v>6558</v>
      </c>
      <c r="C4778" s="58" t="s">
        <v>6234</v>
      </c>
      <c r="D4778" s="58" t="s">
        <v>6054</v>
      </c>
      <c r="E4778" s="58" t="s">
        <v>6559</v>
      </c>
      <c r="F4778" s="58" t="s">
        <v>503</v>
      </c>
      <c r="G4778" s="58" t="s">
        <v>103</v>
      </c>
      <c r="H4778" s="58" t="s">
        <v>1031</v>
      </c>
      <c r="I4778" s="58" t="s">
        <v>25</v>
      </c>
      <c r="J4778" s="58" t="s">
        <v>25</v>
      </c>
      <c r="K4778" s="57" t="s">
        <v>6560</v>
      </c>
      <c r="L4778" s="184">
        <v>0</v>
      </c>
      <c r="M4778" s="185">
        <v>350</v>
      </c>
      <c r="N4778" s="186">
        <v>0</v>
      </c>
      <c r="O4778" s="187">
        <f t="shared" si="602"/>
        <v>-350</v>
      </c>
      <c r="P4778" s="59">
        <f t="shared" si="604"/>
        <v>0</v>
      </c>
    </row>
    <row r="4779" spans="1:16" s="2" customFormat="1" ht="28.5" outlineLevel="2" x14ac:dyDescent="0.2">
      <c r="A4779" s="217">
        <f t="shared" si="603"/>
        <v>4776</v>
      </c>
      <c r="B4779" s="57" t="s">
        <v>6561</v>
      </c>
      <c r="C4779" s="58" t="s">
        <v>6234</v>
      </c>
      <c r="D4779" s="58" t="s">
        <v>6054</v>
      </c>
      <c r="E4779" s="58" t="s">
        <v>6562</v>
      </c>
      <c r="F4779" s="58" t="s">
        <v>503</v>
      </c>
      <c r="G4779" s="58" t="s">
        <v>103</v>
      </c>
      <c r="H4779" s="58" t="s">
        <v>1031</v>
      </c>
      <c r="I4779" s="58" t="s">
        <v>25</v>
      </c>
      <c r="J4779" s="58" t="s">
        <v>25</v>
      </c>
      <c r="K4779" s="57" t="s">
        <v>6563</v>
      </c>
      <c r="L4779" s="184">
        <v>0</v>
      </c>
      <c r="M4779" s="185">
        <v>1000</v>
      </c>
      <c r="N4779" s="186">
        <v>0</v>
      </c>
      <c r="O4779" s="187">
        <f t="shared" si="602"/>
        <v>-1000</v>
      </c>
      <c r="P4779" s="59">
        <f t="shared" si="604"/>
        <v>0</v>
      </c>
    </row>
    <row r="4780" spans="1:16" s="2" customFormat="1" ht="28.5" outlineLevel="2" x14ac:dyDescent="0.2">
      <c r="A4780" s="217">
        <f t="shared" si="603"/>
        <v>4777</v>
      </c>
      <c r="B4780" s="57" t="s">
        <v>6564</v>
      </c>
      <c r="C4780" s="58" t="s">
        <v>6234</v>
      </c>
      <c r="D4780" s="58" t="s">
        <v>6054</v>
      </c>
      <c r="E4780" s="58" t="s">
        <v>6395</v>
      </c>
      <c r="F4780" s="58" t="s">
        <v>503</v>
      </c>
      <c r="G4780" s="58" t="s">
        <v>103</v>
      </c>
      <c r="H4780" s="58" t="s">
        <v>1031</v>
      </c>
      <c r="I4780" s="58" t="s">
        <v>25</v>
      </c>
      <c r="J4780" s="58" t="s">
        <v>25</v>
      </c>
      <c r="K4780" s="57" t="s">
        <v>6565</v>
      </c>
      <c r="L4780" s="184">
        <v>0</v>
      </c>
      <c r="M4780" s="185">
        <v>640</v>
      </c>
      <c r="N4780" s="186">
        <v>640</v>
      </c>
      <c r="O4780" s="187">
        <f t="shared" si="602"/>
        <v>0</v>
      </c>
      <c r="P4780" s="59">
        <f t="shared" si="604"/>
        <v>100</v>
      </c>
    </row>
    <row r="4781" spans="1:16" s="2" customFormat="1" ht="14.25" customHeight="1" outlineLevel="2" x14ac:dyDescent="0.2">
      <c r="A4781" s="217">
        <f t="shared" si="603"/>
        <v>4778</v>
      </c>
      <c r="B4781" s="57" t="s">
        <v>6566</v>
      </c>
      <c r="C4781" s="58" t="s">
        <v>6234</v>
      </c>
      <c r="D4781" s="58" t="s">
        <v>6054</v>
      </c>
      <c r="E4781" s="58" t="s">
        <v>6567</v>
      </c>
      <c r="F4781" s="58" t="s">
        <v>503</v>
      </c>
      <c r="G4781" s="58" t="s">
        <v>103</v>
      </c>
      <c r="H4781" s="58" t="s">
        <v>1031</v>
      </c>
      <c r="I4781" s="58" t="s">
        <v>25</v>
      </c>
      <c r="J4781" s="58" t="s">
        <v>25</v>
      </c>
      <c r="K4781" s="57" t="s">
        <v>6568</v>
      </c>
      <c r="L4781" s="184">
        <v>0</v>
      </c>
      <c r="M4781" s="185">
        <v>350</v>
      </c>
      <c r="N4781" s="186">
        <v>0</v>
      </c>
      <c r="O4781" s="187">
        <f t="shared" si="602"/>
        <v>-350</v>
      </c>
      <c r="P4781" s="59">
        <f t="shared" si="604"/>
        <v>0</v>
      </c>
    </row>
    <row r="4782" spans="1:16" s="2" customFormat="1" ht="14.25" customHeight="1" outlineLevel="2" x14ac:dyDescent="0.2">
      <c r="A4782" s="217">
        <f t="shared" si="603"/>
        <v>4779</v>
      </c>
      <c r="B4782" s="57" t="s">
        <v>6569</v>
      </c>
      <c r="C4782" s="58" t="s">
        <v>6234</v>
      </c>
      <c r="D4782" s="58" t="s">
        <v>6054</v>
      </c>
      <c r="E4782" s="58" t="s">
        <v>6570</v>
      </c>
      <c r="F4782" s="58" t="s">
        <v>507</v>
      </c>
      <c r="G4782" s="58" t="s">
        <v>103</v>
      </c>
      <c r="H4782" s="58" t="s">
        <v>1031</v>
      </c>
      <c r="I4782" s="58" t="s">
        <v>25</v>
      </c>
      <c r="J4782" s="58" t="s">
        <v>25</v>
      </c>
      <c r="K4782" s="57" t="s">
        <v>6571</v>
      </c>
      <c r="L4782" s="184">
        <v>0</v>
      </c>
      <c r="M4782" s="185">
        <v>308</v>
      </c>
      <c r="N4782" s="186">
        <v>308</v>
      </c>
      <c r="O4782" s="187">
        <f t="shared" si="602"/>
        <v>0</v>
      </c>
      <c r="P4782" s="59">
        <f t="shared" si="604"/>
        <v>100</v>
      </c>
    </row>
    <row r="4783" spans="1:16" s="2" customFormat="1" ht="28.5" outlineLevel="2" x14ac:dyDescent="0.2">
      <c r="A4783" s="217">
        <f t="shared" si="603"/>
        <v>4780</v>
      </c>
      <c r="B4783" s="57" t="s">
        <v>6572</v>
      </c>
      <c r="C4783" s="58" t="s">
        <v>6234</v>
      </c>
      <c r="D4783" s="58" t="s">
        <v>6054</v>
      </c>
      <c r="E4783" s="58" t="s">
        <v>6573</v>
      </c>
      <c r="F4783" s="58" t="s">
        <v>507</v>
      </c>
      <c r="G4783" s="58" t="s">
        <v>103</v>
      </c>
      <c r="H4783" s="58" t="s">
        <v>1031</v>
      </c>
      <c r="I4783" s="58" t="s">
        <v>25</v>
      </c>
      <c r="J4783" s="58" t="s">
        <v>25</v>
      </c>
      <c r="K4783" s="57" t="s">
        <v>6574</v>
      </c>
      <c r="L4783" s="184">
        <v>0</v>
      </c>
      <c r="M4783" s="185">
        <v>163</v>
      </c>
      <c r="N4783" s="186">
        <v>163</v>
      </c>
      <c r="O4783" s="187">
        <f t="shared" si="602"/>
        <v>0</v>
      </c>
      <c r="P4783" s="59">
        <f t="shared" si="604"/>
        <v>100</v>
      </c>
    </row>
    <row r="4784" spans="1:16" s="2" customFormat="1" ht="14.25" customHeight="1" outlineLevel="2" x14ac:dyDescent="0.2">
      <c r="A4784" s="217">
        <f t="shared" si="603"/>
        <v>4781</v>
      </c>
      <c r="B4784" s="57" t="s">
        <v>6575</v>
      </c>
      <c r="C4784" s="58" t="s">
        <v>6234</v>
      </c>
      <c r="D4784" s="58" t="s">
        <v>6054</v>
      </c>
      <c r="E4784" s="58" t="s">
        <v>6576</v>
      </c>
      <c r="F4784" s="58" t="s">
        <v>507</v>
      </c>
      <c r="G4784" s="58" t="s">
        <v>103</v>
      </c>
      <c r="H4784" s="58" t="s">
        <v>1031</v>
      </c>
      <c r="I4784" s="58" t="s">
        <v>25</v>
      </c>
      <c r="J4784" s="58" t="s">
        <v>25</v>
      </c>
      <c r="K4784" s="57" t="s">
        <v>6577</v>
      </c>
      <c r="L4784" s="184">
        <v>0</v>
      </c>
      <c r="M4784" s="185">
        <v>308</v>
      </c>
      <c r="N4784" s="186">
        <v>308</v>
      </c>
      <c r="O4784" s="187">
        <f t="shared" si="602"/>
        <v>0</v>
      </c>
      <c r="P4784" s="59">
        <f t="shared" si="604"/>
        <v>100</v>
      </c>
    </row>
    <row r="4785" spans="1:16" s="2" customFormat="1" ht="14.25" customHeight="1" outlineLevel="2" x14ac:dyDescent="0.2">
      <c r="A4785" s="217">
        <f t="shared" si="603"/>
        <v>4782</v>
      </c>
      <c r="B4785" s="57" t="s">
        <v>6578</v>
      </c>
      <c r="C4785" s="58" t="s">
        <v>6234</v>
      </c>
      <c r="D4785" s="58" t="s">
        <v>6054</v>
      </c>
      <c r="E4785" s="58" t="s">
        <v>6579</v>
      </c>
      <c r="F4785" s="58" t="s">
        <v>507</v>
      </c>
      <c r="G4785" s="58" t="s">
        <v>103</v>
      </c>
      <c r="H4785" s="58" t="s">
        <v>1031</v>
      </c>
      <c r="I4785" s="58" t="s">
        <v>25</v>
      </c>
      <c r="J4785" s="58" t="s">
        <v>25</v>
      </c>
      <c r="K4785" s="57" t="s">
        <v>6580</v>
      </c>
      <c r="L4785" s="184">
        <v>0</v>
      </c>
      <c r="M4785" s="185">
        <v>111</v>
      </c>
      <c r="N4785" s="186">
        <v>0</v>
      </c>
      <c r="O4785" s="187">
        <f t="shared" si="602"/>
        <v>-111</v>
      </c>
      <c r="P4785" s="59">
        <f t="shared" si="604"/>
        <v>0</v>
      </c>
    </row>
    <row r="4786" spans="1:16" s="2" customFormat="1" ht="28.5" outlineLevel="2" x14ac:dyDescent="0.2">
      <c r="A4786" s="217">
        <f t="shared" si="603"/>
        <v>4783</v>
      </c>
      <c r="B4786" s="57" t="s">
        <v>6581</v>
      </c>
      <c r="C4786" s="58" t="s">
        <v>6234</v>
      </c>
      <c r="D4786" s="58" t="s">
        <v>6054</v>
      </c>
      <c r="E4786" s="58" t="s">
        <v>1033</v>
      </c>
      <c r="F4786" s="58" t="s">
        <v>507</v>
      </c>
      <c r="G4786" s="58" t="s">
        <v>103</v>
      </c>
      <c r="H4786" s="58" t="s">
        <v>1031</v>
      </c>
      <c r="I4786" s="58" t="s">
        <v>25</v>
      </c>
      <c r="J4786" s="58" t="s">
        <v>25</v>
      </c>
      <c r="K4786" s="57" t="s">
        <v>6582</v>
      </c>
      <c r="L4786" s="184">
        <v>0</v>
      </c>
      <c r="M4786" s="185">
        <v>50</v>
      </c>
      <c r="N4786" s="186">
        <v>0</v>
      </c>
      <c r="O4786" s="187">
        <f t="shared" si="602"/>
        <v>-50</v>
      </c>
      <c r="P4786" s="59">
        <f t="shared" si="604"/>
        <v>0</v>
      </c>
    </row>
    <row r="4787" spans="1:16" s="2" customFormat="1" ht="14.25" customHeight="1" outlineLevel="2" x14ac:dyDescent="0.2">
      <c r="A4787" s="217">
        <f t="shared" si="603"/>
        <v>4784</v>
      </c>
      <c r="B4787" s="57" t="s">
        <v>6583</v>
      </c>
      <c r="C4787" s="58" t="s">
        <v>6234</v>
      </c>
      <c r="D4787" s="58" t="s">
        <v>6054</v>
      </c>
      <c r="E4787" s="58" t="s">
        <v>6584</v>
      </c>
      <c r="F4787" s="58" t="s">
        <v>507</v>
      </c>
      <c r="G4787" s="58" t="s">
        <v>103</v>
      </c>
      <c r="H4787" s="58" t="s">
        <v>1031</v>
      </c>
      <c r="I4787" s="58" t="s">
        <v>25</v>
      </c>
      <c r="J4787" s="58" t="s">
        <v>25</v>
      </c>
      <c r="K4787" s="57" t="s">
        <v>6585</v>
      </c>
      <c r="L4787" s="184">
        <v>0</v>
      </c>
      <c r="M4787" s="185">
        <v>299</v>
      </c>
      <c r="N4787" s="186">
        <v>299</v>
      </c>
      <c r="O4787" s="187">
        <f t="shared" si="602"/>
        <v>0</v>
      </c>
      <c r="P4787" s="59">
        <f t="shared" si="604"/>
        <v>100</v>
      </c>
    </row>
    <row r="4788" spans="1:16" s="2" customFormat="1" ht="14.25" customHeight="1" outlineLevel="2" x14ac:dyDescent="0.2">
      <c r="A4788" s="217">
        <f t="shared" si="603"/>
        <v>4785</v>
      </c>
      <c r="B4788" s="57" t="s">
        <v>6586</v>
      </c>
      <c r="C4788" s="58" t="s">
        <v>6234</v>
      </c>
      <c r="D4788" s="58" t="s">
        <v>6054</v>
      </c>
      <c r="E4788" s="58" t="s">
        <v>6587</v>
      </c>
      <c r="F4788" s="58" t="s">
        <v>507</v>
      </c>
      <c r="G4788" s="58" t="s">
        <v>103</v>
      </c>
      <c r="H4788" s="58" t="s">
        <v>1031</v>
      </c>
      <c r="I4788" s="58" t="s">
        <v>25</v>
      </c>
      <c r="J4788" s="58" t="s">
        <v>25</v>
      </c>
      <c r="K4788" s="57" t="s">
        <v>6588</v>
      </c>
      <c r="L4788" s="184">
        <v>0</v>
      </c>
      <c r="M4788" s="185">
        <v>350</v>
      </c>
      <c r="N4788" s="186">
        <v>350</v>
      </c>
      <c r="O4788" s="187">
        <f t="shared" si="602"/>
        <v>0</v>
      </c>
      <c r="P4788" s="59">
        <f t="shared" si="604"/>
        <v>100</v>
      </c>
    </row>
    <row r="4789" spans="1:16" s="2" customFormat="1" ht="14.25" customHeight="1" outlineLevel="2" x14ac:dyDescent="0.2">
      <c r="A4789" s="217">
        <f t="shared" si="603"/>
        <v>4786</v>
      </c>
      <c r="B4789" s="57" t="s">
        <v>6589</v>
      </c>
      <c r="C4789" s="58" t="s">
        <v>6234</v>
      </c>
      <c r="D4789" s="58" t="s">
        <v>6054</v>
      </c>
      <c r="E4789" s="58" t="s">
        <v>6590</v>
      </c>
      <c r="F4789" s="58" t="s">
        <v>507</v>
      </c>
      <c r="G4789" s="58" t="s">
        <v>103</v>
      </c>
      <c r="H4789" s="58" t="s">
        <v>1031</v>
      </c>
      <c r="I4789" s="58" t="s">
        <v>25</v>
      </c>
      <c r="J4789" s="58" t="s">
        <v>25</v>
      </c>
      <c r="K4789" s="57" t="s">
        <v>6591</v>
      </c>
      <c r="L4789" s="184">
        <v>0</v>
      </c>
      <c r="M4789" s="185">
        <v>211</v>
      </c>
      <c r="N4789" s="186">
        <v>211</v>
      </c>
      <c r="O4789" s="187">
        <f t="shared" si="602"/>
        <v>0</v>
      </c>
      <c r="P4789" s="59">
        <f t="shared" si="604"/>
        <v>100</v>
      </c>
    </row>
    <row r="4790" spans="1:16" s="2" customFormat="1" ht="14.25" customHeight="1" outlineLevel="2" x14ac:dyDescent="0.2">
      <c r="A4790" s="217">
        <f t="shared" si="603"/>
        <v>4787</v>
      </c>
      <c r="B4790" s="57" t="s">
        <v>6592</v>
      </c>
      <c r="C4790" s="58" t="s">
        <v>6234</v>
      </c>
      <c r="D4790" s="58" t="s">
        <v>6054</v>
      </c>
      <c r="E4790" s="58" t="s">
        <v>5778</v>
      </c>
      <c r="F4790" s="58" t="s">
        <v>507</v>
      </c>
      <c r="G4790" s="58" t="s">
        <v>103</v>
      </c>
      <c r="H4790" s="58" t="s">
        <v>1031</v>
      </c>
      <c r="I4790" s="58" t="s">
        <v>25</v>
      </c>
      <c r="J4790" s="58" t="s">
        <v>25</v>
      </c>
      <c r="K4790" s="57" t="s">
        <v>6593</v>
      </c>
      <c r="L4790" s="184">
        <v>0</v>
      </c>
      <c r="M4790" s="185">
        <v>183</v>
      </c>
      <c r="N4790" s="186">
        <v>182</v>
      </c>
      <c r="O4790" s="187">
        <f t="shared" si="602"/>
        <v>-1</v>
      </c>
      <c r="P4790" s="59">
        <f t="shared" si="604"/>
        <v>99.453551912568301</v>
      </c>
    </row>
    <row r="4791" spans="1:16" s="2" customFormat="1" ht="14.25" customHeight="1" outlineLevel="2" x14ac:dyDescent="0.2">
      <c r="A4791" s="217">
        <f t="shared" si="603"/>
        <v>4788</v>
      </c>
      <c r="B4791" s="57" t="s">
        <v>6594</v>
      </c>
      <c r="C4791" s="58" t="s">
        <v>6234</v>
      </c>
      <c r="D4791" s="58" t="s">
        <v>6054</v>
      </c>
      <c r="E4791" s="58" t="s">
        <v>6595</v>
      </c>
      <c r="F4791" s="58" t="s">
        <v>507</v>
      </c>
      <c r="G4791" s="58" t="s">
        <v>103</v>
      </c>
      <c r="H4791" s="58" t="s">
        <v>1031</v>
      </c>
      <c r="I4791" s="58" t="s">
        <v>25</v>
      </c>
      <c r="J4791" s="58" t="s">
        <v>25</v>
      </c>
      <c r="K4791" s="57" t="s">
        <v>6596</v>
      </c>
      <c r="L4791" s="184">
        <v>0</v>
      </c>
      <c r="M4791" s="185">
        <v>308</v>
      </c>
      <c r="N4791" s="186">
        <v>308</v>
      </c>
      <c r="O4791" s="187">
        <f t="shared" si="602"/>
        <v>0</v>
      </c>
      <c r="P4791" s="59">
        <f t="shared" si="604"/>
        <v>100</v>
      </c>
    </row>
    <row r="4792" spans="1:16" s="2" customFormat="1" ht="28.5" outlineLevel="2" x14ac:dyDescent="0.2">
      <c r="A4792" s="217">
        <f t="shared" si="603"/>
        <v>4789</v>
      </c>
      <c r="B4792" s="57" t="s">
        <v>6597</v>
      </c>
      <c r="C4792" s="58" t="s">
        <v>6234</v>
      </c>
      <c r="D4792" s="58" t="s">
        <v>6054</v>
      </c>
      <c r="E4792" s="58" t="s">
        <v>6598</v>
      </c>
      <c r="F4792" s="58" t="s">
        <v>507</v>
      </c>
      <c r="G4792" s="58" t="s">
        <v>103</v>
      </c>
      <c r="H4792" s="58" t="s">
        <v>1031</v>
      </c>
      <c r="I4792" s="58" t="s">
        <v>25</v>
      </c>
      <c r="J4792" s="58" t="s">
        <v>25</v>
      </c>
      <c r="K4792" s="57" t="s">
        <v>6599</v>
      </c>
      <c r="L4792" s="184">
        <v>0</v>
      </c>
      <c r="M4792" s="185">
        <v>315</v>
      </c>
      <c r="N4792" s="186">
        <v>0</v>
      </c>
      <c r="O4792" s="187">
        <f t="shared" si="602"/>
        <v>-315</v>
      </c>
      <c r="P4792" s="59">
        <f t="shared" si="604"/>
        <v>0</v>
      </c>
    </row>
    <row r="4793" spans="1:16" s="2" customFormat="1" ht="28.5" outlineLevel="2" x14ac:dyDescent="0.2">
      <c r="A4793" s="217">
        <f t="shared" si="603"/>
        <v>4790</v>
      </c>
      <c r="B4793" s="57" t="s">
        <v>6600</v>
      </c>
      <c r="C4793" s="58" t="s">
        <v>6234</v>
      </c>
      <c r="D4793" s="58" t="s">
        <v>6054</v>
      </c>
      <c r="E4793" s="58" t="s">
        <v>6601</v>
      </c>
      <c r="F4793" s="58" t="s">
        <v>507</v>
      </c>
      <c r="G4793" s="58" t="s">
        <v>103</v>
      </c>
      <c r="H4793" s="58" t="s">
        <v>1031</v>
      </c>
      <c r="I4793" s="58" t="s">
        <v>25</v>
      </c>
      <c r="J4793" s="58" t="s">
        <v>25</v>
      </c>
      <c r="K4793" s="57" t="s">
        <v>6602</v>
      </c>
      <c r="L4793" s="184">
        <v>0</v>
      </c>
      <c r="M4793" s="185">
        <v>140</v>
      </c>
      <c r="N4793" s="186">
        <v>64</v>
      </c>
      <c r="O4793" s="187">
        <f t="shared" si="602"/>
        <v>-76</v>
      </c>
      <c r="P4793" s="59">
        <f t="shared" si="604"/>
        <v>45.714285714285715</v>
      </c>
    </row>
    <row r="4794" spans="1:16" s="2" customFormat="1" ht="14.25" customHeight="1" outlineLevel="2" x14ac:dyDescent="0.2">
      <c r="A4794" s="217">
        <f t="shared" si="603"/>
        <v>4791</v>
      </c>
      <c r="B4794" s="57" t="s">
        <v>6603</v>
      </c>
      <c r="C4794" s="58" t="s">
        <v>6234</v>
      </c>
      <c r="D4794" s="58" t="s">
        <v>6054</v>
      </c>
      <c r="E4794" s="58" t="s">
        <v>6604</v>
      </c>
      <c r="F4794" s="58" t="s">
        <v>6605</v>
      </c>
      <c r="G4794" s="58" t="s">
        <v>103</v>
      </c>
      <c r="H4794" s="58" t="s">
        <v>1031</v>
      </c>
      <c r="I4794" s="58" t="s">
        <v>25</v>
      </c>
      <c r="J4794" s="58" t="s">
        <v>25</v>
      </c>
      <c r="K4794" s="57" t="s">
        <v>6606</v>
      </c>
      <c r="L4794" s="184">
        <v>0</v>
      </c>
      <c r="M4794" s="185">
        <v>56</v>
      </c>
      <c r="N4794" s="186">
        <v>0</v>
      </c>
      <c r="O4794" s="187">
        <f t="shared" si="602"/>
        <v>-56</v>
      </c>
      <c r="P4794" s="59">
        <f t="shared" si="604"/>
        <v>0</v>
      </c>
    </row>
    <row r="4795" spans="1:16" s="2" customFormat="1" ht="14.25" customHeight="1" outlineLevel="2" x14ac:dyDescent="0.2">
      <c r="A4795" s="217">
        <f t="shared" si="603"/>
        <v>4792</v>
      </c>
      <c r="B4795" s="57" t="s">
        <v>6607</v>
      </c>
      <c r="C4795" s="58" t="s">
        <v>6234</v>
      </c>
      <c r="D4795" s="58" t="s">
        <v>6054</v>
      </c>
      <c r="E4795" s="58" t="s">
        <v>6608</v>
      </c>
      <c r="F4795" s="58" t="s">
        <v>2712</v>
      </c>
      <c r="G4795" s="58" t="s">
        <v>103</v>
      </c>
      <c r="H4795" s="58" t="s">
        <v>1031</v>
      </c>
      <c r="I4795" s="58" t="s">
        <v>25</v>
      </c>
      <c r="J4795" s="58" t="s">
        <v>25</v>
      </c>
      <c r="K4795" s="57" t="s">
        <v>6609</v>
      </c>
      <c r="L4795" s="184">
        <v>0</v>
      </c>
      <c r="M4795" s="185">
        <v>70</v>
      </c>
      <c r="N4795" s="186">
        <v>70</v>
      </c>
      <c r="O4795" s="187">
        <f t="shared" si="602"/>
        <v>0</v>
      </c>
      <c r="P4795" s="59">
        <f t="shared" si="604"/>
        <v>100</v>
      </c>
    </row>
    <row r="4796" spans="1:16" s="2" customFormat="1" ht="14.25" customHeight="1" outlineLevel="2" x14ac:dyDescent="0.2">
      <c r="A4796" s="217">
        <f t="shared" si="603"/>
        <v>4793</v>
      </c>
      <c r="B4796" s="57" t="s">
        <v>6610</v>
      </c>
      <c r="C4796" s="58" t="s">
        <v>6234</v>
      </c>
      <c r="D4796" s="58" t="s">
        <v>6054</v>
      </c>
      <c r="E4796" s="58" t="s">
        <v>6611</v>
      </c>
      <c r="F4796" s="58" t="s">
        <v>2712</v>
      </c>
      <c r="G4796" s="58" t="s">
        <v>103</v>
      </c>
      <c r="H4796" s="58" t="s">
        <v>1031</v>
      </c>
      <c r="I4796" s="58" t="s">
        <v>25</v>
      </c>
      <c r="J4796" s="58" t="s">
        <v>25</v>
      </c>
      <c r="K4796" s="57" t="s">
        <v>6612</v>
      </c>
      <c r="L4796" s="184">
        <v>0</v>
      </c>
      <c r="M4796" s="185">
        <v>63</v>
      </c>
      <c r="N4796" s="186">
        <v>0</v>
      </c>
      <c r="O4796" s="187">
        <f t="shared" si="602"/>
        <v>-63</v>
      </c>
      <c r="P4796" s="59">
        <f t="shared" si="604"/>
        <v>0</v>
      </c>
    </row>
    <row r="4797" spans="1:16" s="2" customFormat="1" ht="14.25" customHeight="1" outlineLevel="2" x14ac:dyDescent="0.2">
      <c r="A4797" s="217">
        <f t="shared" si="603"/>
        <v>4794</v>
      </c>
      <c r="B4797" s="57" t="s">
        <v>6613</v>
      </c>
      <c r="C4797" s="58" t="s">
        <v>6234</v>
      </c>
      <c r="D4797" s="58" t="s">
        <v>6054</v>
      </c>
      <c r="E4797" s="58" t="s">
        <v>6614</v>
      </c>
      <c r="F4797" s="58" t="s">
        <v>2712</v>
      </c>
      <c r="G4797" s="58" t="s">
        <v>103</v>
      </c>
      <c r="H4797" s="58" t="s">
        <v>1031</v>
      </c>
      <c r="I4797" s="58" t="s">
        <v>25</v>
      </c>
      <c r="J4797" s="58" t="s">
        <v>25</v>
      </c>
      <c r="K4797" s="57" t="s">
        <v>6615</v>
      </c>
      <c r="L4797" s="184">
        <v>0</v>
      </c>
      <c r="M4797" s="185">
        <v>30</v>
      </c>
      <c r="N4797" s="186">
        <v>0</v>
      </c>
      <c r="O4797" s="187">
        <f t="shared" si="602"/>
        <v>-30</v>
      </c>
      <c r="P4797" s="59">
        <f t="shared" si="604"/>
        <v>0</v>
      </c>
    </row>
    <row r="4798" spans="1:16" s="2" customFormat="1" ht="28.5" outlineLevel="2" x14ac:dyDescent="0.2">
      <c r="A4798" s="217">
        <f t="shared" si="603"/>
        <v>4795</v>
      </c>
      <c r="B4798" s="57" t="s">
        <v>6616</v>
      </c>
      <c r="C4798" s="58" t="s">
        <v>6234</v>
      </c>
      <c r="D4798" s="58" t="s">
        <v>6054</v>
      </c>
      <c r="E4798" s="58" t="s">
        <v>6617</v>
      </c>
      <c r="F4798" s="58" t="s">
        <v>2712</v>
      </c>
      <c r="G4798" s="58" t="s">
        <v>103</v>
      </c>
      <c r="H4798" s="58" t="s">
        <v>1031</v>
      </c>
      <c r="I4798" s="58" t="s">
        <v>25</v>
      </c>
      <c r="J4798" s="58" t="s">
        <v>25</v>
      </c>
      <c r="K4798" s="57" t="s">
        <v>6618</v>
      </c>
      <c r="L4798" s="184">
        <v>0</v>
      </c>
      <c r="M4798" s="185">
        <v>108</v>
      </c>
      <c r="N4798" s="186">
        <v>108</v>
      </c>
      <c r="O4798" s="187">
        <f t="shared" si="602"/>
        <v>0</v>
      </c>
      <c r="P4798" s="59">
        <f t="shared" si="604"/>
        <v>100</v>
      </c>
    </row>
    <row r="4799" spans="1:16" s="2" customFormat="1" ht="28.5" outlineLevel="2" x14ac:dyDescent="0.2">
      <c r="A4799" s="217">
        <f t="shared" si="603"/>
        <v>4796</v>
      </c>
      <c r="B4799" s="57" t="s">
        <v>6619</v>
      </c>
      <c r="C4799" s="58" t="s">
        <v>6234</v>
      </c>
      <c r="D4799" s="58" t="s">
        <v>6054</v>
      </c>
      <c r="E4799" s="58" t="s">
        <v>5130</v>
      </c>
      <c r="F4799" s="58" t="s">
        <v>2854</v>
      </c>
      <c r="G4799" s="58" t="s">
        <v>103</v>
      </c>
      <c r="H4799" s="58" t="s">
        <v>1031</v>
      </c>
      <c r="I4799" s="58" t="s">
        <v>25</v>
      </c>
      <c r="J4799" s="58" t="s">
        <v>25</v>
      </c>
      <c r="K4799" s="57" t="s">
        <v>6620</v>
      </c>
      <c r="L4799" s="184">
        <v>0</v>
      </c>
      <c r="M4799" s="185">
        <v>11</v>
      </c>
      <c r="N4799" s="186">
        <v>0</v>
      </c>
      <c r="O4799" s="187">
        <f t="shared" si="602"/>
        <v>-11</v>
      </c>
      <c r="P4799" s="59">
        <f t="shared" si="604"/>
        <v>0</v>
      </c>
    </row>
    <row r="4800" spans="1:16" s="2" customFormat="1" ht="14.25" customHeight="1" outlineLevel="2" x14ac:dyDescent="0.2">
      <c r="A4800" s="217">
        <f t="shared" si="603"/>
        <v>4797</v>
      </c>
      <c r="B4800" s="57" t="s">
        <v>6621</v>
      </c>
      <c r="C4800" s="58" t="s">
        <v>6234</v>
      </c>
      <c r="D4800" s="58" t="s">
        <v>6054</v>
      </c>
      <c r="E4800" s="58" t="s">
        <v>4691</v>
      </c>
      <c r="F4800" s="58" t="s">
        <v>2854</v>
      </c>
      <c r="G4800" s="58" t="s">
        <v>103</v>
      </c>
      <c r="H4800" s="58" t="s">
        <v>1031</v>
      </c>
      <c r="I4800" s="58" t="s">
        <v>25</v>
      </c>
      <c r="J4800" s="58" t="s">
        <v>25</v>
      </c>
      <c r="K4800" s="57" t="s">
        <v>6622</v>
      </c>
      <c r="L4800" s="184">
        <v>0</v>
      </c>
      <c r="M4800" s="185">
        <v>150</v>
      </c>
      <c r="N4800" s="186">
        <v>150</v>
      </c>
      <c r="O4800" s="187">
        <f t="shared" si="602"/>
        <v>0</v>
      </c>
      <c r="P4800" s="59">
        <f t="shared" si="604"/>
        <v>100</v>
      </c>
    </row>
    <row r="4801" spans="1:16" s="2" customFormat="1" ht="14.25" customHeight="1" outlineLevel="2" x14ac:dyDescent="0.2">
      <c r="A4801" s="217">
        <f t="shared" si="603"/>
        <v>4798</v>
      </c>
      <c r="B4801" s="57" t="s">
        <v>6623</v>
      </c>
      <c r="C4801" s="58" t="s">
        <v>6234</v>
      </c>
      <c r="D4801" s="58" t="s">
        <v>6054</v>
      </c>
      <c r="E4801" s="58" t="s">
        <v>6312</v>
      </c>
      <c r="F4801" s="58" t="s">
        <v>26</v>
      </c>
      <c r="G4801" s="58" t="s">
        <v>103</v>
      </c>
      <c r="H4801" s="58" t="s">
        <v>1031</v>
      </c>
      <c r="I4801" s="58" t="s">
        <v>25</v>
      </c>
      <c r="J4801" s="58" t="s">
        <v>25</v>
      </c>
      <c r="K4801" s="57" t="s">
        <v>6624</v>
      </c>
      <c r="L4801" s="184">
        <v>0</v>
      </c>
      <c r="M4801" s="185">
        <v>250</v>
      </c>
      <c r="N4801" s="186">
        <v>250</v>
      </c>
      <c r="O4801" s="187">
        <f t="shared" si="602"/>
        <v>0</v>
      </c>
      <c r="P4801" s="59">
        <f t="shared" si="604"/>
        <v>100</v>
      </c>
    </row>
    <row r="4802" spans="1:16" s="2" customFormat="1" ht="14.25" customHeight="1" outlineLevel="2" x14ac:dyDescent="0.2">
      <c r="A4802" s="217">
        <f t="shared" si="603"/>
        <v>4799</v>
      </c>
      <c r="B4802" s="57" t="s">
        <v>6625</v>
      </c>
      <c r="C4802" s="58" t="s">
        <v>6234</v>
      </c>
      <c r="D4802" s="58" t="s">
        <v>6054</v>
      </c>
      <c r="E4802" s="58" t="s">
        <v>6312</v>
      </c>
      <c r="F4802" s="58" t="s">
        <v>26</v>
      </c>
      <c r="G4802" s="58" t="s">
        <v>103</v>
      </c>
      <c r="H4802" s="58" t="s">
        <v>1031</v>
      </c>
      <c r="I4802" s="58" t="s">
        <v>25</v>
      </c>
      <c r="J4802" s="58" t="s">
        <v>25</v>
      </c>
      <c r="K4802" s="57" t="s">
        <v>6626</v>
      </c>
      <c r="L4802" s="184">
        <v>0</v>
      </c>
      <c r="M4802" s="185">
        <v>250</v>
      </c>
      <c r="N4802" s="186">
        <v>0</v>
      </c>
      <c r="O4802" s="187">
        <f t="shared" ref="O4802:O4845" si="605">N4802-M4802</f>
        <v>-250</v>
      </c>
      <c r="P4802" s="59">
        <f t="shared" si="604"/>
        <v>0</v>
      </c>
    </row>
    <row r="4803" spans="1:16" s="2" customFormat="1" ht="28.5" outlineLevel="2" x14ac:dyDescent="0.2">
      <c r="A4803" s="217">
        <f t="shared" si="603"/>
        <v>4800</v>
      </c>
      <c r="B4803" s="57" t="s">
        <v>6627</v>
      </c>
      <c r="C4803" s="58" t="s">
        <v>6234</v>
      </c>
      <c r="D4803" s="58" t="s">
        <v>6054</v>
      </c>
      <c r="E4803" s="58" t="s">
        <v>6628</v>
      </c>
      <c r="F4803" s="58" t="s">
        <v>5216</v>
      </c>
      <c r="G4803" s="58" t="s">
        <v>103</v>
      </c>
      <c r="H4803" s="58" t="s">
        <v>1031</v>
      </c>
      <c r="I4803" s="58" t="s">
        <v>25</v>
      </c>
      <c r="J4803" s="58" t="s">
        <v>25</v>
      </c>
      <c r="K4803" s="57" t="s">
        <v>6629</v>
      </c>
      <c r="L4803" s="184">
        <v>0</v>
      </c>
      <c r="M4803" s="185">
        <v>179</v>
      </c>
      <c r="N4803" s="186">
        <v>0</v>
      </c>
      <c r="O4803" s="187">
        <f t="shared" si="605"/>
        <v>-179</v>
      </c>
      <c r="P4803" s="59">
        <f t="shared" si="604"/>
        <v>0</v>
      </c>
    </row>
    <row r="4804" spans="1:16" s="2" customFormat="1" ht="14.25" customHeight="1" outlineLevel="2" x14ac:dyDescent="0.2">
      <c r="A4804" s="217">
        <f t="shared" si="603"/>
        <v>4801</v>
      </c>
      <c r="B4804" s="57" t="s">
        <v>6630</v>
      </c>
      <c r="C4804" s="58" t="s">
        <v>6234</v>
      </c>
      <c r="D4804" s="58" t="s">
        <v>6054</v>
      </c>
      <c r="E4804" s="58" t="s">
        <v>6631</v>
      </c>
      <c r="F4804" s="58" t="s">
        <v>163</v>
      </c>
      <c r="G4804" s="58" t="s">
        <v>103</v>
      </c>
      <c r="H4804" s="58" t="s">
        <v>1031</v>
      </c>
      <c r="I4804" s="58" t="s">
        <v>25</v>
      </c>
      <c r="J4804" s="58" t="s">
        <v>25</v>
      </c>
      <c r="K4804" s="57" t="s">
        <v>6632</v>
      </c>
      <c r="L4804" s="184">
        <v>0</v>
      </c>
      <c r="M4804" s="185">
        <v>250</v>
      </c>
      <c r="N4804" s="186">
        <v>250</v>
      </c>
      <c r="O4804" s="187">
        <f t="shared" si="605"/>
        <v>0</v>
      </c>
      <c r="P4804" s="59">
        <f t="shared" si="604"/>
        <v>100</v>
      </c>
    </row>
    <row r="4805" spans="1:16" s="2" customFormat="1" ht="14.25" customHeight="1" outlineLevel="2" x14ac:dyDescent="0.2">
      <c r="A4805" s="217">
        <f t="shared" si="603"/>
        <v>4802</v>
      </c>
      <c r="B4805" s="57" t="s">
        <v>6633</v>
      </c>
      <c r="C4805" s="58" t="s">
        <v>6234</v>
      </c>
      <c r="D4805" s="58" t="s">
        <v>6054</v>
      </c>
      <c r="E4805" s="58" t="s">
        <v>6340</v>
      </c>
      <c r="F4805" s="58" t="s">
        <v>163</v>
      </c>
      <c r="G4805" s="58" t="s">
        <v>103</v>
      </c>
      <c r="H4805" s="58" t="s">
        <v>1031</v>
      </c>
      <c r="I4805" s="58" t="s">
        <v>25</v>
      </c>
      <c r="J4805" s="58" t="s">
        <v>25</v>
      </c>
      <c r="K4805" s="57" t="s">
        <v>6634</v>
      </c>
      <c r="L4805" s="184">
        <v>0</v>
      </c>
      <c r="M4805" s="185">
        <v>250</v>
      </c>
      <c r="N4805" s="186">
        <v>250</v>
      </c>
      <c r="O4805" s="187">
        <f t="shared" si="605"/>
        <v>0</v>
      </c>
      <c r="P4805" s="59">
        <f t="shared" si="604"/>
        <v>100</v>
      </c>
    </row>
    <row r="4806" spans="1:16" s="2" customFormat="1" ht="14.25" customHeight="1" outlineLevel="2" x14ac:dyDescent="0.2">
      <c r="A4806" s="217">
        <f t="shared" ref="A4806:A4869" si="606">A4805+1</f>
        <v>4803</v>
      </c>
      <c r="B4806" s="57" t="s">
        <v>6635</v>
      </c>
      <c r="C4806" s="58" t="s">
        <v>6234</v>
      </c>
      <c r="D4806" s="58" t="s">
        <v>6054</v>
      </c>
      <c r="E4806" s="58" t="s">
        <v>4685</v>
      </c>
      <c r="F4806" s="58" t="s">
        <v>82</v>
      </c>
      <c r="G4806" s="58" t="s">
        <v>103</v>
      </c>
      <c r="H4806" s="58" t="s">
        <v>1031</v>
      </c>
      <c r="I4806" s="58" t="s">
        <v>25</v>
      </c>
      <c r="J4806" s="58" t="s">
        <v>25</v>
      </c>
      <c r="K4806" s="57" t="s">
        <v>6636</v>
      </c>
      <c r="L4806" s="184">
        <v>0</v>
      </c>
      <c r="M4806" s="185">
        <v>125</v>
      </c>
      <c r="N4806" s="186">
        <v>125</v>
      </c>
      <c r="O4806" s="187">
        <f t="shared" si="605"/>
        <v>0</v>
      </c>
      <c r="P4806" s="59">
        <f t="shared" si="604"/>
        <v>100</v>
      </c>
    </row>
    <row r="4807" spans="1:16" s="2" customFormat="1" ht="14.25" customHeight="1" outlineLevel="2" x14ac:dyDescent="0.2">
      <c r="A4807" s="217">
        <f t="shared" si="606"/>
        <v>4804</v>
      </c>
      <c r="B4807" s="57" t="s">
        <v>6637</v>
      </c>
      <c r="C4807" s="58" t="s">
        <v>6234</v>
      </c>
      <c r="D4807" s="58" t="s">
        <v>6054</v>
      </c>
      <c r="E4807" s="58" t="s">
        <v>6638</v>
      </c>
      <c r="F4807" s="58" t="s">
        <v>82</v>
      </c>
      <c r="G4807" s="58" t="s">
        <v>103</v>
      </c>
      <c r="H4807" s="58" t="s">
        <v>1031</v>
      </c>
      <c r="I4807" s="58" t="s">
        <v>25</v>
      </c>
      <c r="J4807" s="58" t="s">
        <v>25</v>
      </c>
      <c r="K4807" s="57" t="s">
        <v>6639</v>
      </c>
      <c r="L4807" s="184">
        <v>0</v>
      </c>
      <c r="M4807" s="185">
        <v>250</v>
      </c>
      <c r="N4807" s="186">
        <v>250</v>
      </c>
      <c r="O4807" s="187">
        <f t="shared" si="605"/>
        <v>0</v>
      </c>
      <c r="P4807" s="59">
        <f t="shared" si="604"/>
        <v>100</v>
      </c>
    </row>
    <row r="4808" spans="1:16" s="2" customFormat="1" ht="14.25" customHeight="1" outlineLevel="2" x14ac:dyDescent="0.2">
      <c r="A4808" s="217">
        <f t="shared" si="606"/>
        <v>4805</v>
      </c>
      <c r="B4808" s="57" t="s">
        <v>6640</v>
      </c>
      <c r="C4808" s="58" t="s">
        <v>6234</v>
      </c>
      <c r="D4808" s="58" t="s">
        <v>6054</v>
      </c>
      <c r="E4808" s="58" t="s">
        <v>5168</v>
      </c>
      <c r="F4808" s="58" t="s">
        <v>82</v>
      </c>
      <c r="G4808" s="58" t="s">
        <v>103</v>
      </c>
      <c r="H4808" s="58" t="s">
        <v>1031</v>
      </c>
      <c r="I4808" s="58" t="s">
        <v>25</v>
      </c>
      <c r="J4808" s="58" t="s">
        <v>25</v>
      </c>
      <c r="K4808" s="57" t="s">
        <v>6641</v>
      </c>
      <c r="L4808" s="184">
        <v>0</v>
      </c>
      <c r="M4808" s="185">
        <v>30</v>
      </c>
      <c r="N4808" s="186">
        <v>30</v>
      </c>
      <c r="O4808" s="187">
        <f t="shared" si="605"/>
        <v>0</v>
      </c>
      <c r="P4808" s="59">
        <f t="shared" si="604"/>
        <v>100</v>
      </c>
    </row>
    <row r="4809" spans="1:16" s="2" customFormat="1" ht="14.25" customHeight="1" outlineLevel="2" x14ac:dyDescent="0.2">
      <c r="A4809" s="217">
        <f t="shared" si="606"/>
        <v>4806</v>
      </c>
      <c r="B4809" s="57" t="s">
        <v>6642</v>
      </c>
      <c r="C4809" s="58" t="s">
        <v>6234</v>
      </c>
      <c r="D4809" s="58" t="s">
        <v>6054</v>
      </c>
      <c r="E4809" s="58" t="s">
        <v>5554</v>
      </c>
      <c r="F4809" s="58" t="s">
        <v>6643</v>
      </c>
      <c r="G4809" s="58" t="s">
        <v>103</v>
      </c>
      <c r="H4809" s="58" t="s">
        <v>1031</v>
      </c>
      <c r="I4809" s="58" t="s">
        <v>25</v>
      </c>
      <c r="J4809" s="58" t="s">
        <v>25</v>
      </c>
      <c r="K4809" s="57" t="s">
        <v>6644</v>
      </c>
      <c r="L4809" s="184">
        <v>0</v>
      </c>
      <c r="M4809" s="185">
        <v>30</v>
      </c>
      <c r="N4809" s="186">
        <v>30</v>
      </c>
      <c r="O4809" s="187">
        <f t="shared" si="605"/>
        <v>0</v>
      </c>
      <c r="P4809" s="59">
        <f t="shared" si="604"/>
        <v>100</v>
      </c>
    </row>
    <row r="4810" spans="1:16" s="2" customFormat="1" ht="28.5" outlineLevel="2" x14ac:dyDescent="0.2">
      <c r="A4810" s="217">
        <f t="shared" si="606"/>
        <v>4807</v>
      </c>
      <c r="B4810" s="57" t="s">
        <v>6645</v>
      </c>
      <c r="C4810" s="58" t="s">
        <v>6234</v>
      </c>
      <c r="D4810" s="58" t="s">
        <v>6054</v>
      </c>
      <c r="E4810" s="58" t="s">
        <v>6646</v>
      </c>
      <c r="F4810" s="58" t="s">
        <v>41</v>
      </c>
      <c r="G4810" s="58" t="s">
        <v>103</v>
      </c>
      <c r="H4810" s="58" t="s">
        <v>1031</v>
      </c>
      <c r="I4810" s="58" t="s">
        <v>25</v>
      </c>
      <c r="J4810" s="58" t="s">
        <v>25</v>
      </c>
      <c r="K4810" s="57" t="s">
        <v>6647</v>
      </c>
      <c r="L4810" s="184">
        <v>0</v>
      </c>
      <c r="M4810" s="185">
        <v>90</v>
      </c>
      <c r="N4810" s="186">
        <v>0</v>
      </c>
      <c r="O4810" s="187">
        <f t="shared" si="605"/>
        <v>-90</v>
      </c>
      <c r="P4810" s="59">
        <f t="shared" si="604"/>
        <v>0</v>
      </c>
    </row>
    <row r="4811" spans="1:16" s="2" customFormat="1" ht="28.5" outlineLevel="2" x14ac:dyDescent="0.2">
      <c r="A4811" s="217">
        <f t="shared" si="606"/>
        <v>4808</v>
      </c>
      <c r="B4811" s="57" t="s">
        <v>6648</v>
      </c>
      <c r="C4811" s="58" t="s">
        <v>6234</v>
      </c>
      <c r="D4811" s="58" t="s">
        <v>6054</v>
      </c>
      <c r="E4811" s="58" t="s">
        <v>6649</v>
      </c>
      <c r="F4811" s="58" t="s">
        <v>41</v>
      </c>
      <c r="G4811" s="58" t="s">
        <v>103</v>
      </c>
      <c r="H4811" s="58" t="s">
        <v>1031</v>
      </c>
      <c r="I4811" s="58" t="s">
        <v>25</v>
      </c>
      <c r="J4811" s="58" t="s">
        <v>25</v>
      </c>
      <c r="K4811" s="57" t="s">
        <v>6650</v>
      </c>
      <c r="L4811" s="184">
        <v>0</v>
      </c>
      <c r="M4811" s="185">
        <v>50</v>
      </c>
      <c r="N4811" s="186">
        <v>50</v>
      </c>
      <c r="O4811" s="187">
        <f t="shared" si="605"/>
        <v>0</v>
      </c>
      <c r="P4811" s="59">
        <f t="shared" si="604"/>
        <v>100</v>
      </c>
    </row>
    <row r="4812" spans="1:16" s="2" customFormat="1" ht="14.25" customHeight="1" outlineLevel="2" x14ac:dyDescent="0.2">
      <c r="A4812" s="217">
        <f t="shared" si="606"/>
        <v>4809</v>
      </c>
      <c r="B4812" s="57" t="s">
        <v>6651</v>
      </c>
      <c r="C4812" s="58" t="s">
        <v>6234</v>
      </c>
      <c r="D4812" s="58" t="s">
        <v>6054</v>
      </c>
      <c r="E4812" s="58" t="s">
        <v>6652</v>
      </c>
      <c r="F4812" s="58" t="s">
        <v>41</v>
      </c>
      <c r="G4812" s="58" t="s">
        <v>103</v>
      </c>
      <c r="H4812" s="58" t="s">
        <v>1031</v>
      </c>
      <c r="I4812" s="58" t="s">
        <v>25</v>
      </c>
      <c r="J4812" s="58" t="s">
        <v>25</v>
      </c>
      <c r="K4812" s="57" t="s">
        <v>6653</v>
      </c>
      <c r="L4812" s="184">
        <v>0</v>
      </c>
      <c r="M4812" s="185">
        <v>210</v>
      </c>
      <c r="N4812" s="186">
        <v>210</v>
      </c>
      <c r="O4812" s="187">
        <f t="shared" si="605"/>
        <v>0</v>
      </c>
      <c r="P4812" s="59">
        <f t="shared" si="604"/>
        <v>100</v>
      </c>
    </row>
    <row r="4813" spans="1:16" s="2" customFormat="1" ht="14.25" customHeight="1" outlineLevel="2" x14ac:dyDescent="0.2">
      <c r="A4813" s="217">
        <f t="shared" si="606"/>
        <v>4810</v>
      </c>
      <c r="B4813" s="57" t="s">
        <v>6654</v>
      </c>
      <c r="C4813" s="58" t="s">
        <v>6234</v>
      </c>
      <c r="D4813" s="58" t="s">
        <v>6054</v>
      </c>
      <c r="E4813" s="58" t="s">
        <v>6655</v>
      </c>
      <c r="F4813" s="58" t="s">
        <v>5893</v>
      </c>
      <c r="G4813" s="58" t="s">
        <v>103</v>
      </c>
      <c r="H4813" s="58" t="s">
        <v>1031</v>
      </c>
      <c r="I4813" s="58" t="s">
        <v>25</v>
      </c>
      <c r="J4813" s="58" t="s">
        <v>25</v>
      </c>
      <c r="K4813" s="57" t="s">
        <v>6656</v>
      </c>
      <c r="L4813" s="184">
        <v>0</v>
      </c>
      <c r="M4813" s="185">
        <v>300</v>
      </c>
      <c r="N4813" s="186">
        <v>300</v>
      </c>
      <c r="O4813" s="187">
        <f t="shared" si="605"/>
        <v>0</v>
      </c>
      <c r="P4813" s="59">
        <f t="shared" si="604"/>
        <v>100</v>
      </c>
    </row>
    <row r="4814" spans="1:16" s="2" customFormat="1" ht="14.25" customHeight="1" outlineLevel="2" x14ac:dyDescent="0.2">
      <c r="A4814" s="217">
        <f t="shared" si="606"/>
        <v>4811</v>
      </c>
      <c r="B4814" s="57" t="s">
        <v>6657</v>
      </c>
      <c r="C4814" s="58" t="s">
        <v>6234</v>
      </c>
      <c r="D4814" s="58" t="s">
        <v>6054</v>
      </c>
      <c r="E4814" s="58" t="s">
        <v>6345</v>
      </c>
      <c r="F4814" s="58" t="s">
        <v>6658</v>
      </c>
      <c r="G4814" s="58" t="s">
        <v>103</v>
      </c>
      <c r="H4814" s="58" t="s">
        <v>1031</v>
      </c>
      <c r="I4814" s="58" t="s">
        <v>25</v>
      </c>
      <c r="J4814" s="58" t="s">
        <v>25</v>
      </c>
      <c r="K4814" s="57" t="s">
        <v>6659</v>
      </c>
      <c r="L4814" s="184">
        <v>0</v>
      </c>
      <c r="M4814" s="185">
        <v>30</v>
      </c>
      <c r="N4814" s="186">
        <v>30</v>
      </c>
      <c r="O4814" s="187">
        <f t="shared" si="605"/>
        <v>0</v>
      </c>
      <c r="P4814" s="59">
        <f t="shared" si="604"/>
        <v>100</v>
      </c>
    </row>
    <row r="4815" spans="1:16" s="2" customFormat="1" ht="14.25" customHeight="1" outlineLevel="2" x14ac:dyDescent="0.2">
      <c r="A4815" s="217">
        <f t="shared" si="606"/>
        <v>4812</v>
      </c>
      <c r="B4815" s="57" t="s">
        <v>6660</v>
      </c>
      <c r="C4815" s="58" t="s">
        <v>6234</v>
      </c>
      <c r="D4815" s="58" t="s">
        <v>6054</v>
      </c>
      <c r="E4815" s="58" t="s">
        <v>5315</v>
      </c>
      <c r="F4815" s="58" t="s">
        <v>261</v>
      </c>
      <c r="G4815" s="58" t="s">
        <v>103</v>
      </c>
      <c r="H4815" s="58" t="s">
        <v>1031</v>
      </c>
      <c r="I4815" s="58" t="s">
        <v>25</v>
      </c>
      <c r="J4815" s="58" t="s">
        <v>25</v>
      </c>
      <c r="K4815" s="57" t="s">
        <v>6661</v>
      </c>
      <c r="L4815" s="184">
        <v>0</v>
      </c>
      <c r="M4815" s="185">
        <v>30</v>
      </c>
      <c r="N4815" s="186">
        <v>30</v>
      </c>
      <c r="O4815" s="187">
        <f t="shared" si="605"/>
        <v>0</v>
      </c>
      <c r="P4815" s="59">
        <f t="shared" si="604"/>
        <v>100</v>
      </c>
    </row>
    <row r="4816" spans="1:16" s="2" customFormat="1" ht="14.25" customHeight="1" outlineLevel="2" x14ac:dyDescent="0.2">
      <c r="A4816" s="217">
        <f t="shared" si="606"/>
        <v>4813</v>
      </c>
      <c r="B4816" s="57" t="s">
        <v>6662</v>
      </c>
      <c r="C4816" s="58" t="s">
        <v>6234</v>
      </c>
      <c r="D4816" s="58" t="s">
        <v>6054</v>
      </c>
      <c r="E4816" s="58" t="s">
        <v>6663</v>
      </c>
      <c r="F4816" s="58" t="s">
        <v>261</v>
      </c>
      <c r="G4816" s="58" t="s">
        <v>103</v>
      </c>
      <c r="H4816" s="58" t="s">
        <v>1031</v>
      </c>
      <c r="I4816" s="58" t="s">
        <v>25</v>
      </c>
      <c r="J4816" s="58" t="s">
        <v>25</v>
      </c>
      <c r="K4816" s="57" t="s">
        <v>6664</v>
      </c>
      <c r="L4816" s="184">
        <v>0</v>
      </c>
      <c r="M4816" s="185">
        <v>244</v>
      </c>
      <c r="N4816" s="186">
        <v>244</v>
      </c>
      <c r="O4816" s="187">
        <f t="shared" si="605"/>
        <v>0</v>
      </c>
      <c r="P4816" s="59">
        <f t="shared" si="604"/>
        <v>100</v>
      </c>
    </row>
    <row r="4817" spans="1:16" s="2" customFormat="1" ht="14.25" customHeight="1" outlineLevel="2" x14ac:dyDescent="0.2">
      <c r="A4817" s="217">
        <f t="shared" si="606"/>
        <v>4814</v>
      </c>
      <c r="B4817" s="57" t="s">
        <v>6665</v>
      </c>
      <c r="C4817" s="58" t="s">
        <v>6234</v>
      </c>
      <c r="D4817" s="58" t="s">
        <v>6054</v>
      </c>
      <c r="E4817" s="58" t="s">
        <v>5139</v>
      </c>
      <c r="F4817" s="58" t="s">
        <v>192</v>
      </c>
      <c r="G4817" s="58" t="s">
        <v>103</v>
      </c>
      <c r="H4817" s="58" t="s">
        <v>1031</v>
      </c>
      <c r="I4817" s="58" t="s">
        <v>25</v>
      </c>
      <c r="J4817" s="58" t="s">
        <v>25</v>
      </c>
      <c r="K4817" s="57" t="s">
        <v>6666</v>
      </c>
      <c r="L4817" s="184">
        <v>0</v>
      </c>
      <c r="M4817" s="185">
        <v>38</v>
      </c>
      <c r="N4817" s="186">
        <v>0</v>
      </c>
      <c r="O4817" s="187">
        <f t="shared" si="605"/>
        <v>-38</v>
      </c>
      <c r="P4817" s="59">
        <f t="shared" si="604"/>
        <v>0</v>
      </c>
    </row>
    <row r="4818" spans="1:16" s="2" customFormat="1" ht="14.25" customHeight="1" outlineLevel="2" x14ac:dyDescent="0.2">
      <c r="A4818" s="217">
        <f t="shared" si="606"/>
        <v>4815</v>
      </c>
      <c r="B4818" s="57" t="s">
        <v>6667</v>
      </c>
      <c r="C4818" s="58" t="s">
        <v>6234</v>
      </c>
      <c r="D4818" s="58" t="s">
        <v>6054</v>
      </c>
      <c r="E4818" s="58" t="s">
        <v>6668</v>
      </c>
      <c r="F4818" s="58" t="s">
        <v>192</v>
      </c>
      <c r="G4818" s="58" t="s">
        <v>103</v>
      </c>
      <c r="H4818" s="58" t="s">
        <v>1031</v>
      </c>
      <c r="I4818" s="58" t="s">
        <v>25</v>
      </c>
      <c r="J4818" s="58" t="s">
        <v>25</v>
      </c>
      <c r="K4818" s="57" t="s">
        <v>6669</v>
      </c>
      <c r="L4818" s="184">
        <v>0</v>
      </c>
      <c r="M4818" s="185">
        <v>30</v>
      </c>
      <c r="N4818" s="186">
        <v>30</v>
      </c>
      <c r="O4818" s="187">
        <f t="shared" si="605"/>
        <v>0</v>
      </c>
      <c r="P4818" s="59">
        <f t="shared" ref="P4818:P4881" si="607">N4818/M4818*100</f>
        <v>100</v>
      </c>
    </row>
    <row r="4819" spans="1:16" s="2" customFormat="1" ht="14.25" customHeight="1" outlineLevel="2" x14ac:dyDescent="0.2">
      <c r="A4819" s="217">
        <f t="shared" si="606"/>
        <v>4816</v>
      </c>
      <c r="B4819" s="57" t="s">
        <v>6670</v>
      </c>
      <c r="C4819" s="58" t="s">
        <v>6234</v>
      </c>
      <c r="D4819" s="58" t="s">
        <v>6054</v>
      </c>
      <c r="E4819" s="58" t="s">
        <v>6671</v>
      </c>
      <c r="F4819" s="58" t="s">
        <v>192</v>
      </c>
      <c r="G4819" s="58" t="s">
        <v>103</v>
      </c>
      <c r="H4819" s="58" t="s">
        <v>1031</v>
      </c>
      <c r="I4819" s="58" t="s">
        <v>25</v>
      </c>
      <c r="J4819" s="58" t="s">
        <v>25</v>
      </c>
      <c r="K4819" s="57" t="s">
        <v>6672</v>
      </c>
      <c r="L4819" s="184">
        <v>0</v>
      </c>
      <c r="M4819" s="185">
        <v>50</v>
      </c>
      <c r="N4819" s="186">
        <v>50</v>
      </c>
      <c r="O4819" s="187">
        <f t="shared" si="605"/>
        <v>0</v>
      </c>
      <c r="P4819" s="59">
        <f t="shared" si="607"/>
        <v>100</v>
      </c>
    </row>
    <row r="4820" spans="1:16" s="2" customFormat="1" ht="14.25" customHeight="1" outlineLevel="2" x14ac:dyDescent="0.2">
      <c r="A4820" s="217">
        <f t="shared" si="606"/>
        <v>4817</v>
      </c>
      <c r="B4820" s="57" t="s">
        <v>6673</v>
      </c>
      <c r="C4820" s="58" t="s">
        <v>6234</v>
      </c>
      <c r="D4820" s="58" t="s">
        <v>6054</v>
      </c>
      <c r="E4820" s="58" t="s">
        <v>6674</v>
      </c>
      <c r="F4820" s="58" t="s">
        <v>192</v>
      </c>
      <c r="G4820" s="58" t="s">
        <v>103</v>
      </c>
      <c r="H4820" s="58" t="s">
        <v>1031</v>
      </c>
      <c r="I4820" s="58" t="s">
        <v>25</v>
      </c>
      <c r="J4820" s="58" t="s">
        <v>25</v>
      </c>
      <c r="K4820" s="57" t="s">
        <v>6675</v>
      </c>
      <c r="L4820" s="184">
        <v>0</v>
      </c>
      <c r="M4820" s="185">
        <v>43</v>
      </c>
      <c r="N4820" s="186">
        <v>43</v>
      </c>
      <c r="O4820" s="187">
        <f t="shared" si="605"/>
        <v>0</v>
      </c>
      <c r="P4820" s="59">
        <f t="shared" si="607"/>
        <v>100</v>
      </c>
    </row>
    <row r="4821" spans="1:16" s="2" customFormat="1" ht="28.5" outlineLevel="2" x14ac:dyDescent="0.2">
      <c r="A4821" s="217">
        <f t="shared" si="606"/>
        <v>4818</v>
      </c>
      <c r="B4821" s="57" t="s">
        <v>6676</v>
      </c>
      <c r="C4821" s="58" t="s">
        <v>6234</v>
      </c>
      <c r="D4821" s="58" t="s">
        <v>6054</v>
      </c>
      <c r="E4821" s="58" t="s">
        <v>6495</v>
      </c>
      <c r="F4821" s="58" t="s">
        <v>192</v>
      </c>
      <c r="G4821" s="58" t="s">
        <v>103</v>
      </c>
      <c r="H4821" s="58" t="s">
        <v>1031</v>
      </c>
      <c r="I4821" s="58" t="s">
        <v>25</v>
      </c>
      <c r="J4821" s="58" t="s">
        <v>25</v>
      </c>
      <c r="K4821" s="57" t="s">
        <v>6677</v>
      </c>
      <c r="L4821" s="184">
        <v>0</v>
      </c>
      <c r="M4821" s="185">
        <v>57</v>
      </c>
      <c r="N4821" s="186">
        <v>57</v>
      </c>
      <c r="O4821" s="187">
        <f t="shared" si="605"/>
        <v>0</v>
      </c>
      <c r="P4821" s="59">
        <f t="shared" si="607"/>
        <v>100</v>
      </c>
    </row>
    <row r="4822" spans="1:16" s="2" customFormat="1" ht="14.25" customHeight="1" outlineLevel="2" x14ac:dyDescent="0.2">
      <c r="A4822" s="217">
        <f t="shared" si="606"/>
        <v>4819</v>
      </c>
      <c r="B4822" s="57" t="s">
        <v>6678</v>
      </c>
      <c r="C4822" s="58" t="s">
        <v>6234</v>
      </c>
      <c r="D4822" s="58" t="s">
        <v>6054</v>
      </c>
      <c r="E4822" s="58" t="s">
        <v>6573</v>
      </c>
      <c r="F4822" s="58" t="s">
        <v>192</v>
      </c>
      <c r="G4822" s="58" t="s">
        <v>103</v>
      </c>
      <c r="H4822" s="58" t="s">
        <v>1031</v>
      </c>
      <c r="I4822" s="58" t="s">
        <v>25</v>
      </c>
      <c r="J4822" s="58" t="s">
        <v>25</v>
      </c>
      <c r="K4822" s="57" t="s">
        <v>6679</v>
      </c>
      <c r="L4822" s="184">
        <v>0</v>
      </c>
      <c r="M4822" s="185">
        <v>55</v>
      </c>
      <c r="N4822" s="186">
        <v>55</v>
      </c>
      <c r="O4822" s="187">
        <f t="shared" si="605"/>
        <v>0</v>
      </c>
      <c r="P4822" s="59">
        <f t="shared" si="607"/>
        <v>100</v>
      </c>
    </row>
    <row r="4823" spans="1:16" s="2" customFormat="1" ht="14.25" customHeight="1" outlineLevel="2" x14ac:dyDescent="0.2">
      <c r="A4823" s="217">
        <f t="shared" si="606"/>
        <v>4820</v>
      </c>
      <c r="B4823" s="57" t="s">
        <v>6680</v>
      </c>
      <c r="C4823" s="58" t="s">
        <v>6234</v>
      </c>
      <c r="D4823" s="58" t="s">
        <v>6054</v>
      </c>
      <c r="E4823" s="58" t="s">
        <v>6681</v>
      </c>
      <c r="F4823" s="58" t="s">
        <v>192</v>
      </c>
      <c r="G4823" s="58" t="s">
        <v>103</v>
      </c>
      <c r="H4823" s="58" t="s">
        <v>1031</v>
      </c>
      <c r="I4823" s="58" t="s">
        <v>25</v>
      </c>
      <c r="J4823" s="58" t="s">
        <v>25</v>
      </c>
      <c r="K4823" s="57" t="s">
        <v>6682</v>
      </c>
      <c r="L4823" s="184">
        <v>0</v>
      </c>
      <c r="M4823" s="185">
        <v>6</v>
      </c>
      <c r="N4823" s="186">
        <v>6</v>
      </c>
      <c r="O4823" s="187">
        <f t="shared" si="605"/>
        <v>0</v>
      </c>
      <c r="P4823" s="59">
        <f t="shared" si="607"/>
        <v>100</v>
      </c>
    </row>
    <row r="4824" spans="1:16" s="2" customFormat="1" ht="14.25" customHeight="1" outlineLevel="2" x14ac:dyDescent="0.2">
      <c r="A4824" s="217">
        <f t="shared" si="606"/>
        <v>4821</v>
      </c>
      <c r="B4824" s="57" t="s">
        <v>6683</v>
      </c>
      <c r="C4824" s="58" t="s">
        <v>6234</v>
      </c>
      <c r="D4824" s="58" t="s">
        <v>6054</v>
      </c>
      <c r="E4824" s="58" t="s">
        <v>6684</v>
      </c>
      <c r="F4824" s="58" t="s">
        <v>192</v>
      </c>
      <c r="G4824" s="58" t="s">
        <v>103</v>
      </c>
      <c r="H4824" s="58" t="s">
        <v>1031</v>
      </c>
      <c r="I4824" s="58" t="s">
        <v>25</v>
      </c>
      <c r="J4824" s="58" t="s">
        <v>25</v>
      </c>
      <c r="K4824" s="57" t="s">
        <v>6685</v>
      </c>
      <c r="L4824" s="184">
        <v>0</v>
      </c>
      <c r="M4824" s="185">
        <v>50</v>
      </c>
      <c r="N4824" s="186">
        <v>48</v>
      </c>
      <c r="O4824" s="187">
        <f t="shared" si="605"/>
        <v>-2</v>
      </c>
      <c r="P4824" s="59">
        <f t="shared" si="607"/>
        <v>96</v>
      </c>
    </row>
    <row r="4825" spans="1:16" s="2" customFormat="1" ht="14.25" customHeight="1" outlineLevel="2" x14ac:dyDescent="0.2">
      <c r="A4825" s="217">
        <f t="shared" si="606"/>
        <v>4822</v>
      </c>
      <c r="B4825" s="57" t="s">
        <v>6686</v>
      </c>
      <c r="C4825" s="58" t="s">
        <v>6234</v>
      </c>
      <c r="D4825" s="58" t="s">
        <v>6054</v>
      </c>
      <c r="E4825" s="58" t="s">
        <v>5315</v>
      </c>
      <c r="F4825" s="58" t="s">
        <v>192</v>
      </c>
      <c r="G4825" s="58" t="s">
        <v>103</v>
      </c>
      <c r="H4825" s="58" t="s">
        <v>1031</v>
      </c>
      <c r="I4825" s="58" t="s">
        <v>25</v>
      </c>
      <c r="J4825" s="58" t="s">
        <v>25</v>
      </c>
      <c r="K4825" s="57" t="s">
        <v>6687</v>
      </c>
      <c r="L4825" s="184">
        <v>0</v>
      </c>
      <c r="M4825" s="185">
        <v>63</v>
      </c>
      <c r="N4825" s="186">
        <v>63</v>
      </c>
      <c r="O4825" s="187">
        <f t="shared" si="605"/>
        <v>0</v>
      </c>
      <c r="P4825" s="59">
        <f t="shared" si="607"/>
        <v>100</v>
      </c>
    </row>
    <row r="4826" spans="1:16" s="2" customFormat="1" ht="28.5" outlineLevel="2" x14ac:dyDescent="0.2">
      <c r="A4826" s="217">
        <f t="shared" si="606"/>
        <v>4823</v>
      </c>
      <c r="B4826" s="57" t="s">
        <v>6688</v>
      </c>
      <c r="C4826" s="58" t="s">
        <v>6234</v>
      </c>
      <c r="D4826" s="58" t="s">
        <v>6054</v>
      </c>
      <c r="E4826" s="58" t="s">
        <v>6689</v>
      </c>
      <c r="F4826" s="58" t="s">
        <v>192</v>
      </c>
      <c r="G4826" s="58" t="s">
        <v>103</v>
      </c>
      <c r="H4826" s="58" t="s">
        <v>1031</v>
      </c>
      <c r="I4826" s="58" t="s">
        <v>25</v>
      </c>
      <c r="J4826" s="58" t="s">
        <v>25</v>
      </c>
      <c r="K4826" s="57" t="s">
        <v>6690</v>
      </c>
      <c r="L4826" s="184">
        <v>0</v>
      </c>
      <c r="M4826" s="185">
        <v>39</v>
      </c>
      <c r="N4826" s="186">
        <v>39</v>
      </c>
      <c r="O4826" s="187">
        <f t="shared" si="605"/>
        <v>0</v>
      </c>
      <c r="P4826" s="59">
        <f t="shared" si="607"/>
        <v>100</v>
      </c>
    </row>
    <row r="4827" spans="1:16" s="2" customFormat="1" ht="14.25" customHeight="1" outlineLevel="2" x14ac:dyDescent="0.2">
      <c r="A4827" s="217">
        <f t="shared" si="606"/>
        <v>4824</v>
      </c>
      <c r="B4827" s="57" t="s">
        <v>6691</v>
      </c>
      <c r="C4827" s="58" t="s">
        <v>6234</v>
      </c>
      <c r="D4827" s="58" t="s">
        <v>6054</v>
      </c>
      <c r="E4827" s="58" t="s">
        <v>6692</v>
      </c>
      <c r="F4827" s="58" t="s">
        <v>192</v>
      </c>
      <c r="G4827" s="58" t="s">
        <v>103</v>
      </c>
      <c r="H4827" s="58" t="s">
        <v>1031</v>
      </c>
      <c r="I4827" s="58" t="s">
        <v>25</v>
      </c>
      <c r="J4827" s="58" t="s">
        <v>25</v>
      </c>
      <c r="K4827" s="57" t="s">
        <v>6693</v>
      </c>
      <c r="L4827" s="184">
        <v>0</v>
      </c>
      <c r="M4827" s="185">
        <v>30</v>
      </c>
      <c r="N4827" s="186">
        <v>30</v>
      </c>
      <c r="O4827" s="187">
        <f t="shared" si="605"/>
        <v>0</v>
      </c>
      <c r="P4827" s="59">
        <f t="shared" si="607"/>
        <v>100</v>
      </c>
    </row>
    <row r="4828" spans="1:16" s="2" customFormat="1" ht="14.25" customHeight="1" outlineLevel="2" x14ac:dyDescent="0.2">
      <c r="A4828" s="217">
        <f t="shared" si="606"/>
        <v>4825</v>
      </c>
      <c r="B4828" s="57" t="s">
        <v>6694</v>
      </c>
      <c r="C4828" s="58" t="s">
        <v>6234</v>
      </c>
      <c r="D4828" s="58" t="s">
        <v>6054</v>
      </c>
      <c r="E4828" s="58" t="s">
        <v>5551</v>
      </c>
      <c r="F4828" s="58" t="s">
        <v>192</v>
      </c>
      <c r="G4828" s="58" t="s">
        <v>103</v>
      </c>
      <c r="H4828" s="58" t="s">
        <v>1031</v>
      </c>
      <c r="I4828" s="58" t="s">
        <v>25</v>
      </c>
      <c r="J4828" s="58" t="s">
        <v>25</v>
      </c>
      <c r="K4828" s="57" t="s">
        <v>6695</v>
      </c>
      <c r="L4828" s="184">
        <v>0</v>
      </c>
      <c r="M4828" s="185">
        <v>49</v>
      </c>
      <c r="N4828" s="186">
        <v>49</v>
      </c>
      <c r="O4828" s="187">
        <f t="shared" si="605"/>
        <v>0</v>
      </c>
      <c r="P4828" s="59">
        <f t="shared" si="607"/>
        <v>100</v>
      </c>
    </row>
    <row r="4829" spans="1:16" s="2" customFormat="1" ht="14.25" customHeight="1" outlineLevel="2" x14ac:dyDescent="0.2">
      <c r="A4829" s="217">
        <f t="shared" si="606"/>
        <v>4826</v>
      </c>
      <c r="B4829" s="57" t="s">
        <v>6696</v>
      </c>
      <c r="C4829" s="58" t="s">
        <v>6234</v>
      </c>
      <c r="D4829" s="58" t="s">
        <v>6054</v>
      </c>
      <c r="E4829" s="58" t="s">
        <v>6697</v>
      </c>
      <c r="F4829" s="58" t="s">
        <v>192</v>
      </c>
      <c r="G4829" s="58" t="s">
        <v>103</v>
      </c>
      <c r="H4829" s="58" t="s">
        <v>1031</v>
      </c>
      <c r="I4829" s="58" t="s">
        <v>25</v>
      </c>
      <c r="J4829" s="58" t="s">
        <v>25</v>
      </c>
      <c r="K4829" s="57" t="s">
        <v>6698</v>
      </c>
      <c r="L4829" s="184">
        <v>0</v>
      </c>
      <c r="M4829" s="185">
        <v>49</v>
      </c>
      <c r="N4829" s="186">
        <v>49</v>
      </c>
      <c r="O4829" s="187">
        <f t="shared" si="605"/>
        <v>0</v>
      </c>
      <c r="P4829" s="59">
        <f t="shared" si="607"/>
        <v>100</v>
      </c>
    </row>
    <row r="4830" spans="1:16" s="2" customFormat="1" ht="14.25" customHeight="1" outlineLevel="2" x14ac:dyDescent="0.2">
      <c r="A4830" s="217">
        <f t="shared" si="606"/>
        <v>4827</v>
      </c>
      <c r="B4830" s="57" t="s">
        <v>6699</v>
      </c>
      <c r="C4830" s="58" t="s">
        <v>6234</v>
      </c>
      <c r="D4830" s="58" t="s">
        <v>6054</v>
      </c>
      <c r="E4830" s="58" t="s">
        <v>6700</v>
      </c>
      <c r="F4830" s="58" t="s">
        <v>192</v>
      </c>
      <c r="G4830" s="58" t="s">
        <v>103</v>
      </c>
      <c r="H4830" s="58" t="s">
        <v>1031</v>
      </c>
      <c r="I4830" s="58" t="s">
        <v>25</v>
      </c>
      <c r="J4830" s="58" t="s">
        <v>25</v>
      </c>
      <c r="K4830" s="57" t="s">
        <v>6701</v>
      </c>
      <c r="L4830" s="184">
        <v>0</v>
      </c>
      <c r="M4830" s="185">
        <v>35</v>
      </c>
      <c r="N4830" s="186">
        <v>33</v>
      </c>
      <c r="O4830" s="187">
        <f t="shared" si="605"/>
        <v>-2</v>
      </c>
      <c r="P4830" s="59">
        <f t="shared" si="607"/>
        <v>94.285714285714278</v>
      </c>
    </row>
    <row r="4831" spans="1:16" s="2" customFormat="1" ht="14.25" customHeight="1" outlineLevel="2" x14ac:dyDescent="0.2">
      <c r="A4831" s="217">
        <f t="shared" si="606"/>
        <v>4828</v>
      </c>
      <c r="B4831" s="57" t="s">
        <v>6702</v>
      </c>
      <c r="C4831" s="58" t="s">
        <v>6234</v>
      </c>
      <c r="D4831" s="58" t="s">
        <v>6054</v>
      </c>
      <c r="E4831" s="58" t="s">
        <v>6703</v>
      </c>
      <c r="F4831" s="58" t="s">
        <v>192</v>
      </c>
      <c r="G4831" s="58" t="s">
        <v>103</v>
      </c>
      <c r="H4831" s="58" t="s">
        <v>1031</v>
      </c>
      <c r="I4831" s="58" t="s">
        <v>25</v>
      </c>
      <c r="J4831" s="58" t="s">
        <v>25</v>
      </c>
      <c r="K4831" s="57" t="s">
        <v>6704</v>
      </c>
      <c r="L4831" s="184">
        <v>0</v>
      </c>
      <c r="M4831" s="185">
        <v>54</v>
      </c>
      <c r="N4831" s="186">
        <v>54</v>
      </c>
      <c r="O4831" s="187">
        <f t="shared" si="605"/>
        <v>0</v>
      </c>
      <c r="P4831" s="59">
        <f t="shared" si="607"/>
        <v>100</v>
      </c>
    </row>
    <row r="4832" spans="1:16" s="2" customFormat="1" ht="14.25" customHeight="1" outlineLevel="2" x14ac:dyDescent="0.2">
      <c r="A4832" s="217">
        <f t="shared" si="606"/>
        <v>4829</v>
      </c>
      <c r="B4832" s="57" t="s">
        <v>6705</v>
      </c>
      <c r="C4832" s="58" t="s">
        <v>6234</v>
      </c>
      <c r="D4832" s="58" t="s">
        <v>6054</v>
      </c>
      <c r="E4832" s="58" t="s">
        <v>187</v>
      </c>
      <c r="F4832" s="58" t="s">
        <v>192</v>
      </c>
      <c r="G4832" s="58" t="s">
        <v>103</v>
      </c>
      <c r="H4832" s="58" t="s">
        <v>1031</v>
      </c>
      <c r="I4832" s="58" t="s">
        <v>25</v>
      </c>
      <c r="J4832" s="58" t="s">
        <v>25</v>
      </c>
      <c r="K4832" s="57" t="s">
        <v>6706</v>
      </c>
      <c r="L4832" s="184">
        <v>0</v>
      </c>
      <c r="M4832" s="185">
        <v>77</v>
      </c>
      <c r="N4832" s="186">
        <v>77</v>
      </c>
      <c r="O4832" s="187">
        <f t="shared" si="605"/>
        <v>0</v>
      </c>
      <c r="P4832" s="59">
        <f t="shared" si="607"/>
        <v>100</v>
      </c>
    </row>
    <row r="4833" spans="1:16" s="2" customFormat="1" ht="14.25" customHeight="1" outlineLevel="2" x14ac:dyDescent="0.2">
      <c r="A4833" s="217">
        <f t="shared" si="606"/>
        <v>4830</v>
      </c>
      <c r="B4833" s="57" t="s">
        <v>6707</v>
      </c>
      <c r="C4833" s="58" t="s">
        <v>6234</v>
      </c>
      <c r="D4833" s="58" t="s">
        <v>6054</v>
      </c>
      <c r="E4833" s="58" t="s">
        <v>5151</v>
      </c>
      <c r="F4833" s="58" t="s">
        <v>192</v>
      </c>
      <c r="G4833" s="58" t="s">
        <v>103</v>
      </c>
      <c r="H4833" s="58" t="s">
        <v>1031</v>
      </c>
      <c r="I4833" s="58" t="s">
        <v>25</v>
      </c>
      <c r="J4833" s="58" t="s">
        <v>25</v>
      </c>
      <c r="K4833" s="57" t="s">
        <v>6708</v>
      </c>
      <c r="L4833" s="184">
        <v>0</v>
      </c>
      <c r="M4833" s="185">
        <v>42</v>
      </c>
      <c r="N4833" s="186">
        <v>42</v>
      </c>
      <c r="O4833" s="187">
        <f t="shared" si="605"/>
        <v>0</v>
      </c>
      <c r="P4833" s="59">
        <f t="shared" si="607"/>
        <v>100</v>
      </c>
    </row>
    <row r="4834" spans="1:16" s="2" customFormat="1" ht="28.5" outlineLevel="2" x14ac:dyDescent="0.2">
      <c r="A4834" s="217">
        <f t="shared" si="606"/>
        <v>4831</v>
      </c>
      <c r="B4834" s="57" t="s">
        <v>6709</v>
      </c>
      <c r="C4834" s="58" t="s">
        <v>6234</v>
      </c>
      <c r="D4834" s="58" t="s">
        <v>6054</v>
      </c>
      <c r="E4834" s="58" t="s">
        <v>6340</v>
      </c>
      <c r="F4834" s="58" t="s">
        <v>192</v>
      </c>
      <c r="G4834" s="58" t="s">
        <v>103</v>
      </c>
      <c r="H4834" s="58" t="s">
        <v>1031</v>
      </c>
      <c r="I4834" s="58" t="s">
        <v>25</v>
      </c>
      <c r="J4834" s="58" t="s">
        <v>25</v>
      </c>
      <c r="K4834" s="57" t="s">
        <v>6710</v>
      </c>
      <c r="L4834" s="184">
        <v>0</v>
      </c>
      <c r="M4834" s="185">
        <v>14</v>
      </c>
      <c r="N4834" s="186">
        <v>0</v>
      </c>
      <c r="O4834" s="187">
        <f t="shared" si="605"/>
        <v>-14</v>
      </c>
      <c r="P4834" s="59">
        <f t="shared" si="607"/>
        <v>0</v>
      </c>
    </row>
    <row r="4835" spans="1:16" s="2" customFormat="1" ht="14.25" customHeight="1" outlineLevel="2" x14ac:dyDescent="0.2">
      <c r="A4835" s="217">
        <f t="shared" si="606"/>
        <v>4832</v>
      </c>
      <c r="B4835" s="57" t="s">
        <v>6711</v>
      </c>
      <c r="C4835" s="58" t="s">
        <v>6234</v>
      </c>
      <c r="D4835" s="58" t="s">
        <v>6054</v>
      </c>
      <c r="E4835" s="58" t="s">
        <v>6531</v>
      </c>
      <c r="F4835" s="58" t="s">
        <v>192</v>
      </c>
      <c r="G4835" s="58" t="s">
        <v>103</v>
      </c>
      <c r="H4835" s="58" t="s">
        <v>1031</v>
      </c>
      <c r="I4835" s="58" t="s">
        <v>25</v>
      </c>
      <c r="J4835" s="58" t="s">
        <v>25</v>
      </c>
      <c r="K4835" s="57" t="s">
        <v>6712</v>
      </c>
      <c r="L4835" s="184">
        <v>0</v>
      </c>
      <c r="M4835" s="185">
        <v>7</v>
      </c>
      <c r="N4835" s="186">
        <v>7</v>
      </c>
      <c r="O4835" s="187">
        <f t="shared" si="605"/>
        <v>0</v>
      </c>
      <c r="P4835" s="59">
        <f t="shared" si="607"/>
        <v>100</v>
      </c>
    </row>
    <row r="4836" spans="1:16" s="2" customFormat="1" ht="14.25" customHeight="1" outlineLevel="2" x14ac:dyDescent="0.2">
      <c r="A4836" s="217">
        <f t="shared" si="606"/>
        <v>4833</v>
      </c>
      <c r="B4836" s="57" t="s">
        <v>6713</v>
      </c>
      <c r="C4836" s="58" t="s">
        <v>6234</v>
      </c>
      <c r="D4836" s="58" t="s">
        <v>6054</v>
      </c>
      <c r="E4836" s="58" t="s">
        <v>6714</v>
      </c>
      <c r="F4836" s="58" t="s">
        <v>192</v>
      </c>
      <c r="G4836" s="58" t="s">
        <v>103</v>
      </c>
      <c r="H4836" s="58" t="s">
        <v>1031</v>
      </c>
      <c r="I4836" s="58" t="s">
        <v>25</v>
      </c>
      <c r="J4836" s="58" t="s">
        <v>25</v>
      </c>
      <c r="K4836" s="57" t="s">
        <v>6715</v>
      </c>
      <c r="L4836" s="184">
        <v>0</v>
      </c>
      <c r="M4836" s="185">
        <v>47</v>
      </c>
      <c r="N4836" s="186">
        <v>47</v>
      </c>
      <c r="O4836" s="187">
        <f t="shared" si="605"/>
        <v>0</v>
      </c>
      <c r="P4836" s="59">
        <f t="shared" si="607"/>
        <v>100</v>
      </c>
    </row>
    <row r="4837" spans="1:16" s="2" customFormat="1" ht="14.25" customHeight="1" outlineLevel="2" x14ac:dyDescent="0.2">
      <c r="A4837" s="217">
        <f t="shared" si="606"/>
        <v>4834</v>
      </c>
      <c r="B4837" s="57" t="s">
        <v>6716</v>
      </c>
      <c r="C4837" s="58" t="s">
        <v>6234</v>
      </c>
      <c r="D4837" s="58" t="s">
        <v>6054</v>
      </c>
      <c r="E4837" s="58" t="s">
        <v>6717</v>
      </c>
      <c r="F4837" s="58" t="s">
        <v>6718</v>
      </c>
      <c r="G4837" s="58" t="s">
        <v>103</v>
      </c>
      <c r="H4837" s="58" t="s">
        <v>1031</v>
      </c>
      <c r="I4837" s="58" t="s">
        <v>25</v>
      </c>
      <c r="J4837" s="58" t="s">
        <v>25</v>
      </c>
      <c r="K4837" s="57" t="s">
        <v>6719</v>
      </c>
      <c r="L4837" s="184">
        <v>0</v>
      </c>
      <c r="M4837" s="185">
        <v>250</v>
      </c>
      <c r="N4837" s="186">
        <v>250</v>
      </c>
      <c r="O4837" s="187">
        <f t="shared" si="605"/>
        <v>0</v>
      </c>
      <c r="P4837" s="59">
        <f t="shared" si="607"/>
        <v>100</v>
      </c>
    </row>
    <row r="4838" spans="1:16" s="2" customFormat="1" ht="14.25" customHeight="1" outlineLevel="2" x14ac:dyDescent="0.2">
      <c r="A4838" s="217">
        <f t="shared" si="606"/>
        <v>4835</v>
      </c>
      <c r="B4838" s="57" t="s">
        <v>6720</v>
      </c>
      <c r="C4838" s="58" t="s">
        <v>6234</v>
      </c>
      <c r="D4838" s="58" t="s">
        <v>6054</v>
      </c>
      <c r="E4838" s="58" t="s">
        <v>6721</v>
      </c>
      <c r="F4838" s="58" t="s">
        <v>6718</v>
      </c>
      <c r="G4838" s="58" t="s">
        <v>103</v>
      </c>
      <c r="H4838" s="58" t="s">
        <v>1031</v>
      </c>
      <c r="I4838" s="58" t="s">
        <v>25</v>
      </c>
      <c r="J4838" s="58" t="s">
        <v>25</v>
      </c>
      <c r="K4838" s="57" t="s">
        <v>6722</v>
      </c>
      <c r="L4838" s="184">
        <v>0</v>
      </c>
      <c r="M4838" s="185">
        <v>250</v>
      </c>
      <c r="N4838" s="186">
        <v>250</v>
      </c>
      <c r="O4838" s="187">
        <f t="shared" si="605"/>
        <v>0</v>
      </c>
      <c r="P4838" s="59">
        <f t="shared" si="607"/>
        <v>100</v>
      </c>
    </row>
    <row r="4839" spans="1:16" s="2" customFormat="1" ht="14.25" customHeight="1" outlineLevel="2" x14ac:dyDescent="0.2">
      <c r="A4839" s="217">
        <f t="shared" si="606"/>
        <v>4836</v>
      </c>
      <c r="B4839" s="57" t="s">
        <v>6723</v>
      </c>
      <c r="C4839" s="58" t="s">
        <v>6234</v>
      </c>
      <c r="D4839" s="58" t="s">
        <v>6054</v>
      </c>
      <c r="E4839" s="58" t="s">
        <v>6617</v>
      </c>
      <c r="F4839" s="58" t="s">
        <v>6718</v>
      </c>
      <c r="G4839" s="58" t="s">
        <v>103</v>
      </c>
      <c r="H4839" s="58" t="s">
        <v>1031</v>
      </c>
      <c r="I4839" s="58" t="s">
        <v>25</v>
      </c>
      <c r="J4839" s="58" t="s">
        <v>25</v>
      </c>
      <c r="K4839" s="57" t="s">
        <v>6724</v>
      </c>
      <c r="L4839" s="184">
        <v>0</v>
      </c>
      <c r="M4839" s="185">
        <v>70</v>
      </c>
      <c r="N4839" s="186">
        <v>70</v>
      </c>
      <c r="O4839" s="187">
        <f t="shared" si="605"/>
        <v>0</v>
      </c>
      <c r="P4839" s="59">
        <f t="shared" si="607"/>
        <v>100</v>
      </c>
    </row>
    <row r="4840" spans="1:16" s="2" customFormat="1" ht="14.25" customHeight="1" outlineLevel="2" x14ac:dyDescent="0.2">
      <c r="A4840" s="217">
        <f t="shared" si="606"/>
        <v>4837</v>
      </c>
      <c r="B4840" s="57" t="s">
        <v>6725</v>
      </c>
      <c r="C4840" s="58" t="s">
        <v>6234</v>
      </c>
      <c r="D4840" s="58" t="s">
        <v>6054</v>
      </c>
      <c r="E4840" s="58" t="s">
        <v>110</v>
      </c>
      <c r="F4840" s="58" t="s">
        <v>6718</v>
      </c>
      <c r="G4840" s="58" t="s">
        <v>103</v>
      </c>
      <c r="H4840" s="58" t="s">
        <v>1031</v>
      </c>
      <c r="I4840" s="58" t="s">
        <v>25</v>
      </c>
      <c r="J4840" s="58" t="s">
        <v>25</v>
      </c>
      <c r="K4840" s="57" t="s">
        <v>6726</v>
      </c>
      <c r="L4840" s="184">
        <v>0</v>
      </c>
      <c r="M4840" s="185">
        <v>125</v>
      </c>
      <c r="N4840" s="186">
        <v>0</v>
      </c>
      <c r="O4840" s="187">
        <f t="shared" si="605"/>
        <v>-125</v>
      </c>
      <c r="P4840" s="59">
        <f t="shared" si="607"/>
        <v>0</v>
      </c>
    </row>
    <row r="4841" spans="1:16" s="2" customFormat="1" ht="14.25" customHeight="1" outlineLevel="2" x14ac:dyDescent="0.2">
      <c r="A4841" s="217">
        <f t="shared" si="606"/>
        <v>4838</v>
      </c>
      <c r="B4841" s="57" t="s">
        <v>6727</v>
      </c>
      <c r="C4841" s="58" t="s">
        <v>6234</v>
      </c>
      <c r="D4841" s="58" t="s">
        <v>6054</v>
      </c>
      <c r="E4841" s="58" t="s">
        <v>6728</v>
      </c>
      <c r="F4841" s="58" t="s">
        <v>6718</v>
      </c>
      <c r="G4841" s="58" t="s">
        <v>103</v>
      </c>
      <c r="H4841" s="58" t="s">
        <v>1031</v>
      </c>
      <c r="I4841" s="58" t="s">
        <v>25</v>
      </c>
      <c r="J4841" s="58" t="s">
        <v>25</v>
      </c>
      <c r="K4841" s="57" t="s">
        <v>6729</v>
      </c>
      <c r="L4841" s="184">
        <v>0</v>
      </c>
      <c r="M4841" s="185">
        <v>250</v>
      </c>
      <c r="N4841" s="186">
        <v>250</v>
      </c>
      <c r="O4841" s="187">
        <f t="shared" si="605"/>
        <v>0</v>
      </c>
      <c r="P4841" s="59">
        <f t="shared" si="607"/>
        <v>100</v>
      </c>
    </row>
    <row r="4842" spans="1:16" s="2" customFormat="1" ht="14.25" customHeight="1" outlineLevel="2" x14ac:dyDescent="0.2">
      <c r="A4842" s="217">
        <f t="shared" si="606"/>
        <v>4839</v>
      </c>
      <c r="B4842" s="57" t="s">
        <v>6730</v>
      </c>
      <c r="C4842" s="58" t="s">
        <v>6234</v>
      </c>
      <c r="D4842" s="58" t="s">
        <v>6054</v>
      </c>
      <c r="E4842" s="58" t="s">
        <v>5151</v>
      </c>
      <c r="F4842" s="58" t="s">
        <v>6718</v>
      </c>
      <c r="G4842" s="58" t="s">
        <v>103</v>
      </c>
      <c r="H4842" s="58" t="s">
        <v>1031</v>
      </c>
      <c r="I4842" s="58" t="s">
        <v>25</v>
      </c>
      <c r="J4842" s="58" t="s">
        <v>25</v>
      </c>
      <c r="K4842" s="57" t="s">
        <v>6731</v>
      </c>
      <c r="L4842" s="184">
        <v>0</v>
      </c>
      <c r="M4842" s="185">
        <v>250</v>
      </c>
      <c r="N4842" s="186">
        <v>250</v>
      </c>
      <c r="O4842" s="187">
        <f t="shared" si="605"/>
        <v>0</v>
      </c>
      <c r="P4842" s="59">
        <f t="shared" si="607"/>
        <v>100</v>
      </c>
    </row>
    <row r="4843" spans="1:16" s="2" customFormat="1" ht="14.25" customHeight="1" outlineLevel="2" x14ac:dyDescent="0.2">
      <c r="A4843" s="217">
        <f t="shared" si="606"/>
        <v>4840</v>
      </c>
      <c r="B4843" s="57" t="s">
        <v>6732</v>
      </c>
      <c r="C4843" s="58" t="s">
        <v>6234</v>
      </c>
      <c r="D4843" s="58" t="s">
        <v>6054</v>
      </c>
      <c r="E4843" s="58" t="s">
        <v>162</v>
      </c>
      <c r="F4843" s="58" t="s">
        <v>6718</v>
      </c>
      <c r="G4843" s="58" t="s">
        <v>103</v>
      </c>
      <c r="H4843" s="58" t="s">
        <v>1031</v>
      </c>
      <c r="I4843" s="58" t="s">
        <v>25</v>
      </c>
      <c r="J4843" s="58" t="s">
        <v>25</v>
      </c>
      <c r="K4843" s="57" t="s">
        <v>6733</v>
      </c>
      <c r="L4843" s="184">
        <v>0</v>
      </c>
      <c r="M4843" s="185">
        <v>30</v>
      </c>
      <c r="N4843" s="186">
        <v>30</v>
      </c>
      <c r="O4843" s="187">
        <f t="shared" si="605"/>
        <v>0</v>
      </c>
      <c r="P4843" s="59">
        <f t="shared" si="607"/>
        <v>100</v>
      </c>
    </row>
    <row r="4844" spans="1:16" s="2" customFormat="1" ht="14.25" customHeight="1" outlineLevel="2" x14ac:dyDescent="0.2">
      <c r="A4844" s="217">
        <f t="shared" si="606"/>
        <v>4841</v>
      </c>
      <c r="B4844" s="57" t="s">
        <v>6734</v>
      </c>
      <c r="C4844" s="58" t="s">
        <v>6234</v>
      </c>
      <c r="D4844" s="58" t="s">
        <v>6054</v>
      </c>
      <c r="E4844" s="58" t="s">
        <v>6735</v>
      </c>
      <c r="F4844" s="58" t="s">
        <v>6718</v>
      </c>
      <c r="G4844" s="58" t="s">
        <v>103</v>
      </c>
      <c r="H4844" s="58" t="s">
        <v>1031</v>
      </c>
      <c r="I4844" s="58" t="s">
        <v>25</v>
      </c>
      <c r="J4844" s="58" t="s">
        <v>25</v>
      </c>
      <c r="K4844" s="57" t="s">
        <v>6736</v>
      </c>
      <c r="L4844" s="184">
        <v>0</v>
      </c>
      <c r="M4844" s="185">
        <v>30</v>
      </c>
      <c r="N4844" s="186">
        <v>0</v>
      </c>
      <c r="O4844" s="187">
        <f t="shared" si="605"/>
        <v>-30</v>
      </c>
      <c r="P4844" s="59">
        <f t="shared" si="607"/>
        <v>0</v>
      </c>
    </row>
    <row r="4845" spans="1:16" s="2" customFormat="1" ht="14.25" customHeight="1" outlineLevel="2" x14ac:dyDescent="0.2">
      <c r="A4845" s="217">
        <f t="shared" si="606"/>
        <v>4842</v>
      </c>
      <c r="B4845" s="57" t="s">
        <v>6737</v>
      </c>
      <c r="C4845" s="58" t="s">
        <v>6234</v>
      </c>
      <c r="D4845" s="58" t="s">
        <v>6054</v>
      </c>
      <c r="E4845" s="58" t="s">
        <v>885</v>
      </c>
      <c r="F4845" s="58" t="s">
        <v>6718</v>
      </c>
      <c r="G4845" s="58" t="s">
        <v>103</v>
      </c>
      <c r="H4845" s="58" t="s">
        <v>1031</v>
      </c>
      <c r="I4845" s="58" t="s">
        <v>25</v>
      </c>
      <c r="J4845" s="58" t="s">
        <v>25</v>
      </c>
      <c r="K4845" s="57" t="s">
        <v>6738</v>
      </c>
      <c r="L4845" s="184">
        <v>0</v>
      </c>
      <c r="M4845" s="185">
        <v>50</v>
      </c>
      <c r="N4845" s="186">
        <v>0</v>
      </c>
      <c r="O4845" s="187">
        <f t="shared" si="605"/>
        <v>-50</v>
      </c>
      <c r="P4845" s="59">
        <f t="shared" si="607"/>
        <v>0</v>
      </c>
    </row>
    <row r="4846" spans="1:16" s="2" customFormat="1" outlineLevel="1" x14ac:dyDescent="0.2">
      <c r="A4846" s="218">
        <f t="shared" si="606"/>
        <v>4843</v>
      </c>
      <c r="B4846" s="60" t="s">
        <v>6739</v>
      </c>
      <c r="C4846" s="61">
        <v>236650</v>
      </c>
      <c r="D4846" s="61">
        <v>2007</v>
      </c>
      <c r="E4846" s="61"/>
      <c r="F4846" s="61"/>
      <c r="G4846" s="61"/>
      <c r="H4846" s="151" t="s">
        <v>6740</v>
      </c>
      <c r="I4846" s="61"/>
      <c r="J4846" s="61"/>
      <c r="K4846" s="63"/>
      <c r="L4846" s="65">
        <f>SUM(L4847:L4862)</f>
        <v>2000</v>
      </c>
      <c r="M4846" s="65">
        <f t="shared" ref="M4846:O4846" si="608">SUM(M4847:M4862)</f>
        <v>4104</v>
      </c>
      <c r="N4846" s="65">
        <f t="shared" si="608"/>
        <v>2085</v>
      </c>
      <c r="O4846" s="66">
        <f t="shared" si="608"/>
        <v>-2019</v>
      </c>
      <c r="P4846" s="18">
        <f t="shared" si="607"/>
        <v>50.804093567251464</v>
      </c>
    </row>
    <row r="4847" spans="1:16" s="2" customFormat="1" outlineLevel="2" x14ac:dyDescent="0.2">
      <c r="A4847" s="217">
        <f t="shared" si="606"/>
        <v>4844</v>
      </c>
      <c r="B4847" s="57" t="s">
        <v>6741</v>
      </c>
      <c r="C4847" s="58" t="s">
        <v>6234</v>
      </c>
      <c r="D4847" s="58" t="s">
        <v>6054</v>
      </c>
      <c r="E4847" s="58" t="s">
        <v>25</v>
      </c>
      <c r="F4847" s="58" t="s">
        <v>6742</v>
      </c>
      <c r="G4847" s="58" t="s">
        <v>221</v>
      </c>
      <c r="H4847" s="58" t="s">
        <v>6740</v>
      </c>
      <c r="I4847" s="58" t="s">
        <v>25</v>
      </c>
      <c r="J4847" s="58" t="s">
        <v>25</v>
      </c>
      <c r="K4847" s="57"/>
      <c r="L4847" s="184">
        <v>2000</v>
      </c>
      <c r="M4847" s="185">
        <v>1901</v>
      </c>
      <c r="N4847" s="186">
        <v>0</v>
      </c>
      <c r="O4847" s="187">
        <f t="shared" ref="O4847:O4862" si="609">N4847-M4847</f>
        <v>-1901</v>
      </c>
      <c r="P4847" s="59">
        <f t="shared" si="607"/>
        <v>0</v>
      </c>
    </row>
    <row r="4848" spans="1:16" s="2" customFormat="1" ht="14.25" customHeight="1" outlineLevel="2" x14ac:dyDescent="0.2">
      <c r="A4848" s="217">
        <f t="shared" si="606"/>
        <v>4845</v>
      </c>
      <c r="B4848" s="57" t="s">
        <v>6743</v>
      </c>
      <c r="C4848" s="58" t="s">
        <v>6234</v>
      </c>
      <c r="D4848" s="58" t="s">
        <v>6054</v>
      </c>
      <c r="E4848" s="58" t="s">
        <v>25</v>
      </c>
      <c r="F4848" s="58" t="s">
        <v>6742</v>
      </c>
      <c r="G4848" s="58" t="s">
        <v>89</v>
      </c>
      <c r="H4848" s="58" t="s">
        <v>6740</v>
      </c>
      <c r="I4848" s="58" t="s">
        <v>25</v>
      </c>
      <c r="J4848" s="58" t="s">
        <v>25</v>
      </c>
      <c r="K4848" s="57" t="s">
        <v>6744</v>
      </c>
      <c r="L4848" s="184">
        <v>0</v>
      </c>
      <c r="M4848" s="185">
        <v>199</v>
      </c>
      <c r="N4848" s="186">
        <v>199</v>
      </c>
      <c r="O4848" s="187">
        <f t="shared" si="609"/>
        <v>0</v>
      </c>
      <c r="P4848" s="59">
        <f t="shared" si="607"/>
        <v>100</v>
      </c>
    </row>
    <row r="4849" spans="1:16" s="2" customFormat="1" ht="14.25" customHeight="1" outlineLevel="2" x14ac:dyDescent="0.2">
      <c r="A4849" s="217">
        <f t="shared" si="606"/>
        <v>4846</v>
      </c>
      <c r="B4849" s="57" t="s">
        <v>6745</v>
      </c>
      <c r="C4849" s="58" t="s">
        <v>6234</v>
      </c>
      <c r="D4849" s="58" t="s">
        <v>6054</v>
      </c>
      <c r="E4849" s="58" t="s">
        <v>25</v>
      </c>
      <c r="F4849" s="58" t="s">
        <v>6742</v>
      </c>
      <c r="G4849" s="58" t="s">
        <v>89</v>
      </c>
      <c r="H4849" s="58" t="s">
        <v>6740</v>
      </c>
      <c r="I4849" s="58" t="s">
        <v>25</v>
      </c>
      <c r="J4849" s="58" t="s">
        <v>25</v>
      </c>
      <c r="K4849" s="57" t="s">
        <v>6746</v>
      </c>
      <c r="L4849" s="184">
        <v>0</v>
      </c>
      <c r="M4849" s="185">
        <v>105</v>
      </c>
      <c r="N4849" s="186">
        <v>105</v>
      </c>
      <c r="O4849" s="187">
        <f t="shared" si="609"/>
        <v>0</v>
      </c>
      <c r="P4849" s="59">
        <f t="shared" si="607"/>
        <v>100</v>
      </c>
    </row>
    <row r="4850" spans="1:16" s="2" customFormat="1" ht="14.25" customHeight="1" outlineLevel="2" x14ac:dyDescent="0.2">
      <c r="A4850" s="217">
        <f t="shared" si="606"/>
        <v>4847</v>
      </c>
      <c r="B4850" s="57" t="s">
        <v>6747</v>
      </c>
      <c r="C4850" s="58" t="s">
        <v>6234</v>
      </c>
      <c r="D4850" s="58" t="s">
        <v>6054</v>
      </c>
      <c r="E4850" s="58" t="s">
        <v>25</v>
      </c>
      <c r="F4850" s="58" t="s">
        <v>6742</v>
      </c>
      <c r="G4850" s="58" t="s">
        <v>89</v>
      </c>
      <c r="H4850" s="58" t="s">
        <v>6740</v>
      </c>
      <c r="I4850" s="58" t="s">
        <v>25</v>
      </c>
      <c r="J4850" s="58" t="s">
        <v>25</v>
      </c>
      <c r="K4850" s="57" t="s">
        <v>6748</v>
      </c>
      <c r="L4850" s="184">
        <v>0</v>
      </c>
      <c r="M4850" s="185">
        <v>139</v>
      </c>
      <c r="N4850" s="186">
        <v>139</v>
      </c>
      <c r="O4850" s="187">
        <f t="shared" si="609"/>
        <v>0</v>
      </c>
      <c r="P4850" s="59">
        <f t="shared" si="607"/>
        <v>100</v>
      </c>
    </row>
    <row r="4851" spans="1:16" s="2" customFormat="1" ht="14.25" customHeight="1" outlineLevel="2" x14ac:dyDescent="0.2">
      <c r="A4851" s="217">
        <f t="shared" si="606"/>
        <v>4848</v>
      </c>
      <c r="B4851" s="57" t="s">
        <v>6749</v>
      </c>
      <c r="C4851" s="58" t="s">
        <v>6234</v>
      </c>
      <c r="D4851" s="58" t="s">
        <v>6054</v>
      </c>
      <c r="E4851" s="58" t="s">
        <v>25</v>
      </c>
      <c r="F4851" s="58" t="s">
        <v>6742</v>
      </c>
      <c r="G4851" s="58" t="s">
        <v>89</v>
      </c>
      <c r="H4851" s="58" t="s">
        <v>6740</v>
      </c>
      <c r="I4851" s="58" t="s">
        <v>25</v>
      </c>
      <c r="J4851" s="58" t="s">
        <v>25</v>
      </c>
      <c r="K4851" s="57" t="s">
        <v>6750</v>
      </c>
      <c r="L4851" s="184">
        <v>0</v>
      </c>
      <c r="M4851" s="185">
        <v>139</v>
      </c>
      <c r="N4851" s="186">
        <v>139</v>
      </c>
      <c r="O4851" s="187">
        <f t="shared" si="609"/>
        <v>0</v>
      </c>
      <c r="P4851" s="59">
        <f t="shared" si="607"/>
        <v>100</v>
      </c>
    </row>
    <row r="4852" spans="1:16" s="2" customFormat="1" ht="14.25" customHeight="1" outlineLevel="2" x14ac:dyDescent="0.2">
      <c r="A4852" s="217">
        <f t="shared" si="606"/>
        <v>4849</v>
      </c>
      <c r="B4852" s="57" t="s">
        <v>6751</v>
      </c>
      <c r="C4852" s="58" t="s">
        <v>6234</v>
      </c>
      <c r="D4852" s="58" t="s">
        <v>6054</v>
      </c>
      <c r="E4852" s="58" t="s">
        <v>25</v>
      </c>
      <c r="F4852" s="58" t="s">
        <v>6742</v>
      </c>
      <c r="G4852" s="58" t="s">
        <v>89</v>
      </c>
      <c r="H4852" s="58" t="s">
        <v>6740</v>
      </c>
      <c r="I4852" s="58" t="s">
        <v>25</v>
      </c>
      <c r="J4852" s="58" t="s">
        <v>25</v>
      </c>
      <c r="K4852" s="57" t="s">
        <v>6752</v>
      </c>
      <c r="L4852" s="184">
        <v>0</v>
      </c>
      <c r="M4852" s="185">
        <v>97</v>
      </c>
      <c r="N4852" s="186">
        <v>97</v>
      </c>
      <c r="O4852" s="187">
        <f t="shared" si="609"/>
        <v>0</v>
      </c>
      <c r="P4852" s="59">
        <f t="shared" si="607"/>
        <v>100</v>
      </c>
    </row>
    <row r="4853" spans="1:16" s="2" customFormat="1" ht="14.25" customHeight="1" outlineLevel="2" x14ac:dyDescent="0.2">
      <c r="A4853" s="217">
        <f t="shared" si="606"/>
        <v>4850</v>
      </c>
      <c r="B4853" s="57" t="s">
        <v>6753</v>
      </c>
      <c r="C4853" s="58" t="s">
        <v>6234</v>
      </c>
      <c r="D4853" s="58" t="s">
        <v>6054</v>
      </c>
      <c r="E4853" s="58" t="s">
        <v>25</v>
      </c>
      <c r="F4853" s="58" t="s">
        <v>6742</v>
      </c>
      <c r="G4853" s="58" t="s">
        <v>89</v>
      </c>
      <c r="H4853" s="58" t="s">
        <v>6740</v>
      </c>
      <c r="I4853" s="58" t="s">
        <v>25</v>
      </c>
      <c r="J4853" s="58" t="s">
        <v>25</v>
      </c>
      <c r="K4853" s="57" t="s">
        <v>6754</v>
      </c>
      <c r="L4853" s="184">
        <v>0</v>
      </c>
      <c r="M4853" s="185">
        <v>25</v>
      </c>
      <c r="N4853" s="186">
        <v>25</v>
      </c>
      <c r="O4853" s="187">
        <f t="shared" si="609"/>
        <v>0</v>
      </c>
      <c r="P4853" s="59">
        <f t="shared" si="607"/>
        <v>100</v>
      </c>
    </row>
    <row r="4854" spans="1:16" s="2" customFormat="1" ht="14.25" customHeight="1" outlineLevel="2" x14ac:dyDescent="0.2">
      <c r="A4854" s="217">
        <f t="shared" si="606"/>
        <v>4851</v>
      </c>
      <c r="B4854" s="57" t="s">
        <v>6755</v>
      </c>
      <c r="C4854" s="58" t="s">
        <v>6234</v>
      </c>
      <c r="D4854" s="58" t="s">
        <v>6054</v>
      </c>
      <c r="E4854" s="58" t="s">
        <v>25</v>
      </c>
      <c r="F4854" s="58" t="s">
        <v>6742</v>
      </c>
      <c r="G4854" s="58" t="s">
        <v>89</v>
      </c>
      <c r="H4854" s="58" t="s">
        <v>6740</v>
      </c>
      <c r="I4854" s="58" t="s">
        <v>25</v>
      </c>
      <c r="J4854" s="58" t="s">
        <v>25</v>
      </c>
      <c r="K4854" s="57" t="s">
        <v>6756</v>
      </c>
      <c r="L4854" s="184">
        <v>0</v>
      </c>
      <c r="M4854" s="185">
        <v>181</v>
      </c>
      <c r="N4854" s="186">
        <v>181</v>
      </c>
      <c r="O4854" s="187">
        <f t="shared" si="609"/>
        <v>0</v>
      </c>
      <c r="P4854" s="59">
        <f t="shared" si="607"/>
        <v>100</v>
      </c>
    </row>
    <row r="4855" spans="1:16" s="2" customFormat="1" ht="14.25" customHeight="1" outlineLevel="2" x14ac:dyDescent="0.2">
      <c r="A4855" s="217">
        <f t="shared" si="606"/>
        <v>4852</v>
      </c>
      <c r="B4855" s="57" t="s">
        <v>6757</v>
      </c>
      <c r="C4855" s="58" t="s">
        <v>6234</v>
      </c>
      <c r="D4855" s="58" t="s">
        <v>6054</v>
      </c>
      <c r="E4855" s="58" t="s">
        <v>25</v>
      </c>
      <c r="F4855" s="58" t="s">
        <v>6742</v>
      </c>
      <c r="G4855" s="58" t="s">
        <v>89</v>
      </c>
      <c r="H4855" s="58" t="s">
        <v>6740</v>
      </c>
      <c r="I4855" s="58" t="s">
        <v>25</v>
      </c>
      <c r="J4855" s="58" t="s">
        <v>25</v>
      </c>
      <c r="K4855" s="57" t="s">
        <v>6758</v>
      </c>
      <c r="L4855" s="184">
        <v>0</v>
      </c>
      <c r="M4855" s="185">
        <v>199</v>
      </c>
      <c r="N4855" s="186">
        <v>81</v>
      </c>
      <c r="O4855" s="187">
        <f t="shared" si="609"/>
        <v>-118</v>
      </c>
      <c r="P4855" s="59">
        <f t="shared" si="607"/>
        <v>40.7035175879397</v>
      </c>
    </row>
    <row r="4856" spans="1:16" s="2" customFormat="1" ht="14.25" customHeight="1" outlineLevel="2" x14ac:dyDescent="0.2">
      <c r="A4856" s="217">
        <f t="shared" si="606"/>
        <v>4853</v>
      </c>
      <c r="B4856" s="57" t="s">
        <v>6759</v>
      </c>
      <c r="C4856" s="58" t="s">
        <v>6234</v>
      </c>
      <c r="D4856" s="58" t="s">
        <v>6054</v>
      </c>
      <c r="E4856" s="58" t="s">
        <v>25</v>
      </c>
      <c r="F4856" s="58" t="s">
        <v>6742</v>
      </c>
      <c r="G4856" s="58" t="s">
        <v>89</v>
      </c>
      <c r="H4856" s="58" t="s">
        <v>6740</v>
      </c>
      <c r="I4856" s="58" t="s">
        <v>25</v>
      </c>
      <c r="J4856" s="58" t="s">
        <v>25</v>
      </c>
      <c r="K4856" s="57" t="s">
        <v>6760</v>
      </c>
      <c r="L4856" s="184">
        <v>0</v>
      </c>
      <c r="M4856" s="185">
        <v>139</v>
      </c>
      <c r="N4856" s="186">
        <v>139</v>
      </c>
      <c r="O4856" s="187">
        <f t="shared" si="609"/>
        <v>0</v>
      </c>
      <c r="P4856" s="59">
        <f t="shared" si="607"/>
        <v>100</v>
      </c>
    </row>
    <row r="4857" spans="1:16" s="2" customFormat="1" ht="14.25" customHeight="1" outlineLevel="2" x14ac:dyDescent="0.2">
      <c r="A4857" s="217">
        <f t="shared" si="606"/>
        <v>4854</v>
      </c>
      <c r="B4857" s="57" t="s">
        <v>6761</v>
      </c>
      <c r="C4857" s="58" t="s">
        <v>6234</v>
      </c>
      <c r="D4857" s="58" t="s">
        <v>6054</v>
      </c>
      <c r="E4857" s="58" t="s">
        <v>25</v>
      </c>
      <c r="F4857" s="58" t="s">
        <v>6742</v>
      </c>
      <c r="G4857" s="58" t="s">
        <v>89</v>
      </c>
      <c r="H4857" s="58" t="s">
        <v>6740</v>
      </c>
      <c r="I4857" s="58" t="s">
        <v>25</v>
      </c>
      <c r="J4857" s="58" t="s">
        <v>25</v>
      </c>
      <c r="K4857" s="57" t="s">
        <v>6762</v>
      </c>
      <c r="L4857" s="184">
        <v>0</v>
      </c>
      <c r="M4857" s="185">
        <v>139</v>
      </c>
      <c r="N4857" s="186">
        <v>139</v>
      </c>
      <c r="O4857" s="187">
        <f t="shared" si="609"/>
        <v>0</v>
      </c>
      <c r="P4857" s="59">
        <f t="shared" si="607"/>
        <v>100</v>
      </c>
    </row>
    <row r="4858" spans="1:16" s="2" customFormat="1" ht="14.25" customHeight="1" outlineLevel="2" x14ac:dyDescent="0.2">
      <c r="A4858" s="217">
        <f t="shared" si="606"/>
        <v>4855</v>
      </c>
      <c r="B4858" s="57" t="s">
        <v>6763</v>
      </c>
      <c r="C4858" s="58" t="s">
        <v>6234</v>
      </c>
      <c r="D4858" s="58" t="s">
        <v>6054</v>
      </c>
      <c r="E4858" s="58" t="s">
        <v>25</v>
      </c>
      <c r="F4858" s="58" t="s">
        <v>6742</v>
      </c>
      <c r="G4858" s="58" t="s">
        <v>89</v>
      </c>
      <c r="H4858" s="58" t="s">
        <v>6740</v>
      </c>
      <c r="I4858" s="58" t="s">
        <v>25</v>
      </c>
      <c r="J4858" s="58" t="s">
        <v>25</v>
      </c>
      <c r="K4858" s="57" t="s">
        <v>6764</v>
      </c>
      <c r="L4858" s="184">
        <v>0</v>
      </c>
      <c r="M4858" s="185">
        <v>139</v>
      </c>
      <c r="N4858" s="186">
        <v>139</v>
      </c>
      <c r="O4858" s="187">
        <f t="shared" si="609"/>
        <v>0</v>
      </c>
      <c r="P4858" s="59">
        <f t="shared" si="607"/>
        <v>100</v>
      </c>
    </row>
    <row r="4859" spans="1:16" s="2" customFormat="1" ht="14.25" customHeight="1" outlineLevel="2" x14ac:dyDescent="0.2">
      <c r="A4859" s="217">
        <f t="shared" si="606"/>
        <v>4856</v>
      </c>
      <c r="B4859" s="57" t="s">
        <v>6765</v>
      </c>
      <c r="C4859" s="58" t="s">
        <v>6234</v>
      </c>
      <c r="D4859" s="58" t="s">
        <v>6054</v>
      </c>
      <c r="E4859" s="58" t="s">
        <v>25</v>
      </c>
      <c r="F4859" s="58" t="s">
        <v>6742</v>
      </c>
      <c r="G4859" s="58" t="s">
        <v>89</v>
      </c>
      <c r="H4859" s="58" t="s">
        <v>6740</v>
      </c>
      <c r="I4859" s="58" t="s">
        <v>25</v>
      </c>
      <c r="J4859" s="58" t="s">
        <v>25</v>
      </c>
      <c r="K4859" s="57" t="s">
        <v>6766</v>
      </c>
      <c r="L4859" s="184">
        <v>0</v>
      </c>
      <c r="M4859" s="185">
        <v>172</v>
      </c>
      <c r="N4859" s="186">
        <v>172</v>
      </c>
      <c r="O4859" s="187">
        <f t="shared" si="609"/>
        <v>0</v>
      </c>
      <c r="P4859" s="59">
        <f t="shared" si="607"/>
        <v>100</v>
      </c>
    </row>
    <row r="4860" spans="1:16" s="2" customFormat="1" ht="14.25" customHeight="1" outlineLevel="2" x14ac:dyDescent="0.2">
      <c r="A4860" s="217">
        <f t="shared" si="606"/>
        <v>4857</v>
      </c>
      <c r="B4860" s="57" t="s">
        <v>6767</v>
      </c>
      <c r="C4860" s="58" t="s">
        <v>6234</v>
      </c>
      <c r="D4860" s="58" t="s">
        <v>6054</v>
      </c>
      <c r="E4860" s="58" t="s">
        <v>25</v>
      </c>
      <c r="F4860" s="58" t="s">
        <v>6742</v>
      </c>
      <c r="G4860" s="58" t="s">
        <v>89</v>
      </c>
      <c r="H4860" s="58" t="s">
        <v>6740</v>
      </c>
      <c r="I4860" s="58" t="s">
        <v>25</v>
      </c>
      <c r="J4860" s="58" t="s">
        <v>25</v>
      </c>
      <c r="K4860" s="57" t="s">
        <v>6768</v>
      </c>
      <c r="L4860" s="184">
        <v>0</v>
      </c>
      <c r="M4860" s="185">
        <v>132</v>
      </c>
      <c r="N4860" s="186">
        <v>132</v>
      </c>
      <c r="O4860" s="187">
        <f t="shared" si="609"/>
        <v>0</v>
      </c>
      <c r="P4860" s="59">
        <f t="shared" si="607"/>
        <v>100</v>
      </c>
    </row>
    <row r="4861" spans="1:16" s="2" customFormat="1" ht="14.25" customHeight="1" outlineLevel="2" x14ac:dyDescent="0.2">
      <c r="A4861" s="217">
        <f t="shared" si="606"/>
        <v>4858</v>
      </c>
      <c r="B4861" s="57" t="s">
        <v>6769</v>
      </c>
      <c r="C4861" s="58" t="s">
        <v>6234</v>
      </c>
      <c r="D4861" s="58" t="s">
        <v>6054</v>
      </c>
      <c r="E4861" s="58" t="s">
        <v>25</v>
      </c>
      <c r="F4861" s="58" t="s">
        <v>6742</v>
      </c>
      <c r="G4861" s="58" t="s">
        <v>89</v>
      </c>
      <c r="H4861" s="58" t="s">
        <v>6740</v>
      </c>
      <c r="I4861" s="58" t="s">
        <v>25</v>
      </c>
      <c r="J4861" s="58" t="s">
        <v>25</v>
      </c>
      <c r="K4861" s="57" t="s">
        <v>6770</v>
      </c>
      <c r="L4861" s="184">
        <v>0</v>
      </c>
      <c r="M4861" s="185">
        <v>199</v>
      </c>
      <c r="N4861" s="186">
        <v>199</v>
      </c>
      <c r="O4861" s="187">
        <f t="shared" si="609"/>
        <v>0</v>
      </c>
      <c r="P4861" s="59">
        <f t="shared" si="607"/>
        <v>100</v>
      </c>
    </row>
    <row r="4862" spans="1:16" s="2" customFormat="1" ht="14.25" customHeight="1" outlineLevel="2" x14ac:dyDescent="0.2">
      <c r="A4862" s="217">
        <f t="shared" si="606"/>
        <v>4859</v>
      </c>
      <c r="B4862" s="57" t="s">
        <v>6771</v>
      </c>
      <c r="C4862" s="58" t="s">
        <v>6234</v>
      </c>
      <c r="D4862" s="58" t="s">
        <v>6054</v>
      </c>
      <c r="E4862" s="58" t="s">
        <v>25</v>
      </c>
      <c r="F4862" s="58" t="s">
        <v>6742</v>
      </c>
      <c r="G4862" s="58" t="s">
        <v>89</v>
      </c>
      <c r="H4862" s="58" t="s">
        <v>6740</v>
      </c>
      <c r="I4862" s="58" t="s">
        <v>25</v>
      </c>
      <c r="J4862" s="58" t="s">
        <v>25</v>
      </c>
      <c r="K4862" s="57" t="s">
        <v>6772</v>
      </c>
      <c r="L4862" s="184">
        <v>0</v>
      </c>
      <c r="M4862" s="185">
        <v>199</v>
      </c>
      <c r="N4862" s="186">
        <v>199</v>
      </c>
      <c r="O4862" s="187">
        <f t="shared" si="609"/>
        <v>0</v>
      </c>
      <c r="P4862" s="59">
        <f t="shared" si="607"/>
        <v>100</v>
      </c>
    </row>
    <row r="4863" spans="1:16" s="2" customFormat="1" outlineLevel="1" x14ac:dyDescent="0.2">
      <c r="A4863" s="218">
        <f t="shared" si="606"/>
        <v>4860</v>
      </c>
      <c r="B4863" s="60" t="s">
        <v>6773</v>
      </c>
      <c r="C4863" s="61">
        <v>236650</v>
      </c>
      <c r="D4863" s="61">
        <v>2007</v>
      </c>
      <c r="E4863" s="61"/>
      <c r="F4863" s="61"/>
      <c r="G4863" s="61"/>
      <c r="H4863" s="151" t="s">
        <v>6774</v>
      </c>
      <c r="I4863" s="61"/>
      <c r="J4863" s="61"/>
      <c r="K4863" s="63"/>
      <c r="L4863" s="65">
        <f>SUM(L4864:L4872)</f>
        <v>5000</v>
      </c>
      <c r="M4863" s="65">
        <f t="shared" ref="M4863:O4863" si="610">SUM(M4864:M4872)</f>
        <v>5000</v>
      </c>
      <c r="N4863" s="65">
        <f t="shared" si="610"/>
        <v>4525</v>
      </c>
      <c r="O4863" s="66">
        <f t="shared" si="610"/>
        <v>-475</v>
      </c>
      <c r="P4863" s="18">
        <f t="shared" si="607"/>
        <v>90.5</v>
      </c>
    </row>
    <row r="4864" spans="1:16" s="2" customFormat="1" ht="28.5" outlineLevel="2" x14ac:dyDescent="0.2">
      <c r="A4864" s="217">
        <f t="shared" si="606"/>
        <v>4861</v>
      </c>
      <c r="B4864" s="57" t="s">
        <v>6775</v>
      </c>
      <c r="C4864" s="58" t="s">
        <v>6234</v>
      </c>
      <c r="D4864" s="58" t="s">
        <v>6054</v>
      </c>
      <c r="E4864" s="58" t="s">
        <v>25</v>
      </c>
      <c r="F4864" s="58" t="s">
        <v>43</v>
      </c>
      <c r="G4864" s="58" t="s">
        <v>221</v>
      </c>
      <c r="H4864" s="58" t="s">
        <v>6774</v>
      </c>
      <c r="I4864" s="58" t="s">
        <v>25</v>
      </c>
      <c r="J4864" s="58" t="s">
        <v>25</v>
      </c>
      <c r="K4864" s="57"/>
      <c r="L4864" s="184">
        <v>5000</v>
      </c>
      <c r="M4864" s="185">
        <v>475</v>
      </c>
      <c r="N4864" s="186">
        <v>0</v>
      </c>
      <c r="O4864" s="187">
        <f t="shared" ref="O4864:O4872" si="611">N4864-M4864</f>
        <v>-475</v>
      </c>
      <c r="P4864" s="59">
        <f t="shared" si="607"/>
        <v>0</v>
      </c>
    </row>
    <row r="4865" spans="1:16" s="2" customFormat="1" ht="28.5" outlineLevel="2" x14ac:dyDescent="0.2">
      <c r="A4865" s="217">
        <f t="shared" si="606"/>
        <v>4862</v>
      </c>
      <c r="B4865" s="57" t="s">
        <v>6776</v>
      </c>
      <c r="C4865" s="58" t="s">
        <v>6234</v>
      </c>
      <c r="D4865" s="58" t="s">
        <v>6054</v>
      </c>
      <c r="E4865" s="58" t="s">
        <v>25</v>
      </c>
      <c r="F4865" s="58" t="s">
        <v>43</v>
      </c>
      <c r="G4865" s="58" t="s">
        <v>159</v>
      </c>
      <c r="H4865" s="58" t="s">
        <v>6774</v>
      </c>
      <c r="I4865" s="58" t="s">
        <v>25</v>
      </c>
      <c r="J4865" s="58" t="s">
        <v>25</v>
      </c>
      <c r="K4865" s="57" t="s">
        <v>6777</v>
      </c>
      <c r="L4865" s="184">
        <v>0</v>
      </c>
      <c r="M4865" s="185">
        <v>712</v>
      </c>
      <c r="N4865" s="186">
        <v>712</v>
      </c>
      <c r="O4865" s="187">
        <f t="shared" si="611"/>
        <v>0</v>
      </c>
      <c r="P4865" s="59">
        <f t="shared" si="607"/>
        <v>100</v>
      </c>
    </row>
    <row r="4866" spans="1:16" s="2" customFormat="1" ht="28.5" outlineLevel="2" x14ac:dyDescent="0.2">
      <c r="A4866" s="217">
        <f t="shared" si="606"/>
        <v>4863</v>
      </c>
      <c r="B4866" s="57" t="s">
        <v>6778</v>
      </c>
      <c r="C4866" s="58" t="s">
        <v>6234</v>
      </c>
      <c r="D4866" s="58" t="s">
        <v>6054</v>
      </c>
      <c r="E4866" s="58" t="s">
        <v>25</v>
      </c>
      <c r="F4866" s="58" t="s">
        <v>43</v>
      </c>
      <c r="G4866" s="58" t="s">
        <v>159</v>
      </c>
      <c r="H4866" s="58" t="s">
        <v>6774</v>
      </c>
      <c r="I4866" s="58" t="s">
        <v>25</v>
      </c>
      <c r="J4866" s="58" t="s">
        <v>25</v>
      </c>
      <c r="K4866" s="57" t="s">
        <v>6779</v>
      </c>
      <c r="L4866" s="184">
        <v>0</v>
      </c>
      <c r="M4866" s="185">
        <v>676</v>
      </c>
      <c r="N4866" s="186">
        <v>676</v>
      </c>
      <c r="O4866" s="187">
        <f t="shared" si="611"/>
        <v>0</v>
      </c>
      <c r="P4866" s="59">
        <f t="shared" si="607"/>
        <v>100</v>
      </c>
    </row>
    <row r="4867" spans="1:16" s="2" customFormat="1" ht="28.5" outlineLevel="2" x14ac:dyDescent="0.2">
      <c r="A4867" s="217">
        <f t="shared" si="606"/>
        <v>4864</v>
      </c>
      <c r="B4867" s="57" t="s">
        <v>6780</v>
      </c>
      <c r="C4867" s="58" t="s">
        <v>6234</v>
      </c>
      <c r="D4867" s="58" t="s">
        <v>6054</v>
      </c>
      <c r="E4867" s="58" t="s">
        <v>25</v>
      </c>
      <c r="F4867" s="58" t="s">
        <v>43</v>
      </c>
      <c r="G4867" s="58" t="s">
        <v>159</v>
      </c>
      <c r="H4867" s="58" t="s">
        <v>6774</v>
      </c>
      <c r="I4867" s="58" t="s">
        <v>25</v>
      </c>
      <c r="J4867" s="58" t="s">
        <v>25</v>
      </c>
      <c r="K4867" s="57" t="s">
        <v>6781</v>
      </c>
      <c r="L4867" s="184">
        <v>0</v>
      </c>
      <c r="M4867" s="185">
        <v>404</v>
      </c>
      <c r="N4867" s="186">
        <v>404</v>
      </c>
      <c r="O4867" s="187">
        <f t="shared" si="611"/>
        <v>0</v>
      </c>
      <c r="P4867" s="59">
        <f t="shared" si="607"/>
        <v>100</v>
      </c>
    </row>
    <row r="4868" spans="1:16" s="2" customFormat="1" ht="28.5" outlineLevel="2" x14ac:dyDescent="0.2">
      <c r="A4868" s="217">
        <f t="shared" si="606"/>
        <v>4865</v>
      </c>
      <c r="B4868" s="57" t="s">
        <v>6782</v>
      </c>
      <c r="C4868" s="58" t="s">
        <v>6234</v>
      </c>
      <c r="D4868" s="58" t="s">
        <v>6054</v>
      </c>
      <c r="E4868" s="58" t="s">
        <v>25</v>
      </c>
      <c r="F4868" s="58" t="s">
        <v>43</v>
      </c>
      <c r="G4868" s="58" t="s">
        <v>86</v>
      </c>
      <c r="H4868" s="58" t="s">
        <v>6774</v>
      </c>
      <c r="I4868" s="58" t="s">
        <v>25</v>
      </c>
      <c r="J4868" s="58" t="s">
        <v>25</v>
      </c>
      <c r="K4868" s="57" t="s">
        <v>6783</v>
      </c>
      <c r="L4868" s="184">
        <v>0</v>
      </c>
      <c r="M4868" s="185">
        <v>478</v>
      </c>
      <c r="N4868" s="186">
        <v>478</v>
      </c>
      <c r="O4868" s="187">
        <f t="shared" si="611"/>
        <v>0</v>
      </c>
      <c r="P4868" s="59">
        <f t="shared" si="607"/>
        <v>100</v>
      </c>
    </row>
    <row r="4869" spans="1:16" s="2" customFormat="1" ht="28.5" outlineLevel="2" x14ac:dyDescent="0.2">
      <c r="A4869" s="217">
        <f t="shared" si="606"/>
        <v>4866</v>
      </c>
      <c r="B4869" s="57" t="s">
        <v>6784</v>
      </c>
      <c r="C4869" s="58" t="s">
        <v>6234</v>
      </c>
      <c r="D4869" s="58" t="s">
        <v>6054</v>
      </c>
      <c r="E4869" s="58" t="s">
        <v>25</v>
      </c>
      <c r="F4869" s="58" t="s">
        <v>43</v>
      </c>
      <c r="G4869" s="58" t="s">
        <v>86</v>
      </c>
      <c r="H4869" s="58" t="s">
        <v>6774</v>
      </c>
      <c r="I4869" s="58" t="s">
        <v>25</v>
      </c>
      <c r="J4869" s="58" t="s">
        <v>25</v>
      </c>
      <c r="K4869" s="57" t="s">
        <v>6785</v>
      </c>
      <c r="L4869" s="184">
        <v>0</v>
      </c>
      <c r="M4869" s="185">
        <v>486</v>
      </c>
      <c r="N4869" s="186">
        <v>486</v>
      </c>
      <c r="O4869" s="187">
        <f t="shared" si="611"/>
        <v>0</v>
      </c>
      <c r="P4869" s="59">
        <f t="shared" si="607"/>
        <v>100</v>
      </c>
    </row>
    <row r="4870" spans="1:16" s="2" customFormat="1" ht="28.5" outlineLevel="2" x14ac:dyDescent="0.2">
      <c r="A4870" s="217">
        <f t="shared" ref="A4870:A4933" si="612">A4869+1</f>
        <v>4867</v>
      </c>
      <c r="B4870" s="57" t="s">
        <v>6786</v>
      </c>
      <c r="C4870" s="58" t="s">
        <v>6234</v>
      </c>
      <c r="D4870" s="58" t="s">
        <v>6054</v>
      </c>
      <c r="E4870" s="58" t="s">
        <v>25</v>
      </c>
      <c r="F4870" s="58" t="s">
        <v>43</v>
      </c>
      <c r="G4870" s="58" t="s">
        <v>159</v>
      </c>
      <c r="H4870" s="58" t="s">
        <v>6774</v>
      </c>
      <c r="I4870" s="58" t="s">
        <v>25</v>
      </c>
      <c r="J4870" s="58" t="s">
        <v>25</v>
      </c>
      <c r="K4870" s="57" t="s">
        <v>6787</v>
      </c>
      <c r="L4870" s="184">
        <v>0</v>
      </c>
      <c r="M4870" s="185">
        <v>469</v>
      </c>
      <c r="N4870" s="186">
        <v>469</v>
      </c>
      <c r="O4870" s="187">
        <f t="shared" si="611"/>
        <v>0</v>
      </c>
      <c r="P4870" s="59">
        <f t="shared" si="607"/>
        <v>100</v>
      </c>
    </row>
    <row r="4871" spans="1:16" s="2" customFormat="1" ht="28.5" outlineLevel="2" x14ac:dyDescent="0.2">
      <c r="A4871" s="217">
        <f t="shared" si="612"/>
        <v>4868</v>
      </c>
      <c r="B4871" s="57" t="s">
        <v>6788</v>
      </c>
      <c r="C4871" s="58" t="s">
        <v>6234</v>
      </c>
      <c r="D4871" s="58" t="s">
        <v>6054</v>
      </c>
      <c r="E4871" s="58" t="s">
        <v>25</v>
      </c>
      <c r="F4871" s="58" t="s">
        <v>43</v>
      </c>
      <c r="G4871" s="58" t="s">
        <v>86</v>
      </c>
      <c r="H4871" s="58" t="s">
        <v>6774</v>
      </c>
      <c r="I4871" s="58" t="s">
        <v>25</v>
      </c>
      <c r="J4871" s="58" t="s">
        <v>25</v>
      </c>
      <c r="K4871" s="57" t="s">
        <v>6789</v>
      </c>
      <c r="L4871" s="184">
        <v>0</v>
      </c>
      <c r="M4871" s="185">
        <v>640</v>
      </c>
      <c r="N4871" s="186">
        <v>640</v>
      </c>
      <c r="O4871" s="187">
        <f t="shared" si="611"/>
        <v>0</v>
      </c>
      <c r="P4871" s="59">
        <f t="shared" si="607"/>
        <v>100</v>
      </c>
    </row>
    <row r="4872" spans="1:16" s="2" customFormat="1" ht="28.5" outlineLevel="2" x14ac:dyDescent="0.2">
      <c r="A4872" s="217">
        <f t="shared" si="612"/>
        <v>4869</v>
      </c>
      <c r="B4872" s="57" t="s">
        <v>6790</v>
      </c>
      <c r="C4872" s="58" t="s">
        <v>6234</v>
      </c>
      <c r="D4872" s="58" t="s">
        <v>6054</v>
      </c>
      <c r="E4872" s="58" t="s">
        <v>25</v>
      </c>
      <c r="F4872" s="58" t="s">
        <v>43</v>
      </c>
      <c r="G4872" s="58" t="s">
        <v>86</v>
      </c>
      <c r="H4872" s="58" t="s">
        <v>6774</v>
      </c>
      <c r="I4872" s="58" t="s">
        <v>25</v>
      </c>
      <c r="J4872" s="58" t="s">
        <v>25</v>
      </c>
      <c r="K4872" s="57" t="s">
        <v>6791</v>
      </c>
      <c r="L4872" s="184">
        <v>0</v>
      </c>
      <c r="M4872" s="185">
        <v>660</v>
      </c>
      <c r="N4872" s="186">
        <v>660</v>
      </c>
      <c r="O4872" s="187">
        <f t="shared" si="611"/>
        <v>0</v>
      </c>
      <c r="P4872" s="59">
        <f t="shared" si="607"/>
        <v>100</v>
      </c>
    </row>
    <row r="4873" spans="1:16" s="2" customFormat="1" outlineLevel="1" x14ac:dyDescent="0.2">
      <c r="A4873" s="218">
        <f t="shared" si="612"/>
        <v>4870</v>
      </c>
      <c r="B4873" s="60" t="s">
        <v>6792</v>
      </c>
      <c r="C4873" s="61">
        <v>236650</v>
      </c>
      <c r="D4873" s="61">
        <v>2009</v>
      </c>
      <c r="E4873" s="61"/>
      <c r="F4873" s="61"/>
      <c r="G4873" s="61"/>
      <c r="H4873" s="151" t="s">
        <v>6793</v>
      </c>
      <c r="I4873" s="61"/>
      <c r="J4873" s="61"/>
      <c r="K4873" s="63"/>
      <c r="L4873" s="65">
        <f>SUM(L4874:L4917)</f>
        <v>6000</v>
      </c>
      <c r="M4873" s="65">
        <f t="shared" ref="M4873:O4873" si="613">SUM(M4874:M4917)</f>
        <v>6581</v>
      </c>
      <c r="N4873" s="65">
        <f t="shared" si="613"/>
        <v>6557</v>
      </c>
      <c r="O4873" s="66">
        <f t="shared" si="613"/>
        <v>-24</v>
      </c>
      <c r="P4873" s="18">
        <f t="shared" si="607"/>
        <v>99.635313782099985</v>
      </c>
    </row>
    <row r="4874" spans="1:16" s="2" customFormat="1" ht="28.5" outlineLevel="2" x14ac:dyDescent="0.2">
      <c r="A4874" s="217">
        <f t="shared" si="612"/>
        <v>4871</v>
      </c>
      <c r="B4874" s="57" t="s">
        <v>6794</v>
      </c>
      <c r="C4874" s="58" t="s">
        <v>6234</v>
      </c>
      <c r="D4874" s="58" t="s">
        <v>6066</v>
      </c>
      <c r="E4874" s="58" t="s">
        <v>25</v>
      </c>
      <c r="F4874" s="58" t="s">
        <v>155</v>
      </c>
      <c r="G4874" s="58" t="s">
        <v>221</v>
      </c>
      <c r="H4874" s="58" t="s">
        <v>6793</v>
      </c>
      <c r="I4874" s="58" t="s">
        <v>25</v>
      </c>
      <c r="J4874" s="58" t="s">
        <v>25</v>
      </c>
      <c r="K4874" s="57"/>
      <c r="L4874" s="184">
        <v>6000</v>
      </c>
      <c r="M4874" s="185">
        <v>24</v>
      </c>
      <c r="N4874" s="186">
        <v>0</v>
      </c>
      <c r="O4874" s="187">
        <f t="shared" ref="O4874:O4917" si="614">N4874-M4874</f>
        <v>-24</v>
      </c>
      <c r="P4874" s="59">
        <f t="shared" si="607"/>
        <v>0</v>
      </c>
    </row>
    <row r="4875" spans="1:16" s="2" customFormat="1" ht="14.25" customHeight="1" outlineLevel="2" x14ac:dyDescent="0.2">
      <c r="A4875" s="217">
        <f t="shared" si="612"/>
        <v>4872</v>
      </c>
      <c r="B4875" s="57" t="s">
        <v>6795</v>
      </c>
      <c r="C4875" s="58" t="s">
        <v>6234</v>
      </c>
      <c r="D4875" s="58" t="s">
        <v>6066</v>
      </c>
      <c r="E4875" s="58" t="s">
        <v>611</v>
      </c>
      <c r="F4875" s="58" t="s">
        <v>155</v>
      </c>
      <c r="G4875" s="58" t="s">
        <v>135</v>
      </c>
      <c r="H4875" s="58" t="s">
        <v>6793</v>
      </c>
      <c r="I4875" s="58" t="s">
        <v>25</v>
      </c>
      <c r="J4875" s="58" t="s">
        <v>25</v>
      </c>
      <c r="K4875" s="57" t="s">
        <v>6796</v>
      </c>
      <c r="L4875" s="184">
        <v>0</v>
      </c>
      <c r="M4875" s="185">
        <v>141</v>
      </c>
      <c r="N4875" s="186">
        <v>141</v>
      </c>
      <c r="O4875" s="187">
        <f t="shared" si="614"/>
        <v>0</v>
      </c>
      <c r="P4875" s="59">
        <f t="shared" si="607"/>
        <v>100</v>
      </c>
    </row>
    <row r="4876" spans="1:16" s="2" customFormat="1" ht="14.25" customHeight="1" outlineLevel="2" x14ac:dyDescent="0.2">
      <c r="A4876" s="217">
        <f t="shared" si="612"/>
        <v>4873</v>
      </c>
      <c r="B4876" s="57" t="s">
        <v>6795</v>
      </c>
      <c r="C4876" s="58" t="s">
        <v>6234</v>
      </c>
      <c r="D4876" s="58" t="s">
        <v>6066</v>
      </c>
      <c r="E4876" s="58" t="s">
        <v>611</v>
      </c>
      <c r="F4876" s="58" t="s">
        <v>155</v>
      </c>
      <c r="G4876" s="58" t="s">
        <v>135</v>
      </c>
      <c r="H4876" s="58" t="s">
        <v>6793</v>
      </c>
      <c r="I4876" s="58" t="s">
        <v>25</v>
      </c>
      <c r="J4876" s="58" t="s">
        <v>25</v>
      </c>
      <c r="K4876" s="57" t="s">
        <v>6797</v>
      </c>
      <c r="L4876" s="184">
        <v>0</v>
      </c>
      <c r="M4876" s="185">
        <v>68</v>
      </c>
      <c r="N4876" s="186">
        <v>68</v>
      </c>
      <c r="O4876" s="187">
        <f t="shared" si="614"/>
        <v>0</v>
      </c>
      <c r="P4876" s="59">
        <f t="shared" si="607"/>
        <v>100</v>
      </c>
    </row>
    <row r="4877" spans="1:16" s="2" customFormat="1" ht="14.25" customHeight="1" outlineLevel="2" x14ac:dyDescent="0.2">
      <c r="A4877" s="217">
        <f t="shared" si="612"/>
        <v>4874</v>
      </c>
      <c r="B4877" s="57" t="s">
        <v>6798</v>
      </c>
      <c r="C4877" s="58" t="s">
        <v>6234</v>
      </c>
      <c r="D4877" s="58" t="s">
        <v>6066</v>
      </c>
      <c r="E4877" s="58" t="s">
        <v>2417</v>
      </c>
      <c r="F4877" s="58" t="s">
        <v>155</v>
      </c>
      <c r="G4877" s="58" t="s">
        <v>135</v>
      </c>
      <c r="H4877" s="58" t="s">
        <v>6793</v>
      </c>
      <c r="I4877" s="58" t="s">
        <v>25</v>
      </c>
      <c r="J4877" s="58" t="s">
        <v>25</v>
      </c>
      <c r="K4877" s="57" t="s">
        <v>6799</v>
      </c>
      <c r="L4877" s="184">
        <v>0</v>
      </c>
      <c r="M4877" s="185">
        <v>197</v>
      </c>
      <c r="N4877" s="186">
        <v>197</v>
      </c>
      <c r="O4877" s="187">
        <f t="shared" si="614"/>
        <v>0</v>
      </c>
      <c r="P4877" s="59">
        <f t="shared" si="607"/>
        <v>100</v>
      </c>
    </row>
    <row r="4878" spans="1:16" s="2" customFormat="1" ht="14.25" customHeight="1" outlineLevel="2" x14ac:dyDescent="0.2">
      <c r="A4878" s="217">
        <f t="shared" si="612"/>
        <v>4875</v>
      </c>
      <c r="B4878" s="57" t="s">
        <v>6798</v>
      </c>
      <c r="C4878" s="58" t="s">
        <v>6234</v>
      </c>
      <c r="D4878" s="58" t="s">
        <v>6066</v>
      </c>
      <c r="E4878" s="58" t="s">
        <v>2417</v>
      </c>
      <c r="F4878" s="58" t="s">
        <v>155</v>
      </c>
      <c r="G4878" s="58" t="s">
        <v>135</v>
      </c>
      <c r="H4878" s="58" t="s">
        <v>6793</v>
      </c>
      <c r="I4878" s="58" t="s">
        <v>25</v>
      </c>
      <c r="J4878" s="58" t="s">
        <v>25</v>
      </c>
      <c r="K4878" s="57" t="s">
        <v>6800</v>
      </c>
      <c r="L4878" s="184">
        <v>0</v>
      </c>
      <c r="M4878" s="185">
        <v>93</v>
      </c>
      <c r="N4878" s="186">
        <v>93</v>
      </c>
      <c r="O4878" s="187">
        <f t="shared" si="614"/>
        <v>0</v>
      </c>
      <c r="P4878" s="59">
        <f t="shared" si="607"/>
        <v>100</v>
      </c>
    </row>
    <row r="4879" spans="1:16" s="2" customFormat="1" ht="14.25" customHeight="1" outlineLevel="2" x14ac:dyDescent="0.2">
      <c r="A4879" s="217">
        <f t="shared" si="612"/>
        <v>4876</v>
      </c>
      <c r="B4879" s="57" t="s">
        <v>6801</v>
      </c>
      <c r="C4879" s="58" t="s">
        <v>6234</v>
      </c>
      <c r="D4879" s="58" t="s">
        <v>6066</v>
      </c>
      <c r="E4879" s="58" t="s">
        <v>2453</v>
      </c>
      <c r="F4879" s="58" t="s">
        <v>155</v>
      </c>
      <c r="G4879" s="58" t="s">
        <v>135</v>
      </c>
      <c r="H4879" s="58" t="s">
        <v>6793</v>
      </c>
      <c r="I4879" s="58" t="s">
        <v>25</v>
      </c>
      <c r="J4879" s="58" t="s">
        <v>25</v>
      </c>
      <c r="K4879" s="57" t="s">
        <v>6802</v>
      </c>
      <c r="L4879" s="184">
        <v>0</v>
      </c>
      <c r="M4879" s="185">
        <v>312</v>
      </c>
      <c r="N4879" s="186">
        <v>312</v>
      </c>
      <c r="O4879" s="187">
        <f t="shared" si="614"/>
        <v>0</v>
      </c>
      <c r="P4879" s="59">
        <f t="shared" si="607"/>
        <v>100</v>
      </c>
    </row>
    <row r="4880" spans="1:16" s="2" customFormat="1" ht="14.25" customHeight="1" outlineLevel="2" x14ac:dyDescent="0.2">
      <c r="A4880" s="217">
        <f t="shared" si="612"/>
        <v>4877</v>
      </c>
      <c r="B4880" s="57" t="s">
        <v>6801</v>
      </c>
      <c r="C4880" s="58" t="s">
        <v>6234</v>
      </c>
      <c r="D4880" s="58" t="s">
        <v>6066</v>
      </c>
      <c r="E4880" s="58" t="s">
        <v>2453</v>
      </c>
      <c r="F4880" s="58" t="s">
        <v>155</v>
      </c>
      <c r="G4880" s="58" t="s">
        <v>135</v>
      </c>
      <c r="H4880" s="58" t="s">
        <v>6793</v>
      </c>
      <c r="I4880" s="58" t="s">
        <v>25</v>
      </c>
      <c r="J4880" s="58" t="s">
        <v>25</v>
      </c>
      <c r="K4880" s="57" t="s">
        <v>6803</v>
      </c>
      <c r="L4880" s="184">
        <v>0</v>
      </c>
      <c r="M4880" s="185">
        <v>95</v>
      </c>
      <c r="N4880" s="186">
        <v>95</v>
      </c>
      <c r="O4880" s="187">
        <f t="shared" si="614"/>
        <v>0</v>
      </c>
      <c r="P4880" s="59">
        <f t="shared" si="607"/>
        <v>100</v>
      </c>
    </row>
    <row r="4881" spans="1:16" s="2" customFormat="1" ht="14.25" customHeight="1" outlineLevel="2" x14ac:dyDescent="0.2">
      <c r="A4881" s="217">
        <f t="shared" si="612"/>
        <v>4878</v>
      </c>
      <c r="B4881" s="57" t="s">
        <v>6804</v>
      </c>
      <c r="C4881" s="58" t="s">
        <v>6234</v>
      </c>
      <c r="D4881" s="58" t="s">
        <v>6066</v>
      </c>
      <c r="E4881" s="58" t="s">
        <v>2419</v>
      </c>
      <c r="F4881" s="58" t="s">
        <v>155</v>
      </c>
      <c r="G4881" s="58" t="s">
        <v>135</v>
      </c>
      <c r="H4881" s="58" t="s">
        <v>6793</v>
      </c>
      <c r="I4881" s="58" t="s">
        <v>25</v>
      </c>
      <c r="J4881" s="58" t="s">
        <v>25</v>
      </c>
      <c r="K4881" s="57" t="s">
        <v>6805</v>
      </c>
      <c r="L4881" s="184">
        <v>0</v>
      </c>
      <c r="M4881" s="185">
        <v>173</v>
      </c>
      <c r="N4881" s="186">
        <v>173</v>
      </c>
      <c r="O4881" s="187">
        <f t="shared" si="614"/>
        <v>0</v>
      </c>
      <c r="P4881" s="59">
        <f t="shared" si="607"/>
        <v>100</v>
      </c>
    </row>
    <row r="4882" spans="1:16" s="2" customFormat="1" ht="14.25" customHeight="1" outlineLevel="2" x14ac:dyDescent="0.2">
      <c r="A4882" s="217">
        <f t="shared" si="612"/>
        <v>4879</v>
      </c>
      <c r="B4882" s="57" t="s">
        <v>6804</v>
      </c>
      <c r="C4882" s="58" t="s">
        <v>6234</v>
      </c>
      <c r="D4882" s="58" t="s">
        <v>6066</v>
      </c>
      <c r="E4882" s="58" t="s">
        <v>2419</v>
      </c>
      <c r="F4882" s="58" t="s">
        <v>155</v>
      </c>
      <c r="G4882" s="58" t="s">
        <v>135</v>
      </c>
      <c r="H4882" s="58" t="s">
        <v>6793</v>
      </c>
      <c r="I4882" s="58" t="s">
        <v>25</v>
      </c>
      <c r="J4882" s="58" t="s">
        <v>25</v>
      </c>
      <c r="K4882" s="57" t="s">
        <v>6806</v>
      </c>
      <c r="L4882" s="184">
        <v>0</v>
      </c>
      <c r="M4882" s="185">
        <v>46</v>
      </c>
      <c r="N4882" s="186">
        <v>46</v>
      </c>
      <c r="O4882" s="187">
        <f t="shared" si="614"/>
        <v>0</v>
      </c>
      <c r="P4882" s="59">
        <f t="shared" ref="P4882:P4945" si="615">N4882/M4882*100</f>
        <v>100</v>
      </c>
    </row>
    <row r="4883" spans="1:16" s="2" customFormat="1" ht="14.25" customHeight="1" outlineLevel="2" x14ac:dyDescent="0.2">
      <c r="A4883" s="217">
        <f t="shared" si="612"/>
        <v>4880</v>
      </c>
      <c r="B4883" s="57" t="s">
        <v>6807</v>
      </c>
      <c r="C4883" s="58" t="s">
        <v>6234</v>
      </c>
      <c r="D4883" s="58" t="s">
        <v>6066</v>
      </c>
      <c r="E4883" s="58" t="s">
        <v>2456</v>
      </c>
      <c r="F4883" s="58" t="s">
        <v>155</v>
      </c>
      <c r="G4883" s="58" t="s">
        <v>135</v>
      </c>
      <c r="H4883" s="58" t="s">
        <v>6793</v>
      </c>
      <c r="I4883" s="58" t="s">
        <v>25</v>
      </c>
      <c r="J4883" s="58" t="s">
        <v>25</v>
      </c>
      <c r="K4883" s="57" t="s">
        <v>6808</v>
      </c>
      <c r="L4883" s="184">
        <v>0</v>
      </c>
      <c r="M4883" s="185">
        <v>392</v>
      </c>
      <c r="N4883" s="186">
        <v>392</v>
      </c>
      <c r="O4883" s="187">
        <f t="shared" si="614"/>
        <v>0</v>
      </c>
      <c r="P4883" s="59">
        <f t="shared" si="615"/>
        <v>100</v>
      </c>
    </row>
    <row r="4884" spans="1:16" s="2" customFormat="1" ht="14.25" customHeight="1" outlineLevel="2" x14ac:dyDescent="0.2">
      <c r="A4884" s="217">
        <f t="shared" si="612"/>
        <v>4881</v>
      </c>
      <c r="B4884" s="57" t="s">
        <v>6807</v>
      </c>
      <c r="C4884" s="58" t="s">
        <v>6234</v>
      </c>
      <c r="D4884" s="58" t="s">
        <v>6066</v>
      </c>
      <c r="E4884" s="58" t="s">
        <v>2456</v>
      </c>
      <c r="F4884" s="58" t="s">
        <v>155</v>
      </c>
      <c r="G4884" s="58" t="s">
        <v>135</v>
      </c>
      <c r="H4884" s="58" t="s">
        <v>6793</v>
      </c>
      <c r="I4884" s="58" t="s">
        <v>25</v>
      </c>
      <c r="J4884" s="58" t="s">
        <v>25</v>
      </c>
      <c r="K4884" s="57" t="s">
        <v>6809</v>
      </c>
      <c r="L4884" s="184">
        <v>0</v>
      </c>
      <c r="M4884" s="185">
        <v>105</v>
      </c>
      <c r="N4884" s="186">
        <v>105</v>
      </c>
      <c r="O4884" s="187">
        <f t="shared" si="614"/>
        <v>0</v>
      </c>
      <c r="P4884" s="59">
        <f t="shared" si="615"/>
        <v>100</v>
      </c>
    </row>
    <row r="4885" spans="1:16" s="2" customFormat="1" ht="14.25" customHeight="1" outlineLevel="2" x14ac:dyDescent="0.2">
      <c r="A4885" s="217">
        <f t="shared" si="612"/>
        <v>4882</v>
      </c>
      <c r="B4885" s="57" t="s">
        <v>6810</v>
      </c>
      <c r="C4885" s="58" t="s">
        <v>6234</v>
      </c>
      <c r="D4885" s="58" t="s">
        <v>6066</v>
      </c>
      <c r="E4885" s="58" t="s">
        <v>1500</v>
      </c>
      <c r="F4885" s="58" t="s">
        <v>155</v>
      </c>
      <c r="G4885" s="58" t="s">
        <v>135</v>
      </c>
      <c r="H4885" s="58" t="s">
        <v>6793</v>
      </c>
      <c r="I4885" s="58" t="s">
        <v>25</v>
      </c>
      <c r="J4885" s="58" t="s">
        <v>25</v>
      </c>
      <c r="K4885" s="57" t="s">
        <v>6811</v>
      </c>
      <c r="L4885" s="184">
        <v>0</v>
      </c>
      <c r="M4885" s="185">
        <v>532</v>
      </c>
      <c r="N4885" s="186">
        <v>532</v>
      </c>
      <c r="O4885" s="187">
        <f t="shared" si="614"/>
        <v>0</v>
      </c>
      <c r="P4885" s="59">
        <f t="shared" si="615"/>
        <v>100</v>
      </c>
    </row>
    <row r="4886" spans="1:16" s="2" customFormat="1" ht="14.25" customHeight="1" outlineLevel="2" x14ac:dyDescent="0.2">
      <c r="A4886" s="217">
        <f t="shared" si="612"/>
        <v>4883</v>
      </c>
      <c r="B4886" s="57" t="s">
        <v>6810</v>
      </c>
      <c r="C4886" s="58" t="s">
        <v>6234</v>
      </c>
      <c r="D4886" s="58" t="s">
        <v>6066</v>
      </c>
      <c r="E4886" s="58" t="s">
        <v>1500</v>
      </c>
      <c r="F4886" s="58" t="s">
        <v>155</v>
      </c>
      <c r="G4886" s="58" t="s">
        <v>135</v>
      </c>
      <c r="H4886" s="58" t="s">
        <v>6793</v>
      </c>
      <c r="I4886" s="58" t="s">
        <v>25</v>
      </c>
      <c r="J4886" s="58" t="s">
        <v>25</v>
      </c>
      <c r="K4886" s="57" t="s">
        <v>6812</v>
      </c>
      <c r="L4886" s="184">
        <v>0</v>
      </c>
      <c r="M4886" s="185">
        <v>329</v>
      </c>
      <c r="N4886" s="186">
        <v>329</v>
      </c>
      <c r="O4886" s="187">
        <f t="shared" si="614"/>
        <v>0</v>
      </c>
      <c r="P4886" s="59">
        <f t="shared" si="615"/>
        <v>100</v>
      </c>
    </row>
    <row r="4887" spans="1:16" s="2" customFormat="1" ht="14.25" customHeight="1" outlineLevel="2" x14ac:dyDescent="0.2">
      <c r="A4887" s="217">
        <f t="shared" si="612"/>
        <v>4884</v>
      </c>
      <c r="B4887" s="57" t="s">
        <v>6813</v>
      </c>
      <c r="C4887" s="58" t="s">
        <v>6234</v>
      </c>
      <c r="D4887" s="58" t="s">
        <v>6066</v>
      </c>
      <c r="E4887" s="58" t="s">
        <v>2458</v>
      </c>
      <c r="F4887" s="58" t="s">
        <v>155</v>
      </c>
      <c r="G4887" s="58" t="s">
        <v>135</v>
      </c>
      <c r="H4887" s="58" t="s">
        <v>6793</v>
      </c>
      <c r="I4887" s="58" t="s">
        <v>25</v>
      </c>
      <c r="J4887" s="58" t="s">
        <v>25</v>
      </c>
      <c r="K4887" s="57" t="s">
        <v>6814</v>
      </c>
      <c r="L4887" s="184">
        <v>0</v>
      </c>
      <c r="M4887" s="185">
        <v>90</v>
      </c>
      <c r="N4887" s="186">
        <v>90</v>
      </c>
      <c r="O4887" s="187">
        <f t="shared" si="614"/>
        <v>0</v>
      </c>
      <c r="P4887" s="59">
        <f t="shared" si="615"/>
        <v>100</v>
      </c>
    </row>
    <row r="4888" spans="1:16" s="2" customFormat="1" ht="14.25" customHeight="1" outlineLevel="2" x14ac:dyDescent="0.2">
      <c r="A4888" s="217">
        <f t="shared" si="612"/>
        <v>4885</v>
      </c>
      <c r="B4888" s="57" t="s">
        <v>6813</v>
      </c>
      <c r="C4888" s="58" t="s">
        <v>6234</v>
      </c>
      <c r="D4888" s="58" t="s">
        <v>6066</v>
      </c>
      <c r="E4888" s="58" t="s">
        <v>2458</v>
      </c>
      <c r="F4888" s="58" t="s">
        <v>155</v>
      </c>
      <c r="G4888" s="58" t="s">
        <v>135</v>
      </c>
      <c r="H4888" s="58" t="s">
        <v>6793</v>
      </c>
      <c r="I4888" s="58" t="s">
        <v>25</v>
      </c>
      <c r="J4888" s="58" t="s">
        <v>25</v>
      </c>
      <c r="K4888" s="57" t="s">
        <v>6815</v>
      </c>
      <c r="L4888" s="184">
        <v>0</v>
      </c>
      <c r="M4888" s="185">
        <v>50</v>
      </c>
      <c r="N4888" s="186">
        <v>50</v>
      </c>
      <c r="O4888" s="187">
        <f t="shared" si="614"/>
        <v>0</v>
      </c>
      <c r="P4888" s="59">
        <f t="shared" si="615"/>
        <v>100</v>
      </c>
    </row>
    <row r="4889" spans="1:16" s="2" customFormat="1" ht="14.25" customHeight="1" outlineLevel="2" x14ac:dyDescent="0.2">
      <c r="A4889" s="217">
        <f t="shared" si="612"/>
        <v>4886</v>
      </c>
      <c r="B4889" s="57" t="s">
        <v>6816</v>
      </c>
      <c r="C4889" s="58" t="s">
        <v>6234</v>
      </c>
      <c r="D4889" s="58" t="s">
        <v>6066</v>
      </c>
      <c r="E4889" s="58" t="s">
        <v>2430</v>
      </c>
      <c r="F4889" s="58" t="s">
        <v>155</v>
      </c>
      <c r="G4889" s="58" t="s">
        <v>135</v>
      </c>
      <c r="H4889" s="58" t="s">
        <v>6793</v>
      </c>
      <c r="I4889" s="58" t="s">
        <v>25</v>
      </c>
      <c r="J4889" s="58" t="s">
        <v>25</v>
      </c>
      <c r="K4889" s="57" t="s">
        <v>6817</v>
      </c>
      <c r="L4889" s="184">
        <v>0</v>
      </c>
      <c r="M4889" s="185">
        <v>152</v>
      </c>
      <c r="N4889" s="186">
        <v>152</v>
      </c>
      <c r="O4889" s="187">
        <f t="shared" si="614"/>
        <v>0</v>
      </c>
      <c r="P4889" s="59">
        <f t="shared" si="615"/>
        <v>100</v>
      </c>
    </row>
    <row r="4890" spans="1:16" s="2" customFormat="1" ht="14.25" customHeight="1" outlineLevel="2" x14ac:dyDescent="0.2">
      <c r="A4890" s="217">
        <f t="shared" si="612"/>
        <v>4887</v>
      </c>
      <c r="B4890" s="57" t="s">
        <v>6816</v>
      </c>
      <c r="C4890" s="58" t="s">
        <v>6234</v>
      </c>
      <c r="D4890" s="58" t="s">
        <v>6066</v>
      </c>
      <c r="E4890" s="58" t="s">
        <v>2430</v>
      </c>
      <c r="F4890" s="58" t="s">
        <v>155</v>
      </c>
      <c r="G4890" s="58" t="s">
        <v>135</v>
      </c>
      <c r="H4890" s="58" t="s">
        <v>6793</v>
      </c>
      <c r="I4890" s="58" t="s">
        <v>25</v>
      </c>
      <c r="J4890" s="58" t="s">
        <v>25</v>
      </c>
      <c r="K4890" s="57" t="s">
        <v>6818</v>
      </c>
      <c r="L4890" s="184">
        <v>0</v>
      </c>
      <c r="M4890" s="185">
        <v>70</v>
      </c>
      <c r="N4890" s="186">
        <v>70</v>
      </c>
      <c r="O4890" s="187">
        <f t="shared" si="614"/>
        <v>0</v>
      </c>
      <c r="P4890" s="59">
        <f t="shared" si="615"/>
        <v>100</v>
      </c>
    </row>
    <row r="4891" spans="1:16" s="2" customFormat="1" ht="14.25" customHeight="1" outlineLevel="2" x14ac:dyDescent="0.2">
      <c r="A4891" s="217">
        <f t="shared" si="612"/>
        <v>4888</v>
      </c>
      <c r="B4891" s="57" t="s">
        <v>6819</v>
      </c>
      <c r="C4891" s="58" t="s">
        <v>6234</v>
      </c>
      <c r="D4891" s="58" t="s">
        <v>6066</v>
      </c>
      <c r="E4891" s="58" t="s">
        <v>634</v>
      </c>
      <c r="F4891" s="58" t="s">
        <v>155</v>
      </c>
      <c r="G4891" s="58" t="s">
        <v>135</v>
      </c>
      <c r="H4891" s="58" t="s">
        <v>6793</v>
      </c>
      <c r="I4891" s="58" t="s">
        <v>25</v>
      </c>
      <c r="J4891" s="58" t="s">
        <v>25</v>
      </c>
      <c r="K4891" s="57" t="s">
        <v>6820</v>
      </c>
      <c r="L4891" s="184">
        <v>0</v>
      </c>
      <c r="M4891" s="185">
        <v>140</v>
      </c>
      <c r="N4891" s="186">
        <v>140</v>
      </c>
      <c r="O4891" s="187">
        <f t="shared" si="614"/>
        <v>0</v>
      </c>
      <c r="P4891" s="59">
        <f t="shared" si="615"/>
        <v>100</v>
      </c>
    </row>
    <row r="4892" spans="1:16" s="2" customFormat="1" ht="14.25" customHeight="1" outlineLevel="2" x14ac:dyDescent="0.2">
      <c r="A4892" s="217">
        <f t="shared" si="612"/>
        <v>4889</v>
      </c>
      <c r="B4892" s="57" t="s">
        <v>6819</v>
      </c>
      <c r="C4892" s="58" t="s">
        <v>6234</v>
      </c>
      <c r="D4892" s="58" t="s">
        <v>6066</v>
      </c>
      <c r="E4892" s="58" t="s">
        <v>634</v>
      </c>
      <c r="F4892" s="58" t="s">
        <v>155</v>
      </c>
      <c r="G4892" s="58" t="s">
        <v>135</v>
      </c>
      <c r="H4892" s="58" t="s">
        <v>6793</v>
      </c>
      <c r="I4892" s="58" t="s">
        <v>25</v>
      </c>
      <c r="J4892" s="58" t="s">
        <v>25</v>
      </c>
      <c r="K4892" s="57" t="s">
        <v>6821</v>
      </c>
      <c r="L4892" s="184">
        <v>0</v>
      </c>
      <c r="M4892" s="185">
        <v>72</v>
      </c>
      <c r="N4892" s="186">
        <v>72</v>
      </c>
      <c r="O4892" s="187">
        <f t="shared" si="614"/>
        <v>0</v>
      </c>
      <c r="P4892" s="59">
        <f t="shared" si="615"/>
        <v>100</v>
      </c>
    </row>
    <row r="4893" spans="1:16" s="2" customFormat="1" ht="14.25" customHeight="1" outlineLevel="2" x14ac:dyDescent="0.2">
      <c r="A4893" s="217">
        <f t="shared" si="612"/>
        <v>4890</v>
      </c>
      <c r="B4893" s="57" t="s">
        <v>6822</v>
      </c>
      <c r="C4893" s="58" t="s">
        <v>6234</v>
      </c>
      <c r="D4893" s="58" t="s">
        <v>6066</v>
      </c>
      <c r="E4893" s="58" t="s">
        <v>2460</v>
      </c>
      <c r="F4893" s="58" t="s">
        <v>155</v>
      </c>
      <c r="G4893" s="58" t="s">
        <v>135</v>
      </c>
      <c r="H4893" s="58" t="s">
        <v>6793</v>
      </c>
      <c r="I4893" s="58" t="s">
        <v>25</v>
      </c>
      <c r="J4893" s="58" t="s">
        <v>25</v>
      </c>
      <c r="K4893" s="57" t="s">
        <v>6823</v>
      </c>
      <c r="L4893" s="184">
        <v>0</v>
      </c>
      <c r="M4893" s="185">
        <v>139</v>
      </c>
      <c r="N4893" s="186">
        <v>139</v>
      </c>
      <c r="O4893" s="187">
        <f t="shared" si="614"/>
        <v>0</v>
      </c>
      <c r="P4893" s="59">
        <f t="shared" si="615"/>
        <v>100</v>
      </c>
    </row>
    <row r="4894" spans="1:16" s="2" customFormat="1" ht="14.25" customHeight="1" outlineLevel="2" x14ac:dyDescent="0.2">
      <c r="A4894" s="217">
        <f t="shared" si="612"/>
        <v>4891</v>
      </c>
      <c r="B4894" s="57" t="s">
        <v>6822</v>
      </c>
      <c r="C4894" s="58" t="s">
        <v>6234</v>
      </c>
      <c r="D4894" s="58" t="s">
        <v>6066</v>
      </c>
      <c r="E4894" s="58" t="s">
        <v>2460</v>
      </c>
      <c r="F4894" s="58" t="s">
        <v>155</v>
      </c>
      <c r="G4894" s="58" t="s">
        <v>135</v>
      </c>
      <c r="H4894" s="58" t="s">
        <v>6793</v>
      </c>
      <c r="I4894" s="58" t="s">
        <v>25</v>
      </c>
      <c r="J4894" s="58" t="s">
        <v>25</v>
      </c>
      <c r="K4894" s="57" t="s">
        <v>6824</v>
      </c>
      <c r="L4894" s="184">
        <v>0</v>
      </c>
      <c r="M4894" s="185">
        <v>34</v>
      </c>
      <c r="N4894" s="186">
        <v>34</v>
      </c>
      <c r="O4894" s="187">
        <f t="shared" si="614"/>
        <v>0</v>
      </c>
      <c r="P4894" s="59">
        <f t="shared" si="615"/>
        <v>100</v>
      </c>
    </row>
    <row r="4895" spans="1:16" s="2" customFormat="1" ht="14.25" customHeight="1" outlineLevel="2" x14ac:dyDescent="0.2">
      <c r="A4895" s="217">
        <f t="shared" si="612"/>
        <v>4892</v>
      </c>
      <c r="B4895" s="57" t="s">
        <v>6825</v>
      </c>
      <c r="C4895" s="58" t="s">
        <v>6234</v>
      </c>
      <c r="D4895" s="58" t="s">
        <v>6066</v>
      </c>
      <c r="E4895" s="58" t="s">
        <v>2435</v>
      </c>
      <c r="F4895" s="58" t="s">
        <v>155</v>
      </c>
      <c r="G4895" s="58" t="s">
        <v>135</v>
      </c>
      <c r="H4895" s="58" t="s">
        <v>6793</v>
      </c>
      <c r="I4895" s="58" t="s">
        <v>25</v>
      </c>
      <c r="J4895" s="58" t="s">
        <v>25</v>
      </c>
      <c r="K4895" s="57" t="s">
        <v>6826</v>
      </c>
      <c r="L4895" s="184">
        <v>0</v>
      </c>
      <c r="M4895" s="185">
        <v>121</v>
      </c>
      <c r="N4895" s="186">
        <v>121</v>
      </c>
      <c r="O4895" s="187">
        <f t="shared" si="614"/>
        <v>0</v>
      </c>
      <c r="P4895" s="59">
        <f t="shared" si="615"/>
        <v>100</v>
      </c>
    </row>
    <row r="4896" spans="1:16" s="2" customFormat="1" ht="14.25" customHeight="1" outlineLevel="2" x14ac:dyDescent="0.2">
      <c r="A4896" s="217">
        <f t="shared" si="612"/>
        <v>4893</v>
      </c>
      <c r="B4896" s="57" t="s">
        <v>6825</v>
      </c>
      <c r="C4896" s="58" t="s">
        <v>6234</v>
      </c>
      <c r="D4896" s="58" t="s">
        <v>6066</v>
      </c>
      <c r="E4896" s="58" t="s">
        <v>2435</v>
      </c>
      <c r="F4896" s="58" t="s">
        <v>155</v>
      </c>
      <c r="G4896" s="58" t="s">
        <v>135</v>
      </c>
      <c r="H4896" s="58" t="s">
        <v>6793</v>
      </c>
      <c r="I4896" s="58" t="s">
        <v>25</v>
      </c>
      <c r="J4896" s="58" t="s">
        <v>25</v>
      </c>
      <c r="K4896" s="57" t="s">
        <v>6827</v>
      </c>
      <c r="L4896" s="184">
        <v>0</v>
      </c>
      <c r="M4896" s="185">
        <v>60</v>
      </c>
      <c r="N4896" s="186">
        <v>60</v>
      </c>
      <c r="O4896" s="187">
        <f t="shared" si="614"/>
        <v>0</v>
      </c>
      <c r="P4896" s="59">
        <f t="shared" si="615"/>
        <v>100</v>
      </c>
    </row>
    <row r="4897" spans="1:16" s="2" customFormat="1" ht="14.25" customHeight="1" outlineLevel="2" x14ac:dyDescent="0.2">
      <c r="A4897" s="217">
        <f t="shared" si="612"/>
        <v>4894</v>
      </c>
      <c r="B4897" s="57" t="s">
        <v>6828</v>
      </c>
      <c r="C4897" s="58" t="s">
        <v>6234</v>
      </c>
      <c r="D4897" s="58" t="s">
        <v>6066</v>
      </c>
      <c r="E4897" s="58" t="s">
        <v>2484</v>
      </c>
      <c r="F4897" s="58" t="s">
        <v>155</v>
      </c>
      <c r="G4897" s="58" t="s">
        <v>135</v>
      </c>
      <c r="H4897" s="58" t="s">
        <v>6793</v>
      </c>
      <c r="I4897" s="58" t="s">
        <v>25</v>
      </c>
      <c r="J4897" s="58" t="s">
        <v>25</v>
      </c>
      <c r="K4897" s="57" t="s">
        <v>6829</v>
      </c>
      <c r="L4897" s="184">
        <v>0</v>
      </c>
      <c r="M4897" s="185">
        <v>39</v>
      </c>
      <c r="N4897" s="186">
        <v>39</v>
      </c>
      <c r="O4897" s="187">
        <f t="shared" si="614"/>
        <v>0</v>
      </c>
      <c r="P4897" s="59">
        <f t="shared" si="615"/>
        <v>100</v>
      </c>
    </row>
    <row r="4898" spans="1:16" s="2" customFormat="1" ht="14.25" customHeight="1" outlineLevel="2" x14ac:dyDescent="0.2">
      <c r="A4898" s="217">
        <f t="shared" si="612"/>
        <v>4895</v>
      </c>
      <c r="B4898" s="57" t="s">
        <v>6828</v>
      </c>
      <c r="C4898" s="58" t="s">
        <v>6234</v>
      </c>
      <c r="D4898" s="58" t="s">
        <v>6066</v>
      </c>
      <c r="E4898" s="58" t="s">
        <v>2484</v>
      </c>
      <c r="F4898" s="58" t="s">
        <v>155</v>
      </c>
      <c r="G4898" s="58" t="s">
        <v>135</v>
      </c>
      <c r="H4898" s="58" t="s">
        <v>6793</v>
      </c>
      <c r="I4898" s="58" t="s">
        <v>25</v>
      </c>
      <c r="J4898" s="58" t="s">
        <v>25</v>
      </c>
      <c r="K4898" s="57" t="s">
        <v>6830</v>
      </c>
      <c r="L4898" s="184">
        <v>0</v>
      </c>
      <c r="M4898" s="185">
        <v>6</v>
      </c>
      <c r="N4898" s="186">
        <v>6</v>
      </c>
      <c r="O4898" s="187">
        <f t="shared" si="614"/>
        <v>0</v>
      </c>
      <c r="P4898" s="59">
        <f t="shared" si="615"/>
        <v>100</v>
      </c>
    </row>
    <row r="4899" spans="1:16" s="2" customFormat="1" ht="14.25" customHeight="1" outlineLevel="2" x14ac:dyDescent="0.2">
      <c r="A4899" s="217">
        <f t="shared" si="612"/>
        <v>4896</v>
      </c>
      <c r="B4899" s="57" t="s">
        <v>6831</v>
      </c>
      <c r="C4899" s="58" t="s">
        <v>6234</v>
      </c>
      <c r="D4899" s="58" t="s">
        <v>6066</v>
      </c>
      <c r="E4899" s="58" t="s">
        <v>2437</v>
      </c>
      <c r="F4899" s="58" t="s">
        <v>155</v>
      </c>
      <c r="G4899" s="58" t="s">
        <v>135</v>
      </c>
      <c r="H4899" s="58" t="s">
        <v>6793</v>
      </c>
      <c r="I4899" s="58" t="s">
        <v>25</v>
      </c>
      <c r="J4899" s="58" t="s">
        <v>25</v>
      </c>
      <c r="K4899" s="57" t="s">
        <v>6832</v>
      </c>
      <c r="L4899" s="184">
        <v>0</v>
      </c>
      <c r="M4899" s="185">
        <v>92</v>
      </c>
      <c r="N4899" s="186">
        <v>92</v>
      </c>
      <c r="O4899" s="187">
        <f t="shared" si="614"/>
        <v>0</v>
      </c>
      <c r="P4899" s="59">
        <f t="shared" si="615"/>
        <v>100</v>
      </c>
    </row>
    <row r="4900" spans="1:16" s="2" customFormat="1" ht="14.25" customHeight="1" outlineLevel="2" x14ac:dyDescent="0.2">
      <c r="A4900" s="217">
        <f t="shared" si="612"/>
        <v>4897</v>
      </c>
      <c r="B4900" s="57" t="s">
        <v>6831</v>
      </c>
      <c r="C4900" s="58" t="s">
        <v>6234</v>
      </c>
      <c r="D4900" s="58" t="s">
        <v>6066</v>
      </c>
      <c r="E4900" s="58" t="s">
        <v>2437</v>
      </c>
      <c r="F4900" s="58" t="s">
        <v>155</v>
      </c>
      <c r="G4900" s="58" t="s">
        <v>135</v>
      </c>
      <c r="H4900" s="58" t="s">
        <v>6793</v>
      </c>
      <c r="I4900" s="58" t="s">
        <v>25</v>
      </c>
      <c r="J4900" s="58" t="s">
        <v>25</v>
      </c>
      <c r="K4900" s="57" t="s">
        <v>6833</v>
      </c>
      <c r="L4900" s="184">
        <v>0</v>
      </c>
      <c r="M4900" s="185">
        <v>18</v>
      </c>
      <c r="N4900" s="186">
        <v>18</v>
      </c>
      <c r="O4900" s="187">
        <f t="shared" si="614"/>
        <v>0</v>
      </c>
      <c r="P4900" s="59">
        <f t="shared" si="615"/>
        <v>100</v>
      </c>
    </row>
    <row r="4901" spans="1:16" s="2" customFormat="1" ht="14.25" customHeight="1" outlineLevel="2" x14ac:dyDescent="0.2">
      <c r="A4901" s="217">
        <f t="shared" si="612"/>
        <v>4898</v>
      </c>
      <c r="B4901" s="57" t="s">
        <v>6834</v>
      </c>
      <c r="C4901" s="58" t="s">
        <v>6234</v>
      </c>
      <c r="D4901" s="58" t="s">
        <v>6066</v>
      </c>
      <c r="E4901" s="58" t="s">
        <v>648</v>
      </c>
      <c r="F4901" s="58" t="s">
        <v>155</v>
      </c>
      <c r="G4901" s="58" t="s">
        <v>135</v>
      </c>
      <c r="H4901" s="58" t="s">
        <v>6793</v>
      </c>
      <c r="I4901" s="58" t="s">
        <v>25</v>
      </c>
      <c r="J4901" s="58" t="s">
        <v>25</v>
      </c>
      <c r="K4901" s="57" t="s">
        <v>6835</v>
      </c>
      <c r="L4901" s="184">
        <v>0</v>
      </c>
      <c r="M4901" s="185">
        <v>235</v>
      </c>
      <c r="N4901" s="186">
        <v>235</v>
      </c>
      <c r="O4901" s="187">
        <f t="shared" si="614"/>
        <v>0</v>
      </c>
      <c r="P4901" s="59">
        <f t="shared" si="615"/>
        <v>100</v>
      </c>
    </row>
    <row r="4902" spans="1:16" s="2" customFormat="1" ht="14.25" customHeight="1" outlineLevel="2" x14ac:dyDescent="0.2">
      <c r="A4902" s="217">
        <f t="shared" si="612"/>
        <v>4899</v>
      </c>
      <c r="B4902" s="57" t="s">
        <v>6834</v>
      </c>
      <c r="C4902" s="58" t="s">
        <v>6234</v>
      </c>
      <c r="D4902" s="58" t="s">
        <v>6066</v>
      </c>
      <c r="E4902" s="58" t="s">
        <v>648</v>
      </c>
      <c r="F4902" s="58" t="s">
        <v>155</v>
      </c>
      <c r="G4902" s="58" t="s">
        <v>135</v>
      </c>
      <c r="H4902" s="58" t="s">
        <v>6793</v>
      </c>
      <c r="I4902" s="58" t="s">
        <v>25</v>
      </c>
      <c r="J4902" s="58" t="s">
        <v>25</v>
      </c>
      <c r="K4902" s="57" t="s">
        <v>6836</v>
      </c>
      <c r="L4902" s="184">
        <v>0</v>
      </c>
      <c r="M4902" s="185">
        <v>82</v>
      </c>
      <c r="N4902" s="186">
        <v>82</v>
      </c>
      <c r="O4902" s="187">
        <f t="shared" si="614"/>
        <v>0</v>
      </c>
      <c r="P4902" s="59">
        <f t="shared" si="615"/>
        <v>100</v>
      </c>
    </row>
    <row r="4903" spans="1:16" s="2" customFormat="1" ht="14.25" customHeight="1" outlineLevel="2" x14ac:dyDescent="0.2">
      <c r="A4903" s="217">
        <f t="shared" si="612"/>
        <v>4900</v>
      </c>
      <c r="B4903" s="57" t="s">
        <v>6837</v>
      </c>
      <c r="C4903" s="58" t="s">
        <v>6234</v>
      </c>
      <c r="D4903" s="58" t="s">
        <v>6066</v>
      </c>
      <c r="E4903" s="58" t="s">
        <v>2465</v>
      </c>
      <c r="F4903" s="58" t="s">
        <v>155</v>
      </c>
      <c r="G4903" s="58" t="s">
        <v>135</v>
      </c>
      <c r="H4903" s="58" t="s">
        <v>6793</v>
      </c>
      <c r="I4903" s="58" t="s">
        <v>25</v>
      </c>
      <c r="J4903" s="58" t="s">
        <v>25</v>
      </c>
      <c r="K4903" s="57" t="s">
        <v>6838</v>
      </c>
      <c r="L4903" s="184">
        <v>0</v>
      </c>
      <c r="M4903" s="185">
        <v>32</v>
      </c>
      <c r="N4903" s="186">
        <v>32</v>
      </c>
      <c r="O4903" s="187">
        <f t="shared" si="614"/>
        <v>0</v>
      </c>
      <c r="P4903" s="59">
        <f t="shared" si="615"/>
        <v>100</v>
      </c>
    </row>
    <row r="4904" spans="1:16" s="2" customFormat="1" ht="14.25" customHeight="1" outlineLevel="2" x14ac:dyDescent="0.2">
      <c r="A4904" s="217">
        <f t="shared" si="612"/>
        <v>4901</v>
      </c>
      <c r="B4904" s="57" t="s">
        <v>6837</v>
      </c>
      <c r="C4904" s="58" t="s">
        <v>6234</v>
      </c>
      <c r="D4904" s="58" t="s">
        <v>6066</v>
      </c>
      <c r="E4904" s="58" t="s">
        <v>2465</v>
      </c>
      <c r="F4904" s="58" t="s">
        <v>155</v>
      </c>
      <c r="G4904" s="58" t="s">
        <v>135</v>
      </c>
      <c r="H4904" s="58" t="s">
        <v>6793</v>
      </c>
      <c r="I4904" s="58" t="s">
        <v>25</v>
      </c>
      <c r="J4904" s="58" t="s">
        <v>25</v>
      </c>
      <c r="K4904" s="57" t="s">
        <v>6839</v>
      </c>
      <c r="L4904" s="184">
        <v>0</v>
      </c>
      <c r="M4904" s="185">
        <v>12</v>
      </c>
      <c r="N4904" s="186">
        <v>12</v>
      </c>
      <c r="O4904" s="187">
        <f t="shared" si="614"/>
        <v>0</v>
      </c>
      <c r="P4904" s="59">
        <f t="shared" si="615"/>
        <v>100</v>
      </c>
    </row>
    <row r="4905" spans="1:16" s="2" customFormat="1" ht="14.25" customHeight="1" outlineLevel="2" x14ac:dyDescent="0.2">
      <c r="A4905" s="217">
        <f t="shared" si="612"/>
        <v>4902</v>
      </c>
      <c r="B4905" s="57" t="s">
        <v>6840</v>
      </c>
      <c r="C4905" s="58" t="s">
        <v>6234</v>
      </c>
      <c r="D4905" s="58" t="s">
        <v>6066</v>
      </c>
      <c r="E4905" s="58" t="s">
        <v>2439</v>
      </c>
      <c r="F4905" s="58" t="s">
        <v>155</v>
      </c>
      <c r="G4905" s="58" t="s">
        <v>135</v>
      </c>
      <c r="H4905" s="58" t="s">
        <v>6793</v>
      </c>
      <c r="I4905" s="58" t="s">
        <v>25</v>
      </c>
      <c r="J4905" s="58" t="s">
        <v>25</v>
      </c>
      <c r="K4905" s="57" t="s">
        <v>6841</v>
      </c>
      <c r="L4905" s="184">
        <v>0</v>
      </c>
      <c r="M4905" s="185">
        <v>269</v>
      </c>
      <c r="N4905" s="186">
        <v>269</v>
      </c>
      <c r="O4905" s="187">
        <f t="shared" si="614"/>
        <v>0</v>
      </c>
      <c r="P4905" s="59">
        <f t="shared" si="615"/>
        <v>100</v>
      </c>
    </row>
    <row r="4906" spans="1:16" s="2" customFormat="1" ht="14.25" customHeight="1" outlineLevel="2" x14ac:dyDescent="0.2">
      <c r="A4906" s="217">
        <f t="shared" si="612"/>
        <v>4903</v>
      </c>
      <c r="B4906" s="57" t="s">
        <v>6840</v>
      </c>
      <c r="C4906" s="58" t="s">
        <v>6234</v>
      </c>
      <c r="D4906" s="58" t="s">
        <v>6066</v>
      </c>
      <c r="E4906" s="58" t="s">
        <v>2439</v>
      </c>
      <c r="F4906" s="58" t="s">
        <v>155</v>
      </c>
      <c r="G4906" s="58" t="s">
        <v>135</v>
      </c>
      <c r="H4906" s="58" t="s">
        <v>6793</v>
      </c>
      <c r="I4906" s="58" t="s">
        <v>25</v>
      </c>
      <c r="J4906" s="58" t="s">
        <v>25</v>
      </c>
      <c r="K4906" s="57" t="s">
        <v>6842</v>
      </c>
      <c r="L4906" s="184">
        <v>0</v>
      </c>
      <c r="M4906" s="185">
        <v>135</v>
      </c>
      <c r="N4906" s="186">
        <v>135</v>
      </c>
      <c r="O4906" s="187">
        <f t="shared" si="614"/>
        <v>0</v>
      </c>
      <c r="P4906" s="59">
        <f t="shared" si="615"/>
        <v>100</v>
      </c>
    </row>
    <row r="4907" spans="1:16" s="2" customFormat="1" ht="14.25" customHeight="1" outlineLevel="2" x14ac:dyDescent="0.2">
      <c r="A4907" s="217">
        <f t="shared" si="612"/>
        <v>4904</v>
      </c>
      <c r="B4907" s="57" t="s">
        <v>6843</v>
      </c>
      <c r="C4907" s="58" t="s">
        <v>6234</v>
      </c>
      <c r="D4907" s="58" t="s">
        <v>6066</v>
      </c>
      <c r="E4907" s="58" t="s">
        <v>663</v>
      </c>
      <c r="F4907" s="58" t="s">
        <v>155</v>
      </c>
      <c r="G4907" s="58" t="s">
        <v>135</v>
      </c>
      <c r="H4907" s="58" t="s">
        <v>6793</v>
      </c>
      <c r="I4907" s="58" t="s">
        <v>25</v>
      </c>
      <c r="J4907" s="58" t="s">
        <v>25</v>
      </c>
      <c r="K4907" s="57" t="s">
        <v>6844</v>
      </c>
      <c r="L4907" s="184">
        <v>0</v>
      </c>
      <c r="M4907" s="185">
        <v>397</v>
      </c>
      <c r="N4907" s="186">
        <v>397</v>
      </c>
      <c r="O4907" s="187">
        <f t="shared" si="614"/>
        <v>0</v>
      </c>
      <c r="P4907" s="59">
        <f t="shared" si="615"/>
        <v>100</v>
      </c>
    </row>
    <row r="4908" spans="1:16" s="2" customFormat="1" ht="14.25" customHeight="1" outlineLevel="2" x14ac:dyDescent="0.2">
      <c r="A4908" s="217">
        <f t="shared" si="612"/>
        <v>4905</v>
      </c>
      <c r="B4908" s="57" t="s">
        <v>6843</v>
      </c>
      <c r="C4908" s="58" t="s">
        <v>6234</v>
      </c>
      <c r="D4908" s="58" t="s">
        <v>6066</v>
      </c>
      <c r="E4908" s="58" t="s">
        <v>663</v>
      </c>
      <c r="F4908" s="58" t="s">
        <v>155</v>
      </c>
      <c r="G4908" s="58" t="s">
        <v>135</v>
      </c>
      <c r="H4908" s="58" t="s">
        <v>6793</v>
      </c>
      <c r="I4908" s="58" t="s">
        <v>25</v>
      </c>
      <c r="J4908" s="58" t="s">
        <v>25</v>
      </c>
      <c r="K4908" s="57" t="s">
        <v>6845</v>
      </c>
      <c r="L4908" s="184">
        <v>0</v>
      </c>
      <c r="M4908" s="185">
        <v>193</v>
      </c>
      <c r="N4908" s="186">
        <v>193</v>
      </c>
      <c r="O4908" s="187">
        <f t="shared" si="614"/>
        <v>0</v>
      </c>
      <c r="P4908" s="59">
        <f t="shared" si="615"/>
        <v>100</v>
      </c>
    </row>
    <row r="4909" spans="1:16" s="2" customFormat="1" ht="14.25" customHeight="1" outlineLevel="2" x14ac:dyDescent="0.2">
      <c r="A4909" s="217">
        <f t="shared" si="612"/>
        <v>4906</v>
      </c>
      <c r="B4909" s="57" t="s">
        <v>6846</v>
      </c>
      <c r="C4909" s="58" t="s">
        <v>6234</v>
      </c>
      <c r="D4909" s="58" t="s">
        <v>6066</v>
      </c>
      <c r="E4909" s="58" t="s">
        <v>2443</v>
      </c>
      <c r="F4909" s="58" t="s">
        <v>155</v>
      </c>
      <c r="G4909" s="58" t="s">
        <v>135</v>
      </c>
      <c r="H4909" s="58" t="s">
        <v>6793</v>
      </c>
      <c r="I4909" s="58" t="s">
        <v>25</v>
      </c>
      <c r="J4909" s="58" t="s">
        <v>25</v>
      </c>
      <c r="K4909" s="57" t="s">
        <v>6847</v>
      </c>
      <c r="L4909" s="184">
        <v>0</v>
      </c>
      <c r="M4909" s="185">
        <v>201</v>
      </c>
      <c r="N4909" s="186">
        <v>201</v>
      </c>
      <c r="O4909" s="187">
        <f t="shared" si="614"/>
        <v>0</v>
      </c>
      <c r="P4909" s="59">
        <f t="shared" si="615"/>
        <v>100</v>
      </c>
    </row>
    <row r="4910" spans="1:16" s="2" customFormat="1" ht="14.25" customHeight="1" outlineLevel="2" x14ac:dyDescent="0.2">
      <c r="A4910" s="217">
        <f t="shared" si="612"/>
        <v>4907</v>
      </c>
      <c r="B4910" s="57" t="s">
        <v>6846</v>
      </c>
      <c r="C4910" s="58" t="s">
        <v>6234</v>
      </c>
      <c r="D4910" s="58" t="s">
        <v>6066</v>
      </c>
      <c r="E4910" s="58" t="s">
        <v>2443</v>
      </c>
      <c r="F4910" s="58" t="s">
        <v>155</v>
      </c>
      <c r="G4910" s="58" t="s">
        <v>135</v>
      </c>
      <c r="H4910" s="58" t="s">
        <v>6793</v>
      </c>
      <c r="I4910" s="58" t="s">
        <v>25</v>
      </c>
      <c r="J4910" s="58" t="s">
        <v>25</v>
      </c>
      <c r="K4910" s="57" t="s">
        <v>6848</v>
      </c>
      <c r="L4910" s="184">
        <v>0</v>
      </c>
      <c r="M4910" s="185">
        <v>97</v>
      </c>
      <c r="N4910" s="186">
        <v>97</v>
      </c>
      <c r="O4910" s="187">
        <f t="shared" si="614"/>
        <v>0</v>
      </c>
      <c r="P4910" s="59">
        <f t="shared" si="615"/>
        <v>100</v>
      </c>
    </row>
    <row r="4911" spans="1:16" s="2" customFormat="1" ht="14.25" customHeight="1" outlineLevel="2" x14ac:dyDescent="0.2">
      <c r="A4911" s="217">
        <f t="shared" si="612"/>
        <v>4908</v>
      </c>
      <c r="B4911" s="57" t="s">
        <v>6849</v>
      </c>
      <c r="C4911" s="58" t="s">
        <v>6234</v>
      </c>
      <c r="D4911" s="58" t="s">
        <v>6066</v>
      </c>
      <c r="E4911" s="58" t="s">
        <v>1496</v>
      </c>
      <c r="F4911" s="58" t="s">
        <v>155</v>
      </c>
      <c r="G4911" s="58" t="s">
        <v>135</v>
      </c>
      <c r="H4911" s="58" t="s">
        <v>6793</v>
      </c>
      <c r="I4911" s="58" t="s">
        <v>25</v>
      </c>
      <c r="J4911" s="58" t="s">
        <v>25</v>
      </c>
      <c r="K4911" s="57" t="s">
        <v>6850</v>
      </c>
      <c r="L4911" s="184">
        <v>0</v>
      </c>
      <c r="M4911" s="185">
        <v>27</v>
      </c>
      <c r="N4911" s="186">
        <v>27</v>
      </c>
      <c r="O4911" s="187">
        <f t="shared" si="614"/>
        <v>0</v>
      </c>
      <c r="P4911" s="59">
        <f t="shared" si="615"/>
        <v>100</v>
      </c>
    </row>
    <row r="4912" spans="1:16" s="2" customFormat="1" ht="14.25" customHeight="1" outlineLevel="2" x14ac:dyDescent="0.2">
      <c r="A4912" s="217">
        <f t="shared" si="612"/>
        <v>4909</v>
      </c>
      <c r="B4912" s="57" t="s">
        <v>6851</v>
      </c>
      <c r="C4912" s="58" t="s">
        <v>6234</v>
      </c>
      <c r="D4912" s="58" t="s">
        <v>6066</v>
      </c>
      <c r="E4912" s="58" t="s">
        <v>2445</v>
      </c>
      <c r="F4912" s="58" t="s">
        <v>155</v>
      </c>
      <c r="G4912" s="58" t="s">
        <v>135</v>
      </c>
      <c r="H4912" s="58" t="s">
        <v>6793</v>
      </c>
      <c r="I4912" s="58" t="s">
        <v>25</v>
      </c>
      <c r="J4912" s="58" t="s">
        <v>25</v>
      </c>
      <c r="K4912" s="57" t="s">
        <v>6852</v>
      </c>
      <c r="L4912" s="184">
        <v>0</v>
      </c>
      <c r="M4912" s="185">
        <v>437</v>
      </c>
      <c r="N4912" s="186">
        <v>437</v>
      </c>
      <c r="O4912" s="187">
        <f t="shared" si="614"/>
        <v>0</v>
      </c>
      <c r="P4912" s="59">
        <f t="shared" si="615"/>
        <v>100</v>
      </c>
    </row>
    <row r="4913" spans="1:16" s="2" customFormat="1" ht="14.25" customHeight="1" outlineLevel="2" x14ac:dyDescent="0.2">
      <c r="A4913" s="217">
        <f t="shared" si="612"/>
        <v>4910</v>
      </c>
      <c r="B4913" s="57" t="s">
        <v>6851</v>
      </c>
      <c r="C4913" s="58" t="s">
        <v>6234</v>
      </c>
      <c r="D4913" s="58" t="s">
        <v>6066</v>
      </c>
      <c r="E4913" s="58" t="s">
        <v>2445</v>
      </c>
      <c r="F4913" s="58" t="s">
        <v>155</v>
      </c>
      <c r="G4913" s="58" t="s">
        <v>135</v>
      </c>
      <c r="H4913" s="58" t="s">
        <v>6793</v>
      </c>
      <c r="I4913" s="58" t="s">
        <v>25</v>
      </c>
      <c r="J4913" s="58" t="s">
        <v>25</v>
      </c>
      <c r="K4913" s="57" t="s">
        <v>6853</v>
      </c>
      <c r="L4913" s="184">
        <v>0</v>
      </c>
      <c r="M4913" s="185">
        <v>147</v>
      </c>
      <c r="N4913" s="186">
        <v>147</v>
      </c>
      <c r="O4913" s="187">
        <f t="shared" si="614"/>
        <v>0</v>
      </c>
      <c r="P4913" s="59">
        <f t="shared" si="615"/>
        <v>100</v>
      </c>
    </row>
    <row r="4914" spans="1:16" s="2" customFormat="1" ht="14.25" customHeight="1" outlineLevel="2" x14ac:dyDescent="0.2">
      <c r="A4914" s="217">
        <f t="shared" si="612"/>
        <v>4911</v>
      </c>
      <c r="B4914" s="57" t="s">
        <v>6854</v>
      </c>
      <c r="C4914" s="58" t="s">
        <v>6234</v>
      </c>
      <c r="D4914" s="58" t="s">
        <v>6066</v>
      </c>
      <c r="E4914" s="58" t="s">
        <v>1248</v>
      </c>
      <c r="F4914" s="58" t="s">
        <v>155</v>
      </c>
      <c r="G4914" s="58" t="s">
        <v>135</v>
      </c>
      <c r="H4914" s="58" t="s">
        <v>6793</v>
      </c>
      <c r="I4914" s="58" t="s">
        <v>25</v>
      </c>
      <c r="J4914" s="58" t="s">
        <v>25</v>
      </c>
      <c r="K4914" s="57" t="s">
        <v>6855</v>
      </c>
      <c r="L4914" s="184">
        <v>0</v>
      </c>
      <c r="M4914" s="185">
        <v>314</v>
      </c>
      <c r="N4914" s="186">
        <v>314</v>
      </c>
      <c r="O4914" s="187">
        <f t="shared" si="614"/>
        <v>0</v>
      </c>
      <c r="P4914" s="59">
        <f t="shared" si="615"/>
        <v>100</v>
      </c>
    </row>
    <row r="4915" spans="1:16" s="2" customFormat="1" ht="14.25" customHeight="1" outlineLevel="2" x14ac:dyDescent="0.2">
      <c r="A4915" s="217">
        <f t="shared" si="612"/>
        <v>4912</v>
      </c>
      <c r="B4915" s="57" t="s">
        <v>6854</v>
      </c>
      <c r="C4915" s="58" t="s">
        <v>6234</v>
      </c>
      <c r="D4915" s="58" t="s">
        <v>6066</v>
      </c>
      <c r="E4915" s="58" t="s">
        <v>1248</v>
      </c>
      <c r="F4915" s="58" t="s">
        <v>155</v>
      </c>
      <c r="G4915" s="58" t="s">
        <v>135</v>
      </c>
      <c r="H4915" s="58" t="s">
        <v>6793</v>
      </c>
      <c r="I4915" s="58" t="s">
        <v>25</v>
      </c>
      <c r="J4915" s="58" t="s">
        <v>25</v>
      </c>
      <c r="K4915" s="57" t="s">
        <v>6856</v>
      </c>
      <c r="L4915" s="184">
        <v>0</v>
      </c>
      <c r="M4915" s="185">
        <v>73</v>
      </c>
      <c r="N4915" s="186">
        <v>73</v>
      </c>
      <c r="O4915" s="187">
        <f t="shared" si="614"/>
        <v>0</v>
      </c>
      <c r="P4915" s="59">
        <f t="shared" si="615"/>
        <v>100</v>
      </c>
    </row>
    <row r="4916" spans="1:16" s="2" customFormat="1" ht="14.25" customHeight="1" outlineLevel="2" x14ac:dyDescent="0.2">
      <c r="A4916" s="217">
        <f t="shared" si="612"/>
        <v>4913</v>
      </c>
      <c r="B4916" s="57" t="s">
        <v>6857</v>
      </c>
      <c r="C4916" s="58" t="s">
        <v>6234</v>
      </c>
      <c r="D4916" s="58" t="s">
        <v>6066</v>
      </c>
      <c r="E4916" s="58" t="s">
        <v>2488</v>
      </c>
      <c r="F4916" s="58" t="s">
        <v>155</v>
      </c>
      <c r="G4916" s="58" t="s">
        <v>135</v>
      </c>
      <c r="H4916" s="58" t="s">
        <v>6793</v>
      </c>
      <c r="I4916" s="58" t="s">
        <v>25</v>
      </c>
      <c r="J4916" s="58" t="s">
        <v>25</v>
      </c>
      <c r="K4916" s="57" t="s">
        <v>6858</v>
      </c>
      <c r="L4916" s="184">
        <v>0</v>
      </c>
      <c r="M4916" s="185">
        <v>246</v>
      </c>
      <c r="N4916" s="186">
        <v>246</v>
      </c>
      <c r="O4916" s="187">
        <f t="shared" si="614"/>
        <v>0</v>
      </c>
      <c r="P4916" s="59">
        <f t="shared" si="615"/>
        <v>100</v>
      </c>
    </row>
    <row r="4917" spans="1:16" s="2" customFormat="1" ht="14.25" customHeight="1" outlineLevel="2" x14ac:dyDescent="0.2">
      <c r="A4917" s="217">
        <f t="shared" si="612"/>
        <v>4914</v>
      </c>
      <c r="B4917" s="57" t="s">
        <v>6857</v>
      </c>
      <c r="C4917" s="58" t="s">
        <v>6234</v>
      </c>
      <c r="D4917" s="58" t="s">
        <v>6066</v>
      </c>
      <c r="E4917" s="58" t="s">
        <v>2488</v>
      </c>
      <c r="F4917" s="58" t="s">
        <v>155</v>
      </c>
      <c r="G4917" s="58" t="s">
        <v>135</v>
      </c>
      <c r="H4917" s="58" t="s">
        <v>6793</v>
      </c>
      <c r="I4917" s="58" t="s">
        <v>25</v>
      </c>
      <c r="J4917" s="58" t="s">
        <v>25</v>
      </c>
      <c r="K4917" s="57" t="s">
        <v>6859</v>
      </c>
      <c r="L4917" s="184">
        <v>0</v>
      </c>
      <c r="M4917" s="185">
        <v>94</v>
      </c>
      <c r="N4917" s="186">
        <v>94</v>
      </c>
      <c r="O4917" s="187">
        <f t="shared" si="614"/>
        <v>0</v>
      </c>
      <c r="P4917" s="59">
        <f t="shared" si="615"/>
        <v>100</v>
      </c>
    </row>
    <row r="4918" spans="1:16" s="2" customFormat="1" outlineLevel="1" x14ac:dyDescent="0.2">
      <c r="A4918" s="218">
        <f t="shared" si="612"/>
        <v>4915</v>
      </c>
      <c r="B4918" s="60" t="s">
        <v>6860</v>
      </c>
      <c r="C4918" s="61">
        <v>236650</v>
      </c>
      <c r="D4918" s="61">
        <v>2009</v>
      </c>
      <c r="E4918" s="61"/>
      <c r="F4918" s="61"/>
      <c r="G4918" s="61"/>
      <c r="H4918" s="151" t="s">
        <v>6861</v>
      </c>
      <c r="I4918" s="61"/>
      <c r="J4918" s="61"/>
      <c r="K4918" s="63"/>
      <c r="L4918" s="65">
        <f>SUM(L4919:L4998)</f>
        <v>2000</v>
      </c>
      <c r="M4918" s="65">
        <f t="shared" ref="M4918:O4918" si="616">SUM(M4919:M4998)</f>
        <v>1764</v>
      </c>
      <c r="N4918" s="65">
        <f t="shared" si="616"/>
        <v>1759</v>
      </c>
      <c r="O4918" s="66">
        <f t="shared" si="616"/>
        <v>-5</v>
      </c>
      <c r="P4918" s="18">
        <f t="shared" si="615"/>
        <v>99.716553287981853</v>
      </c>
    </row>
    <row r="4919" spans="1:16" s="2" customFormat="1" ht="14.25" customHeight="1" outlineLevel="2" x14ac:dyDescent="0.2">
      <c r="A4919" s="217">
        <f t="shared" si="612"/>
        <v>4916</v>
      </c>
      <c r="B4919" s="57" t="s">
        <v>6862</v>
      </c>
      <c r="C4919" s="58" t="s">
        <v>6234</v>
      </c>
      <c r="D4919" s="58" t="s">
        <v>6066</v>
      </c>
      <c r="E4919" s="58" t="s">
        <v>25</v>
      </c>
      <c r="F4919" s="58" t="s">
        <v>155</v>
      </c>
      <c r="G4919" s="58" t="s">
        <v>221</v>
      </c>
      <c r="H4919" s="58" t="s">
        <v>6861</v>
      </c>
      <c r="I4919" s="58" t="s">
        <v>25</v>
      </c>
      <c r="J4919" s="58" t="s">
        <v>25</v>
      </c>
      <c r="K4919" s="57"/>
      <c r="L4919" s="184">
        <v>2000</v>
      </c>
      <c r="M4919" s="185">
        <v>5</v>
      </c>
      <c r="N4919" s="186">
        <v>0</v>
      </c>
      <c r="O4919" s="187">
        <f t="shared" ref="O4919:O4982" si="617">N4919-M4919</f>
        <v>-5</v>
      </c>
      <c r="P4919" s="59">
        <f t="shared" si="615"/>
        <v>0</v>
      </c>
    </row>
    <row r="4920" spans="1:16" s="2" customFormat="1" ht="14.25" customHeight="1" outlineLevel="2" x14ac:dyDescent="0.2">
      <c r="A4920" s="217">
        <f t="shared" si="612"/>
        <v>4917</v>
      </c>
      <c r="B4920" s="57" t="s">
        <v>6863</v>
      </c>
      <c r="C4920" s="58" t="s">
        <v>6234</v>
      </c>
      <c r="D4920" s="58" t="s">
        <v>6066</v>
      </c>
      <c r="E4920" s="58" t="s">
        <v>2449</v>
      </c>
      <c r="F4920" s="58" t="s">
        <v>155</v>
      </c>
      <c r="G4920" s="58" t="s">
        <v>135</v>
      </c>
      <c r="H4920" s="58" t="s">
        <v>6861</v>
      </c>
      <c r="I4920" s="58" t="s">
        <v>25</v>
      </c>
      <c r="J4920" s="58" t="s">
        <v>25</v>
      </c>
      <c r="K4920" s="57" t="s">
        <v>6864</v>
      </c>
      <c r="L4920" s="184">
        <v>0</v>
      </c>
      <c r="M4920" s="185">
        <v>28</v>
      </c>
      <c r="N4920" s="186">
        <v>28</v>
      </c>
      <c r="O4920" s="187">
        <f t="shared" si="617"/>
        <v>0</v>
      </c>
      <c r="P4920" s="59">
        <f t="shared" si="615"/>
        <v>100</v>
      </c>
    </row>
    <row r="4921" spans="1:16" s="2" customFormat="1" ht="14.25" customHeight="1" outlineLevel="2" x14ac:dyDescent="0.2">
      <c r="A4921" s="217">
        <f t="shared" si="612"/>
        <v>4918</v>
      </c>
      <c r="B4921" s="57" t="s">
        <v>6863</v>
      </c>
      <c r="C4921" s="58" t="s">
        <v>6234</v>
      </c>
      <c r="D4921" s="58" t="s">
        <v>6066</v>
      </c>
      <c r="E4921" s="58" t="s">
        <v>2449</v>
      </c>
      <c r="F4921" s="58" t="s">
        <v>155</v>
      </c>
      <c r="G4921" s="58" t="s">
        <v>135</v>
      </c>
      <c r="H4921" s="58" t="s">
        <v>6861</v>
      </c>
      <c r="I4921" s="58" t="s">
        <v>25</v>
      </c>
      <c r="J4921" s="58" t="s">
        <v>25</v>
      </c>
      <c r="K4921" s="57" t="s">
        <v>6865</v>
      </c>
      <c r="L4921" s="184">
        <v>0</v>
      </c>
      <c r="M4921" s="185">
        <v>20</v>
      </c>
      <c r="N4921" s="186">
        <v>20</v>
      </c>
      <c r="O4921" s="187">
        <f t="shared" si="617"/>
        <v>0</v>
      </c>
      <c r="P4921" s="59">
        <f t="shared" si="615"/>
        <v>100</v>
      </c>
    </row>
    <row r="4922" spans="1:16" s="2" customFormat="1" ht="14.25" customHeight="1" outlineLevel="2" x14ac:dyDescent="0.2">
      <c r="A4922" s="217">
        <f t="shared" si="612"/>
        <v>4919</v>
      </c>
      <c r="B4922" s="57" t="s">
        <v>6866</v>
      </c>
      <c r="C4922" s="58" t="s">
        <v>6234</v>
      </c>
      <c r="D4922" s="58" t="s">
        <v>6066</v>
      </c>
      <c r="E4922" s="58" t="s">
        <v>2451</v>
      </c>
      <c r="F4922" s="58" t="s">
        <v>155</v>
      </c>
      <c r="G4922" s="58" t="s">
        <v>135</v>
      </c>
      <c r="H4922" s="58" t="s">
        <v>6861</v>
      </c>
      <c r="I4922" s="58" t="s">
        <v>25</v>
      </c>
      <c r="J4922" s="58" t="s">
        <v>25</v>
      </c>
      <c r="K4922" s="57" t="s">
        <v>6867</v>
      </c>
      <c r="L4922" s="184">
        <v>0</v>
      </c>
      <c r="M4922" s="185">
        <v>24</v>
      </c>
      <c r="N4922" s="186">
        <v>24</v>
      </c>
      <c r="O4922" s="187">
        <f t="shared" si="617"/>
        <v>0</v>
      </c>
      <c r="P4922" s="59">
        <f t="shared" si="615"/>
        <v>100</v>
      </c>
    </row>
    <row r="4923" spans="1:16" s="2" customFormat="1" ht="14.25" customHeight="1" outlineLevel="2" x14ac:dyDescent="0.2">
      <c r="A4923" s="217">
        <f t="shared" si="612"/>
        <v>4920</v>
      </c>
      <c r="B4923" s="57" t="s">
        <v>6866</v>
      </c>
      <c r="C4923" s="58" t="s">
        <v>6234</v>
      </c>
      <c r="D4923" s="58" t="s">
        <v>6066</v>
      </c>
      <c r="E4923" s="58" t="s">
        <v>2451</v>
      </c>
      <c r="F4923" s="58" t="s">
        <v>155</v>
      </c>
      <c r="G4923" s="58" t="s">
        <v>135</v>
      </c>
      <c r="H4923" s="58" t="s">
        <v>6861</v>
      </c>
      <c r="I4923" s="58" t="s">
        <v>25</v>
      </c>
      <c r="J4923" s="58" t="s">
        <v>25</v>
      </c>
      <c r="K4923" s="57" t="s">
        <v>6868</v>
      </c>
      <c r="L4923" s="184">
        <v>0</v>
      </c>
      <c r="M4923" s="185">
        <v>7</v>
      </c>
      <c r="N4923" s="186">
        <v>7</v>
      </c>
      <c r="O4923" s="187">
        <f t="shared" si="617"/>
        <v>0</v>
      </c>
      <c r="P4923" s="59">
        <f t="shared" si="615"/>
        <v>100</v>
      </c>
    </row>
    <row r="4924" spans="1:16" s="2" customFormat="1" ht="14.25" customHeight="1" outlineLevel="2" x14ac:dyDescent="0.2">
      <c r="A4924" s="217">
        <f t="shared" si="612"/>
        <v>4921</v>
      </c>
      <c r="B4924" s="57" t="s">
        <v>6869</v>
      </c>
      <c r="C4924" s="58" t="s">
        <v>6234</v>
      </c>
      <c r="D4924" s="58" t="s">
        <v>6066</v>
      </c>
      <c r="E4924" s="58" t="s">
        <v>2417</v>
      </c>
      <c r="F4924" s="58" t="s">
        <v>155</v>
      </c>
      <c r="G4924" s="58" t="s">
        <v>135</v>
      </c>
      <c r="H4924" s="58" t="s">
        <v>6861</v>
      </c>
      <c r="I4924" s="58" t="s">
        <v>25</v>
      </c>
      <c r="J4924" s="58" t="s">
        <v>25</v>
      </c>
      <c r="K4924" s="57" t="s">
        <v>6870</v>
      </c>
      <c r="L4924" s="184">
        <v>0</v>
      </c>
      <c r="M4924" s="185">
        <v>1</v>
      </c>
      <c r="N4924" s="186">
        <v>1</v>
      </c>
      <c r="O4924" s="187">
        <f t="shared" si="617"/>
        <v>0</v>
      </c>
      <c r="P4924" s="59">
        <f t="shared" si="615"/>
        <v>100</v>
      </c>
    </row>
    <row r="4925" spans="1:16" s="2" customFormat="1" ht="14.25" customHeight="1" outlineLevel="2" x14ac:dyDescent="0.2">
      <c r="A4925" s="217">
        <f t="shared" si="612"/>
        <v>4922</v>
      </c>
      <c r="B4925" s="57" t="s">
        <v>6869</v>
      </c>
      <c r="C4925" s="58" t="s">
        <v>6234</v>
      </c>
      <c r="D4925" s="58" t="s">
        <v>6066</v>
      </c>
      <c r="E4925" s="58" t="s">
        <v>2417</v>
      </c>
      <c r="F4925" s="58" t="s">
        <v>155</v>
      </c>
      <c r="G4925" s="58" t="s">
        <v>135</v>
      </c>
      <c r="H4925" s="58" t="s">
        <v>6861</v>
      </c>
      <c r="I4925" s="58" t="s">
        <v>25</v>
      </c>
      <c r="J4925" s="58" t="s">
        <v>25</v>
      </c>
      <c r="K4925" s="57" t="s">
        <v>6871</v>
      </c>
      <c r="L4925" s="184">
        <v>0</v>
      </c>
      <c r="M4925" s="185">
        <v>1</v>
      </c>
      <c r="N4925" s="186">
        <v>1</v>
      </c>
      <c r="O4925" s="187">
        <f t="shared" si="617"/>
        <v>0</v>
      </c>
      <c r="P4925" s="59">
        <f t="shared" si="615"/>
        <v>100</v>
      </c>
    </row>
    <row r="4926" spans="1:16" s="2" customFormat="1" ht="14.25" customHeight="1" outlineLevel="2" x14ac:dyDescent="0.2">
      <c r="A4926" s="217">
        <f t="shared" si="612"/>
        <v>4923</v>
      </c>
      <c r="B4926" s="57" t="s">
        <v>6872</v>
      </c>
      <c r="C4926" s="58" t="s">
        <v>6234</v>
      </c>
      <c r="D4926" s="58" t="s">
        <v>6066</v>
      </c>
      <c r="E4926" s="58" t="s">
        <v>2453</v>
      </c>
      <c r="F4926" s="58" t="s">
        <v>155</v>
      </c>
      <c r="G4926" s="58" t="s">
        <v>135</v>
      </c>
      <c r="H4926" s="58" t="s">
        <v>6861</v>
      </c>
      <c r="I4926" s="58" t="s">
        <v>25</v>
      </c>
      <c r="J4926" s="58" t="s">
        <v>25</v>
      </c>
      <c r="K4926" s="57" t="s">
        <v>6873</v>
      </c>
      <c r="L4926" s="184">
        <v>0</v>
      </c>
      <c r="M4926" s="185">
        <v>14</v>
      </c>
      <c r="N4926" s="186">
        <v>14</v>
      </c>
      <c r="O4926" s="187">
        <f t="shared" si="617"/>
        <v>0</v>
      </c>
      <c r="P4926" s="59">
        <f t="shared" si="615"/>
        <v>100</v>
      </c>
    </row>
    <row r="4927" spans="1:16" s="2" customFormat="1" ht="14.25" customHeight="1" outlineLevel="2" x14ac:dyDescent="0.2">
      <c r="A4927" s="217">
        <f t="shared" si="612"/>
        <v>4924</v>
      </c>
      <c r="B4927" s="57" t="s">
        <v>6872</v>
      </c>
      <c r="C4927" s="58" t="s">
        <v>6234</v>
      </c>
      <c r="D4927" s="58" t="s">
        <v>6066</v>
      </c>
      <c r="E4927" s="58" t="s">
        <v>2453</v>
      </c>
      <c r="F4927" s="58" t="s">
        <v>155</v>
      </c>
      <c r="G4927" s="58" t="s">
        <v>135</v>
      </c>
      <c r="H4927" s="58" t="s">
        <v>6861</v>
      </c>
      <c r="I4927" s="58" t="s">
        <v>25</v>
      </c>
      <c r="J4927" s="58" t="s">
        <v>25</v>
      </c>
      <c r="K4927" s="57" t="s">
        <v>6874</v>
      </c>
      <c r="L4927" s="184">
        <v>0</v>
      </c>
      <c r="M4927" s="185">
        <v>11</v>
      </c>
      <c r="N4927" s="186">
        <v>11</v>
      </c>
      <c r="O4927" s="187">
        <f t="shared" si="617"/>
        <v>0</v>
      </c>
      <c r="P4927" s="59">
        <f t="shared" si="615"/>
        <v>100</v>
      </c>
    </row>
    <row r="4928" spans="1:16" s="2" customFormat="1" ht="28.5" outlineLevel="2" x14ac:dyDescent="0.2">
      <c r="A4928" s="217">
        <f t="shared" si="612"/>
        <v>4925</v>
      </c>
      <c r="B4928" s="57" t="s">
        <v>6875</v>
      </c>
      <c r="C4928" s="58" t="s">
        <v>6234</v>
      </c>
      <c r="D4928" s="58" t="s">
        <v>6066</v>
      </c>
      <c r="E4928" s="58" t="s">
        <v>2419</v>
      </c>
      <c r="F4928" s="58" t="s">
        <v>155</v>
      </c>
      <c r="G4928" s="58" t="s">
        <v>135</v>
      </c>
      <c r="H4928" s="58" t="s">
        <v>6861</v>
      </c>
      <c r="I4928" s="58" t="s">
        <v>25</v>
      </c>
      <c r="J4928" s="58" t="s">
        <v>25</v>
      </c>
      <c r="K4928" s="57" t="s">
        <v>6876</v>
      </c>
      <c r="L4928" s="184">
        <v>0</v>
      </c>
      <c r="M4928" s="185">
        <v>44</v>
      </c>
      <c r="N4928" s="186">
        <v>44</v>
      </c>
      <c r="O4928" s="187">
        <f t="shared" si="617"/>
        <v>0</v>
      </c>
      <c r="P4928" s="59">
        <f t="shared" si="615"/>
        <v>100</v>
      </c>
    </row>
    <row r="4929" spans="1:16" s="2" customFormat="1" ht="28.5" outlineLevel="2" x14ac:dyDescent="0.2">
      <c r="A4929" s="217">
        <f t="shared" si="612"/>
        <v>4926</v>
      </c>
      <c r="B4929" s="57" t="s">
        <v>6875</v>
      </c>
      <c r="C4929" s="58" t="s">
        <v>6234</v>
      </c>
      <c r="D4929" s="58" t="s">
        <v>6066</v>
      </c>
      <c r="E4929" s="58" t="s">
        <v>2419</v>
      </c>
      <c r="F4929" s="58" t="s">
        <v>155</v>
      </c>
      <c r="G4929" s="58" t="s">
        <v>135</v>
      </c>
      <c r="H4929" s="58" t="s">
        <v>6861</v>
      </c>
      <c r="I4929" s="58" t="s">
        <v>25</v>
      </c>
      <c r="J4929" s="58" t="s">
        <v>25</v>
      </c>
      <c r="K4929" s="57" t="s">
        <v>6877</v>
      </c>
      <c r="L4929" s="184">
        <v>0</v>
      </c>
      <c r="M4929" s="185">
        <v>33</v>
      </c>
      <c r="N4929" s="186">
        <v>33</v>
      </c>
      <c r="O4929" s="187">
        <f t="shared" si="617"/>
        <v>0</v>
      </c>
      <c r="P4929" s="59">
        <f t="shared" si="615"/>
        <v>100</v>
      </c>
    </row>
    <row r="4930" spans="1:16" s="2" customFormat="1" ht="14.25" customHeight="1" outlineLevel="2" x14ac:dyDescent="0.2">
      <c r="A4930" s="217">
        <f t="shared" si="612"/>
        <v>4927</v>
      </c>
      <c r="B4930" s="57" t="s">
        <v>6878</v>
      </c>
      <c r="C4930" s="58" t="s">
        <v>6234</v>
      </c>
      <c r="D4930" s="58" t="s">
        <v>6066</v>
      </c>
      <c r="E4930" s="58" t="s">
        <v>997</v>
      </c>
      <c r="F4930" s="58" t="s">
        <v>155</v>
      </c>
      <c r="G4930" s="58" t="s">
        <v>135</v>
      </c>
      <c r="H4930" s="58" t="s">
        <v>6861</v>
      </c>
      <c r="I4930" s="58" t="s">
        <v>25</v>
      </c>
      <c r="J4930" s="58" t="s">
        <v>25</v>
      </c>
      <c r="K4930" s="57" t="s">
        <v>6879</v>
      </c>
      <c r="L4930" s="184">
        <v>0</v>
      </c>
      <c r="M4930" s="185">
        <v>12</v>
      </c>
      <c r="N4930" s="186">
        <v>12</v>
      </c>
      <c r="O4930" s="187">
        <f t="shared" si="617"/>
        <v>0</v>
      </c>
      <c r="P4930" s="59">
        <f t="shared" si="615"/>
        <v>100</v>
      </c>
    </row>
    <row r="4931" spans="1:16" s="2" customFormat="1" ht="14.25" customHeight="1" outlineLevel="2" x14ac:dyDescent="0.2">
      <c r="A4931" s="217">
        <f t="shared" si="612"/>
        <v>4928</v>
      </c>
      <c r="B4931" s="57" t="s">
        <v>6878</v>
      </c>
      <c r="C4931" s="58" t="s">
        <v>6234</v>
      </c>
      <c r="D4931" s="58" t="s">
        <v>6066</v>
      </c>
      <c r="E4931" s="58" t="s">
        <v>997</v>
      </c>
      <c r="F4931" s="58" t="s">
        <v>155</v>
      </c>
      <c r="G4931" s="58" t="s">
        <v>135</v>
      </c>
      <c r="H4931" s="58" t="s">
        <v>6861</v>
      </c>
      <c r="I4931" s="58" t="s">
        <v>25</v>
      </c>
      <c r="J4931" s="58" t="s">
        <v>25</v>
      </c>
      <c r="K4931" s="57" t="s">
        <v>6880</v>
      </c>
      <c r="L4931" s="184">
        <v>0</v>
      </c>
      <c r="M4931" s="185">
        <v>10</v>
      </c>
      <c r="N4931" s="186">
        <v>10</v>
      </c>
      <c r="O4931" s="187">
        <f t="shared" si="617"/>
        <v>0</v>
      </c>
      <c r="P4931" s="59">
        <f t="shared" si="615"/>
        <v>100</v>
      </c>
    </row>
    <row r="4932" spans="1:16" s="2" customFormat="1" ht="14.25" customHeight="1" outlineLevel="2" x14ac:dyDescent="0.2">
      <c r="A4932" s="217">
        <f t="shared" si="612"/>
        <v>4929</v>
      </c>
      <c r="B4932" s="57" t="s">
        <v>6881</v>
      </c>
      <c r="C4932" s="58" t="s">
        <v>6234</v>
      </c>
      <c r="D4932" s="58" t="s">
        <v>6066</v>
      </c>
      <c r="E4932" s="58" t="s">
        <v>138</v>
      </c>
      <c r="F4932" s="58" t="s">
        <v>155</v>
      </c>
      <c r="G4932" s="58" t="s">
        <v>135</v>
      </c>
      <c r="H4932" s="58" t="s">
        <v>6861</v>
      </c>
      <c r="I4932" s="58" t="s">
        <v>25</v>
      </c>
      <c r="J4932" s="58" t="s">
        <v>25</v>
      </c>
      <c r="K4932" s="57" t="s">
        <v>6882</v>
      </c>
      <c r="L4932" s="184">
        <v>0</v>
      </c>
      <c r="M4932" s="185">
        <v>59</v>
      </c>
      <c r="N4932" s="186">
        <v>59</v>
      </c>
      <c r="O4932" s="187">
        <f t="shared" si="617"/>
        <v>0</v>
      </c>
      <c r="P4932" s="59">
        <f t="shared" si="615"/>
        <v>100</v>
      </c>
    </row>
    <row r="4933" spans="1:16" s="2" customFormat="1" ht="14.25" customHeight="1" outlineLevel="2" x14ac:dyDescent="0.2">
      <c r="A4933" s="217">
        <f t="shared" si="612"/>
        <v>4930</v>
      </c>
      <c r="B4933" s="57" t="s">
        <v>6881</v>
      </c>
      <c r="C4933" s="58" t="s">
        <v>6234</v>
      </c>
      <c r="D4933" s="58" t="s">
        <v>6066</v>
      </c>
      <c r="E4933" s="58" t="s">
        <v>138</v>
      </c>
      <c r="F4933" s="58" t="s">
        <v>155</v>
      </c>
      <c r="G4933" s="58" t="s">
        <v>135</v>
      </c>
      <c r="H4933" s="58" t="s">
        <v>6861</v>
      </c>
      <c r="I4933" s="58" t="s">
        <v>25</v>
      </c>
      <c r="J4933" s="58" t="s">
        <v>25</v>
      </c>
      <c r="K4933" s="57" t="s">
        <v>6883</v>
      </c>
      <c r="L4933" s="184">
        <v>0</v>
      </c>
      <c r="M4933" s="185">
        <v>15</v>
      </c>
      <c r="N4933" s="186">
        <v>15</v>
      </c>
      <c r="O4933" s="187">
        <f t="shared" si="617"/>
        <v>0</v>
      </c>
      <c r="P4933" s="59">
        <f t="shared" si="615"/>
        <v>100</v>
      </c>
    </row>
    <row r="4934" spans="1:16" s="2" customFormat="1" ht="14.25" customHeight="1" outlineLevel="2" x14ac:dyDescent="0.2">
      <c r="A4934" s="217">
        <f t="shared" ref="A4934:A4997" si="618">A4933+1</f>
        <v>4931</v>
      </c>
      <c r="B4934" s="57" t="s">
        <v>6884</v>
      </c>
      <c r="C4934" s="58" t="s">
        <v>6234</v>
      </c>
      <c r="D4934" s="58" t="s">
        <v>6066</v>
      </c>
      <c r="E4934" s="58" t="s">
        <v>2423</v>
      </c>
      <c r="F4934" s="58" t="s">
        <v>155</v>
      </c>
      <c r="G4934" s="58" t="s">
        <v>135</v>
      </c>
      <c r="H4934" s="58" t="s">
        <v>6861</v>
      </c>
      <c r="I4934" s="58" t="s">
        <v>25</v>
      </c>
      <c r="J4934" s="58" t="s">
        <v>25</v>
      </c>
      <c r="K4934" s="57" t="s">
        <v>6885</v>
      </c>
      <c r="L4934" s="184">
        <v>0</v>
      </c>
      <c r="M4934" s="185">
        <v>51</v>
      </c>
      <c r="N4934" s="186">
        <v>51</v>
      </c>
      <c r="O4934" s="187">
        <f t="shared" si="617"/>
        <v>0</v>
      </c>
      <c r="P4934" s="59">
        <f t="shared" si="615"/>
        <v>100</v>
      </c>
    </row>
    <row r="4935" spans="1:16" s="2" customFormat="1" ht="14.25" customHeight="1" outlineLevel="2" x14ac:dyDescent="0.2">
      <c r="A4935" s="217">
        <f t="shared" si="618"/>
        <v>4932</v>
      </c>
      <c r="B4935" s="57" t="s">
        <v>6884</v>
      </c>
      <c r="C4935" s="58" t="s">
        <v>6234</v>
      </c>
      <c r="D4935" s="58" t="s">
        <v>6066</v>
      </c>
      <c r="E4935" s="58" t="s">
        <v>2423</v>
      </c>
      <c r="F4935" s="58" t="s">
        <v>155</v>
      </c>
      <c r="G4935" s="58" t="s">
        <v>135</v>
      </c>
      <c r="H4935" s="58" t="s">
        <v>6861</v>
      </c>
      <c r="I4935" s="58" t="s">
        <v>25</v>
      </c>
      <c r="J4935" s="58" t="s">
        <v>25</v>
      </c>
      <c r="K4935" s="57" t="s">
        <v>6886</v>
      </c>
      <c r="L4935" s="184">
        <v>0</v>
      </c>
      <c r="M4935" s="185">
        <v>19</v>
      </c>
      <c r="N4935" s="186">
        <v>19</v>
      </c>
      <c r="O4935" s="187">
        <f t="shared" si="617"/>
        <v>0</v>
      </c>
      <c r="P4935" s="59">
        <f t="shared" si="615"/>
        <v>100</v>
      </c>
    </row>
    <row r="4936" spans="1:16" s="2" customFormat="1" ht="14.25" customHeight="1" outlineLevel="2" x14ac:dyDescent="0.2">
      <c r="A4936" s="217">
        <f t="shared" si="618"/>
        <v>4933</v>
      </c>
      <c r="B4936" s="57" t="s">
        <v>6887</v>
      </c>
      <c r="C4936" s="58" t="s">
        <v>6234</v>
      </c>
      <c r="D4936" s="58" t="s">
        <v>6066</v>
      </c>
      <c r="E4936" s="58" t="s">
        <v>1266</v>
      </c>
      <c r="F4936" s="58" t="s">
        <v>155</v>
      </c>
      <c r="G4936" s="58" t="s">
        <v>135</v>
      </c>
      <c r="H4936" s="58" t="s">
        <v>6861</v>
      </c>
      <c r="I4936" s="58" t="s">
        <v>25</v>
      </c>
      <c r="J4936" s="58" t="s">
        <v>25</v>
      </c>
      <c r="K4936" s="57" t="s">
        <v>6888</v>
      </c>
      <c r="L4936" s="184">
        <v>0</v>
      </c>
      <c r="M4936" s="185">
        <v>41</v>
      </c>
      <c r="N4936" s="186">
        <v>41</v>
      </c>
      <c r="O4936" s="187">
        <f t="shared" si="617"/>
        <v>0</v>
      </c>
      <c r="P4936" s="59">
        <f t="shared" si="615"/>
        <v>100</v>
      </c>
    </row>
    <row r="4937" spans="1:16" s="2" customFormat="1" ht="14.25" customHeight="1" outlineLevel="2" x14ac:dyDescent="0.2">
      <c r="A4937" s="217">
        <f t="shared" si="618"/>
        <v>4934</v>
      </c>
      <c r="B4937" s="57" t="s">
        <v>6887</v>
      </c>
      <c r="C4937" s="58" t="s">
        <v>6234</v>
      </c>
      <c r="D4937" s="58" t="s">
        <v>6066</v>
      </c>
      <c r="E4937" s="58" t="s">
        <v>1266</v>
      </c>
      <c r="F4937" s="58" t="s">
        <v>155</v>
      </c>
      <c r="G4937" s="58" t="s">
        <v>135</v>
      </c>
      <c r="H4937" s="58" t="s">
        <v>6861</v>
      </c>
      <c r="I4937" s="58" t="s">
        <v>25</v>
      </c>
      <c r="J4937" s="58" t="s">
        <v>25</v>
      </c>
      <c r="K4937" s="57" t="s">
        <v>6889</v>
      </c>
      <c r="L4937" s="184">
        <v>0</v>
      </c>
      <c r="M4937" s="185">
        <v>30</v>
      </c>
      <c r="N4937" s="186">
        <v>30</v>
      </c>
      <c r="O4937" s="187">
        <f t="shared" si="617"/>
        <v>0</v>
      </c>
      <c r="P4937" s="59">
        <f t="shared" si="615"/>
        <v>100</v>
      </c>
    </row>
    <row r="4938" spans="1:16" s="2" customFormat="1" ht="14.25" customHeight="1" outlineLevel="2" x14ac:dyDescent="0.2">
      <c r="A4938" s="217">
        <f t="shared" si="618"/>
        <v>4935</v>
      </c>
      <c r="B4938" s="57" t="s">
        <v>6890</v>
      </c>
      <c r="C4938" s="58" t="s">
        <v>6234</v>
      </c>
      <c r="D4938" s="58" t="s">
        <v>6066</v>
      </c>
      <c r="E4938" s="58" t="s">
        <v>2456</v>
      </c>
      <c r="F4938" s="58" t="s">
        <v>155</v>
      </c>
      <c r="G4938" s="58" t="s">
        <v>135</v>
      </c>
      <c r="H4938" s="58" t="s">
        <v>6861</v>
      </c>
      <c r="I4938" s="58" t="s">
        <v>25</v>
      </c>
      <c r="J4938" s="58" t="s">
        <v>25</v>
      </c>
      <c r="K4938" s="57" t="s">
        <v>6891</v>
      </c>
      <c r="L4938" s="184">
        <v>0</v>
      </c>
      <c r="M4938" s="185">
        <v>64</v>
      </c>
      <c r="N4938" s="186">
        <v>64</v>
      </c>
      <c r="O4938" s="187">
        <f t="shared" si="617"/>
        <v>0</v>
      </c>
      <c r="P4938" s="59">
        <f t="shared" si="615"/>
        <v>100</v>
      </c>
    </row>
    <row r="4939" spans="1:16" s="2" customFormat="1" ht="14.25" customHeight="1" outlineLevel="2" x14ac:dyDescent="0.2">
      <c r="A4939" s="217">
        <f t="shared" si="618"/>
        <v>4936</v>
      </c>
      <c r="B4939" s="57" t="s">
        <v>6890</v>
      </c>
      <c r="C4939" s="58" t="s">
        <v>6234</v>
      </c>
      <c r="D4939" s="58" t="s">
        <v>6066</v>
      </c>
      <c r="E4939" s="58" t="s">
        <v>2456</v>
      </c>
      <c r="F4939" s="58" t="s">
        <v>155</v>
      </c>
      <c r="G4939" s="58" t="s">
        <v>135</v>
      </c>
      <c r="H4939" s="58" t="s">
        <v>6861</v>
      </c>
      <c r="I4939" s="58" t="s">
        <v>25</v>
      </c>
      <c r="J4939" s="58" t="s">
        <v>25</v>
      </c>
      <c r="K4939" s="57" t="s">
        <v>6892</v>
      </c>
      <c r="L4939" s="184">
        <v>0</v>
      </c>
      <c r="M4939" s="185">
        <v>6</v>
      </c>
      <c r="N4939" s="186">
        <v>6</v>
      </c>
      <c r="O4939" s="187">
        <f t="shared" si="617"/>
        <v>0</v>
      </c>
      <c r="P4939" s="59">
        <f t="shared" si="615"/>
        <v>100</v>
      </c>
    </row>
    <row r="4940" spans="1:16" s="2" customFormat="1" ht="14.25" customHeight="1" outlineLevel="2" x14ac:dyDescent="0.2">
      <c r="A4940" s="217">
        <f t="shared" si="618"/>
        <v>4937</v>
      </c>
      <c r="B4940" s="57" t="s">
        <v>6893</v>
      </c>
      <c r="C4940" s="58" t="s">
        <v>6234</v>
      </c>
      <c r="D4940" s="58" t="s">
        <v>6066</v>
      </c>
      <c r="E4940" s="58" t="s">
        <v>1500</v>
      </c>
      <c r="F4940" s="58" t="s">
        <v>155</v>
      </c>
      <c r="G4940" s="58" t="s">
        <v>135</v>
      </c>
      <c r="H4940" s="58" t="s">
        <v>6861</v>
      </c>
      <c r="I4940" s="58" t="s">
        <v>25</v>
      </c>
      <c r="J4940" s="58" t="s">
        <v>25</v>
      </c>
      <c r="K4940" s="57" t="s">
        <v>6894</v>
      </c>
      <c r="L4940" s="184">
        <v>0</v>
      </c>
      <c r="M4940" s="185">
        <v>96</v>
      </c>
      <c r="N4940" s="186">
        <v>96</v>
      </c>
      <c r="O4940" s="187">
        <f t="shared" si="617"/>
        <v>0</v>
      </c>
      <c r="P4940" s="59">
        <f t="shared" si="615"/>
        <v>100</v>
      </c>
    </row>
    <row r="4941" spans="1:16" s="2" customFormat="1" ht="14.25" customHeight="1" outlineLevel="2" x14ac:dyDescent="0.2">
      <c r="A4941" s="217">
        <f t="shared" si="618"/>
        <v>4938</v>
      </c>
      <c r="B4941" s="57" t="s">
        <v>6893</v>
      </c>
      <c r="C4941" s="58" t="s">
        <v>6234</v>
      </c>
      <c r="D4941" s="58" t="s">
        <v>6066</v>
      </c>
      <c r="E4941" s="58" t="s">
        <v>1500</v>
      </c>
      <c r="F4941" s="58" t="s">
        <v>155</v>
      </c>
      <c r="G4941" s="58" t="s">
        <v>135</v>
      </c>
      <c r="H4941" s="58" t="s">
        <v>6861</v>
      </c>
      <c r="I4941" s="58" t="s">
        <v>25</v>
      </c>
      <c r="J4941" s="58" t="s">
        <v>25</v>
      </c>
      <c r="K4941" s="57" t="s">
        <v>6895</v>
      </c>
      <c r="L4941" s="184">
        <v>0</v>
      </c>
      <c r="M4941" s="185">
        <v>69</v>
      </c>
      <c r="N4941" s="186">
        <v>69</v>
      </c>
      <c r="O4941" s="187">
        <f t="shared" si="617"/>
        <v>0</v>
      </c>
      <c r="P4941" s="59">
        <f t="shared" si="615"/>
        <v>100</v>
      </c>
    </row>
    <row r="4942" spans="1:16" s="2" customFormat="1" ht="14.25" customHeight="1" outlineLevel="2" x14ac:dyDescent="0.2">
      <c r="A4942" s="217">
        <f t="shared" si="618"/>
        <v>4939</v>
      </c>
      <c r="B4942" s="57" t="s">
        <v>6896</v>
      </c>
      <c r="C4942" s="58" t="s">
        <v>6234</v>
      </c>
      <c r="D4942" s="58" t="s">
        <v>6066</v>
      </c>
      <c r="E4942" s="58" t="s">
        <v>2426</v>
      </c>
      <c r="F4942" s="58" t="s">
        <v>155</v>
      </c>
      <c r="G4942" s="58" t="s">
        <v>135</v>
      </c>
      <c r="H4942" s="58" t="s">
        <v>6861</v>
      </c>
      <c r="I4942" s="58" t="s">
        <v>25</v>
      </c>
      <c r="J4942" s="58" t="s">
        <v>25</v>
      </c>
      <c r="K4942" s="57" t="s">
        <v>6897</v>
      </c>
      <c r="L4942" s="184">
        <v>0</v>
      </c>
      <c r="M4942" s="185">
        <v>30</v>
      </c>
      <c r="N4942" s="186">
        <v>30</v>
      </c>
      <c r="O4942" s="187">
        <f t="shared" si="617"/>
        <v>0</v>
      </c>
      <c r="P4942" s="59">
        <f t="shared" si="615"/>
        <v>100</v>
      </c>
    </row>
    <row r="4943" spans="1:16" s="2" customFormat="1" ht="14.25" customHeight="1" outlineLevel="2" x14ac:dyDescent="0.2">
      <c r="A4943" s="217">
        <f t="shared" si="618"/>
        <v>4940</v>
      </c>
      <c r="B4943" s="57" t="s">
        <v>6896</v>
      </c>
      <c r="C4943" s="58" t="s">
        <v>6234</v>
      </c>
      <c r="D4943" s="58" t="s">
        <v>6066</v>
      </c>
      <c r="E4943" s="58" t="s">
        <v>2426</v>
      </c>
      <c r="F4943" s="58" t="s">
        <v>155</v>
      </c>
      <c r="G4943" s="58" t="s">
        <v>135</v>
      </c>
      <c r="H4943" s="58" t="s">
        <v>6861</v>
      </c>
      <c r="I4943" s="58" t="s">
        <v>25</v>
      </c>
      <c r="J4943" s="58" t="s">
        <v>25</v>
      </c>
      <c r="K4943" s="57" t="s">
        <v>6898</v>
      </c>
      <c r="L4943" s="184">
        <v>0</v>
      </c>
      <c r="M4943" s="185">
        <v>30</v>
      </c>
      <c r="N4943" s="186">
        <v>30</v>
      </c>
      <c r="O4943" s="187">
        <f t="shared" si="617"/>
        <v>0</v>
      </c>
      <c r="P4943" s="59">
        <f t="shared" si="615"/>
        <v>100</v>
      </c>
    </row>
    <row r="4944" spans="1:16" s="2" customFormat="1" ht="14.25" customHeight="1" outlineLevel="2" x14ac:dyDescent="0.2">
      <c r="A4944" s="217">
        <f t="shared" si="618"/>
        <v>4941</v>
      </c>
      <c r="B4944" s="57" t="s">
        <v>6899</v>
      </c>
      <c r="C4944" s="58" t="s">
        <v>6234</v>
      </c>
      <c r="D4944" s="58" t="s">
        <v>6066</v>
      </c>
      <c r="E4944" s="58" t="s">
        <v>2428</v>
      </c>
      <c r="F4944" s="58" t="s">
        <v>155</v>
      </c>
      <c r="G4944" s="58" t="s">
        <v>135</v>
      </c>
      <c r="H4944" s="58" t="s">
        <v>6861</v>
      </c>
      <c r="I4944" s="58" t="s">
        <v>25</v>
      </c>
      <c r="J4944" s="58" t="s">
        <v>25</v>
      </c>
      <c r="K4944" s="57" t="s">
        <v>6900</v>
      </c>
      <c r="L4944" s="184">
        <v>0</v>
      </c>
      <c r="M4944" s="185">
        <v>12</v>
      </c>
      <c r="N4944" s="186">
        <v>12</v>
      </c>
      <c r="O4944" s="187">
        <f t="shared" si="617"/>
        <v>0</v>
      </c>
      <c r="P4944" s="59">
        <f t="shared" si="615"/>
        <v>100</v>
      </c>
    </row>
    <row r="4945" spans="1:16" s="2" customFormat="1" ht="14.25" customHeight="1" outlineLevel="2" x14ac:dyDescent="0.2">
      <c r="A4945" s="217">
        <f t="shared" si="618"/>
        <v>4942</v>
      </c>
      <c r="B4945" s="57" t="s">
        <v>6899</v>
      </c>
      <c r="C4945" s="58" t="s">
        <v>6234</v>
      </c>
      <c r="D4945" s="58" t="s">
        <v>6066</v>
      </c>
      <c r="E4945" s="58" t="s">
        <v>2428</v>
      </c>
      <c r="F4945" s="58" t="s">
        <v>155</v>
      </c>
      <c r="G4945" s="58" t="s">
        <v>135</v>
      </c>
      <c r="H4945" s="58" t="s">
        <v>6861</v>
      </c>
      <c r="I4945" s="58" t="s">
        <v>25</v>
      </c>
      <c r="J4945" s="58" t="s">
        <v>25</v>
      </c>
      <c r="K4945" s="57" t="s">
        <v>6901</v>
      </c>
      <c r="L4945" s="184">
        <v>0</v>
      </c>
      <c r="M4945" s="185">
        <v>8</v>
      </c>
      <c r="N4945" s="186">
        <v>8</v>
      </c>
      <c r="O4945" s="187">
        <f t="shared" si="617"/>
        <v>0</v>
      </c>
      <c r="P4945" s="59">
        <f t="shared" si="615"/>
        <v>100</v>
      </c>
    </row>
    <row r="4946" spans="1:16" s="2" customFormat="1" ht="14.25" customHeight="1" outlineLevel="2" x14ac:dyDescent="0.2">
      <c r="A4946" s="217">
        <f t="shared" si="618"/>
        <v>4943</v>
      </c>
      <c r="B4946" s="57" t="s">
        <v>6902</v>
      </c>
      <c r="C4946" s="58" t="s">
        <v>6234</v>
      </c>
      <c r="D4946" s="58" t="s">
        <v>6066</v>
      </c>
      <c r="E4946" s="58" t="s">
        <v>2393</v>
      </c>
      <c r="F4946" s="58" t="s">
        <v>155</v>
      </c>
      <c r="G4946" s="58" t="s">
        <v>135</v>
      </c>
      <c r="H4946" s="58" t="s">
        <v>6861</v>
      </c>
      <c r="I4946" s="58" t="s">
        <v>25</v>
      </c>
      <c r="J4946" s="58" t="s">
        <v>25</v>
      </c>
      <c r="K4946" s="57" t="s">
        <v>6903</v>
      </c>
      <c r="L4946" s="184">
        <v>0</v>
      </c>
      <c r="M4946" s="185">
        <v>2</v>
      </c>
      <c r="N4946" s="186">
        <v>2</v>
      </c>
      <c r="O4946" s="187">
        <f t="shared" si="617"/>
        <v>0</v>
      </c>
      <c r="P4946" s="59">
        <f t="shared" ref="P4946:P5009" si="619">N4946/M4946*100</f>
        <v>100</v>
      </c>
    </row>
    <row r="4947" spans="1:16" s="2" customFormat="1" ht="14.25" customHeight="1" outlineLevel="2" x14ac:dyDescent="0.2">
      <c r="A4947" s="217">
        <f t="shared" si="618"/>
        <v>4944</v>
      </c>
      <c r="B4947" s="57" t="s">
        <v>6904</v>
      </c>
      <c r="C4947" s="58" t="s">
        <v>6234</v>
      </c>
      <c r="D4947" s="58" t="s">
        <v>6066</v>
      </c>
      <c r="E4947" s="58" t="s">
        <v>2395</v>
      </c>
      <c r="F4947" s="58" t="s">
        <v>155</v>
      </c>
      <c r="G4947" s="58" t="s">
        <v>135</v>
      </c>
      <c r="H4947" s="58" t="s">
        <v>6861</v>
      </c>
      <c r="I4947" s="58" t="s">
        <v>25</v>
      </c>
      <c r="J4947" s="58" t="s">
        <v>25</v>
      </c>
      <c r="K4947" s="57" t="s">
        <v>6905</v>
      </c>
      <c r="L4947" s="184">
        <v>0</v>
      </c>
      <c r="M4947" s="185">
        <v>1</v>
      </c>
      <c r="N4947" s="186">
        <v>1</v>
      </c>
      <c r="O4947" s="187">
        <f t="shared" si="617"/>
        <v>0</v>
      </c>
      <c r="P4947" s="59">
        <f t="shared" si="619"/>
        <v>100</v>
      </c>
    </row>
    <row r="4948" spans="1:16" s="2" customFormat="1" ht="14.25" customHeight="1" outlineLevel="2" x14ac:dyDescent="0.2">
      <c r="A4948" s="217">
        <f t="shared" si="618"/>
        <v>4945</v>
      </c>
      <c r="B4948" s="57" t="s">
        <v>6904</v>
      </c>
      <c r="C4948" s="58" t="s">
        <v>6234</v>
      </c>
      <c r="D4948" s="58" t="s">
        <v>6066</v>
      </c>
      <c r="E4948" s="58" t="s">
        <v>2395</v>
      </c>
      <c r="F4948" s="58" t="s">
        <v>155</v>
      </c>
      <c r="G4948" s="58" t="s">
        <v>135</v>
      </c>
      <c r="H4948" s="58" t="s">
        <v>6861</v>
      </c>
      <c r="I4948" s="58" t="s">
        <v>25</v>
      </c>
      <c r="J4948" s="58" t="s">
        <v>25</v>
      </c>
      <c r="K4948" s="57" t="s">
        <v>6906</v>
      </c>
      <c r="L4948" s="184">
        <v>0</v>
      </c>
      <c r="M4948" s="185">
        <v>1</v>
      </c>
      <c r="N4948" s="186">
        <v>1</v>
      </c>
      <c r="O4948" s="187">
        <f t="shared" si="617"/>
        <v>0</v>
      </c>
      <c r="P4948" s="59">
        <f t="shared" si="619"/>
        <v>100</v>
      </c>
    </row>
    <row r="4949" spans="1:16" s="2" customFormat="1" ht="14.25" customHeight="1" outlineLevel="2" x14ac:dyDescent="0.2">
      <c r="A4949" s="217">
        <f t="shared" si="618"/>
        <v>4946</v>
      </c>
      <c r="B4949" s="57" t="s">
        <v>6907</v>
      </c>
      <c r="C4949" s="58" t="s">
        <v>6234</v>
      </c>
      <c r="D4949" s="58" t="s">
        <v>6066</v>
      </c>
      <c r="E4949" s="58" t="s">
        <v>2458</v>
      </c>
      <c r="F4949" s="58" t="s">
        <v>155</v>
      </c>
      <c r="G4949" s="58" t="s">
        <v>135</v>
      </c>
      <c r="H4949" s="58" t="s">
        <v>6861</v>
      </c>
      <c r="I4949" s="58" t="s">
        <v>25</v>
      </c>
      <c r="J4949" s="58" t="s">
        <v>25</v>
      </c>
      <c r="K4949" s="57" t="s">
        <v>6908</v>
      </c>
      <c r="L4949" s="184">
        <v>0</v>
      </c>
      <c r="M4949" s="185">
        <v>5</v>
      </c>
      <c r="N4949" s="186">
        <v>5</v>
      </c>
      <c r="O4949" s="187">
        <f t="shared" si="617"/>
        <v>0</v>
      </c>
      <c r="P4949" s="59">
        <f t="shared" si="619"/>
        <v>100</v>
      </c>
    </row>
    <row r="4950" spans="1:16" s="2" customFormat="1" ht="14.25" customHeight="1" outlineLevel="2" x14ac:dyDescent="0.2">
      <c r="A4950" s="217">
        <f t="shared" si="618"/>
        <v>4947</v>
      </c>
      <c r="B4950" s="57" t="s">
        <v>6907</v>
      </c>
      <c r="C4950" s="58" t="s">
        <v>6234</v>
      </c>
      <c r="D4950" s="58" t="s">
        <v>6066</v>
      </c>
      <c r="E4950" s="58" t="s">
        <v>2458</v>
      </c>
      <c r="F4950" s="58" t="s">
        <v>155</v>
      </c>
      <c r="G4950" s="58" t="s">
        <v>135</v>
      </c>
      <c r="H4950" s="58" t="s">
        <v>6861</v>
      </c>
      <c r="I4950" s="58" t="s">
        <v>25</v>
      </c>
      <c r="J4950" s="58" t="s">
        <v>25</v>
      </c>
      <c r="K4950" s="57" t="s">
        <v>6909</v>
      </c>
      <c r="L4950" s="184">
        <v>0</v>
      </c>
      <c r="M4950" s="185">
        <v>3</v>
      </c>
      <c r="N4950" s="186">
        <v>3</v>
      </c>
      <c r="O4950" s="187">
        <f t="shared" si="617"/>
        <v>0</v>
      </c>
      <c r="P4950" s="59">
        <f t="shared" si="619"/>
        <v>100</v>
      </c>
    </row>
    <row r="4951" spans="1:16" s="2" customFormat="1" ht="14.25" customHeight="1" outlineLevel="2" x14ac:dyDescent="0.2">
      <c r="A4951" s="217">
        <f t="shared" si="618"/>
        <v>4948</v>
      </c>
      <c r="B4951" s="57" t="s">
        <v>6910</v>
      </c>
      <c r="C4951" s="58" t="s">
        <v>6234</v>
      </c>
      <c r="D4951" s="58" t="s">
        <v>6066</v>
      </c>
      <c r="E4951" s="58" t="s">
        <v>2430</v>
      </c>
      <c r="F4951" s="58" t="s">
        <v>155</v>
      </c>
      <c r="G4951" s="58" t="s">
        <v>135</v>
      </c>
      <c r="H4951" s="58" t="s">
        <v>6861</v>
      </c>
      <c r="I4951" s="58" t="s">
        <v>25</v>
      </c>
      <c r="J4951" s="58" t="s">
        <v>25</v>
      </c>
      <c r="K4951" s="57" t="s">
        <v>6911</v>
      </c>
      <c r="L4951" s="184">
        <v>0</v>
      </c>
      <c r="M4951" s="185">
        <v>68</v>
      </c>
      <c r="N4951" s="186">
        <v>68</v>
      </c>
      <c r="O4951" s="187">
        <f t="shared" si="617"/>
        <v>0</v>
      </c>
      <c r="P4951" s="59">
        <f t="shared" si="619"/>
        <v>100</v>
      </c>
    </row>
    <row r="4952" spans="1:16" s="2" customFormat="1" ht="14.25" customHeight="1" outlineLevel="2" x14ac:dyDescent="0.2">
      <c r="A4952" s="217">
        <f t="shared" si="618"/>
        <v>4949</v>
      </c>
      <c r="B4952" s="57" t="s">
        <v>6910</v>
      </c>
      <c r="C4952" s="58" t="s">
        <v>6234</v>
      </c>
      <c r="D4952" s="58" t="s">
        <v>6066</v>
      </c>
      <c r="E4952" s="58" t="s">
        <v>2430</v>
      </c>
      <c r="F4952" s="58" t="s">
        <v>155</v>
      </c>
      <c r="G4952" s="58" t="s">
        <v>135</v>
      </c>
      <c r="H4952" s="58" t="s">
        <v>6861</v>
      </c>
      <c r="I4952" s="58" t="s">
        <v>25</v>
      </c>
      <c r="J4952" s="58" t="s">
        <v>25</v>
      </c>
      <c r="K4952" s="57" t="s">
        <v>6912</v>
      </c>
      <c r="L4952" s="184">
        <v>0</v>
      </c>
      <c r="M4952" s="185">
        <v>42</v>
      </c>
      <c r="N4952" s="186">
        <v>42</v>
      </c>
      <c r="O4952" s="187">
        <f t="shared" si="617"/>
        <v>0</v>
      </c>
      <c r="P4952" s="59">
        <f t="shared" si="619"/>
        <v>100</v>
      </c>
    </row>
    <row r="4953" spans="1:16" s="2" customFormat="1" ht="14.25" customHeight="1" outlineLevel="2" x14ac:dyDescent="0.2">
      <c r="A4953" s="217">
        <f t="shared" si="618"/>
        <v>4950</v>
      </c>
      <c r="B4953" s="57" t="s">
        <v>6913</v>
      </c>
      <c r="C4953" s="58" t="s">
        <v>6234</v>
      </c>
      <c r="D4953" s="58" t="s">
        <v>6066</v>
      </c>
      <c r="E4953" s="58" t="s">
        <v>634</v>
      </c>
      <c r="F4953" s="58" t="s">
        <v>155</v>
      </c>
      <c r="G4953" s="58" t="s">
        <v>135</v>
      </c>
      <c r="H4953" s="58" t="s">
        <v>6861</v>
      </c>
      <c r="I4953" s="58" t="s">
        <v>25</v>
      </c>
      <c r="J4953" s="58" t="s">
        <v>25</v>
      </c>
      <c r="K4953" s="57" t="s">
        <v>6914</v>
      </c>
      <c r="L4953" s="184">
        <v>0</v>
      </c>
      <c r="M4953" s="185">
        <v>40</v>
      </c>
      <c r="N4953" s="186">
        <v>40</v>
      </c>
      <c r="O4953" s="187">
        <f t="shared" si="617"/>
        <v>0</v>
      </c>
      <c r="P4953" s="59">
        <f t="shared" si="619"/>
        <v>100</v>
      </c>
    </row>
    <row r="4954" spans="1:16" s="2" customFormat="1" ht="14.25" customHeight="1" outlineLevel="2" x14ac:dyDescent="0.2">
      <c r="A4954" s="217">
        <f t="shared" si="618"/>
        <v>4951</v>
      </c>
      <c r="B4954" s="57" t="s">
        <v>6913</v>
      </c>
      <c r="C4954" s="58" t="s">
        <v>6234</v>
      </c>
      <c r="D4954" s="58" t="s">
        <v>6066</v>
      </c>
      <c r="E4954" s="58" t="s">
        <v>634</v>
      </c>
      <c r="F4954" s="58" t="s">
        <v>155</v>
      </c>
      <c r="G4954" s="58" t="s">
        <v>135</v>
      </c>
      <c r="H4954" s="58" t="s">
        <v>6861</v>
      </c>
      <c r="I4954" s="58" t="s">
        <v>25</v>
      </c>
      <c r="J4954" s="58" t="s">
        <v>25</v>
      </c>
      <c r="K4954" s="57" t="s">
        <v>6915</v>
      </c>
      <c r="L4954" s="184">
        <v>0</v>
      </c>
      <c r="M4954" s="185">
        <v>24</v>
      </c>
      <c r="N4954" s="186">
        <v>24</v>
      </c>
      <c r="O4954" s="187">
        <f t="shared" si="617"/>
        <v>0</v>
      </c>
      <c r="P4954" s="59">
        <f t="shared" si="619"/>
        <v>100</v>
      </c>
    </row>
    <row r="4955" spans="1:16" s="2" customFormat="1" ht="14.25" customHeight="1" outlineLevel="2" x14ac:dyDescent="0.2">
      <c r="A4955" s="217">
        <f t="shared" si="618"/>
        <v>4952</v>
      </c>
      <c r="B4955" s="57" t="s">
        <v>6916</v>
      </c>
      <c r="C4955" s="58" t="s">
        <v>6234</v>
      </c>
      <c r="D4955" s="58" t="s">
        <v>6066</v>
      </c>
      <c r="E4955" s="58" t="s">
        <v>2397</v>
      </c>
      <c r="F4955" s="58" t="s">
        <v>155</v>
      </c>
      <c r="G4955" s="58" t="s">
        <v>135</v>
      </c>
      <c r="H4955" s="58" t="s">
        <v>6861</v>
      </c>
      <c r="I4955" s="58" t="s">
        <v>25</v>
      </c>
      <c r="J4955" s="58" t="s">
        <v>25</v>
      </c>
      <c r="K4955" s="57" t="s">
        <v>6917</v>
      </c>
      <c r="L4955" s="184">
        <v>0</v>
      </c>
      <c r="M4955" s="185">
        <v>2</v>
      </c>
      <c r="N4955" s="186">
        <v>2</v>
      </c>
      <c r="O4955" s="187">
        <f t="shared" si="617"/>
        <v>0</v>
      </c>
      <c r="P4955" s="59">
        <f t="shared" si="619"/>
        <v>100</v>
      </c>
    </row>
    <row r="4956" spans="1:16" s="2" customFormat="1" ht="14.25" customHeight="1" outlineLevel="2" x14ac:dyDescent="0.2">
      <c r="A4956" s="217">
        <f t="shared" si="618"/>
        <v>4953</v>
      </c>
      <c r="B4956" s="57" t="s">
        <v>6916</v>
      </c>
      <c r="C4956" s="58" t="s">
        <v>6234</v>
      </c>
      <c r="D4956" s="58" t="s">
        <v>6066</v>
      </c>
      <c r="E4956" s="58" t="s">
        <v>2397</v>
      </c>
      <c r="F4956" s="58" t="s">
        <v>155</v>
      </c>
      <c r="G4956" s="58" t="s">
        <v>135</v>
      </c>
      <c r="H4956" s="58" t="s">
        <v>6861</v>
      </c>
      <c r="I4956" s="58" t="s">
        <v>25</v>
      </c>
      <c r="J4956" s="58" t="s">
        <v>25</v>
      </c>
      <c r="K4956" s="57" t="s">
        <v>6918</v>
      </c>
      <c r="L4956" s="184">
        <v>0</v>
      </c>
      <c r="M4956" s="185">
        <v>1</v>
      </c>
      <c r="N4956" s="186">
        <v>1</v>
      </c>
      <c r="O4956" s="187">
        <f t="shared" si="617"/>
        <v>0</v>
      </c>
      <c r="P4956" s="59">
        <f t="shared" si="619"/>
        <v>100</v>
      </c>
    </row>
    <row r="4957" spans="1:16" s="2" customFormat="1" ht="14.25" customHeight="1" outlineLevel="2" x14ac:dyDescent="0.2">
      <c r="A4957" s="217">
        <f t="shared" si="618"/>
        <v>4954</v>
      </c>
      <c r="B4957" s="57" t="s">
        <v>6919</v>
      </c>
      <c r="C4957" s="58" t="s">
        <v>6234</v>
      </c>
      <c r="D4957" s="58" t="s">
        <v>6066</v>
      </c>
      <c r="E4957" s="58" t="s">
        <v>2460</v>
      </c>
      <c r="F4957" s="58" t="s">
        <v>155</v>
      </c>
      <c r="G4957" s="58" t="s">
        <v>135</v>
      </c>
      <c r="H4957" s="58" t="s">
        <v>6861</v>
      </c>
      <c r="I4957" s="58" t="s">
        <v>25</v>
      </c>
      <c r="J4957" s="58" t="s">
        <v>25</v>
      </c>
      <c r="K4957" s="57" t="s">
        <v>6920</v>
      </c>
      <c r="L4957" s="184">
        <v>0</v>
      </c>
      <c r="M4957" s="185">
        <v>5</v>
      </c>
      <c r="N4957" s="186">
        <v>5</v>
      </c>
      <c r="O4957" s="187">
        <f t="shared" si="617"/>
        <v>0</v>
      </c>
      <c r="P4957" s="59">
        <f t="shared" si="619"/>
        <v>100</v>
      </c>
    </row>
    <row r="4958" spans="1:16" s="2" customFormat="1" ht="14.25" customHeight="1" outlineLevel="2" x14ac:dyDescent="0.2">
      <c r="A4958" s="217">
        <f t="shared" si="618"/>
        <v>4955</v>
      </c>
      <c r="B4958" s="57" t="s">
        <v>6919</v>
      </c>
      <c r="C4958" s="58" t="s">
        <v>6234</v>
      </c>
      <c r="D4958" s="58" t="s">
        <v>6066</v>
      </c>
      <c r="E4958" s="58" t="s">
        <v>2460</v>
      </c>
      <c r="F4958" s="58" t="s">
        <v>155</v>
      </c>
      <c r="G4958" s="58" t="s">
        <v>135</v>
      </c>
      <c r="H4958" s="58" t="s">
        <v>6861</v>
      </c>
      <c r="I4958" s="58" t="s">
        <v>25</v>
      </c>
      <c r="J4958" s="58" t="s">
        <v>25</v>
      </c>
      <c r="K4958" s="57" t="s">
        <v>6921</v>
      </c>
      <c r="L4958" s="184">
        <v>0</v>
      </c>
      <c r="M4958" s="185">
        <v>5</v>
      </c>
      <c r="N4958" s="186">
        <v>5</v>
      </c>
      <c r="O4958" s="187">
        <f t="shared" si="617"/>
        <v>0</v>
      </c>
      <c r="P4958" s="59">
        <f t="shared" si="619"/>
        <v>100</v>
      </c>
    </row>
    <row r="4959" spans="1:16" s="2" customFormat="1" ht="14.25" customHeight="1" outlineLevel="2" x14ac:dyDescent="0.2">
      <c r="A4959" s="217">
        <f t="shared" si="618"/>
        <v>4956</v>
      </c>
      <c r="B4959" s="57" t="s">
        <v>6922</v>
      </c>
      <c r="C4959" s="58" t="s">
        <v>6234</v>
      </c>
      <c r="D4959" s="58" t="s">
        <v>6066</v>
      </c>
      <c r="E4959" s="58" t="s">
        <v>2435</v>
      </c>
      <c r="F4959" s="58" t="s">
        <v>155</v>
      </c>
      <c r="G4959" s="58" t="s">
        <v>135</v>
      </c>
      <c r="H4959" s="58" t="s">
        <v>6861</v>
      </c>
      <c r="I4959" s="58" t="s">
        <v>25</v>
      </c>
      <c r="J4959" s="58" t="s">
        <v>25</v>
      </c>
      <c r="K4959" s="57" t="s">
        <v>6923</v>
      </c>
      <c r="L4959" s="184">
        <v>0</v>
      </c>
      <c r="M4959" s="185">
        <v>3</v>
      </c>
      <c r="N4959" s="186">
        <v>3</v>
      </c>
      <c r="O4959" s="187">
        <f t="shared" si="617"/>
        <v>0</v>
      </c>
      <c r="P4959" s="59">
        <f t="shared" si="619"/>
        <v>100</v>
      </c>
    </row>
    <row r="4960" spans="1:16" s="2" customFormat="1" ht="14.25" customHeight="1" outlineLevel="2" x14ac:dyDescent="0.2">
      <c r="A4960" s="217">
        <f t="shared" si="618"/>
        <v>4957</v>
      </c>
      <c r="B4960" s="57" t="s">
        <v>6922</v>
      </c>
      <c r="C4960" s="58" t="s">
        <v>6234</v>
      </c>
      <c r="D4960" s="58" t="s">
        <v>6066</v>
      </c>
      <c r="E4960" s="58" t="s">
        <v>2435</v>
      </c>
      <c r="F4960" s="58" t="s">
        <v>155</v>
      </c>
      <c r="G4960" s="58" t="s">
        <v>135</v>
      </c>
      <c r="H4960" s="58" t="s">
        <v>6861</v>
      </c>
      <c r="I4960" s="58" t="s">
        <v>25</v>
      </c>
      <c r="J4960" s="58" t="s">
        <v>25</v>
      </c>
      <c r="K4960" s="57" t="s">
        <v>6924</v>
      </c>
      <c r="L4960" s="184">
        <v>0</v>
      </c>
      <c r="M4960" s="185">
        <v>2</v>
      </c>
      <c r="N4960" s="186">
        <v>2</v>
      </c>
      <c r="O4960" s="187">
        <f t="shared" si="617"/>
        <v>0</v>
      </c>
      <c r="P4960" s="59">
        <f t="shared" si="619"/>
        <v>100</v>
      </c>
    </row>
    <row r="4961" spans="1:16" s="2" customFormat="1" ht="14.25" customHeight="1" outlineLevel="2" x14ac:dyDescent="0.2">
      <c r="A4961" s="217">
        <f t="shared" si="618"/>
        <v>4958</v>
      </c>
      <c r="B4961" s="57" t="s">
        <v>6925</v>
      </c>
      <c r="C4961" s="58" t="s">
        <v>6234</v>
      </c>
      <c r="D4961" s="58" t="s">
        <v>6066</v>
      </c>
      <c r="E4961" s="58" t="s">
        <v>2484</v>
      </c>
      <c r="F4961" s="58" t="s">
        <v>155</v>
      </c>
      <c r="G4961" s="58" t="s">
        <v>135</v>
      </c>
      <c r="H4961" s="58" t="s">
        <v>6861</v>
      </c>
      <c r="I4961" s="58" t="s">
        <v>25</v>
      </c>
      <c r="J4961" s="58" t="s">
        <v>25</v>
      </c>
      <c r="K4961" s="57" t="s">
        <v>6926</v>
      </c>
      <c r="L4961" s="184">
        <v>0</v>
      </c>
      <c r="M4961" s="185">
        <v>18</v>
      </c>
      <c r="N4961" s="186">
        <v>18</v>
      </c>
      <c r="O4961" s="187">
        <f t="shared" si="617"/>
        <v>0</v>
      </c>
      <c r="P4961" s="59">
        <f t="shared" si="619"/>
        <v>100</v>
      </c>
    </row>
    <row r="4962" spans="1:16" s="2" customFormat="1" ht="14.25" customHeight="1" outlineLevel="2" x14ac:dyDescent="0.2">
      <c r="A4962" s="217">
        <f t="shared" si="618"/>
        <v>4959</v>
      </c>
      <c r="B4962" s="57" t="s">
        <v>6925</v>
      </c>
      <c r="C4962" s="58" t="s">
        <v>6234</v>
      </c>
      <c r="D4962" s="58" t="s">
        <v>6066</v>
      </c>
      <c r="E4962" s="58" t="s">
        <v>2484</v>
      </c>
      <c r="F4962" s="58" t="s">
        <v>155</v>
      </c>
      <c r="G4962" s="58" t="s">
        <v>135</v>
      </c>
      <c r="H4962" s="58" t="s">
        <v>6861</v>
      </c>
      <c r="I4962" s="58" t="s">
        <v>25</v>
      </c>
      <c r="J4962" s="58" t="s">
        <v>25</v>
      </c>
      <c r="K4962" s="57" t="s">
        <v>6927</v>
      </c>
      <c r="L4962" s="184">
        <v>0</v>
      </c>
      <c r="M4962" s="185">
        <v>6</v>
      </c>
      <c r="N4962" s="186">
        <v>6</v>
      </c>
      <c r="O4962" s="187">
        <f t="shared" si="617"/>
        <v>0</v>
      </c>
      <c r="P4962" s="59">
        <f t="shared" si="619"/>
        <v>100</v>
      </c>
    </row>
    <row r="4963" spans="1:16" s="2" customFormat="1" ht="14.25" customHeight="1" outlineLevel="2" x14ac:dyDescent="0.2">
      <c r="A4963" s="217">
        <f t="shared" si="618"/>
        <v>4960</v>
      </c>
      <c r="B4963" s="57" t="s">
        <v>6928</v>
      </c>
      <c r="C4963" s="58" t="s">
        <v>6234</v>
      </c>
      <c r="D4963" s="58" t="s">
        <v>6066</v>
      </c>
      <c r="E4963" s="58" t="s">
        <v>2437</v>
      </c>
      <c r="F4963" s="58" t="s">
        <v>155</v>
      </c>
      <c r="G4963" s="58" t="s">
        <v>135</v>
      </c>
      <c r="H4963" s="58" t="s">
        <v>6861</v>
      </c>
      <c r="I4963" s="58" t="s">
        <v>25</v>
      </c>
      <c r="J4963" s="58" t="s">
        <v>25</v>
      </c>
      <c r="K4963" s="57" t="s">
        <v>6929</v>
      </c>
      <c r="L4963" s="184">
        <v>0</v>
      </c>
      <c r="M4963" s="185">
        <v>2</v>
      </c>
      <c r="N4963" s="186">
        <v>2</v>
      </c>
      <c r="O4963" s="187">
        <f t="shared" si="617"/>
        <v>0</v>
      </c>
      <c r="P4963" s="59">
        <f t="shared" si="619"/>
        <v>100</v>
      </c>
    </row>
    <row r="4964" spans="1:16" s="2" customFormat="1" ht="14.25" customHeight="1" outlineLevel="2" x14ac:dyDescent="0.2">
      <c r="A4964" s="217">
        <f t="shared" si="618"/>
        <v>4961</v>
      </c>
      <c r="B4964" s="57" t="s">
        <v>6930</v>
      </c>
      <c r="C4964" s="58" t="s">
        <v>6234</v>
      </c>
      <c r="D4964" s="58" t="s">
        <v>6066</v>
      </c>
      <c r="E4964" s="58" t="s">
        <v>648</v>
      </c>
      <c r="F4964" s="58" t="s">
        <v>155</v>
      </c>
      <c r="G4964" s="58" t="s">
        <v>135</v>
      </c>
      <c r="H4964" s="58" t="s">
        <v>6861</v>
      </c>
      <c r="I4964" s="58" t="s">
        <v>25</v>
      </c>
      <c r="J4964" s="58" t="s">
        <v>25</v>
      </c>
      <c r="K4964" s="57" t="s">
        <v>6931</v>
      </c>
      <c r="L4964" s="184">
        <v>0</v>
      </c>
      <c r="M4964" s="185">
        <v>77</v>
      </c>
      <c r="N4964" s="186">
        <v>77</v>
      </c>
      <c r="O4964" s="187">
        <f t="shared" si="617"/>
        <v>0</v>
      </c>
      <c r="P4964" s="59">
        <f t="shared" si="619"/>
        <v>100</v>
      </c>
    </row>
    <row r="4965" spans="1:16" s="2" customFormat="1" ht="14.25" customHeight="1" outlineLevel="2" x14ac:dyDescent="0.2">
      <c r="A4965" s="217">
        <f t="shared" si="618"/>
        <v>4962</v>
      </c>
      <c r="B4965" s="57" t="s">
        <v>6930</v>
      </c>
      <c r="C4965" s="58" t="s">
        <v>6234</v>
      </c>
      <c r="D4965" s="58" t="s">
        <v>6066</v>
      </c>
      <c r="E4965" s="58" t="s">
        <v>648</v>
      </c>
      <c r="F4965" s="58" t="s">
        <v>155</v>
      </c>
      <c r="G4965" s="58" t="s">
        <v>135</v>
      </c>
      <c r="H4965" s="58" t="s">
        <v>6861</v>
      </c>
      <c r="I4965" s="58" t="s">
        <v>25</v>
      </c>
      <c r="J4965" s="58" t="s">
        <v>25</v>
      </c>
      <c r="K4965" s="57" t="s">
        <v>6932</v>
      </c>
      <c r="L4965" s="184">
        <v>0</v>
      </c>
      <c r="M4965" s="185">
        <v>40</v>
      </c>
      <c r="N4965" s="186">
        <v>40</v>
      </c>
      <c r="O4965" s="187">
        <f t="shared" si="617"/>
        <v>0</v>
      </c>
      <c r="P4965" s="59">
        <f t="shared" si="619"/>
        <v>100</v>
      </c>
    </row>
    <row r="4966" spans="1:16" s="2" customFormat="1" ht="14.25" customHeight="1" outlineLevel="2" x14ac:dyDescent="0.2">
      <c r="A4966" s="217">
        <f t="shared" si="618"/>
        <v>4963</v>
      </c>
      <c r="B4966" s="57" t="s">
        <v>6933</v>
      </c>
      <c r="C4966" s="58" t="s">
        <v>6234</v>
      </c>
      <c r="D4966" s="58" t="s">
        <v>6066</v>
      </c>
      <c r="E4966" s="58" t="s">
        <v>2463</v>
      </c>
      <c r="F4966" s="58" t="s">
        <v>155</v>
      </c>
      <c r="G4966" s="58" t="s">
        <v>135</v>
      </c>
      <c r="H4966" s="58" t="s">
        <v>6861</v>
      </c>
      <c r="I4966" s="58" t="s">
        <v>25</v>
      </c>
      <c r="J4966" s="58" t="s">
        <v>25</v>
      </c>
      <c r="K4966" s="57" t="s">
        <v>6934</v>
      </c>
      <c r="L4966" s="184">
        <v>0</v>
      </c>
      <c r="M4966" s="185">
        <v>3</v>
      </c>
      <c r="N4966" s="186">
        <v>3</v>
      </c>
      <c r="O4966" s="187">
        <f t="shared" si="617"/>
        <v>0</v>
      </c>
      <c r="P4966" s="59">
        <f t="shared" si="619"/>
        <v>100</v>
      </c>
    </row>
    <row r="4967" spans="1:16" s="2" customFormat="1" ht="14.25" customHeight="1" outlineLevel="2" x14ac:dyDescent="0.2">
      <c r="A4967" s="217">
        <f t="shared" si="618"/>
        <v>4964</v>
      </c>
      <c r="B4967" s="57" t="s">
        <v>6933</v>
      </c>
      <c r="C4967" s="58" t="s">
        <v>6234</v>
      </c>
      <c r="D4967" s="58" t="s">
        <v>6066</v>
      </c>
      <c r="E4967" s="58" t="s">
        <v>2463</v>
      </c>
      <c r="F4967" s="58" t="s">
        <v>155</v>
      </c>
      <c r="G4967" s="58" t="s">
        <v>135</v>
      </c>
      <c r="H4967" s="58" t="s">
        <v>6861</v>
      </c>
      <c r="I4967" s="58" t="s">
        <v>25</v>
      </c>
      <c r="J4967" s="58" t="s">
        <v>25</v>
      </c>
      <c r="K4967" s="57" t="s">
        <v>6935</v>
      </c>
      <c r="L4967" s="184">
        <v>0</v>
      </c>
      <c r="M4967" s="185">
        <v>4</v>
      </c>
      <c r="N4967" s="186">
        <v>4</v>
      </c>
      <c r="O4967" s="187">
        <f t="shared" si="617"/>
        <v>0</v>
      </c>
      <c r="P4967" s="59">
        <f t="shared" si="619"/>
        <v>100</v>
      </c>
    </row>
    <row r="4968" spans="1:16" s="2" customFormat="1" ht="14.25" customHeight="1" outlineLevel="2" x14ac:dyDescent="0.2">
      <c r="A4968" s="217">
        <f t="shared" si="618"/>
        <v>4965</v>
      </c>
      <c r="B4968" s="57" t="s">
        <v>6936</v>
      </c>
      <c r="C4968" s="58" t="s">
        <v>6234</v>
      </c>
      <c r="D4968" s="58" t="s">
        <v>6066</v>
      </c>
      <c r="E4968" s="58" t="s">
        <v>2465</v>
      </c>
      <c r="F4968" s="58" t="s">
        <v>155</v>
      </c>
      <c r="G4968" s="58" t="s">
        <v>135</v>
      </c>
      <c r="H4968" s="58" t="s">
        <v>6861</v>
      </c>
      <c r="I4968" s="58" t="s">
        <v>25</v>
      </c>
      <c r="J4968" s="58" t="s">
        <v>25</v>
      </c>
      <c r="K4968" s="57" t="s">
        <v>6937</v>
      </c>
      <c r="L4968" s="184">
        <v>0</v>
      </c>
      <c r="M4968" s="185">
        <v>39</v>
      </c>
      <c r="N4968" s="186">
        <v>39</v>
      </c>
      <c r="O4968" s="187">
        <f t="shared" si="617"/>
        <v>0</v>
      </c>
      <c r="P4968" s="59">
        <f t="shared" si="619"/>
        <v>100</v>
      </c>
    </row>
    <row r="4969" spans="1:16" s="2" customFormat="1" ht="14.25" customHeight="1" outlineLevel="2" x14ac:dyDescent="0.2">
      <c r="A4969" s="217">
        <f t="shared" si="618"/>
        <v>4966</v>
      </c>
      <c r="B4969" s="57" t="s">
        <v>6936</v>
      </c>
      <c r="C4969" s="58" t="s">
        <v>6234</v>
      </c>
      <c r="D4969" s="58" t="s">
        <v>6066</v>
      </c>
      <c r="E4969" s="58" t="s">
        <v>2465</v>
      </c>
      <c r="F4969" s="58" t="s">
        <v>155</v>
      </c>
      <c r="G4969" s="58" t="s">
        <v>135</v>
      </c>
      <c r="H4969" s="58" t="s">
        <v>6861</v>
      </c>
      <c r="I4969" s="58" t="s">
        <v>25</v>
      </c>
      <c r="J4969" s="58" t="s">
        <v>25</v>
      </c>
      <c r="K4969" s="57" t="s">
        <v>6938</v>
      </c>
      <c r="L4969" s="184">
        <v>0</v>
      </c>
      <c r="M4969" s="185">
        <v>20</v>
      </c>
      <c r="N4969" s="186">
        <v>20</v>
      </c>
      <c r="O4969" s="187">
        <f t="shared" si="617"/>
        <v>0</v>
      </c>
      <c r="P4969" s="59">
        <f t="shared" si="619"/>
        <v>100</v>
      </c>
    </row>
    <row r="4970" spans="1:16" s="2" customFormat="1" ht="14.25" customHeight="1" outlineLevel="2" x14ac:dyDescent="0.2">
      <c r="A4970" s="217">
        <f t="shared" si="618"/>
        <v>4967</v>
      </c>
      <c r="B4970" s="57" t="s">
        <v>6939</v>
      </c>
      <c r="C4970" s="58" t="s">
        <v>6234</v>
      </c>
      <c r="D4970" s="58" t="s">
        <v>6066</v>
      </c>
      <c r="E4970" s="58" t="s">
        <v>2439</v>
      </c>
      <c r="F4970" s="58" t="s">
        <v>155</v>
      </c>
      <c r="G4970" s="58" t="s">
        <v>135</v>
      </c>
      <c r="H4970" s="58" t="s">
        <v>6861</v>
      </c>
      <c r="I4970" s="58" t="s">
        <v>25</v>
      </c>
      <c r="J4970" s="58" t="s">
        <v>25</v>
      </c>
      <c r="K4970" s="57" t="s">
        <v>6940</v>
      </c>
      <c r="L4970" s="184">
        <v>0</v>
      </c>
      <c r="M4970" s="185">
        <v>63</v>
      </c>
      <c r="N4970" s="186">
        <v>63</v>
      </c>
      <c r="O4970" s="187">
        <f t="shared" si="617"/>
        <v>0</v>
      </c>
      <c r="P4970" s="59">
        <f t="shared" si="619"/>
        <v>100</v>
      </c>
    </row>
    <row r="4971" spans="1:16" s="2" customFormat="1" ht="14.25" customHeight="1" outlineLevel="2" x14ac:dyDescent="0.2">
      <c r="A4971" s="217">
        <f t="shared" si="618"/>
        <v>4968</v>
      </c>
      <c r="B4971" s="57" t="s">
        <v>6939</v>
      </c>
      <c r="C4971" s="58" t="s">
        <v>6234</v>
      </c>
      <c r="D4971" s="58" t="s">
        <v>6066</v>
      </c>
      <c r="E4971" s="58" t="s">
        <v>2439</v>
      </c>
      <c r="F4971" s="58" t="s">
        <v>155</v>
      </c>
      <c r="G4971" s="58" t="s">
        <v>135</v>
      </c>
      <c r="H4971" s="58" t="s">
        <v>6861</v>
      </c>
      <c r="I4971" s="58" t="s">
        <v>25</v>
      </c>
      <c r="J4971" s="58" t="s">
        <v>25</v>
      </c>
      <c r="K4971" s="57" t="s">
        <v>6941</v>
      </c>
      <c r="L4971" s="184">
        <v>0</v>
      </c>
      <c r="M4971" s="185">
        <v>44</v>
      </c>
      <c r="N4971" s="186">
        <v>44</v>
      </c>
      <c r="O4971" s="187">
        <f t="shared" si="617"/>
        <v>0</v>
      </c>
      <c r="P4971" s="59">
        <f t="shared" si="619"/>
        <v>100</v>
      </c>
    </row>
    <row r="4972" spans="1:16" s="2" customFormat="1" ht="14.25" customHeight="1" outlineLevel="2" x14ac:dyDescent="0.2">
      <c r="A4972" s="217">
        <f t="shared" si="618"/>
        <v>4969</v>
      </c>
      <c r="B4972" s="57" t="s">
        <v>6942</v>
      </c>
      <c r="C4972" s="58" t="s">
        <v>6234</v>
      </c>
      <c r="D4972" s="58" t="s">
        <v>6066</v>
      </c>
      <c r="E4972" s="58" t="s">
        <v>2407</v>
      </c>
      <c r="F4972" s="58" t="s">
        <v>155</v>
      </c>
      <c r="G4972" s="58" t="s">
        <v>135</v>
      </c>
      <c r="H4972" s="58" t="s">
        <v>6861</v>
      </c>
      <c r="I4972" s="58" t="s">
        <v>25</v>
      </c>
      <c r="J4972" s="58" t="s">
        <v>25</v>
      </c>
      <c r="K4972" s="57" t="s">
        <v>6943</v>
      </c>
      <c r="L4972" s="184">
        <v>0</v>
      </c>
      <c r="M4972" s="185">
        <v>8</v>
      </c>
      <c r="N4972" s="186">
        <v>8</v>
      </c>
      <c r="O4972" s="187">
        <f t="shared" si="617"/>
        <v>0</v>
      </c>
      <c r="P4972" s="59">
        <f t="shared" si="619"/>
        <v>100</v>
      </c>
    </row>
    <row r="4973" spans="1:16" s="2" customFormat="1" ht="14.25" customHeight="1" outlineLevel="2" x14ac:dyDescent="0.2">
      <c r="A4973" s="217">
        <f t="shared" si="618"/>
        <v>4970</v>
      </c>
      <c r="B4973" s="57" t="s">
        <v>6942</v>
      </c>
      <c r="C4973" s="58" t="s">
        <v>6234</v>
      </c>
      <c r="D4973" s="58" t="s">
        <v>6066</v>
      </c>
      <c r="E4973" s="58" t="s">
        <v>2407</v>
      </c>
      <c r="F4973" s="58" t="s">
        <v>155</v>
      </c>
      <c r="G4973" s="58" t="s">
        <v>135</v>
      </c>
      <c r="H4973" s="58" t="s">
        <v>6861</v>
      </c>
      <c r="I4973" s="58" t="s">
        <v>25</v>
      </c>
      <c r="J4973" s="58" t="s">
        <v>25</v>
      </c>
      <c r="K4973" s="57" t="s">
        <v>6944</v>
      </c>
      <c r="L4973" s="184">
        <v>0</v>
      </c>
      <c r="M4973" s="185">
        <v>5</v>
      </c>
      <c r="N4973" s="186">
        <v>5</v>
      </c>
      <c r="O4973" s="187">
        <f t="shared" si="617"/>
        <v>0</v>
      </c>
      <c r="P4973" s="59">
        <f t="shared" si="619"/>
        <v>100</v>
      </c>
    </row>
    <row r="4974" spans="1:16" s="2" customFormat="1" ht="14.25" customHeight="1" outlineLevel="2" x14ac:dyDescent="0.2">
      <c r="A4974" s="217">
        <f t="shared" si="618"/>
        <v>4971</v>
      </c>
      <c r="B4974" s="57" t="s">
        <v>6945</v>
      </c>
      <c r="C4974" s="58" t="s">
        <v>6234</v>
      </c>
      <c r="D4974" s="58" t="s">
        <v>6066</v>
      </c>
      <c r="E4974" s="58" t="s">
        <v>663</v>
      </c>
      <c r="F4974" s="58" t="s">
        <v>155</v>
      </c>
      <c r="G4974" s="58" t="s">
        <v>135</v>
      </c>
      <c r="H4974" s="58" t="s">
        <v>6861</v>
      </c>
      <c r="I4974" s="58" t="s">
        <v>25</v>
      </c>
      <c r="J4974" s="58" t="s">
        <v>25</v>
      </c>
      <c r="K4974" s="57" t="s">
        <v>6946</v>
      </c>
      <c r="L4974" s="184">
        <v>0</v>
      </c>
      <c r="M4974" s="185">
        <v>3</v>
      </c>
      <c r="N4974" s="186">
        <v>3</v>
      </c>
      <c r="O4974" s="187">
        <f t="shared" si="617"/>
        <v>0</v>
      </c>
      <c r="P4974" s="59">
        <f t="shared" si="619"/>
        <v>100</v>
      </c>
    </row>
    <row r="4975" spans="1:16" s="2" customFormat="1" ht="14.25" customHeight="1" outlineLevel="2" x14ac:dyDescent="0.2">
      <c r="A4975" s="217">
        <f t="shared" si="618"/>
        <v>4972</v>
      </c>
      <c r="B4975" s="57" t="s">
        <v>6945</v>
      </c>
      <c r="C4975" s="58" t="s">
        <v>6234</v>
      </c>
      <c r="D4975" s="58" t="s">
        <v>6066</v>
      </c>
      <c r="E4975" s="58" t="s">
        <v>663</v>
      </c>
      <c r="F4975" s="58" t="s">
        <v>155</v>
      </c>
      <c r="G4975" s="58" t="s">
        <v>135</v>
      </c>
      <c r="H4975" s="58" t="s">
        <v>6861</v>
      </c>
      <c r="I4975" s="58" t="s">
        <v>25</v>
      </c>
      <c r="J4975" s="58" t="s">
        <v>25</v>
      </c>
      <c r="K4975" s="57" t="s">
        <v>6947</v>
      </c>
      <c r="L4975" s="184">
        <v>0</v>
      </c>
      <c r="M4975" s="185">
        <v>2</v>
      </c>
      <c r="N4975" s="186">
        <v>2</v>
      </c>
      <c r="O4975" s="187">
        <f t="shared" si="617"/>
        <v>0</v>
      </c>
      <c r="P4975" s="59">
        <f t="shared" si="619"/>
        <v>100</v>
      </c>
    </row>
    <row r="4976" spans="1:16" s="2" customFormat="1" ht="14.25" customHeight="1" outlineLevel="2" x14ac:dyDescent="0.2">
      <c r="A4976" s="217">
        <f t="shared" si="618"/>
        <v>4973</v>
      </c>
      <c r="B4976" s="57" t="s">
        <v>6948</v>
      </c>
      <c r="C4976" s="58" t="s">
        <v>6234</v>
      </c>
      <c r="D4976" s="58" t="s">
        <v>6066</v>
      </c>
      <c r="E4976" s="58" t="s">
        <v>2468</v>
      </c>
      <c r="F4976" s="58" t="s">
        <v>155</v>
      </c>
      <c r="G4976" s="58" t="s">
        <v>135</v>
      </c>
      <c r="H4976" s="58" t="s">
        <v>6861</v>
      </c>
      <c r="I4976" s="58" t="s">
        <v>25</v>
      </c>
      <c r="J4976" s="58" t="s">
        <v>25</v>
      </c>
      <c r="K4976" s="57" t="s">
        <v>6949</v>
      </c>
      <c r="L4976" s="184">
        <v>0</v>
      </c>
      <c r="M4976" s="185">
        <v>8</v>
      </c>
      <c r="N4976" s="186">
        <v>8</v>
      </c>
      <c r="O4976" s="187">
        <f t="shared" si="617"/>
        <v>0</v>
      </c>
      <c r="P4976" s="59">
        <f t="shared" si="619"/>
        <v>100</v>
      </c>
    </row>
    <row r="4977" spans="1:16" s="2" customFormat="1" ht="14.25" customHeight="1" outlineLevel="2" x14ac:dyDescent="0.2">
      <c r="A4977" s="217">
        <f t="shared" si="618"/>
        <v>4974</v>
      </c>
      <c r="B4977" s="57" t="s">
        <v>6948</v>
      </c>
      <c r="C4977" s="58" t="s">
        <v>6234</v>
      </c>
      <c r="D4977" s="58" t="s">
        <v>6066</v>
      </c>
      <c r="E4977" s="58" t="s">
        <v>2468</v>
      </c>
      <c r="F4977" s="58" t="s">
        <v>155</v>
      </c>
      <c r="G4977" s="58" t="s">
        <v>135</v>
      </c>
      <c r="H4977" s="58" t="s">
        <v>6861</v>
      </c>
      <c r="I4977" s="58" t="s">
        <v>25</v>
      </c>
      <c r="J4977" s="58" t="s">
        <v>25</v>
      </c>
      <c r="K4977" s="57" t="s">
        <v>6950</v>
      </c>
      <c r="L4977" s="184">
        <v>0</v>
      </c>
      <c r="M4977" s="185">
        <v>6</v>
      </c>
      <c r="N4977" s="186">
        <v>6</v>
      </c>
      <c r="O4977" s="187">
        <f t="shared" si="617"/>
        <v>0</v>
      </c>
      <c r="P4977" s="59">
        <f t="shared" si="619"/>
        <v>100</v>
      </c>
    </row>
    <row r="4978" spans="1:16" s="2" customFormat="1" ht="14.25" customHeight="1" outlineLevel="2" x14ac:dyDescent="0.2">
      <c r="A4978" s="217">
        <f t="shared" si="618"/>
        <v>4975</v>
      </c>
      <c r="B4978" s="57" t="s">
        <v>6951</v>
      </c>
      <c r="C4978" s="58" t="s">
        <v>6234</v>
      </c>
      <c r="D4978" s="58" t="s">
        <v>6066</v>
      </c>
      <c r="E4978" s="58" t="s">
        <v>2441</v>
      </c>
      <c r="F4978" s="58" t="s">
        <v>155</v>
      </c>
      <c r="G4978" s="58" t="s">
        <v>135</v>
      </c>
      <c r="H4978" s="58" t="s">
        <v>6861</v>
      </c>
      <c r="I4978" s="58" t="s">
        <v>25</v>
      </c>
      <c r="J4978" s="58" t="s">
        <v>25</v>
      </c>
      <c r="K4978" s="57" t="s">
        <v>6952</v>
      </c>
      <c r="L4978" s="184">
        <v>0</v>
      </c>
      <c r="M4978" s="185">
        <v>25</v>
      </c>
      <c r="N4978" s="186">
        <v>25</v>
      </c>
      <c r="O4978" s="187">
        <f t="shared" si="617"/>
        <v>0</v>
      </c>
      <c r="P4978" s="59">
        <f t="shared" si="619"/>
        <v>100</v>
      </c>
    </row>
    <row r="4979" spans="1:16" s="2" customFormat="1" ht="14.25" customHeight="1" outlineLevel="2" x14ac:dyDescent="0.2">
      <c r="A4979" s="217">
        <f t="shared" si="618"/>
        <v>4976</v>
      </c>
      <c r="B4979" s="57" t="s">
        <v>6951</v>
      </c>
      <c r="C4979" s="58" t="s">
        <v>6234</v>
      </c>
      <c r="D4979" s="58" t="s">
        <v>6066</v>
      </c>
      <c r="E4979" s="58" t="s">
        <v>2441</v>
      </c>
      <c r="F4979" s="58" t="s">
        <v>155</v>
      </c>
      <c r="G4979" s="58" t="s">
        <v>135</v>
      </c>
      <c r="H4979" s="58" t="s">
        <v>6861</v>
      </c>
      <c r="I4979" s="58" t="s">
        <v>25</v>
      </c>
      <c r="J4979" s="58" t="s">
        <v>25</v>
      </c>
      <c r="K4979" s="57" t="s">
        <v>6953</v>
      </c>
      <c r="L4979" s="184">
        <v>0</v>
      </c>
      <c r="M4979" s="185">
        <v>8</v>
      </c>
      <c r="N4979" s="186">
        <v>8</v>
      </c>
      <c r="O4979" s="187">
        <f t="shared" si="617"/>
        <v>0</v>
      </c>
      <c r="P4979" s="59">
        <f t="shared" si="619"/>
        <v>100</v>
      </c>
    </row>
    <row r="4980" spans="1:16" s="2" customFormat="1" ht="14.25" customHeight="1" outlineLevel="2" x14ac:dyDescent="0.2">
      <c r="A4980" s="217">
        <f t="shared" si="618"/>
        <v>4977</v>
      </c>
      <c r="B4980" s="57" t="s">
        <v>6954</v>
      </c>
      <c r="C4980" s="58" t="s">
        <v>6234</v>
      </c>
      <c r="D4980" s="58" t="s">
        <v>6066</v>
      </c>
      <c r="E4980" s="58" t="s">
        <v>2411</v>
      </c>
      <c r="F4980" s="58" t="s">
        <v>155</v>
      </c>
      <c r="G4980" s="58" t="s">
        <v>135</v>
      </c>
      <c r="H4980" s="58" t="s">
        <v>6861</v>
      </c>
      <c r="I4980" s="58" t="s">
        <v>25</v>
      </c>
      <c r="J4980" s="58" t="s">
        <v>25</v>
      </c>
      <c r="K4980" s="57" t="s">
        <v>6955</v>
      </c>
      <c r="L4980" s="184">
        <v>0</v>
      </c>
      <c r="M4980" s="185">
        <v>5</v>
      </c>
      <c r="N4980" s="186">
        <v>5</v>
      </c>
      <c r="O4980" s="187">
        <f t="shared" si="617"/>
        <v>0</v>
      </c>
      <c r="P4980" s="59">
        <f t="shared" si="619"/>
        <v>100</v>
      </c>
    </row>
    <row r="4981" spans="1:16" s="2" customFormat="1" ht="14.25" customHeight="1" outlineLevel="2" x14ac:dyDescent="0.2">
      <c r="A4981" s="217">
        <f t="shared" si="618"/>
        <v>4978</v>
      </c>
      <c r="B4981" s="57" t="s">
        <v>6954</v>
      </c>
      <c r="C4981" s="58" t="s">
        <v>6234</v>
      </c>
      <c r="D4981" s="58" t="s">
        <v>6066</v>
      </c>
      <c r="E4981" s="58" t="s">
        <v>2411</v>
      </c>
      <c r="F4981" s="58" t="s">
        <v>155</v>
      </c>
      <c r="G4981" s="58" t="s">
        <v>135</v>
      </c>
      <c r="H4981" s="58" t="s">
        <v>6861</v>
      </c>
      <c r="I4981" s="58" t="s">
        <v>25</v>
      </c>
      <c r="J4981" s="58" t="s">
        <v>25</v>
      </c>
      <c r="K4981" s="57" t="s">
        <v>6956</v>
      </c>
      <c r="L4981" s="184">
        <v>0</v>
      </c>
      <c r="M4981" s="185">
        <v>5</v>
      </c>
      <c r="N4981" s="186">
        <v>5</v>
      </c>
      <c r="O4981" s="187">
        <f t="shared" si="617"/>
        <v>0</v>
      </c>
      <c r="P4981" s="59">
        <f t="shared" si="619"/>
        <v>100</v>
      </c>
    </row>
    <row r="4982" spans="1:16" s="2" customFormat="1" ht="14.25" customHeight="1" outlineLevel="2" x14ac:dyDescent="0.2">
      <c r="A4982" s="217">
        <f t="shared" si="618"/>
        <v>4979</v>
      </c>
      <c r="B4982" s="57" t="s">
        <v>6957</v>
      </c>
      <c r="C4982" s="58" t="s">
        <v>6234</v>
      </c>
      <c r="D4982" s="58" t="s">
        <v>6066</v>
      </c>
      <c r="E4982" s="58" t="s">
        <v>2486</v>
      </c>
      <c r="F4982" s="58" t="s">
        <v>155</v>
      </c>
      <c r="G4982" s="58" t="s">
        <v>135</v>
      </c>
      <c r="H4982" s="58" t="s">
        <v>6861</v>
      </c>
      <c r="I4982" s="58" t="s">
        <v>25</v>
      </c>
      <c r="J4982" s="58" t="s">
        <v>25</v>
      </c>
      <c r="K4982" s="57" t="s">
        <v>6958</v>
      </c>
      <c r="L4982" s="184">
        <v>0</v>
      </c>
      <c r="M4982" s="185">
        <v>9</v>
      </c>
      <c r="N4982" s="186">
        <v>9</v>
      </c>
      <c r="O4982" s="187">
        <f t="shared" si="617"/>
        <v>0</v>
      </c>
      <c r="P4982" s="59">
        <f t="shared" si="619"/>
        <v>100</v>
      </c>
    </row>
    <row r="4983" spans="1:16" s="2" customFormat="1" ht="14.25" customHeight="1" outlineLevel="2" x14ac:dyDescent="0.2">
      <c r="A4983" s="217">
        <f t="shared" si="618"/>
        <v>4980</v>
      </c>
      <c r="B4983" s="57" t="s">
        <v>6957</v>
      </c>
      <c r="C4983" s="58" t="s">
        <v>6234</v>
      </c>
      <c r="D4983" s="58" t="s">
        <v>6066</v>
      </c>
      <c r="E4983" s="58" t="s">
        <v>2486</v>
      </c>
      <c r="F4983" s="58" t="s">
        <v>155</v>
      </c>
      <c r="G4983" s="58" t="s">
        <v>135</v>
      </c>
      <c r="H4983" s="58" t="s">
        <v>6861</v>
      </c>
      <c r="I4983" s="58" t="s">
        <v>25</v>
      </c>
      <c r="J4983" s="58" t="s">
        <v>25</v>
      </c>
      <c r="K4983" s="57" t="s">
        <v>6959</v>
      </c>
      <c r="L4983" s="184">
        <v>0</v>
      </c>
      <c r="M4983" s="185">
        <v>4</v>
      </c>
      <c r="N4983" s="186">
        <v>4</v>
      </c>
      <c r="O4983" s="187">
        <f t="shared" ref="O4983:O4998" si="620">N4983-M4983</f>
        <v>0</v>
      </c>
      <c r="P4983" s="59">
        <f t="shared" si="619"/>
        <v>100</v>
      </c>
    </row>
    <row r="4984" spans="1:16" s="2" customFormat="1" ht="14.25" customHeight="1" outlineLevel="2" x14ac:dyDescent="0.2">
      <c r="A4984" s="217">
        <f t="shared" si="618"/>
        <v>4981</v>
      </c>
      <c r="B4984" s="57" t="s">
        <v>6960</v>
      </c>
      <c r="C4984" s="58" t="s">
        <v>6234</v>
      </c>
      <c r="D4984" s="58" t="s">
        <v>6066</v>
      </c>
      <c r="E4984" s="58" t="s">
        <v>2477</v>
      </c>
      <c r="F4984" s="58" t="s">
        <v>155</v>
      </c>
      <c r="G4984" s="58" t="s">
        <v>135</v>
      </c>
      <c r="H4984" s="58" t="s">
        <v>6861</v>
      </c>
      <c r="I4984" s="58" t="s">
        <v>25</v>
      </c>
      <c r="J4984" s="58" t="s">
        <v>25</v>
      </c>
      <c r="K4984" s="57" t="s">
        <v>6961</v>
      </c>
      <c r="L4984" s="184">
        <v>0</v>
      </c>
      <c r="M4984" s="185">
        <v>55</v>
      </c>
      <c r="N4984" s="186">
        <v>55</v>
      </c>
      <c r="O4984" s="187">
        <f t="shared" si="620"/>
        <v>0</v>
      </c>
      <c r="P4984" s="59">
        <f t="shared" si="619"/>
        <v>100</v>
      </c>
    </row>
    <row r="4985" spans="1:16" s="2" customFormat="1" ht="14.25" customHeight="1" outlineLevel="2" x14ac:dyDescent="0.2">
      <c r="A4985" s="217">
        <f t="shared" si="618"/>
        <v>4982</v>
      </c>
      <c r="B4985" s="57" t="s">
        <v>6960</v>
      </c>
      <c r="C4985" s="58" t="s">
        <v>6234</v>
      </c>
      <c r="D4985" s="58" t="s">
        <v>6066</v>
      </c>
      <c r="E4985" s="58" t="s">
        <v>2477</v>
      </c>
      <c r="F4985" s="58" t="s">
        <v>155</v>
      </c>
      <c r="G4985" s="58" t="s">
        <v>135</v>
      </c>
      <c r="H4985" s="58" t="s">
        <v>6861</v>
      </c>
      <c r="I4985" s="58" t="s">
        <v>25</v>
      </c>
      <c r="J4985" s="58" t="s">
        <v>25</v>
      </c>
      <c r="K4985" s="57" t="s">
        <v>6962</v>
      </c>
      <c r="L4985" s="184">
        <v>0</v>
      </c>
      <c r="M4985" s="185">
        <v>22</v>
      </c>
      <c r="N4985" s="186">
        <v>22</v>
      </c>
      <c r="O4985" s="187">
        <f t="shared" si="620"/>
        <v>0</v>
      </c>
      <c r="P4985" s="59">
        <f t="shared" si="619"/>
        <v>100</v>
      </c>
    </row>
    <row r="4986" spans="1:16" s="2" customFormat="1" ht="14.25" customHeight="1" outlineLevel="2" x14ac:dyDescent="0.2">
      <c r="A4986" s="217">
        <f t="shared" si="618"/>
        <v>4983</v>
      </c>
      <c r="B4986" s="57" t="s">
        <v>6963</v>
      </c>
      <c r="C4986" s="58" t="s">
        <v>6234</v>
      </c>
      <c r="D4986" s="58" t="s">
        <v>6066</v>
      </c>
      <c r="E4986" s="58" t="s">
        <v>2443</v>
      </c>
      <c r="F4986" s="58" t="s">
        <v>155</v>
      </c>
      <c r="G4986" s="58" t="s">
        <v>135</v>
      </c>
      <c r="H4986" s="58" t="s">
        <v>6861</v>
      </c>
      <c r="I4986" s="58" t="s">
        <v>25</v>
      </c>
      <c r="J4986" s="58" t="s">
        <v>25</v>
      </c>
      <c r="K4986" s="57" t="s">
        <v>6964</v>
      </c>
      <c r="L4986" s="184">
        <v>0</v>
      </c>
      <c r="M4986" s="185">
        <v>14</v>
      </c>
      <c r="N4986" s="186">
        <v>14</v>
      </c>
      <c r="O4986" s="187">
        <f t="shared" si="620"/>
        <v>0</v>
      </c>
      <c r="P4986" s="59">
        <f t="shared" si="619"/>
        <v>100</v>
      </c>
    </row>
    <row r="4987" spans="1:16" s="2" customFormat="1" ht="14.25" customHeight="1" outlineLevel="2" x14ac:dyDescent="0.2">
      <c r="A4987" s="217">
        <f t="shared" si="618"/>
        <v>4984</v>
      </c>
      <c r="B4987" s="57" t="s">
        <v>6963</v>
      </c>
      <c r="C4987" s="58" t="s">
        <v>6234</v>
      </c>
      <c r="D4987" s="58" t="s">
        <v>6066</v>
      </c>
      <c r="E4987" s="58" t="s">
        <v>2443</v>
      </c>
      <c r="F4987" s="58" t="s">
        <v>155</v>
      </c>
      <c r="G4987" s="58" t="s">
        <v>135</v>
      </c>
      <c r="H4987" s="58" t="s">
        <v>6861</v>
      </c>
      <c r="I4987" s="58" t="s">
        <v>25</v>
      </c>
      <c r="J4987" s="58" t="s">
        <v>25</v>
      </c>
      <c r="K4987" s="57" t="s">
        <v>6965</v>
      </c>
      <c r="L4987" s="184">
        <v>0</v>
      </c>
      <c r="M4987" s="185">
        <v>8</v>
      </c>
      <c r="N4987" s="186">
        <v>8</v>
      </c>
      <c r="O4987" s="187">
        <f t="shared" si="620"/>
        <v>0</v>
      </c>
      <c r="P4987" s="59">
        <f t="shared" si="619"/>
        <v>100</v>
      </c>
    </row>
    <row r="4988" spans="1:16" s="2" customFormat="1" ht="14.25" customHeight="1" outlineLevel="2" x14ac:dyDescent="0.2">
      <c r="A4988" s="217">
        <f t="shared" si="618"/>
        <v>4985</v>
      </c>
      <c r="B4988" s="57" t="s">
        <v>6966</v>
      </c>
      <c r="C4988" s="58" t="s">
        <v>6234</v>
      </c>
      <c r="D4988" s="58" t="s">
        <v>6066</v>
      </c>
      <c r="E4988" s="58" t="s">
        <v>1496</v>
      </c>
      <c r="F4988" s="58" t="s">
        <v>155</v>
      </c>
      <c r="G4988" s="58" t="s">
        <v>135</v>
      </c>
      <c r="H4988" s="58" t="s">
        <v>6861</v>
      </c>
      <c r="I4988" s="58" t="s">
        <v>25</v>
      </c>
      <c r="J4988" s="58" t="s">
        <v>25</v>
      </c>
      <c r="K4988" s="57" t="s">
        <v>6967</v>
      </c>
      <c r="L4988" s="184">
        <v>0</v>
      </c>
      <c r="M4988" s="185">
        <v>10</v>
      </c>
      <c r="N4988" s="186">
        <v>10</v>
      </c>
      <c r="O4988" s="187">
        <f t="shared" si="620"/>
        <v>0</v>
      </c>
      <c r="P4988" s="59">
        <f t="shared" si="619"/>
        <v>100</v>
      </c>
    </row>
    <row r="4989" spans="1:16" s="2" customFormat="1" ht="14.25" customHeight="1" outlineLevel="2" x14ac:dyDescent="0.2">
      <c r="A4989" s="217">
        <f t="shared" si="618"/>
        <v>4986</v>
      </c>
      <c r="B4989" s="57" t="s">
        <v>6966</v>
      </c>
      <c r="C4989" s="58" t="s">
        <v>6234</v>
      </c>
      <c r="D4989" s="58" t="s">
        <v>6066</v>
      </c>
      <c r="E4989" s="58" t="s">
        <v>1496</v>
      </c>
      <c r="F4989" s="58" t="s">
        <v>155</v>
      </c>
      <c r="G4989" s="58" t="s">
        <v>135</v>
      </c>
      <c r="H4989" s="58" t="s">
        <v>6861</v>
      </c>
      <c r="I4989" s="58" t="s">
        <v>25</v>
      </c>
      <c r="J4989" s="58" t="s">
        <v>25</v>
      </c>
      <c r="K4989" s="57" t="s">
        <v>6968</v>
      </c>
      <c r="L4989" s="184">
        <v>0</v>
      </c>
      <c r="M4989" s="185">
        <v>2</v>
      </c>
      <c r="N4989" s="186">
        <v>2</v>
      </c>
      <c r="O4989" s="187">
        <f t="shared" si="620"/>
        <v>0</v>
      </c>
      <c r="P4989" s="59">
        <f t="shared" si="619"/>
        <v>100</v>
      </c>
    </row>
    <row r="4990" spans="1:16" s="2" customFormat="1" ht="14.25" customHeight="1" outlineLevel="2" x14ac:dyDescent="0.2">
      <c r="A4990" s="217">
        <f t="shared" si="618"/>
        <v>4987</v>
      </c>
      <c r="B4990" s="57" t="s">
        <v>6969</v>
      </c>
      <c r="C4990" s="58" t="s">
        <v>6234</v>
      </c>
      <c r="D4990" s="58" t="s">
        <v>6066</v>
      </c>
      <c r="E4990" s="58" t="s">
        <v>2445</v>
      </c>
      <c r="F4990" s="58" t="s">
        <v>155</v>
      </c>
      <c r="G4990" s="58" t="s">
        <v>135</v>
      </c>
      <c r="H4990" s="58" t="s">
        <v>6861</v>
      </c>
      <c r="I4990" s="58" t="s">
        <v>25</v>
      </c>
      <c r="J4990" s="58" t="s">
        <v>25</v>
      </c>
      <c r="K4990" s="57" t="s">
        <v>6970</v>
      </c>
      <c r="L4990" s="184">
        <v>0</v>
      </c>
      <c r="M4990" s="185">
        <v>133</v>
      </c>
      <c r="N4990" s="186">
        <v>133</v>
      </c>
      <c r="O4990" s="187">
        <f t="shared" si="620"/>
        <v>0</v>
      </c>
      <c r="P4990" s="59">
        <f t="shared" si="619"/>
        <v>100</v>
      </c>
    </row>
    <row r="4991" spans="1:16" s="2" customFormat="1" ht="14.25" customHeight="1" outlineLevel="2" x14ac:dyDescent="0.2">
      <c r="A4991" s="217">
        <f t="shared" si="618"/>
        <v>4988</v>
      </c>
      <c r="B4991" s="57" t="s">
        <v>6969</v>
      </c>
      <c r="C4991" s="58" t="s">
        <v>6234</v>
      </c>
      <c r="D4991" s="58" t="s">
        <v>6066</v>
      </c>
      <c r="E4991" s="58" t="s">
        <v>2445</v>
      </c>
      <c r="F4991" s="58" t="s">
        <v>155</v>
      </c>
      <c r="G4991" s="58" t="s">
        <v>135</v>
      </c>
      <c r="H4991" s="58" t="s">
        <v>6861</v>
      </c>
      <c r="I4991" s="58" t="s">
        <v>25</v>
      </c>
      <c r="J4991" s="58" t="s">
        <v>25</v>
      </c>
      <c r="K4991" s="57" t="s">
        <v>6971</v>
      </c>
      <c r="L4991" s="184">
        <v>0</v>
      </c>
      <c r="M4991" s="185">
        <v>69</v>
      </c>
      <c r="N4991" s="186">
        <v>69</v>
      </c>
      <c r="O4991" s="187">
        <f t="shared" si="620"/>
        <v>0</v>
      </c>
      <c r="P4991" s="59">
        <f t="shared" si="619"/>
        <v>100</v>
      </c>
    </row>
    <row r="4992" spans="1:16" s="2" customFormat="1" ht="14.25" customHeight="1" outlineLevel="2" x14ac:dyDescent="0.2">
      <c r="A4992" s="217">
        <f t="shared" si="618"/>
        <v>4989</v>
      </c>
      <c r="B4992" s="57" t="s">
        <v>6972</v>
      </c>
      <c r="C4992" s="58" t="s">
        <v>6234</v>
      </c>
      <c r="D4992" s="58" t="s">
        <v>6066</v>
      </c>
      <c r="E4992" s="58" t="s">
        <v>1248</v>
      </c>
      <c r="F4992" s="58" t="s">
        <v>155</v>
      </c>
      <c r="G4992" s="58" t="s">
        <v>135</v>
      </c>
      <c r="H4992" s="58" t="s">
        <v>6861</v>
      </c>
      <c r="I4992" s="58" t="s">
        <v>25</v>
      </c>
      <c r="J4992" s="58" t="s">
        <v>25</v>
      </c>
      <c r="K4992" s="57" t="s">
        <v>6973</v>
      </c>
      <c r="L4992" s="184">
        <v>0</v>
      </c>
      <c r="M4992" s="185">
        <v>20</v>
      </c>
      <c r="N4992" s="186">
        <v>20</v>
      </c>
      <c r="O4992" s="187">
        <f t="shared" si="620"/>
        <v>0</v>
      </c>
      <c r="P4992" s="59">
        <f t="shared" si="619"/>
        <v>100</v>
      </c>
    </row>
    <row r="4993" spans="1:16" s="2" customFormat="1" ht="14.25" customHeight="1" outlineLevel="2" x14ac:dyDescent="0.2">
      <c r="A4993" s="217">
        <f t="shared" si="618"/>
        <v>4990</v>
      </c>
      <c r="B4993" s="57" t="s">
        <v>6972</v>
      </c>
      <c r="C4993" s="58" t="s">
        <v>6234</v>
      </c>
      <c r="D4993" s="58" t="s">
        <v>6066</v>
      </c>
      <c r="E4993" s="58" t="s">
        <v>1248</v>
      </c>
      <c r="F4993" s="58" t="s">
        <v>155</v>
      </c>
      <c r="G4993" s="58" t="s">
        <v>135</v>
      </c>
      <c r="H4993" s="58" t="s">
        <v>6861</v>
      </c>
      <c r="I4993" s="58" t="s">
        <v>25</v>
      </c>
      <c r="J4993" s="58" t="s">
        <v>25</v>
      </c>
      <c r="K4993" s="57" t="s">
        <v>6974</v>
      </c>
      <c r="L4993" s="184">
        <v>0</v>
      </c>
      <c r="M4993" s="185">
        <v>11</v>
      </c>
      <c r="N4993" s="186">
        <v>11</v>
      </c>
      <c r="O4993" s="187">
        <f t="shared" si="620"/>
        <v>0</v>
      </c>
      <c r="P4993" s="59">
        <f t="shared" si="619"/>
        <v>100</v>
      </c>
    </row>
    <row r="4994" spans="1:16" s="2" customFormat="1" ht="14.25" customHeight="1" outlineLevel="2" x14ac:dyDescent="0.2">
      <c r="A4994" s="217">
        <f t="shared" si="618"/>
        <v>4991</v>
      </c>
      <c r="B4994" s="57" t="s">
        <v>6975</v>
      </c>
      <c r="C4994" s="58" t="s">
        <v>6234</v>
      </c>
      <c r="D4994" s="58" t="s">
        <v>6066</v>
      </c>
      <c r="E4994" s="58" t="s">
        <v>2413</v>
      </c>
      <c r="F4994" s="58" t="s">
        <v>155</v>
      </c>
      <c r="G4994" s="58" t="s">
        <v>135</v>
      </c>
      <c r="H4994" s="58" t="s">
        <v>6861</v>
      </c>
      <c r="I4994" s="58" t="s">
        <v>25</v>
      </c>
      <c r="J4994" s="58" t="s">
        <v>25</v>
      </c>
      <c r="K4994" s="57" t="s">
        <v>6976</v>
      </c>
      <c r="L4994" s="184">
        <v>0</v>
      </c>
      <c r="M4994" s="185">
        <v>1</v>
      </c>
      <c r="N4994" s="186">
        <v>1</v>
      </c>
      <c r="O4994" s="187">
        <f t="shared" si="620"/>
        <v>0</v>
      </c>
      <c r="P4994" s="59">
        <f t="shared" si="619"/>
        <v>100</v>
      </c>
    </row>
    <row r="4995" spans="1:16" s="2" customFormat="1" ht="14.25" customHeight="1" outlineLevel="2" x14ac:dyDescent="0.2">
      <c r="A4995" s="217">
        <f t="shared" si="618"/>
        <v>4992</v>
      </c>
      <c r="B4995" s="57" t="s">
        <v>6977</v>
      </c>
      <c r="C4995" s="58" t="s">
        <v>6234</v>
      </c>
      <c r="D4995" s="58" t="s">
        <v>6066</v>
      </c>
      <c r="E4995" s="58" t="s">
        <v>2488</v>
      </c>
      <c r="F4995" s="58" t="s">
        <v>155</v>
      </c>
      <c r="G4995" s="58" t="s">
        <v>135</v>
      </c>
      <c r="H4995" s="58" t="s">
        <v>6861</v>
      </c>
      <c r="I4995" s="58" t="s">
        <v>25</v>
      </c>
      <c r="J4995" s="58" t="s">
        <v>25</v>
      </c>
      <c r="K4995" s="57" t="s">
        <v>6978</v>
      </c>
      <c r="L4995" s="184">
        <v>0</v>
      </c>
      <c r="M4995" s="185">
        <v>13</v>
      </c>
      <c r="N4995" s="186">
        <v>13</v>
      </c>
      <c r="O4995" s="187">
        <f t="shared" si="620"/>
        <v>0</v>
      </c>
      <c r="P4995" s="59">
        <f t="shared" si="619"/>
        <v>100</v>
      </c>
    </row>
    <row r="4996" spans="1:16" s="2" customFormat="1" ht="14.25" customHeight="1" outlineLevel="2" x14ac:dyDescent="0.2">
      <c r="A4996" s="217">
        <f t="shared" si="618"/>
        <v>4993</v>
      </c>
      <c r="B4996" s="57" t="s">
        <v>6977</v>
      </c>
      <c r="C4996" s="58" t="s">
        <v>6234</v>
      </c>
      <c r="D4996" s="58" t="s">
        <v>6066</v>
      </c>
      <c r="E4996" s="58" t="s">
        <v>2488</v>
      </c>
      <c r="F4996" s="58" t="s">
        <v>155</v>
      </c>
      <c r="G4996" s="58" t="s">
        <v>135</v>
      </c>
      <c r="H4996" s="58" t="s">
        <v>6861</v>
      </c>
      <c r="I4996" s="58" t="s">
        <v>25</v>
      </c>
      <c r="J4996" s="58" t="s">
        <v>25</v>
      </c>
      <c r="K4996" s="57" t="s">
        <v>6979</v>
      </c>
      <c r="L4996" s="184">
        <v>0</v>
      </c>
      <c r="M4996" s="185">
        <v>13</v>
      </c>
      <c r="N4996" s="186">
        <v>13</v>
      </c>
      <c r="O4996" s="187">
        <f t="shared" si="620"/>
        <v>0</v>
      </c>
      <c r="P4996" s="59">
        <f t="shared" si="619"/>
        <v>100</v>
      </c>
    </row>
    <row r="4997" spans="1:16" s="2" customFormat="1" ht="14.25" customHeight="1" outlineLevel="2" x14ac:dyDescent="0.2">
      <c r="A4997" s="217">
        <f t="shared" si="618"/>
        <v>4994</v>
      </c>
      <c r="B4997" s="57" t="s">
        <v>6980</v>
      </c>
      <c r="C4997" s="58" t="s">
        <v>6234</v>
      </c>
      <c r="D4997" s="58" t="s">
        <v>6066</v>
      </c>
      <c r="E4997" s="58" t="s">
        <v>1261</v>
      </c>
      <c r="F4997" s="58" t="s">
        <v>155</v>
      </c>
      <c r="G4997" s="58" t="s">
        <v>135</v>
      </c>
      <c r="H4997" s="58" t="s">
        <v>6861</v>
      </c>
      <c r="I4997" s="58" t="s">
        <v>25</v>
      </c>
      <c r="J4997" s="58" t="s">
        <v>25</v>
      </c>
      <c r="K4997" s="57" t="s">
        <v>6981</v>
      </c>
      <c r="L4997" s="184">
        <v>0</v>
      </c>
      <c r="M4997" s="185">
        <v>20</v>
      </c>
      <c r="N4997" s="186">
        <v>20</v>
      </c>
      <c r="O4997" s="187">
        <f t="shared" si="620"/>
        <v>0</v>
      </c>
      <c r="P4997" s="59">
        <f t="shared" si="619"/>
        <v>100</v>
      </c>
    </row>
    <row r="4998" spans="1:16" s="2" customFormat="1" ht="14.25" customHeight="1" outlineLevel="2" x14ac:dyDescent="0.2">
      <c r="A4998" s="217">
        <f t="shared" ref="A4998:A5061" si="621">A4997+1</f>
        <v>4995</v>
      </c>
      <c r="B4998" s="57" t="s">
        <v>6980</v>
      </c>
      <c r="C4998" s="58" t="s">
        <v>6234</v>
      </c>
      <c r="D4998" s="58" t="s">
        <v>6066</v>
      </c>
      <c r="E4998" s="58" t="s">
        <v>1261</v>
      </c>
      <c r="F4998" s="58" t="s">
        <v>155</v>
      </c>
      <c r="G4998" s="58" t="s">
        <v>135</v>
      </c>
      <c r="H4998" s="58" t="s">
        <v>6861</v>
      </c>
      <c r="I4998" s="58" t="s">
        <v>25</v>
      </c>
      <c r="J4998" s="58" t="s">
        <v>25</v>
      </c>
      <c r="K4998" s="57" t="s">
        <v>6982</v>
      </c>
      <c r="L4998" s="184">
        <v>0</v>
      </c>
      <c r="M4998" s="185">
        <v>25</v>
      </c>
      <c r="N4998" s="186">
        <v>25</v>
      </c>
      <c r="O4998" s="187">
        <f t="shared" si="620"/>
        <v>0</v>
      </c>
      <c r="P4998" s="59">
        <f t="shared" si="619"/>
        <v>100</v>
      </c>
    </row>
    <row r="4999" spans="1:16" s="2" customFormat="1" outlineLevel="1" x14ac:dyDescent="0.2">
      <c r="A4999" s="218">
        <f t="shared" si="621"/>
        <v>4996</v>
      </c>
      <c r="B4999" s="60" t="s">
        <v>6983</v>
      </c>
      <c r="C4999" s="61">
        <v>236650</v>
      </c>
      <c r="D4999" s="61">
        <v>2009</v>
      </c>
      <c r="E4999" s="61"/>
      <c r="F4999" s="61"/>
      <c r="G4999" s="61"/>
      <c r="H4999" s="151" t="s">
        <v>6984</v>
      </c>
      <c r="I4999" s="61"/>
      <c r="J4999" s="61"/>
      <c r="K4999" s="63"/>
      <c r="L4999" s="65">
        <f>SUM(L5000:L5169)</f>
        <v>7000</v>
      </c>
      <c r="M4999" s="65">
        <f t="shared" ref="M4999:O4999" si="622">SUM(M5000:M5169)</f>
        <v>7000</v>
      </c>
      <c r="N4999" s="65">
        <f t="shared" si="622"/>
        <v>6987</v>
      </c>
      <c r="O4999" s="66">
        <f t="shared" si="622"/>
        <v>-13</v>
      </c>
      <c r="P4999" s="18">
        <f t="shared" si="619"/>
        <v>99.814285714285717</v>
      </c>
    </row>
    <row r="5000" spans="1:16" s="2" customFormat="1" outlineLevel="2" x14ac:dyDescent="0.2">
      <c r="A5000" s="217">
        <f t="shared" si="621"/>
        <v>4997</v>
      </c>
      <c r="B5000" s="57" t="s">
        <v>6985</v>
      </c>
      <c r="C5000" s="58" t="s">
        <v>6234</v>
      </c>
      <c r="D5000" s="58" t="s">
        <v>6066</v>
      </c>
      <c r="E5000" s="58" t="s">
        <v>25</v>
      </c>
      <c r="F5000" s="58" t="s">
        <v>35</v>
      </c>
      <c r="G5000" s="58" t="s">
        <v>221</v>
      </c>
      <c r="H5000" s="58" t="s">
        <v>6984</v>
      </c>
      <c r="I5000" s="58" t="s">
        <v>25</v>
      </c>
      <c r="J5000" s="58" t="s">
        <v>25</v>
      </c>
      <c r="K5000" s="57"/>
      <c r="L5000" s="184">
        <v>7000</v>
      </c>
      <c r="M5000" s="185">
        <v>13</v>
      </c>
      <c r="N5000" s="186">
        <v>0</v>
      </c>
      <c r="O5000" s="187">
        <f t="shared" ref="O5000:O5063" si="623">N5000-M5000</f>
        <v>-13</v>
      </c>
      <c r="P5000" s="59">
        <f t="shared" si="619"/>
        <v>0</v>
      </c>
    </row>
    <row r="5001" spans="1:16" s="2" customFormat="1" ht="14.25" customHeight="1" outlineLevel="2" x14ac:dyDescent="0.2">
      <c r="A5001" s="217">
        <f t="shared" si="621"/>
        <v>4998</v>
      </c>
      <c r="B5001" s="57" t="s">
        <v>6986</v>
      </c>
      <c r="C5001" s="58" t="s">
        <v>6234</v>
      </c>
      <c r="D5001" s="58" t="s">
        <v>6066</v>
      </c>
      <c r="E5001" s="58" t="s">
        <v>25</v>
      </c>
      <c r="F5001" s="58" t="s">
        <v>35</v>
      </c>
      <c r="G5001" s="58" t="s">
        <v>89</v>
      </c>
      <c r="H5001" s="58" t="s">
        <v>6984</v>
      </c>
      <c r="I5001" s="58" t="s">
        <v>25</v>
      </c>
      <c r="J5001" s="58" t="s">
        <v>25</v>
      </c>
      <c r="K5001" s="57" t="s">
        <v>6987</v>
      </c>
      <c r="L5001" s="184">
        <v>0</v>
      </c>
      <c r="M5001" s="185">
        <v>40</v>
      </c>
      <c r="N5001" s="186">
        <v>40</v>
      </c>
      <c r="O5001" s="187">
        <f t="shared" si="623"/>
        <v>0</v>
      </c>
      <c r="P5001" s="59">
        <f t="shared" si="619"/>
        <v>100</v>
      </c>
    </row>
    <row r="5002" spans="1:16" s="2" customFormat="1" ht="14.25" customHeight="1" outlineLevel="2" x14ac:dyDescent="0.2">
      <c r="A5002" s="217">
        <f t="shared" si="621"/>
        <v>4999</v>
      </c>
      <c r="B5002" s="57" t="s">
        <v>6988</v>
      </c>
      <c r="C5002" s="58" t="s">
        <v>6234</v>
      </c>
      <c r="D5002" s="58" t="s">
        <v>6066</v>
      </c>
      <c r="E5002" s="58" t="s">
        <v>25</v>
      </c>
      <c r="F5002" s="58" t="s">
        <v>35</v>
      </c>
      <c r="G5002" s="58" t="s">
        <v>159</v>
      </c>
      <c r="H5002" s="58" t="s">
        <v>6984</v>
      </c>
      <c r="I5002" s="58" t="s">
        <v>25</v>
      </c>
      <c r="J5002" s="58" t="s">
        <v>25</v>
      </c>
      <c r="K5002" s="57" t="s">
        <v>6989</v>
      </c>
      <c r="L5002" s="184">
        <v>0</v>
      </c>
      <c r="M5002" s="185">
        <v>50</v>
      </c>
      <c r="N5002" s="186">
        <v>50</v>
      </c>
      <c r="O5002" s="187">
        <f t="shared" si="623"/>
        <v>0</v>
      </c>
      <c r="P5002" s="59">
        <f t="shared" si="619"/>
        <v>100</v>
      </c>
    </row>
    <row r="5003" spans="1:16" s="2" customFormat="1" ht="14.25" customHeight="1" outlineLevel="2" x14ac:dyDescent="0.2">
      <c r="A5003" s="217">
        <f t="shared" si="621"/>
        <v>5000</v>
      </c>
      <c r="B5003" s="57" t="s">
        <v>6990</v>
      </c>
      <c r="C5003" s="58" t="s">
        <v>6234</v>
      </c>
      <c r="D5003" s="58" t="s">
        <v>6066</v>
      </c>
      <c r="E5003" s="58" t="s">
        <v>25</v>
      </c>
      <c r="F5003" s="58" t="s">
        <v>35</v>
      </c>
      <c r="G5003" s="58" t="s">
        <v>86</v>
      </c>
      <c r="H5003" s="58" t="s">
        <v>6984</v>
      </c>
      <c r="I5003" s="58" t="s">
        <v>25</v>
      </c>
      <c r="J5003" s="58" t="s">
        <v>25</v>
      </c>
      <c r="K5003" s="57" t="s">
        <v>6991</v>
      </c>
      <c r="L5003" s="184">
        <v>0</v>
      </c>
      <c r="M5003" s="185">
        <v>55</v>
      </c>
      <c r="N5003" s="186">
        <v>55</v>
      </c>
      <c r="O5003" s="187">
        <f t="shared" si="623"/>
        <v>0</v>
      </c>
      <c r="P5003" s="59">
        <f t="shared" si="619"/>
        <v>100</v>
      </c>
    </row>
    <row r="5004" spans="1:16" s="2" customFormat="1" ht="14.25" customHeight="1" outlineLevel="2" x14ac:dyDescent="0.2">
      <c r="A5004" s="217">
        <f t="shared" si="621"/>
        <v>5001</v>
      </c>
      <c r="B5004" s="57" t="s">
        <v>6992</v>
      </c>
      <c r="C5004" s="58" t="s">
        <v>6234</v>
      </c>
      <c r="D5004" s="58" t="s">
        <v>6066</v>
      </c>
      <c r="E5004" s="58" t="s">
        <v>25</v>
      </c>
      <c r="F5004" s="58" t="s">
        <v>35</v>
      </c>
      <c r="G5004" s="58" t="s">
        <v>86</v>
      </c>
      <c r="H5004" s="58" t="s">
        <v>6984</v>
      </c>
      <c r="I5004" s="58" t="s">
        <v>25</v>
      </c>
      <c r="J5004" s="58" t="s">
        <v>25</v>
      </c>
      <c r="K5004" s="57" t="s">
        <v>6993</v>
      </c>
      <c r="L5004" s="184">
        <v>0</v>
      </c>
      <c r="M5004" s="185">
        <v>40</v>
      </c>
      <c r="N5004" s="186">
        <v>40</v>
      </c>
      <c r="O5004" s="187">
        <f t="shared" si="623"/>
        <v>0</v>
      </c>
      <c r="P5004" s="59">
        <f t="shared" si="619"/>
        <v>100</v>
      </c>
    </row>
    <row r="5005" spans="1:16" s="2" customFormat="1" ht="28.5" outlineLevel="2" x14ac:dyDescent="0.2">
      <c r="A5005" s="217">
        <f t="shared" si="621"/>
        <v>5002</v>
      </c>
      <c r="B5005" s="57" t="s">
        <v>6994</v>
      </c>
      <c r="C5005" s="58" t="s">
        <v>6234</v>
      </c>
      <c r="D5005" s="58" t="s">
        <v>6066</v>
      </c>
      <c r="E5005" s="58" t="s">
        <v>25</v>
      </c>
      <c r="F5005" s="58" t="s">
        <v>35</v>
      </c>
      <c r="G5005" s="58" t="s">
        <v>86</v>
      </c>
      <c r="H5005" s="58" t="s">
        <v>6984</v>
      </c>
      <c r="I5005" s="58" t="s">
        <v>25</v>
      </c>
      <c r="J5005" s="58" t="s">
        <v>25</v>
      </c>
      <c r="K5005" s="57" t="s">
        <v>6995</v>
      </c>
      <c r="L5005" s="184">
        <v>0</v>
      </c>
      <c r="M5005" s="185">
        <v>50</v>
      </c>
      <c r="N5005" s="186">
        <v>50</v>
      </c>
      <c r="O5005" s="187">
        <f t="shared" si="623"/>
        <v>0</v>
      </c>
      <c r="P5005" s="59">
        <f t="shared" si="619"/>
        <v>100</v>
      </c>
    </row>
    <row r="5006" spans="1:16" s="2" customFormat="1" ht="28.5" outlineLevel="2" x14ac:dyDescent="0.2">
      <c r="A5006" s="217">
        <f t="shared" si="621"/>
        <v>5003</v>
      </c>
      <c r="B5006" s="57" t="s">
        <v>6996</v>
      </c>
      <c r="C5006" s="58" t="s">
        <v>6234</v>
      </c>
      <c r="D5006" s="58" t="s">
        <v>6066</v>
      </c>
      <c r="E5006" s="58" t="s">
        <v>25</v>
      </c>
      <c r="F5006" s="58" t="s">
        <v>35</v>
      </c>
      <c r="G5006" s="58" t="s">
        <v>86</v>
      </c>
      <c r="H5006" s="58" t="s">
        <v>6984</v>
      </c>
      <c r="I5006" s="58" t="s">
        <v>25</v>
      </c>
      <c r="J5006" s="58" t="s">
        <v>25</v>
      </c>
      <c r="K5006" s="57" t="s">
        <v>6997</v>
      </c>
      <c r="L5006" s="184">
        <v>0</v>
      </c>
      <c r="M5006" s="185">
        <v>50</v>
      </c>
      <c r="N5006" s="186">
        <v>50</v>
      </c>
      <c r="O5006" s="187">
        <f t="shared" si="623"/>
        <v>0</v>
      </c>
      <c r="P5006" s="59">
        <f t="shared" si="619"/>
        <v>100</v>
      </c>
    </row>
    <row r="5007" spans="1:16" s="2" customFormat="1" ht="14.25" customHeight="1" outlineLevel="2" x14ac:dyDescent="0.2">
      <c r="A5007" s="217">
        <f t="shared" si="621"/>
        <v>5004</v>
      </c>
      <c r="B5007" s="57" t="s">
        <v>6998</v>
      </c>
      <c r="C5007" s="58" t="s">
        <v>6234</v>
      </c>
      <c r="D5007" s="58" t="s">
        <v>6066</v>
      </c>
      <c r="E5007" s="58" t="s">
        <v>25</v>
      </c>
      <c r="F5007" s="58" t="s">
        <v>35</v>
      </c>
      <c r="G5007" s="58" t="s">
        <v>86</v>
      </c>
      <c r="H5007" s="58" t="s">
        <v>6984</v>
      </c>
      <c r="I5007" s="58" t="s">
        <v>25</v>
      </c>
      <c r="J5007" s="58" t="s">
        <v>25</v>
      </c>
      <c r="K5007" s="57" t="s">
        <v>6999</v>
      </c>
      <c r="L5007" s="184">
        <v>0</v>
      </c>
      <c r="M5007" s="185">
        <v>50</v>
      </c>
      <c r="N5007" s="186">
        <v>50</v>
      </c>
      <c r="O5007" s="187">
        <f t="shared" si="623"/>
        <v>0</v>
      </c>
      <c r="P5007" s="59">
        <f t="shared" si="619"/>
        <v>100</v>
      </c>
    </row>
    <row r="5008" spans="1:16" s="2" customFormat="1" ht="28.5" outlineLevel="2" x14ac:dyDescent="0.2">
      <c r="A5008" s="217">
        <f t="shared" si="621"/>
        <v>5005</v>
      </c>
      <c r="B5008" s="57" t="s">
        <v>7000</v>
      </c>
      <c r="C5008" s="58" t="s">
        <v>6234</v>
      </c>
      <c r="D5008" s="58" t="s">
        <v>6066</v>
      </c>
      <c r="E5008" s="58" t="s">
        <v>25</v>
      </c>
      <c r="F5008" s="58" t="s">
        <v>35</v>
      </c>
      <c r="G5008" s="58" t="s">
        <v>86</v>
      </c>
      <c r="H5008" s="58" t="s">
        <v>6984</v>
      </c>
      <c r="I5008" s="58" t="s">
        <v>25</v>
      </c>
      <c r="J5008" s="58" t="s">
        <v>25</v>
      </c>
      <c r="K5008" s="57" t="s">
        <v>7001</v>
      </c>
      <c r="L5008" s="184">
        <v>0</v>
      </c>
      <c r="M5008" s="185">
        <v>50</v>
      </c>
      <c r="N5008" s="186">
        <v>50</v>
      </c>
      <c r="O5008" s="187">
        <f t="shared" si="623"/>
        <v>0</v>
      </c>
      <c r="P5008" s="59">
        <f t="shared" si="619"/>
        <v>100</v>
      </c>
    </row>
    <row r="5009" spans="1:16" s="2" customFormat="1" ht="14.25" customHeight="1" outlineLevel="2" x14ac:dyDescent="0.2">
      <c r="A5009" s="217">
        <f t="shared" si="621"/>
        <v>5006</v>
      </c>
      <c r="B5009" s="57" t="s">
        <v>7002</v>
      </c>
      <c r="C5009" s="58" t="s">
        <v>6234</v>
      </c>
      <c r="D5009" s="58" t="s">
        <v>6066</v>
      </c>
      <c r="E5009" s="58" t="s">
        <v>25</v>
      </c>
      <c r="F5009" s="58" t="s">
        <v>35</v>
      </c>
      <c r="G5009" s="58" t="s">
        <v>86</v>
      </c>
      <c r="H5009" s="58" t="s">
        <v>6984</v>
      </c>
      <c r="I5009" s="58" t="s">
        <v>25</v>
      </c>
      <c r="J5009" s="58" t="s">
        <v>25</v>
      </c>
      <c r="K5009" s="57" t="s">
        <v>7003</v>
      </c>
      <c r="L5009" s="184">
        <v>0</v>
      </c>
      <c r="M5009" s="185">
        <v>40</v>
      </c>
      <c r="N5009" s="186">
        <v>40</v>
      </c>
      <c r="O5009" s="187">
        <f t="shared" si="623"/>
        <v>0</v>
      </c>
      <c r="P5009" s="59">
        <f t="shared" si="619"/>
        <v>100</v>
      </c>
    </row>
    <row r="5010" spans="1:16" s="2" customFormat="1" ht="28.5" outlineLevel="2" x14ac:dyDescent="0.2">
      <c r="A5010" s="217">
        <f t="shared" si="621"/>
        <v>5007</v>
      </c>
      <c r="B5010" s="57" t="s">
        <v>7004</v>
      </c>
      <c r="C5010" s="58" t="s">
        <v>6234</v>
      </c>
      <c r="D5010" s="58" t="s">
        <v>6066</v>
      </c>
      <c r="E5010" s="58" t="s">
        <v>25</v>
      </c>
      <c r="F5010" s="58" t="s">
        <v>35</v>
      </c>
      <c r="G5010" s="58" t="s">
        <v>86</v>
      </c>
      <c r="H5010" s="58" t="s">
        <v>6984</v>
      </c>
      <c r="I5010" s="58" t="s">
        <v>25</v>
      </c>
      <c r="J5010" s="58" t="s">
        <v>25</v>
      </c>
      <c r="K5010" s="57" t="s">
        <v>7005</v>
      </c>
      <c r="L5010" s="184">
        <v>0</v>
      </c>
      <c r="M5010" s="185">
        <v>30</v>
      </c>
      <c r="N5010" s="186">
        <v>30</v>
      </c>
      <c r="O5010" s="187">
        <f t="shared" si="623"/>
        <v>0</v>
      </c>
      <c r="P5010" s="59">
        <f t="shared" ref="P5010:P5073" si="624">N5010/M5010*100</f>
        <v>100</v>
      </c>
    </row>
    <row r="5011" spans="1:16" s="2" customFormat="1" ht="14.25" customHeight="1" outlineLevel="2" x14ac:dyDescent="0.2">
      <c r="A5011" s="217">
        <f t="shared" si="621"/>
        <v>5008</v>
      </c>
      <c r="B5011" s="57" t="s">
        <v>7006</v>
      </c>
      <c r="C5011" s="58" t="s">
        <v>6234</v>
      </c>
      <c r="D5011" s="58" t="s">
        <v>6066</v>
      </c>
      <c r="E5011" s="58" t="s">
        <v>25</v>
      </c>
      <c r="F5011" s="58" t="s">
        <v>35</v>
      </c>
      <c r="G5011" s="58" t="s">
        <v>86</v>
      </c>
      <c r="H5011" s="58" t="s">
        <v>6984</v>
      </c>
      <c r="I5011" s="58" t="s">
        <v>25</v>
      </c>
      <c r="J5011" s="58" t="s">
        <v>25</v>
      </c>
      <c r="K5011" s="57" t="s">
        <v>7007</v>
      </c>
      <c r="L5011" s="184">
        <v>0</v>
      </c>
      <c r="M5011" s="185">
        <v>60</v>
      </c>
      <c r="N5011" s="186">
        <v>60</v>
      </c>
      <c r="O5011" s="187">
        <f t="shared" si="623"/>
        <v>0</v>
      </c>
      <c r="P5011" s="59">
        <f t="shared" si="624"/>
        <v>100</v>
      </c>
    </row>
    <row r="5012" spans="1:16" s="2" customFormat="1" ht="14.25" customHeight="1" outlineLevel="2" x14ac:dyDescent="0.2">
      <c r="A5012" s="217">
        <f t="shared" si="621"/>
        <v>5009</v>
      </c>
      <c r="B5012" s="57" t="s">
        <v>7008</v>
      </c>
      <c r="C5012" s="58" t="s">
        <v>6234</v>
      </c>
      <c r="D5012" s="58" t="s">
        <v>6066</v>
      </c>
      <c r="E5012" s="58" t="s">
        <v>25</v>
      </c>
      <c r="F5012" s="58" t="s">
        <v>35</v>
      </c>
      <c r="G5012" s="58" t="s">
        <v>86</v>
      </c>
      <c r="H5012" s="58" t="s">
        <v>6984</v>
      </c>
      <c r="I5012" s="58" t="s">
        <v>25</v>
      </c>
      <c r="J5012" s="58" t="s">
        <v>25</v>
      </c>
      <c r="K5012" s="57" t="s">
        <v>7009</v>
      </c>
      <c r="L5012" s="184">
        <v>0</v>
      </c>
      <c r="M5012" s="185">
        <v>35</v>
      </c>
      <c r="N5012" s="186">
        <v>35</v>
      </c>
      <c r="O5012" s="187">
        <f t="shared" si="623"/>
        <v>0</v>
      </c>
      <c r="P5012" s="59">
        <f t="shared" si="624"/>
        <v>100</v>
      </c>
    </row>
    <row r="5013" spans="1:16" s="2" customFormat="1" ht="14.25" customHeight="1" outlineLevel="2" x14ac:dyDescent="0.2">
      <c r="A5013" s="217">
        <f t="shared" si="621"/>
        <v>5010</v>
      </c>
      <c r="B5013" s="57" t="s">
        <v>7010</v>
      </c>
      <c r="C5013" s="58" t="s">
        <v>6234</v>
      </c>
      <c r="D5013" s="58" t="s">
        <v>6066</v>
      </c>
      <c r="E5013" s="58" t="s">
        <v>25</v>
      </c>
      <c r="F5013" s="58" t="s">
        <v>35</v>
      </c>
      <c r="G5013" s="58" t="s">
        <v>86</v>
      </c>
      <c r="H5013" s="58" t="s">
        <v>6984</v>
      </c>
      <c r="I5013" s="58" t="s">
        <v>25</v>
      </c>
      <c r="J5013" s="58" t="s">
        <v>25</v>
      </c>
      <c r="K5013" s="57" t="s">
        <v>7011</v>
      </c>
      <c r="L5013" s="184">
        <v>0</v>
      </c>
      <c r="M5013" s="185">
        <v>30</v>
      </c>
      <c r="N5013" s="186">
        <v>30</v>
      </c>
      <c r="O5013" s="187">
        <f t="shared" si="623"/>
        <v>0</v>
      </c>
      <c r="P5013" s="59">
        <f t="shared" si="624"/>
        <v>100</v>
      </c>
    </row>
    <row r="5014" spans="1:16" s="2" customFormat="1" ht="14.25" customHeight="1" outlineLevel="2" x14ac:dyDescent="0.2">
      <c r="A5014" s="217">
        <f t="shared" si="621"/>
        <v>5011</v>
      </c>
      <c r="B5014" s="57" t="s">
        <v>7012</v>
      </c>
      <c r="C5014" s="58" t="s">
        <v>6234</v>
      </c>
      <c r="D5014" s="58" t="s">
        <v>6066</v>
      </c>
      <c r="E5014" s="58" t="s">
        <v>25</v>
      </c>
      <c r="F5014" s="58" t="s">
        <v>35</v>
      </c>
      <c r="G5014" s="58" t="s">
        <v>86</v>
      </c>
      <c r="H5014" s="58" t="s">
        <v>6984</v>
      </c>
      <c r="I5014" s="58" t="s">
        <v>25</v>
      </c>
      <c r="J5014" s="58" t="s">
        <v>25</v>
      </c>
      <c r="K5014" s="57" t="s">
        <v>7013</v>
      </c>
      <c r="L5014" s="184">
        <v>0</v>
      </c>
      <c r="M5014" s="185">
        <v>30</v>
      </c>
      <c r="N5014" s="186">
        <v>30</v>
      </c>
      <c r="O5014" s="187">
        <f t="shared" si="623"/>
        <v>0</v>
      </c>
      <c r="P5014" s="59">
        <f t="shared" si="624"/>
        <v>100</v>
      </c>
    </row>
    <row r="5015" spans="1:16" s="2" customFormat="1" ht="28.5" outlineLevel="2" x14ac:dyDescent="0.2">
      <c r="A5015" s="217">
        <f t="shared" si="621"/>
        <v>5012</v>
      </c>
      <c r="B5015" s="57" t="s">
        <v>7014</v>
      </c>
      <c r="C5015" s="58" t="s">
        <v>6234</v>
      </c>
      <c r="D5015" s="58" t="s">
        <v>6066</v>
      </c>
      <c r="E5015" s="58" t="s">
        <v>25</v>
      </c>
      <c r="F5015" s="58" t="s">
        <v>35</v>
      </c>
      <c r="G5015" s="58" t="s">
        <v>86</v>
      </c>
      <c r="H5015" s="58" t="s">
        <v>6984</v>
      </c>
      <c r="I5015" s="58" t="s">
        <v>25</v>
      </c>
      <c r="J5015" s="58" t="s">
        <v>25</v>
      </c>
      <c r="K5015" s="57" t="s">
        <v>7015</v>
      </c>
      <c r="L5015" s="184">
        <v>0</v>
      </c>
      <c r="M5015" s="185">
        <v>70</v>
      </c>
      <c r="N5015" s="186">
        <v>70</v>
      </c>
      <c r="O5015" s="187">
        <f t="shared" si="623"/>
        <v>0</v>
      </c>
      <c r="P5015" s="59">
        <f t="shared" si="624"/>
        <v>100</v>
      </c>
    </row>
    <row r="5016" spans="1:16" s="2" customFormat="1" ht="14.25" customHeight="1" outlineLevel="2" x14ac:dyDescent="0.2">
      <c r="A5016" s="217">
        <f t="shared" si="621"/>
        <v>5013</v>
      </c>
      <c r="B5016" s="57" t="s">
        <v>7016</v>
      </c>
      <c r="C5016" s="58" t="s">
        <v>6234</v>
      </c>
      <c r="D5016" s="58" t="s">
        <v>6066</v>
      </c>
      <c r="E5016" s="58" t="s">
        <v>25</v>
      </c>
      <c r="F5016" s="58" t="s">
        <v>35</v>
      </c>
      <c r="G5016" s="58" t="s">
        <v>86</v>
      </c>
      <c r="H5016" s="58" t="s">
        <v>6984</v>
      </c>
      <c r="I5016" s="58" t="s">
        <v>25</v>
      </c>
      <c r="J5016" s="58" t="s">
        <v>25</v>
      </c>
      <c r="K5016" s="57" t="s">
        <v>7017</v>
      </c>
      <c r="L5016" s="184">
        <v>0</v>
      </c>
      <c r="M5016" s="185">
        <v>30</v>
      </c>
      <c r="N5016" s="186">
        <v>30</v>
      </c>
      <c r="O5016" s="187">
        <f t="shared" si="623"/>
        <v>0</v>
      </c>
      <c r="P5016" s="59">
        <f t="shared" si="624"/>
        <v>100</v>
      </c>
    </row>
    <row r="5017" spans="1:16" s="2" customFormat="1" ht="14.25" customHeight="1" outlineLevel="2" x14ac:dyDescent="0.2">
      <c r="A5017" s="217">
        <f t="shared" si="621"/>
        <v>5014</v>
      </c>
      <c r="B5017" s="57" t="s">
        <v>7018</v>
      </c>
      <c r="C5017" s="58" t="s">
        <v>6234</v>
      </c>
      <c r="D5017" s="58" t="s">
        <v>6066</v>
      </c>
      <c r="E5017" s="58" t="s">
        <v>25</v>
      </c>
      <c r="F5017" s="58" t="s">
        <v>35</v>
      </c>
      <c r="G5017" s="58" t="s">
        <v>86</v>
      </c>
      <c r="H5017" s="58" t="s">
        <v>6984</v>
      </c>
      <c r="I5017" s="58" t="s">
        <v>25</v>
      </c>
      <c r="J5017" s="58" t="s">
        <v>25</v>
      </c>
      <c r="K5017" s="57" t="s">
        <v>7019</v>
      </c>
      <c r="L5017" s="184">
        <v>0</v>
      </c>
      <c r="M5017" s="185">
        <v>40</v>
      </c>
      <c r="N5017" s="186">
        <v>40</v>
      </c>
      <c r="O5017" s="187">
        <f t="shared" si="623"/>
        <v>0</v>
      </c>
      <c r="P5017" s="59">
        <f t="shared" si="624"/>
        <v>100</v>
      </c>
    </row>
    <row r="5018" spans="1:16" s="2" customFormat="1" ht="14.25" customHeight="1" outlineLevel="2" x14ac:dyDescent="0.2">
      <c r="A5018" s="217">
        <f t="shared" si="621"/>
        <v>5015</v>
      </c>
      <c r="B5018" s="57" t="s">
        <v>7020</v>
      </c>
      <c r="C5018" s="58" t="s">
        <v>6234</v>
      </c>
      <c r="D5018" s="58" t="s">
        <v>6066</v>
      </c>
      <c r="E5018" s="58" t="s">
        <v>25</v>
      </c>
      <c r="F5018" s="58" t="s">
        <v>35</v>
      </c>
      <c r="G5018" s="58" t="s">
        <v>86</v>
      </c>
      <c r="H5018" s="58" t="s">
        <v>6984</v>
      </c>
      <c r="I5018" s="58" t="s">
        <v>25</v>
      </c>
      <c r="J5018" s="58" t="s">
        <v>25</v>
      </c>
      <c r="K5018" s="57" t="s">
        <v>7021</v>
      </c>
      <c r="L5018" s="184">
        <v>0</v>
      </c>
      <c r="M5018" s="185">
        <v>40</v>
      </c>
      <c r="N5018" s="186">
        <v>40</v>
      </c>
      <c r="O5018" s="187">
        <f t="shared" si="623"/>
        <v>0</v>
      </c>
      <c r="P5018" s="59">
        <f t="shared" si="624"/>
        <v>100</v>
      </c>
    </row>
    <row r="5019" spans="1:16" s="2" customFormat="1" ht="14.25" customHeight="1" outlineLevel="2" x14ac:dyDescent="0.2">
      <c r="A5019" s="217">
        <f t="shared" si="621"/>
        <v>5016</v>
      </c>
      <c r="B5019" s="57" t="s">
        <v>7022</v>
      </c>
      <c r="C5019" s="58" t="s">
        <v>6234</v>
      </c>
      <c r="D5019" s="58" t="s">
        <v>6066</v>
      </c>
      <c r="E5019" s="58" t="s">
        <v>25</v>
      </c>
      <c r="F5019" s="58" t="s">
        <v>35</v>
      </c>
      <c r="G5019" s="58" t="s">
        <v>86</v>
      </c>
      <c r="H5019" s="58" t="s">
        <v>6984</v>
      </c>
      <c r="I5019" s="58" t="s">
        <v>25</v>
      </c>
      <c r="J5019" s="58" t="s">
        <v>25</v>
      </c>
      <c r="K5019" s="57" t="s">
        <v>7023</v>
      </c>
      <c r="L5019" s="184">
        <v>0</v>
      </c>
      <c r="M5019" s="185">
        <v>60</v>
      </c>
      <c r="N5019" s="186">
        <v>60</v>
      </c>
      <c r="O5019" s="187">
        <f t="shared" si="623"/>
        <v>0</v>
      </c>
      <c r="P5019" s="59">
        <f t="shared" si="624"/>
        <v>100</v>
      </c>
    </row>
    <row r="5020" spans="1:16" s="2" customFormat="1" ht="14.25" customHeight="1" outlineLevel="2" x14ac:dyDescent="0.2">
      <c r="A5020" s="217">
        <f t="shared" si="621"/>
        <v>5017</v>
      </c>
      <c r="B5020" s="57" t="s">
        <v>7024</v>
      </c>
      <c r="C5020" s="58" t="s">
        <v>6234</v>
      </c>
      <c r="D5020" s="58" t="s">
        <v>6066</v>
      </c>
      <c r="E5020" s="58" t="s">
        <v>25</v>
      </c>
      <c r="F5020" s="58" t="s">
        <v>35</v>
      </c>
      <c r="G5020" s="58" t="s">
        <v>86</v>
      </c>
      <c r="H5020" s="58" t="s">
        <v>6984</v>
      </c>
      <c r="I5020" s="58" t="s">
        <v>25</v>
      </c>
      <c r="J5020" s="58" t="s">
        <v>25</v>
      </c>
      <c r="K5020" s="57" t="s">
        <v>7025</v>
      </c>
      <c r="L5020" s="184">
        <v>0</v>
      </c>
      <c r="M5020" s="185">
        <v>40</v>
      </c>
      <c r="N5020" s="186">
        <v>40</v>
      </c>
      <c r="O5020" s="187">
        <f t="shared" si="623"/>
        <v>0</v>
      </c>
      <c r="P5020" s="59">
        <f t="shared" si="624"/>
        <v>100</v>
      </c>
    </row>
    <row r="5021" spans="1:16" s="2" customFormat="1" ht="14.25" customHeight="1" outlineLevel="2" x14ac:dyDescent="0.2">
      <c r="A5021" s="217">
        <f t="shared" si="621"/>
        <v>5018</v>
      </c>
      <c r="B5021" s="57" t="s">
        <v>7026</v>
      </c>
      <c r="C5021" s="58" t="s">
        <v>6234</v>
      </c>
      <c r="D5021" s="58" t="s">
        <v>6066</v>
      </c>
      <c r="E5021" s="58" t="s">
        <v>25</v>
      </c>
      <c r="F5021" s="58" t="s">
        <v>35</v>
      </c>
      <c r="G5021" s="58" t="s">
        <v>86</v>
      </c>
      <c r="H5021" s="58" t="s">
        <v>6984</v>
      </c>
      <c r="I5021" s="58" t="s">
        <v>25</v>
      </c>
      <c r="J5021" s="58" t="s">
        <v>25</v>
      </c>
      <c r="K5021" s="57" t="s">
        <v>7027</v>
      </c>
      <c r="L5021" s="184">
        <v>0</v>
      </c>
      <c r="M5021" s="185">
        <v>40</v>
      </c>
      <c r="N5021" s="186">
        <v>40</v>
      </c>
      <c r="O5021" s="187">
        <f t="shared" si="623"/>
        <v>0</v>
      </c>
      <c r="P5021" s="59">
        <f t="shared" si="624"/>
        <v>100</v>
      </c>
    </row>
    <row r="5022" spans="1:16" s="2" customFormat="1" ht="14.25" customHeight="1" outlineLevel="2" x14ac:dyDescent="0.2">
      <c r="A5022" s="217">
        <f t="shared" si="621"/>
        <v>5019</v>
      </c>
      <c r="B5022" s="57" t="s">
        <v>7028</v>
      </c>
      <c r="C5022" s="58" t="s">
        <v>6234</v>
      </c>
      <c r="D5022" s="58" t="s">
        <v>6066</v>
      </c>
      <c r="E5022" s="58" t="s">
        <v>25</v>
      </c>
      <c r="F5022" s="58" t="s">
        <v>35</v>
      </c>
      <c r="G5022" s="58" t="s">
        <v>86</v>
      </c>
      <c r="H5022" s="58" t="s">
        <v>6984</v>
      </c>
      <c r="I5022" s="58" t="s">
        <v>25</v>
      </c>
      <c r="J5022" s="58" t="s">
        <v>25</v>
      </c>
      <c r="K5022" s="57" t="s">
        <v>7029</v>
      </c>
      <c r="L5022" s="184">
        <v>0</v>
      </c>
      <c r="M5022" s="185">
        <v>40</v>
      </c>
      <c r="N5022" s="186">
        <v>40</v>
      </c>
      <c r="O5022" s="187">
        <f t="shared" si="623"/>
        <v>0</v>
      </c>
      <c r="P5022" s="59">
        <f t="shared" si="624"/>
        <v>100</v>
      </c>
    </row>
    <row r="5023" spans="1:16" s="2" customFormat="1" ht="28.5" outlineLevel="2" x14ac:dyDescent="0.2">
      <c r="A5023" s="217">
        <f t="shared" si="621"/>
        <v>5020</v>
      </c>
      <c r="B5023" s="57" t="s">
        <v>7030</v>
      </c>
      <c r="C5023" s="58" t="s">
        <v>6234</v>
      </c>
      <c r="D5023" s="58" t="s">
        <v>6066</v>
      </c>
      <c r="E5023" s="58" t="s">
        <v>25</v>
      </c>
      <c r="F5023" s="58" t="s">
        <v>35</v>
      </c>
      <c r="G5023" s="58" t="s">
        <v>86</v>
      </c>
      <c r="H5023" s="58" t="s">
        <v>6984</v>
      </c>
      <c r="I5023" s="58" t="s">
        <v>25</v>
      </c>
      <c r="J5023" s="58" t="s">
        <v>25</v>
      </c>
      <c r="K5023" s="57" t="s">
        <v>7031</v>
      </c>
      <c r="L5023" s="184">
        <v>0</v>
      </c>
      <c r="M5023" s="185">
        <v>40</v>
      </c>
      <c r="N5023" s="186">
        <v>40</v>
      </c>
      <c r="O5023" s="187">
        <f t="shared" si="623"/>
        <v>0</v>
      </c>
      <c r="P5023" s="59">
        <f t="shared" si="624"/>
        <v>100</v>
      </c>
    </row>
    <row r="5024" spans="1:16" s="2" customFormat="1" ht="14.25" customHeight="1" outlineLevel="2" x14ac:dyDescent="0.2">
      <c r="A5024" s="217">
        <f t="shared" si="621"/>
        <v>5021</v>
      </c>
      <c r="B5024" s="57" t="s">
        <v>7032</v>
      </c>
      <c r="C5024" s="58" t="s">
        <v>6234</v>
      </c>
      <c r="D5024" s="58" t="s">
        <v>6066</v>
      </c>
      <c r="E5024" s="58" t="s">
        <v>25</v>
      </c>
      <c r="F5024" s="58" t="s">
        <v>35</v>
      </c>
      <c r="G5024" s="58" t="s">
        <v>86</v>
      </c>
      <c r="H5024" s="58" t="s">
        <v>6984</v>
      </c>
      <c r="I5024" s="58" t="s">
        <v>25</v>
      </c>
      <c r="J5024" s="58" t="s">
        <v>25</v>
      </c>
      <c r="K5024" s="57" t="s">
        <v>7033</v>
      </c>
      <c r="L5024" s="184">
        <v>0</v>
      </c>
      <c r="M5024" s="185">
        <v>30</v>
      </c>
      <c r="N5024" s="186">
        <v>30</v>
      </c>
      <c r="O5024" s="187">
        <f t="shared" si="623"/>
        <v>0</v>
      </c>
      <c r="P5024" s="59">
        <f t="shared" si="624"/>
        <v>100</v>
      </c>
    </row>
    <row r="5025" spans="1:16" s="2" customFormat="1" ht="14.25" customHeight="1" outlineLevel="2" x14ac:dyDescent="0.2">
      <c r="A5025" s="217">
        <f t="shared" si="621"/>
        <v>5022</v>
      </c>
      <c r="B5025" s="57" t="s">
        <v>7034</v>
      </c>
      <c r="C5025" s="58" t="s">
        <v>6234</v>
      </c>
      <c r="D5025" s="58" t="s">
        <v>6066</v>
      </c>
      <c r="E5025" s="58" t="s">
        <v>25</v>
      </c>
      <c r="F5025" s="58" t="s">
        <v>35</v>
      </c>
      <c r="G5025" s="58" t="s">
        <v>86</v>
      </c>
      <c r="H5025" s="58" t="s">
        <v>6984</v>
      </c>
      <c r="I5025" s="58" t="s">
        <v>25</v>
      </c>
      <c r="J5025" s="58" t="s">
        <v>25</v>
      </c>
      <c r="K5025" s="57" t="s">
        <v>7035</v>
      </c>
      <c r="L5025" s="184">
        <v>0</v>
      </c>
      <c r="M5025" s="185">
        <v>30</v>
      </c>
      <c r="N5025" s="186">
        <v>30</v>
      </c>
      <c r="O5025" s="187">
        <f t="shared" si="623"/>
        <v>0</v>
      </c>
      <c r="P5025" s="59">
        <f t="shared" si="624"/>
        <v>100</v>
      </c>
    </row>
    <row r="5026" spans="1:16" s="2" customFormat="1" ht="14.25" customHeight="1" outlineLevel="2" x14ac:dyDescent="0.2">
      <c r="A5026" s="217">
        <f t="shared" si="621"/>
        <v>5023</v>
      </c>
      <c r="B5026" s="57" t="s">
        <v>7036</v>
      </c>
      <c r="C5026" s="58" t="s">
        <v>6234</v>
      </c>
      <c r="D5026" s="58" t="s">
        <v>6066</v>
      </c>
      <c r="E5026" s="58" t="s">
        <v>25</v>
      </c>
      <c r="F5026" s="58" t="s">
        <v>35</v>
      </c>
      <c r="G5026" s="58" t="s">
        <v>86</v>
      </c>
      <c r="H5026" s="58" t="s">
        <v>6984</v>
      </c>
      <c r="I5026" s="58" t="s">
        <v>25</v>
      </c>
      <c r="J5026" s="58" t="s">
        <v>25</v>
      </c>
      <c r="K5026" s="57" t="s">
        <v>7037</v>
      </c>
      <c r="L5026" s="184">
        <v>0</v>
      </c>
      <c r="M5026" s="185">
        <v>30</v>
      </c>
      <c r="N5026" s="186">
        <v>30</v>
      </c>
      <c r="O5026" s="187">
        <f t="shared" si="623"/>
        <v>0</v>
      </c>
      <c r="P5026" s="59">
        <f t="shared" si="624"/>
        <v>100</v>
      </c>
    </row>
    <row r="5027" spans="1:16" s="2" customFormat="1" ht="14.25" customHeight="1" outlineLevel="2" x14ac:dyDescent="0.2">
      <c r="A5027" s="217">
        <f t="shared" si="621"/>
        <v>5024</v>
      </c>
      <c r="B5027" s="57" t="s">
        <v>7038</v>
      </c>
      <c r="C5027" s="58" t="s">
        <v>6234</v>
      </c>
      <c r="D5027" s="58" t="s">
        <v>6066</v>
      </c>
      <c r="E5027" s="58" t="s">
        <v>25</v>
      </c>
      <c r="F5027" s="58" t="s">
        <v>35</v>
      </c>
      <c r="G5027" s="58" t="s">
        <v>86</v>
      </c>
      <c r="H5027" s="58" t="s">
        <v>6984</v>
      </c>
      <c r="I5027" s="58" t="s">
        <v>25</v>
      </c>
      <c r="J5027" s="58" t="s">
        <v>25</v>
      </c>
      <c r="K5027" s="57" t="s">
        <v>7039</v>
      </c>
      <c r="L5027" s="184">
        <v>0</v>
      </c>
      <c r="M5027" s="185">
        <v>50</v>
      </c>
      <c r="N5027" s="186">
        <v>50</v>
      </c>
      <c r="O5027" s="187">
        <f t="shared" si="623"/>
        <v>0</v>
      </c>
      <c r="P5027" s="59">
        <f t="shared" si="624"/>
        <v>100</v>
      </c>
    </row>
    <row r="5028" spans="1:16" s="2" customFormat="1" ht="14.25" customHeight="1" outlineLevel="2" x14ac:dyDescent="0.2">
      <c r="A5028" s="217">
        <f t="shared" si="621"/>
        <v>5025</v>
      </c>
      <c r="B5028" s="57" t="s">
        <v>7040</v>
      </c>
      <c r="C5028" s="58" t="s">
        <v>6234</v>
      </c>
      <c r="D5028" s="58" t="s">
        <v>6066</v>
      </c>
      <c r="E5028" s="58" t="s">
        <v>25</v>
      </c>
      <c r="F5028" s="58" t="s">
        <v>35</v>
      </c>
      <c r="G5028" s="58" t="s">
        <v>86</v>
      </c>
      <c r="H5028" s="58" t="s">
        <v>6984</v>
      </c>
      <c r="I5028" s="58" t="s">
        <v>25</v>
      </c>
      <c r="J5028" s="58" t="s">
        <v>25</v>
      </c>
      <c r="K5028" s="57" t="s">
        <v>7041</v>
      </c>
      <c r="L5028" s="184">
        <v>0</v>
      </c>
      <c r="M5028" s="185">
        <v>70</v>
      </c>
      <c r="N5028" s="186">
        <v>70</v>
      </c>
      <c r="O5028" s="187">
        <f t="shared" si="623"/>
        <v>0</v>
      </c>
      <c r="P5028" s="59">
        <f t="shared" si="624"/>
        <v>100</v>
      </c>
    </row>
    <row r="5029" spans="1:16" s="2" customFormat="1" ht="14.25" customHeight="1" outlineLevel="2" x14ac:dyDescent="0.2">
      <c r="A5029" s="217">
        <f t="shared" si="621"/>
        <v>5026</v>
      </c>
      <c r="B5029" s="57" t="s">
        <v>7042</v>
      </c>
      <c r="C5029" s="58" t="s">
        <v>6234</v>
      </c>
      <c r="D5029" s="58" t="s">
        <v>6066</v>
      </c>
      <c r="E5029" s="58" t="s">
        <v>25</v>
      </c>
      <c r="F5029" s="58" t="s">
        <v>35</v>
      </c>
      <c r="G5029" s="58" t="s">
        <v>86</v>
      </c>
      <c r="H5029" s="58" t="s">
        <v>6984</v>
      </c>
      <c r="I5029" s="58" t="s">
        <v>25</v>
      </c>
      <c r="J5029" s="58" t="s">
        <v>25</v>
      </c>
      <c r="K5029" s="57" t="s">
        <v>7043</v>
      </c>
      <c r="L5029" s="184">
        <v>0</v>
      </c>
      <c r="M5029" s="185">
        <v>75</v>
      </c>
      <c r="N5029" s="186">
        <v>75</v>
      </c>
      <c r="O5029" s="187">
        <f t="shared" si="623"/>
        <v>0</v>
      </c>
      <c r="P5029" s="59">
        <f t="shared" si="624"/>
        <v>100</v>
      </c>
    </row>
    <row r="5030" spans="1:16" s="2" customFormat="1" ht="28.5" outlineLevel="2" x14ac:dyDescent="0.2">
      <c r="A5030" s="217">
        <f t="shared" si="621"/>
        <v>5027</v>
      </c>
      <c r="B5030" s="57" t="s">
        <v>7044</v>
      </c>
      <c r="C5030" s="58" t="s">
        <v>6234</v>
      </c>
      <c r="D5030" s="58" t="s">
        <v>6066</v>
      </c>
      <c r="E5030" s="58" t="s">
        <v>25</v>
      </c>
      <c r="F5030" s="58" t="s">
        <v>35</v>
      </c>
      <c r="G5030" s="58" t="s">
        <v>86</v>
      </c>
      <c r="H5030" s="58" t="s">
        <v>6984</v>
      </c>
      <c r="I5030" s="58" t="s">
        <v>25</v>
      </c>
      <c r="J5030" s="58" t="s">
        <v>25</v>
      </c>
      <c r="K5030" s="57" t="s">
        <v>7045</v>
      </c>
      <c r="L5030" s="184">
        <v>0</v>
      </c>
      <c r="M5030" s="185">
        <v>50</v>
      </c>
      <c r="N5030" s="186">
        <v>50</v>
      </c>
      <c r="O5030" s="187">
        <f t="shared" si="623"/>
        <v>0</v>
      </c>
      <c r="P5030" s="59">
        <f t="shared" si="624"/>
        <v>100</v>
      </c>
    </row>
    <row r="5031" spans="1:16" s="2" customFormat="1" ht="14.25" customHeight="1" outlineLevel="2" x14ac:dyDescent="0.2">
      <c r="A5031" s="217">
        <f t="shared" si="621"/>
        <v>5028</v>
      </c>
      <c r="B5031" s="57" t="s">
        <v>7046</v>
      </c>
      <c r="C5031" s="58" t="s">
        <v>6234</v>
      </c>
      <c r="D5031" s="58" t="s">
        <v>6066</v>
      </c>
      <c r="E5031" s="58" t="s">
        <v>25</v>
      </c>
      <c r="F5031" s="58" t="s">
        <v>35</v>
      </c>
      <c r="G5031" s="58" t="s">
        <v>86</v>
      </c>
      <c r="H5031" s="58" t="s">
        <v>6984</v>
      </c>
      <c r="I5031" s="58" t="s">
        <v>25</v>
      </c>
      <c r="J5031" s="58" t="s">
        <v>25</v>
      </c>
      <c r="K5031" s="57" t="s">
        <v>7047</v>
      </c>
      <c r="L5031" s="184">
        <v>0</v>
      </c>
      <c r="M5031" s="185">
        <v>70</v>
      </c>
      <c r="N5031" s="186">
        <v>70</v>
      </c>
      <c r="O5031" s="187">
        <f t="shared" si="623"/>
        <v>0</v>
      </c>
      <c r="P5031" s="59">
        <f t="shared" si="624"/>
        <v>100</v>
      </c>
    </row>
    <row r="5032" spans="1:16" s="2" customFormat="1" ht="28.5" outlineLevel="2" x14ac:dyDescent="0.2">
      <c r="A5032" s="217">
        <f t="shared" si="621"/>
        <v>5029</v>
      </c>
      <c r="B5032" s="57" t="s">
        <v>7048</v>
      </c>
      <c r="C5032" s="58" t="s">
        <v>6234</v>
      </c>
      <c r="D5032" s="58" t="s">
        <v>6066</v>
      </c>
      <c r="E5032" s="58" t="s">
        <v>25</v>
      </c>
      <c r="F5032" s="58" t="s">
        <v>35</v>
      </c>
      <c r="G5032" s="58" t="s">
        <v>86</v>
      </c>
      <c r="H5032" s="58" t="s">
        <v>6984</v>
      </c>
      <c r="I5032" s="58" t="s">
        <v>25</v>
      </c>
      <c r="J5032" s="58" t="s">
        <v>25</v>
      </c>
      <c r="K5032" s="57" t="s">
        <v>7049</v>
      </c>
      <c r="L5032" s="184">
        <v>0</v>
      </c>
      <c r="M5032" s="185">
        <v>30</v>
      </c>
      <c r="N5032" s="186">
        <v>30</v>
      </c>
      <c r="O5032" s="187">
        <f t="shared" si="623"/>
        <v>0</v>
      </c>
      <c r="P5032" s="59">
        <f t="shared" si="624"/>
        <v>100</v>
      </c>
    </row>
    <row r="5033" spans="1:16" s="2" customFormat="1" ht="14.25" customHeight="1" outlineLevel="2" x14ac:dyDescent="0.2">
      <c r="A5033" s="217">
        <f t="shared" si="621"/>
        <v>5030</v>
      </c>
      <c r="B5033" s="57" t="s">
        <v>7050</v>
      </c>
      <c r="C5033" s="58" t="s">
        <v>6234</v>
      </c>
      <c r="D5033" s="58" t="s">
        <v>6066</v>
      </c>
      <c r="E5033" s="58" t="s">
        <v>25</v>
      </c>
      <c r="F5033" s="58" t="s">
        <v>35</v>
      </c>
      <c r="G5033" s="58" t="s">
        <v>86</v>
      </c>
      <c r="H5033" s="58" t="s">
        <v>6984</v>
      </c>
      <c r="I5033" s="58" t="s">
        <v>25</v>
      </c>
      <c r="J5033" s="58" t="s">
        <v>25</v>
      </c>
      <c r="K5033" s="57" t="s">
        <v>7051</v>
      </c>
      <c r="L5033" s="184">
        <v>0</v>
      </c>
      <c r="M5033" s="185">
        <v>30</v>
      </c>
      <c r="N5033" s="186">
        <v>30</v>
      </c>
      <c r="O5033" s="187">
        <f t="shared" si="623"/>
        <v>0</v>
      </c>
      <c r="P5033" s="59">
        <f t="shared" si="624"/>
        <v>100</v>
      </c>
    </row>
    <row r="5034" spans="1:16" s="2" customFormat="1" ht="14.25" customHeight="1" outlineLevel="2" x14ac:dyDescent="0.2">
      <c r="A5034" s="217">
        <f t="shared" si="621"/>
        <v>5031</v>
      </c>
      <c r="B5034" s="57" t="s">
        <v>7052</v>
      </c>
      <c r="C5034" s="58" t="s">
        <v>6234</v>
      </c>
      <c r="D5034" s="58" t="s">
        <v>6066</v>
      </c>
      <c r="E5034" s="58" t="s">
        <v>25</v>
      </c>
      <c r="F5034" s="58" t="s">
        <v>35</v>
      </c>
      <c r="G5034" s="58" t="s">
        <v>86</v>
      </c>
      <c r="H5034" s="58" t="s">
        <v>6984</v>
      </c>
      <c r="I5034" s="58" t="s">
        <v>25</v>
      </c>
      <c r="J5034" s="58" t="s">
        <v>25</v>
      </c>
      <c r="K5034" s="57" t="s">
        <v>7053</v>
      </c>
      <c r="L5034" s="184">
        <v>0</v>
      </c>
      <c r="M5034" s="185">
        <v>50</v>
      </c>
      <c r="N5034" s="186">
        <v>50</v>
      </c>
      <c r="O5034" s="187">
        <f t="shared" si="623"/>
        <v>0</v>
      </c>
      <c r="P5034" s="59">
        <f t="shared" si="624"/>
        <v>100</v>
      </c>
    </row>
    <row r="5035" spans="1:16" s="2" customFormat="1" ht="14.25" customHeight="1" outlineLevel="2" x14ac:dyDescent="0.2">
      <c r="A5035" s="217">
        <f t="shared" si="621"/>
        <v>5032</v>
      </c>
      <c r="B5035" s="57" t="s">
        <v>7054</v>
      </c>
      <c r="C5035" s="58" t="s">
        <v>6234</v>
      </c>
      <c r="D5035" s="58" t="s">
        <v>6066</v>
      </c>
      <c r="E5035" s="58" t="s">
        <v>25</v>
      </c>
      <c r="F5035" s="58" t="s">
        <v>35</v>
      </c>
      <c r="G5035" s="58" t="s">
        <v>86</v>
      </c>
      <c r="H5035" s="58" t="s">
        <v>6984</v>
      </c>
      <c r="I5035" s="58" t="s">
        <v>25</v>
      </c>
      <c r="J5035" s="58" t="s">
        <v>25</v>
      </c>
      <c r="K5035" s="57" t="s">
        <v>7055</v>
      </c>
      <c r="L5035" s="184">
        <v>0</v>
      </c>
      <c r="M5035" s="185">
        <v>75</v>
      </c>
      <c r="N5035" s="186">
        <v>75</v>
      </c>
      <c r="O5035" s="187">
        <f t="shared" si="623"/>
        <v>0</v>
      </c>
      <c r="P5035" s="59">
        <f t="shared" si="624"/>
        <v>100</v>
      </c>
    </row>
    <row r="5036" spans="1:16" s="2" customFormat="1" ht="28.5" outlineLevel="2" x14ac:dyDescent="0.2">
      <c r="A5036" s="217">
        <f t="shared" si="621"/>
        <v>5033</v>
      </c>
      <c r="B5036" s="57" t="s">
        <v>7056</v>
      </c>
      <c r="C5036" s="58" t="s">
        <v>6234</v>
      </c>
      <c r="D5036" s="58" t="s">
        <v>6066</v>
      </c>
      <c r="E5036" s="58" t="s">
        <v>25</v>
      </c>
      <c r="F5036" s="58" t="s">
        <v>35</v>
      </c>
      <c r="G5036" s="58" t="s">
        <v>86</v>
      </c>
      <c r="H5036" s="58" t="s">
        <v>6984</v>
      </c>
      <c r="I5036" s="58" t="s">
        <v>25</v>
      </c>
      <c r="J5036" s="58" t="s">
        <v>25</v>
      </c>
      <c r="K5036" s="57" t="s">
        <v>7057</v>
      </c>
      <c r="L5036" s="184">
        <v>0</v>
      </c>
      <c r="M5036" s="185">
        <v>30</v>
      </c>
      <c r="N5036" s="186">
        <v>30</v>
      </c>
      <c r="O5036" s="187">
        <f t="shared" si="623"/>
        <v>0</v>
      </c>
      <c r="P5036" s="59">
        <f t="shared" si="624"/>
        <v>100</v>
      </c>
    </row>
    <row r="5037" spans="1:16" s="2" customFormat="1" ht="14.25" customHeight="1" outlineLevel="2" x14ac:dyDescent="0.2">
      <c r="A5037" s="217">
        <f t="shared" si="621"/>
        <v>5034</v>
      </c>
      <c r="B5037" s="57" t="s">
        <v>7058</v>
      </c>
      <c r="C5037" s="58" t="s">
        <v>6234</v>
      </c>
      <c r="D5037" s="58" t="s">
        <v>6066</v>
      </c>
      <c r="E5037" s="58" t="s">
        <v>25</v>
      </c>
      <c r="F5037" s="58" t="s">
        <v>35</v>
      </c>
      <c r="G5037" s="58" t="s">
        <v>86</v>
      </c>
      <c r="H5037" s="58" t="s">
        <v>6984</v>
      </c>
      <c r="I5037" s="58" t="s">
        <v>25</v>
      </c>
      <c r="J5037" s="58" t="s">
        <v>25</v>
      </c>
      <c r="K5037" s="57" t="s">
        <v>7059</v>
      </c>
      <c r="L5037" s="184">
        <v>0</v>
      </c>
      <c r="M5037" s="185">
        <v>45</v>
      </c>
      <c r="N5037" s="186">
        <v>45</v>
      </c>
      <c r="O5037" s="187">
        <f t="shared" si="623"/>
        <v>0</v>
      </c>
      <c r="P5037" s="59">
        <f t="shared" si="624"/>
        <v>100</v>
      </c>
    </row>
    <row r="5038" spans="1:16" s="2" customFormat="1" ht="28.5" outlineLevel="2" x14ac:dyDescent="0.2">
      <c r="A5038" s="217">
        <f t="shared" si="621"/>
        <v>5035</v>
      </c>
      <c r="B5038" s="57" t="s">
        <v>7060</v>
      </c>
      <c r="C5038" s="58" t="s">
        <v>6234</v>
      </c>
      <c r="D5038" s="58" t="s">
        <v>6066</v>
      </c>
      <c r="E5038" s="58" t="s">
        <v>25</v>
      </c>
      <c r="F5038" s="58" t="s">
        <v>35</v>
      </c>
      <c r="G5038" s="58" t="s">
        <v>86</v>
      </c>
      <c r="H5038" s="58" t="s">
        <v>6984</v>
      </c>
      <c r="I5038" s="58" t="s">
        <v>25</v>
      </c>
      <c r="J5038" s="58" t="s">
        <v>25</v>
      </c>
      <c r="K5038" s="57" t="s">
        <v>7061</v>
      </c>
      <c r="L5038" s="184">
        <v>0</v>
      </c>
      <c r="M5038" s="185">
        <v>40</v>
      </c>
      <c r="N5038" s="186">
        <v>40</v>
      </c>
      <c r="O5038" s="187">
        <f t="shared" si="623"/>
        <v>0</v>
      </c>
      <c r="P5038" s="59">
        <f t="shared" si="624"/>
        <v>100</v>
      </c>
    </row>
    <row r="5039" spans="1:16" s="2" customFormat="1" ht="14.25" customHeight="1" outlineLevel="2" x14ac:dyDescent="0.2">
      <c r="A5039" s="217">
        <f t="shared" si="621"/>
        <v>5036</v>
      </c>
      <c r="B5039" s="57" t="s">
        <v>7062</v>
      </c>
      <c r="C5039" s="58" t="s">
        <v>6234</v>
      </c>
      <c r="D5039" s="58" t="s">
        <v>6066</v>
      </c>
      <c r="E5039" s="58" t="s">
        <v>25</v>
      </c>
      <c r="F5039" s="58" t="s">
        <v>35</v>
      </c>
      <c r="G5039" s="58" t="s">
        <v>86</v>
      </c>
      <c r="H5039" s="58" t="s">
        <v>6984</v>
      </c>
      <c r="I5039" s="58" t="s">
        <v>25</v>
      </c>
      <c r="J5039" s="58" t="s">
        <v>25</v>
      </c>
      <c r="K5039" s="57" t="s">
        <v>7063</v>
      </c>
      <c r="L5039" s="184">
        <v>0</v>
      </c>
      <c r="M5039" s="185">
        <v>30</v>
      </c>
      <c r="N5039" s="186">
        <v>30</v>
      </c>
      <c r="O5039" s="187">
        <f t="shared" si="623"/>
        <v>0</v>
      </c>
      <c r="P5039" s="59">
        <f t="shared" si="624"/>
        <v>100</v>
      </c>
    </row>
    <row r="5040" spans="1:16" s="2" customFormat="1" ht="14.25" customHeight="1" outlineLevel="2" x14ac:dyDescent="0.2">
      <c r="A5040" s="217">
        <f t="shared" si="621"/>
        <v>5037</v>
      </c>
      <c r="B5040" s="57" t="s">
        <v>7064</v>
      </c>
      <c r="C5040" s="58" t="s">
        <v>6234</v>
      </c>
      <c r="D5040" s="58" t="s">
        <v>6066</v>
      </c>
      <c r="E5040" s="58" t="s">
        <v>25</v>
      </c>
      <c r="F5040" s="58" t="s">
        <v>35</v>
      </c>
      <c r="G5040" s="58" t="s">
        <v>86</v>
      </c>
      <c r="H5040" s="58" t="s">
        <v>6984</v>
      </c>
      <c r="I5040" s="58" t="s">
        <v>25</v>
      </c>
      <c r="J5040" s="58" t="s">
        <v>25</v>
      </c>
      <c r="K5040" s="57" t="s">
        <v>7065</v>
      </c>
      <c r="L5040" s="184">
        <v>0</v>
      </c>
      <c r="M5040" s="185">
        <v>50</v>
      </c>
      <c r="N5040" s="186">
        <v>50</v>
      </c>
      <c r="O5040" s="187">
        <f t="shared" si="623"/>
        <v>0</v>
      </c>
      <c r="P5040" s="59">
        <f t="shared" si="624"/>
        <v>100</v>
      </c>
    </row>
    <row r="5041" spans="1:16" s="2" customFormat="1" ht="28.5" outlineLevel="2" x14ac:dyDescent="0.2">
      <c r="A5041" s="217">
        <f t="shared" si="621"/>
        <v>5038</v>
      </c>
      <c r="B5041" s="57" t="s">
        <v>7066</v>
      </c>
      <c r="C5041" s="58" t="s">
        <v>6234</v>
      </c>
      <c r="D5041" s="58" t="s">
        <v>6066</v>
      </c>
      <c r="E5041" s="58" t="s">
        <v>25</v>
      </c>
      <c r="F5041" s="58" t="s">
        <v>35</v>
      </c>
      <c r="G5041" s="58" t="s">
        <v>86</v>
      </c>
      <c r="H5041" s="58" t="s">
        <v>6984</v>
      </c>
      <c r="I5041" s="58" t="s">
        <v>25</v>
      </c>
      <c r="J5041" s="58" t="s">
        <v>25</v>
      </c>
      <c r="K5041" s="57" t="s">
        <v>7067</v>
      </c>
      <c r="L5041" s="184">
        <v>0</v>
      </c>
      <c r="M5041" s="185">
        <v>30</v>
      </c>
      <c r="N5041" s="186">
        <v>30</v>
      </c>
      <c r="O5041" s="187">
        <f t="shared" si="623"/>
        <v>0</v>
      </c>
      <c r="P5041" s="59">
        <f t="shared" si="624"/>
        <v>100</v>
      </c>
    </row>
    <row r="5042" spans="1:16" s="2" customFormat="1" ht="28.5" outlineLevel="2" x14ac:dyDescent="0.2">
      <c r="A5042" s="217">
        <f t="shared" si="621"/>
        <v>5039</v>
      </c>
      <c r="B5042" s="57" t="s">
        <v>7068</v>
      </c>
      <c r="C5042" s="58" t="s">
        <v>6234</v>
      </c>
      <c r="D5042" s="58" t="s">
        <v>6066</v>
      </c>
      <c r="E5042" s="58" t="s">
        <v>25</v>
      </c>
      <c r="F5042" s="58" t="s">
        <v>35</v>
      </c>
      <c r="G5042" s="58" t="s">
        <v>86</v>
      </c>
      <c r="H5042" s="58" t="s">
        <v>6984</v>
      </c>
      <c r="I5042" s="58" t="s">
        <v>25</v>
      </c>
      <c r="J5042" s="58" t="s">
        <v>25</v>
      </c>
      <c r="K5042" s="57" t="s">
        <v>7069</v>
      </c>
      <c r="L5042" s="184">
        <v>0</v>
      </c>
      <c r="M5042" s="185">
        <v>30</v>
      </c>
      <c r="N5042" s="186">
        <v>30</v>
      </c>
      <c r="O5042" s="187">
        <f t="shared" si="623"/>
        <v>0</v>
      </c>
      <c r="P5042" s="59">
        <f t="shared" si="624"/>
        <v>100</v>
      </c>
    </row>
    <row r="5043" spans="1:16" s="2" customFormat="1" ht="14.25" customHeight="1" outlineLevel="2" x14ac:dyDescent="0.2">
      <c r="A5043" s="217">
        <f t="shared" si="621"/>
        <v>5040</v>
      </c>
      <c r="B5043" s="57" t="s">
        <v>7070</v>
      </c>
      <c r="C5043" s="58" t="s">
        <v>6234</v>
      </c>
      <c r="D5043" s="58" t="s">
        <v>6066</v>
      </c>
      <c r="E5043" s="58" t="s">
        <v>25</v>
      </c>
      <c r="F5043" s="58" t="s">
        <v>35</v>
      </c>
      <c r="G5043" s="58" t="s">
        <v>86</v>
      </c>
      <c r="H5043" s="58" t="s">
        <v>6984</v>
      </c>
      <c r="I5043" s="58" t="s">
        <v>25</v>
      </c>
      <c r="J5043" s="58" t="s">
        <v>25</v>
      </c>
      <c r="K5043" s="57" t="s">
        <v>7071</v>
      </c>
      <c r="L5043" s="184">
        <v>0</v>
      </c>
      <c r="M5043" s="185">
        <v>30</v>
      </c>
      <c r="N5043" s="186">
        <v>30</v>
      </c>
      <c r="O5043" s="187">
        <f t="shared" si="623"/>
        <v>0</v>
      </c>
      <c r="P5043" s="59">
        <f t="shared" si="624"/>
        <v>100</v>
      </c>
    </row>
    <row r="5044" spans="1:16" s="2" customFormat="1" ht="14.25" customHeight="1" outlineLevel="2" x14ac:dyDescent="0.2">
      <c r="A5044" s="217">
        <f t="shared" si="621"/>
        <v>5041</v>
      </c>
      <c r="B5044" s="57" t="s">
        <v>7072</v>
      </c>
      <c r="C5044" s="58" t="s">
        <v>6234</v>
      </c>
      <c r="D5044" s="58" t="s">
        <v>6066</v>
      </c>
      <c r="E5044" s="58" t="s">
        <v>25</v>
      </c>
      <c r="F5044" s="58" t="s">
        <v>35</v>
      </c>
      <c r="G5044" s="58" t="s">
        <v>86</v>
      </c>
      <c r="H5044" s="58" t="s">
        <v>6984</v>
      </c>
      <c r="I5044" s="58" t="s">
        <v>25</v>
      </c>
      <c r="J5044" s="58" t="s">
        <v>25</v>
      </c>
      <c r="K5044" s="57" t="s">
        <v>7073</v>
      </c>
      <c r="L5044" s="184">
        <v>0</v>
      </c>
      <c r="M5044" s="185">
        <v>30</v>
      </c>
      <c r="N5044" s="186">
        <v>30</v>
      </c>
      <c r="O5044" s="187">
        <f t="shared" si="623"/>
        <v>0</v>
      </c>
      <c r="P5044" s="59">
        <f t="shared" si="624"/>
        <v>100</v>
      </c>
    </row>
    <row r="5045" spans="1:16" s="2" customFormat="1" ht="14.25" customHeight="1" outlineLevel="2" x14ac:dyDescent="0.2">
      <c r="A5045" s="217">
        <f t="shared" si="621"/>
        <v>5042</v>
      </c>
      <c r="B5045" s="57" t="s">
        <v>7074</v>
      </c>
      <c r="C5045" s="58" t="s">
        <v>6234</v>
      </c>
      <c r="D5045" s="58" t="s">
        <v>6066</v>
      </c>
      <c r="E5045" s="58" t="s">
        <v>25</v>
      </c>
      <c r="F5045" s="58" t="s">
        <v>35</v>
      </c>
      <c r="G5045" s="58" t="s">
        <v>86</v>
      </c>
      <c r="H5045" s="58" t="s">
        <v>6984</v>
      </c>
      <c r="I5045" s="58" t="s">
        <v>25</v>
      </c>
      <c r="J5045" s="58" t="s">
        <v>25</v>
      </c>
      <c r="K5045" s="57" t="s">
        <v>7075</v>
      </c>
      <c r="L5045" s="184">
        <v>0</v>
      </c>
      <c r="M5045" s="185">
        <v>30</v>
      </c>
      <c r="N5045" s="186">
        <v>30</v>
      </c>
      <c r="O5045" s="187">
        <f t="shared" si="623"/>
        <v>0</v>
      </c>
      <c r="P5045" s="59">
        <f t="shared" si="624"/>
        <v>100</v>
      </c>
    </row>
    <row r="5046" spans="1:16" s="2" customFormat="1" ht="14.25" customHeight="1" outlineLevel="2" x14ac:dyDescent="0.2">
      <c r="A5046" s="217">
        <f t="shared" si="621"/>
        <v>5043</v>
      </c>
      <c r="B5046" s="57" t="s">
        <v>7076</v>
      </c>
      <c r="C5046" s="58" t="s">
        <v>6234</v>
      </c>
      <c r="D5046" s="58" t="s">
        <v>6066</v>
      </c>
      <c r="E5046" s="58" t="s">
        <v>25</v>
      </c>
      <c r="F5046" s="58" t="s">
        <v>35</v>
      </c>
      <c r="G5046" s="58" t="s">
        <v>86</v>
      </c>
      <c r="H5046" s="58" t="s">
        <v>6984</v>
      </c>
      <c r="I5046" s="58" t="s">
        <v>25</v>
      </c>
      <c r="J5046" s="58" t="s">
        <v>25</v>
      </c>
      <c r="K5046" s="57" t="s">
        <v>7077</v>
      </c>
      <c r="L5046" s="184">
        <v>0</v>
      </c>
      <c r="M5046" s="185">
        <v>50</v>
      </c>
      <c r="N5046" s="186">
        <v>50</v>
      </c>
      <c r="O5046" s="187">
        <f t="shared" si="623"/>
        <v>0</v>
      </c>
      <c r="P5046" s="59">
        <f t="shared" si="624"/>
        <v>100</v>
      </c>
    </row>
    <row r="5047" spans="1:16" s="2" customFormat="1" ht="14.25" customHeight="1" outlineLevel="2" x14ac:dyDescent="0.2">
      <c r="A5047" s="217">
        <f t="shared" si="621"/>
        <v>5044</v>
      </c>
      <c r="B5047" s="57" t="s">
        <v>7078</v>
      </c>
      <c r="C5047" s="58" t="s">
        <v>6234</v>
      </c>
      <c r="D5047" s="58" t="s">
        <v>6066</v>
      </c>
      <c r="E5047" s="58" t="s">
        <v>25</v>
      </c>
      <c r="F5047" s="58" t="s">
        <v>35</v>
      </c>
      <c r="G5047" s="58" t="s">
        <v>86</v>
      </c>
      <c r="H5047" s="58" t="s">
        <v>6984</v>
      </c>
      <c r="I5047" s="58" t="s">
        <v>25</v>
      </c>
      <c r="J5047" s="58" t="s">
        <v>25</v>
      </c>
      <c r="K5047" s="57" t="s">
        <v>7079</v>
      </c>
      <c r="L5047" s="184">
        <v>0</v>
      </c>
      <c r="M5047" s="185">
        <v>30</v>
      </c>
      <c r="N5047" s="186">
        <v>30</v>
      </c>
      <c r="O5047" s="187">
        <f t="shared" si="623"/>
        <v>0</v>
      </c>
      <c r="P5047" s="59">
        <f t="shared" si="624"/>
        <v>100</v>
      </c>
    </row>
    <row r="5048" spans="1:16" s="2" customFormat="1" ht="14.25" customHeight="1" outlineLevel="2" x14ac:dyDescent="0.2">
      <c r="A5048" s="217">
        <f t="shared" si="621"/>
        <v>5045</v>
      </c>
      <c r="B5048" s="57" t="s">
        <v>7080</v>
      </c>
      <c r="C5048" s="58" t="s">
        <v>6234</v>
      </c>
      <c r="D5048" s="58" t="s">
        <v>6066</v>
      </c>
      <c r="E5048" s="58" t="s">
        <v>25</v>
      </c>
      <c r="F5048" s="58" t="s">
        <v>35</v>
      </c>
      <c r="G5048" s="58" t="s">
        <v>86</v>
      </c>
      <c r="H5048" s="58" t="s">
        <v>6984</v>
      </c>
      <c r="I5048" s="58" t="s">
        <v>25</v>
      </c>
      <c r="J5048" s="58" t="s">
        <v>25</v>
      </c>
      <c r="K5048" s="57" t="s">
        <v>7081</v>
      </c>
      <c r="L5048" s="184">
        <v>0</v>
      </c>
      <c r="M5048" s="185">
        <v>75</v>
      </c>
      <c r="N5048" s="186">
        <v>75</v>
      </c>
      <c r="O5048" s="187">
        <f t="shared" si="623"/>
        <v>0</v>
      </c>
      <c r="P5048" s="59">
        <f t="shared" si="624"/>
        <v>100</v>
      </c>
    </row>
    <row r="5049" spans="1:16" s="2" customFormat="1" ht="28.5" outlineLevel="2" x14ac:dyDescent="0.2">
      <c r="A5049" s="217">
        <f t="shared" si="621"/>
        <v>5046</v>
      </c>
      <c r="B5049" s="57" t="s">
        <v>7082</v>
      </c>
      <c r="C5049" s="58" t="s">
        <v>6234</v>
      </c>
      <c r="D5049" s="58" t="s">
        <v>6066</v>
      </c>
      <c r="E5049" s="58" t="s">
        <v>25</v>
      </c>
      <c r="F5049" s="58" t="s">
        <v>35</v>
      </c>
      <c r="G5049" s="58" t="s">
        <v>86</v>
      </c>
      <c r="H5049" s="58" t="s">
        <v>6984</v>
      </c>
      <c r="I5049" s="58" t="s">
        <v>25</v>
      </c>
      <c r="J5049" s="58" t="s">
        <v>25</v>
      </c>
      <c r="K5049" s="57" t="s">
        <v>7083</v>
      </c>
      <c r="L5049" s="184">
        <v>0</v>
      </c>
      <c r="M5049" s="185">
        <v>40</v>
      </c>
      <c r="N5049" s="186">
        <v>40</v>
      </c>
      <c r="O5049" s="187">
        <f t="shared" si="623"/>
        <v>0</v>
      </c>
      <c r="P5049" s="59">
        <f t="shared" si="624"/>
        <v>100</v>
      </c>
    </row>
    <row r="5050" spans="1:16" s="2" customFormat="1" ht="28.5" outlineLevel="2" x14ac:dyDescent="0.2">
      <c r="A5050" s="217">
        <f t="shared" si="621"/>
        <v>5047</v>
      </c>
      <c r="B5050" s="57" t="s">
        <v>7084</v>
      </c>
      <c r="C5050" s="58" t="s">
        <v>6234</v>
      </c>
      <c r="D5050" s="58" t="s">
        <v>6066</v>
      </c>
      <c r="E5050" s="58" t="s">
        <v>25</v>
      </c>
      <c r="F5050" s="58" t="s">
        <v>35</v>
      </c>
      <c r="G5050" s="58" t="s">
        <v>86</v>
      </c>
      <c r="H5050" s="58" t="s">
        <v>6984</v>
      </c>
      <c r="I5050" s="58" t="s">
        <v>25</v>
      </c>
      <c r="J5050" s="58" t="s">
        <v>25</v>
      </c>
      <c r="K5050" s="57" t="s">
        <v>7085</v>
      </c>
      <c r="L5050" s="184">
        <v>0</v>
      </c>
      <c r="M5050" s="185">
        <v>30</v>
      </c>
      <c r="N5050" s="186">
        <v>30</v>
      </c>
      <c r="O5050" s="187">
        <f t="shared" si="623"/>
        <v>0</v>
      </c>
      <c r="P5050" s="59">
        <f t="shared" si="624"/>
        <v>100</v>
      </c>
    </row>
    <row r="5051" spans="1:16" s="2" customFormat="1" ht="14.25" customHeight="1" outlineLevel="2" x14ac:dyDescent="0.2">
      <c r="A5051" s="217">
        <f t="shared" si="621"/>
        <v>5048</v>
      </c>
      <c r="B5051" s="57" t="s">
        <v>7086</v>
      </c>
      <c r="C5051" s="58" t="s">
        <v>6234</v>
      </c>
      <c r="D5051" s="58" t="s">
        <v>6066</v>
      </c>
      <c r="E5051" s="58" t="s">
        <v>25</v>
      </c>
      <c r="F5051" s="58" t="s">
        <v>35</v>
      </c>
      <c r="G5051" s="58" t="s">
        <v>86</v>
      </c>
      <c r="H5051" s="58" t="s">
        <v>6984</v>
      </c>
      <c r="I5051" s="58" t="s">
        <v>25</v>
      </c>
      <c r="J5051" s="58" t="s">
        <v>25</v>
      </c>
      <c r="K5051" s="57" t="s">
        <v>7087</v>
      </c>
      <c r="L5051" s="184">
        <v>0</v>
      </c>
      <c r="M5051" s="185">
        <v>40</v>
      </c>
      <c r="N5051" s="186">
        <v>40</v>
      </c>
      <c r="O5051" s="187">
        <f t="shared" si="623"/>
        <v>0</v>
      </c>
      <c r="P5051" s="59">
        <f t="shared" si="624"/>
        <v>100</v>
      </c>
    </row>
    <row r="5052" spans="1:16" s="2" customFormat="1" ht="28.5" outlineLevel="2" x14ac:dyDescent="0.2">
      <c r="A5052" s="217">
        <f t="shared" si="621"/>
        <v>5049</v>
      </c>
      <c r="B5052" s="57" t="s">
        <v>7088</v>
      </c>
      <c r="C5052" s="58" t="s">
        <v>6234</v>
      </c>
      <c r="D5052" s="58" t="s">
        <v>6066</v>
      </c>
      <c r="E5052" s="58" t="s">
        <v>25</v>
      </c>
      <c r="F5052" s="58" t="s">
        <v>35</v>
      </c>
      <c r="G5052" s="58" t="s">
        <v>86</v>
      </c>
      <c r="H5052" s="58" t="s">
        <v>6984</v>
      </c>
      <c r="I5052" s="58" t="s">
        <v>25</v>
      </c>
      <c r="J5052" s="58" t="s">
        <v>25</v>
      </c>
      <c r="K5052" s="57" t="s">
        <v>7089</v>
      </c>
      <c r="L5052" s="184">
        <v>0</v>
      </c>
      <c r="M5052" s="185">
        <v>30</v>
      </c>
      <c r="N5052" s="186">
        <v>30</v>
      </c>
      <c r="O5052" s="187">
        <f t="shared" si="623"/>
        <v>0</v>
      </c>
      <c r="P5052" s="59">
        <f t="shared" si="624"/>
        <v>100</v>
      </c>
    </row>
    <row r="5053" spans="1:16" s="2" customFormat="1" ht="14.25" customHeight="1" outlineLevel="2" x14ac:dyDescent="0.2">
      <c r="A5053" s="217">
        <f t="shared" si="621"/>
        <v>5050</v>
      </c>
      <c r="B5053" s="57" t="s">
        <v>7090</v>
      </c>
      <c r="C5053" s="58" t="s">
        <v>6234</v>
      </c>
      <c r="D5053" s="58" t="s">
        <v>6066</v>
      </c>
      <c r="E5053" s="58" t="s">
        <v>25</v>
      </c>
      <c r="F5053" s="58" t="s">
        <v>35</v>
      </c>
      <c r="G5053" s="58" t="s">
        <v>86</v>
      </c>
      <c r="H5053" s="58" t="s">
        <v>6984</v>
      </c>
      <c r="I5053" s="58" t="s">
        <v>25</v>
      </c>
      <c r="J5053" s="58" t="s">
        <v>25</v>
      </c>
      <c r="K5053" s="57" t="s">
        <v>7091</v>
      </c>
      <c r="L5053" s="184">
        <v>0</v>
      </c>
      <c r="M5053" s="185">
        <v>30</v>
      </c>
      <c r="N5053" s="186">
        <v>30</v>
      </c>
      <c r="O5053" s="187">
        <f t="shared" si="623"/>
        <v>0</v>
      </c>
      <c r="P5053" s="59">
        <f t="shared" si="624"/>
        <v>100</v>
      </c>
    </row>
    <row r="5054" spans="1:16" s="2" customFormat="1" ht="14.25" customHeight="1" outlineLevel="2" x14ac:dyDescent="0.2">
      <c r="A5054" s="217">
        <f t="shared" si="621"/>
        <v>5051</v>
      </c>
      <c r="B5054" s="57" t="s">
        <v>7092</v>
      </c>
      <c r="C5054" s="58" t="s">
        <v>6234</v>
      </c>
      <c r="D5054" s="58" t="s">
        <v>6066</v>
      </c>
      <c r="E5054" s="58" t="s">
        <v>25</v>
      </c>
      <c r="F5054" s="58" t="s">
        <v>35</v>
      </c>
      <c r="G5054" s="58" t="s">
        <v>86</v>
      </c>
      <c r="H5054" s="58" t="s">
        <v>6984</v>
      </c>
      <c r="I5054" s="58" t="s">
        <v>25</v>
      </c>
      <c r="J5054" s="58" t="s">
        <v>25</v>
      </c>
      <c r="K5054" s="57" t="s">
        <v>7093</v>
      </c>
      <c r="L5054" s="184">
        <v>0</v>
      </c>
      <c r="M5054" s="185">
        <v>30</v>
      </c>
      <c r="N5054" s="186">
        <v>30</v>
      </c>
      <c r="O5054" s="187">
        <f t="shared" si="623"/>
        <v>0</v>
      </c>
      <c r="P5054" s="59">
        <f t="shared" si="624"/>
        <v>100</v>
      </c>
    </row>
    <row r="5055" spans="1:16" s="2" customFormat="1" ht="14.25" customHeight="1" outlineLevel="2" x14ac:dyDescent="0.2">
      <c r="A5055" s="217">
        <f t="shared" si="621"/>
        <v>5052</v>
      </c>
      <c r="B5055" s="57" t="s">
        <v>7094</v>
      </c>
      <c r="C5055" s="58" t="s">
        <v>6234</v>
      </c>
      <c r="D5055" s="58" t="s">
        <v>6066</v>
      </c>
      <c r="E5055" s="58" t="s">
        <v>25</v>
      </c>
      <c r="F5055" s="58" t="s">
        <v>35</v>
      </c>
      <c r="G5055" s="58" t="s">
        <v>86</v>
      </c>
      <c r="H5055" s="58" t="s">
        <v>6984</v>
      </c>
      <c r="I5055" s="58" t="s">
        <v>25</v>
      </c>
      <c r="J5055" s="58" t="s">
        <v>25</v>
      </c>
      <c r="K5055" s="57" t="s">
        <v>7095</v>
      </c>
      <c r="L5055" s="184">
        <v>0</v>
      </c>
      <c r="M5055" s="185">
        <v>17</v>
      </c>
      <c r="N5055" s="186">
        <v>17</v>
      </c>
      <c r="O5055" s="187">
        <f t="shared" si="623"/>
        <v>0</v>
      </c>
      <c r="P5055" s="59">
        <f t="shared" si="624"/>
        <v>100</v>
      </c>
    </row>
    <row r="5056" spans="1:16" s="2" customFormat="1" ht="14.25" customHeight="1" outlineLevel="2" x14ac:dyDescent="0.2">
      <c r="A5056" s="217">
        <f t="shared" si="621"/>
        <v>5053</v>
      </c>
      <c r="B5056" s="57" t="s">
        <v>7096</v>
      </c>
      <c r="C5056" s="58" t="s">
        <v>6234</v>
      </c>
      <c r="D5056" s="58" t="s">
        <v>6066</v>
      </c>
      <c r="E5056" s="58" t="s">
        <v>25</v>
      </c>
      <c r="F5056" s="58" t="s">
        <v>35</v>
      </c>
      <c r="G5056" s="58" t="s">
        <v>86</v>
      </c>
      <c r="H5056" s="58" t="s">
        <v>6984</v>
      </c>
      <c r="I5056" s="58" t="s">
        <v>25</v>
      </c>
      <c r="J5056" s="58" t="s">
        <v>25</v>
      </c>
      <c r="K5056" s="57" t="s">
        <v>7097</v>
      </c>
      <c r="L5056" s="184">
        <v>0</v>
      </c>
      <c r="M5056" s="185">
        <v>30</v>
      </c>
      <c r="N5056" s="186">
        <v>30</v>
      </c>
      <c r="O5056" s="187">
        <f t="shared" si="623"/>
        <v>0</v>
      </c>
      <c r="P5056" s="59">
        <f t="shared" si="624"/>
        <v>100</v>
      </c>
    </row>
    <row r="5057" spans="1:16" s="2" customFormat="1" ht="14.25" customHeight="1" outlineLevel="2" x14ac:dyDescent="0.2">
      <c r="A5057" s="217">
        <f t="shared" si="621"/>
        <v>5054</v>
      </c>
      <c r="B5057" s="57" t="s">
        <v>7098</v>
      </c>
      <c r="C5057" s="58" t="s">
        <v>6234</v>
      </c>
      <c r="D5057" s="58" t="s">
        <v>6066</v>
      </c>
      <c r="E5057" s="58" t="s">
        <v>25</v>
      </c>
      <c r="F5057" s="58" t="s">
        <v>35</v>
      </c>
      <c r="G5057" s="58" t="s">
        <v>86</v>
      </c>
      <c r="H5057" s="58" t="s">
        <v>6984</v>
      </c>
      <c r="I5057" s="58" t="s">
        <v>25</v>
      </c>
      <c r="J5057" s="58" t="s">
        <v>25</v>
      </c>
      <c r="K5057" s="57" t="s">
        <v>7099</v>
      </c>
      <c r="L5057" s="184">
        <v>0</v>
      </c>
      <c r="M5057" s="185">
        <v>30</v>
      </c>
      <c r="N5057" s="186">
        <v>30</v>
      </c>
      <c r="O5057" s="187">
        <f t="shared" si="623"/>
        <v>0</v>
      </c>
      <c r="P5057" s="59">
        <f t="shared" si="624"/>
        <v>100</v>
      </c>
    </row>
    <row r="5058" spans="1:16" s="2" customFormat="1" ht="14.25" customHeight="1" outlineLevel="2" x14ac:dyDescent="0.2">
      <c r="A5058" s="217">
        <f t="shared" si="621"/>
        <v>5055</v>
      </c>
      <c r="B5058" s="57" t="s">
        <v>7100</v>
      </c>
      <c r="C5058" s="58" t="s">
        <v>6234</v>
      </c>
      <c r="D5058" s="58" t="s">
        <v>6066</v>
      </c>
      <c r="E5058" s="58" t="s">
        <v>25</v>
      </c>
      <c r="F5058" s="58" t="s">
        <v>35</v>
      </c>
      <c r="G5058" s="58" t="s">
        <v>86</v>
      </c>
      <c r="H5058" s="58" t="s">
        <v>6984</v>
      </c>
      <c r="I5058" s="58" t="s">
        <v>25</v>
      </c>
      <c r="J5058" s="58" t="s">
        <v>25</v>
      </c>
      <c r="K5058" s="57" t="s">
        <v>7101</v>
      </c>
      <c r="L5058" s="184">
        <v>0</v>
      </c>
      <c r="M5058" s="185">
        <v>30</v>
      </c>
      <c r="N5058" s="186">
        <v>30</v>
      </c>
      <c r="O5058" s="187">
        <f t="shared" si="623"/>
        <v>0</v>
      </c>
      <c r="P5058" s="59">
        <f t="shared" si="624"/>
        <v>100</v>
      </c>
    </row>
    <row r="5059" spans="1:16" s="2" customFormat="1" ht="14.25" customHeight="1" outlineLevel="2" x14ac:dyDescent="0.2">
      <c r="A5059" s="217">
        <f t="shared" si="621"/>
        <v>5056</v>
      </c>
      <c r="B5059" s="57" t="s">
        <v>7102</v>
      </c>
      <c r="C5059" s="58" t="s">
        <v>6234</v>
      </c>
      <c r="D5059" s="58" t="s">
        <v>6066</v>
      </c>
      <c r="E5059" s="58" t="s">
        <v>25</v>
      </c>
      <c r="F5059" s="58" t="s">
        <v>35</v>
      </c>
      <c r="G5059" s="58" t="s">
        <v>86</v>
      </c>
      <c r="H5059" s="58" t="s">
        <v>6984</v>
      </c>
      <c r="I5059" s="58" t="s">
        <v>25</v>
      </c>
      <c r="J5059" s="58" t="s">
        <v>25</v>
      </c>
      <c r="K5059" s="57" t="s">
        <v>7103</v>
      </c>
      <c r="L5059" s="184">
        <v>0</v>
      </c>
      <c r="M5059" s="185">
        <v>30</v>
      </c>
      <c r="N5059" s="186">
        <v>30</v>
      </c>
      <c r="O5059" s="187">
        <f t="shared" si="623"/>
        <v>0</v>
      </c>
      <c r="P5059" s="59">
        <f t="shared" si="624"/>
        <v>100</v>
      </c>
    </row>
    <row r="5060" spans="1:16" s="2" customFormat="1" ht="14.25" customHeight="1" outlineLevel="2" x14ac:dyDescent="0.2">
      <c r="A5060" s="217">
        <f t="shared" si="621"/>
        <v>5057</v>
      </c>
      <c r="B5060" s="57" t="s">
        <v>7104</v>
      </c>
      <c r="C5060" s="58" t="s">
        <v>6234</v>
      </c>
      <c r="D5060" s="58" t="s">
        <v>6066</v>
      </c>
      <c r="E5060" s="58" t="s">
        <v>25</v>
      </c>
      <c r="F5060" s="58" t="s">
        <v>35</v>
      </c>
      <c r="G5060" s="58" t="s">
        <v>86</v>
      </c>
      <c r="H5060" s="58" t="s">
        <v>6984</v>
      </c>
      <c r="I5060" s="58" t="s">
        <v>25</v>
      </c>
      <c r="J5060" s="58" t="s">
        <v>25</v>
      </c>
      <c r="K5060" s="57" t="s">
        <v>7105</v>
      </c>
      <c r="L5060" s="184">
        <v>0</v>
      </c>
      <c r="M5060" s="185">
        <v>30</v>
      </c>
      <c r="N5060" s="186">
        <v>30</v>
      </c>
      <c r="O5060" s="187">
        <f t="shared" si="623"/>
        <v>0</v>
      </c>
      <c r="P5060" s="59">
        <f t="shared" si="624"/>
        <v>100</v>
      </c>
    </row>
    <row r="5061" spans="1:16" s="2" customFormat="1" ht="14.25" customHeight="1" outlineLevel="2" x14ac:dyDescent="0.2">
      <c r="A5061" s="217">
        <f t="shared" si="621"/>
        <v>5058</v>
      </c>
      <c r="B5061" s="57" t="s">
        <v>7106</v>
      </c>
      <c r="C5061" s="58" t="s">
        <v>6234</v>
      </c>
      <c r="D5061" s="58" t="s">
        <v>6066</v>
      </c>
      <c r="E5061" s="58" t="s">
        <v>25</v>
      </c>
      <c r="F5061" s="58" t="s">
        <v>35</v>
      </c>
      <c r="G5061" s="58" t="s">
        <v>86</v>
      </c>
      <c r="H5061" s="58" t="s">
        <v>6984</v>
      </c>
      <c r="I5061" s="58" t="s">
        <v>25</v>
      </c>
      <c r="J5061" s="58" t="s">
        <v>25</v>
      </c>
      <c r="K5061" s="57" t="s">
        <v>7107</v>
      </c>
      <c r="L5061" s="184">
        <v>0</v>
      </c>
      <c r="M5061" s="185">
        <v>30</v>
      </c>
      <c r="N5061" s="186">
        <v>30</v>
      </c>
      <c r="O5061" s="187">
        <f t="shared" si="623"/>
        <v>0</v>
      </c>
      <c r="P5061" s="59">
        <f t="shared" si="624"/>
        <v>100</v>
      </c>
    </row>
    <row r="5062" spans="1:16" s="2" customFormat="1" ht="28.5" outlineLevel="2" x14ac:dyDescent="0.2">
      <c r="A5062" s="217">
        <f t="shared" ref="A5062:A5125" si="625">A5061+1</f>
        <v>5059</v>
      </c>
      <c r="B5062" s="57" t="s">
        <v>7108</v>
      </c>
      <c r="C5062" s="58" t="s">
        <v>6234</v>
      </c>
      <c r="D5062" s="58" t="s">
        <v>6066</v>
      </c>
      <c r="E5062" s="58" t="s">
        <v>25</v>
      </c>
      <c r="F5062" s="58" t="s">
        <v>35</v>
      </c>
      <c r="G5062" s="58" t="s">
        <v>86</v>
      </c>
      <c r="H5062" s="58" t="s">
        <v>6984</v>
      </c>
      <c r="I5062" s="58" t="s">
        <v>25</v>
      </c>
      <c r="J5062" s="58" t="s">
        <v>25</v>
      </c>
      <c r="K5062" s="57" t="s">
        <v>7109</v>
      </c>
      <c r="L5062" s="184">
        <v>0</v>
      </c>
      <c r="M5062" s="185">
        <v>30</v>
      </c>
      <c r="N5062" s="186">
        <v>30</v>
      </c>
      <c r="O5062" s="187">
        <f t="shared" si="623"/>
        <v>0</v>
      </c>
      <c r="P5062" s="59">
        <f t="shared" si="624"/>
        <v>100</v>
      </c>
    </row>
    <row r="5063" spans="1:16" s="2" customFormat="1" ht="14.25" customHeight="1" outlineLevel="2" x14ac:dyDescent="0.2">
      <c r="A5063" s="217">
        <f t="shared" si="625"/>
        <v>5060</v>
      </c>
      <c r="B5063" s="57" t="s">
        <v>7110</v>
      </c>
      <c r="C5063" s="58" t="s">
        <v>6234</v>
      </c>
      <c r="D5063" s="58" t="s">
        <v>6066</v>
      </c>
      <c r="E5063" s="58" t="s">
        <v>25</v>
      </c>
      <c r="F5063" s="58" t="s">
        <v>35</v>
      </c>
      <c r="G5063" s="58" t="s">
        <v>86</v>
      </c>
      <c r="H5063" s="58" t="s">
        <v>6984</v>
      </c>
      <c r="I5063" s="58" t="s">
        <v>25</v>
      </c>
      <c r="J5063" s="58" t="s">
        <v>25</v>
      </c>
      <c r="K5063" s="57" t="s">
        <v>7111</v>
      </c>
      <c r="L5063" s="184">
        <v>0</v>
      </c>
      <c r="M5063" s="185">
        <v>40</v>
      </c>
      <c r="N5063" s="186">
        <v>40</v>
      </c>
      <c r="O5063" s="187">
        <f t="shared" si="623"/>
        <v>0</v>
      </c>
      <c r="P5063" s="59">
        <f t="shared" si="624"/>
        <v>100</v>
      </c>
    </row>
    <row r="5064" spans="1:16" s="2" customFormat="1" ht="14.25" customHeight="1" outlineLevel="2" x14ac:dyDescent="0.2">
      <c r="A5064" s="217">
        <f t="shared" si="625"/>
        <v>5061</v>
      </c>
      <c r="B5064" s="57" t="s">
        <v>7112</v>
      </c>
      <c r="C5064" s="58" t="s">
        <v>6234</v>
      </c>
      <c r="D5064" s="58" t="s">
        <v>6066</v>
      </c>
      <c r="E5064" s="58" t="s">
        <v>25</v>
      </c>
      <c r="F5064" s="58" t="s">
        <v>35</v>
      </c>
      <c r="G5064" s="58" t="s">
        <v>86</v>
      </c>
      <c r="H5064" s="58" t="s">
        <v>6984</v>
      </c>
      <c r="I5064" s="58" t="s">
        <v>25</v>
      </c>
      <c r="J5064" s="58" t="s">
        <v>25</v>
      </c>
      <c r="K5064" s="57" t="s">
        <v>7113</v>
      </c>
      <c r="L5064" s="184">
        <v>0</v>
      </c>
      <c r="M5064" s="185">
        <v>50</v>
      </c>
      <c r="N5064" s="186">
        <v>50</v>
      </c>
      <c r="O5064" s="187">
        <f t="shared" ref="O5064:O5127" si="626">N5064-M5064</f>
        <v>0</v>
      </c>
      <c r="P5064" s="59">
        <f t="shared" si="624"/>
        <v>100</v>
      </c>
    </row>
    <row r="5065" spans="1:16" s="2" customFormat="1" ht="14.25" customHeight="1" outlineLevel="2" x14ac:dyDescent="0.2">
      <c r="A5065" s="217">
        <f t="shared" si="625"/>
        <v>5062</v>
      </c>
      <c r="B5065" s="57" t="s">
        <v>7114</v>
      </c>
      <c r="C5065" s="58" t="s">
        <v>6234</v>
      </c>
      <c r="D5065" s="58" t="s">
        <v>6066</v>
      </c>
      <c r="E5065" s="58" t="s">
        <v>25</v>
      </c>
      <c r="F5065" s="58" t="s">
        <v>35</v>
      </c>
      <c r="G5065" s="58" t="s">
        <v>86</v>
      </c>
      <c r="H5065" s="58" t="s">
        <v>6984</v>
      </c>
      <c r="I5065" s="58" t="s">
        <v>25</v>
      </c>
      <c r="J5065" s="58" t="s">
        <v>25</v>
      </c>
      <c r="K5065" s="57" t="s">
        <v>7115</v>
      </c>
      <c r="L5065" s="184">
        <v>0</v>
      </c>
      <c r="M5065" s="185">
        <v>45</v>
      </c>
      <c r="N5065" s="186">
        <v>45</v>
      </c>
      <c r="O5065" s="187">
        <f t="shared" si="626"/>
        <v>0</v>
      </c>
      <c r="P5065" s="59">
        <f t="shared" si="624"/>
        <v>100</v>
      </c>
    </row>
    <row r="5066" spans="1:16" s="2" customFormat="1" ht="14.25" customHeight="1" outlineLevel="2" x14ac:dyDescent="0.2">
      <c r="A5066" s="217">
        <f t="shared" si="625"/>
        <v>5063</v>
      </c>
      <c r="B5066" s="57" t="s">
        <v>7116</v>
      </c>
      <c r="C5066" s="58" t="s">
        <v>6234</v>
      </c>
      <c r="D5066" s="58" t="s">
        <v>6066</v>
      </c>
      <c r="E5066" s="58" t="s">
        <v>25</v>
      </c>
      <c r="F5066" s="58" t="s">
        <v>35</v>
      </c>
      <c r="G5066" s="58" t="s">
        <v>86</v>
      </c>
      <c r="H5066" s="58" t="s">
        <v>6984</v>
      </c>
      <c r="I5066" s="58" t="s">
        <v>25</v>
      </c>
      <c r="J5066" s="58" t="s">
        <v>25</v>
      </c>
      <c r="K5066" s="57" t="s">
        <v>7117</v>
      </c>
      <c r="L5066" s="184">
        <v>0</v>
      </c>
      <c r="M5066" s="185">
        <v>30</v>
      </c>
      <c r="N5066" s="186">
        <v>30</v>
      </c>
      <c r="O5066" s="187">
        <f t="shared" si="626"/>
        <v>0</v>
      </c>
      <c r="P5066" s="59">
        <f t="shared" si="624"/>
        <v>100</v>
      </c>
    </row>
    <row r="5067" spans="1:16" s="2" customFormat="1" ht="28.5" outlineLevel="2" x14ac:dyDescent="0.2">
      <c r="A5067" s="217">
        <f t="shared" si="625"/>
        <v>5064</v>
      </c>
      <c r="B5067" s="57" t="s">
        <v>7118</v>
      </c>
      <c r="C5067" s="58" t="s">
        <v>6234</v>
      </c>
      <c r="D5067" s="58" t="s">
        <v>6066</v>
      </c>
      <c r="E5067" s="58" t="s">
        <v>25</v>
      </c>
      <c r="F5067" s="58" t="s">
        <v>35</v>
      </c>
      <c r="G5067" s="58" t="s">
        <v>86</v>
      </c>
      <c r="H5067" s="58" t="s">
        <v>6984</v>
      </c>
      <c r="I5067" s="58" t="s">
        <v>25</v>
      </c>
      <c r="J5067" s="58" t="s">
        <v>25</v>
      </c>
      <c r="K5067" s="57" t="s">
        <v>7119</v>
      </c>
      <c r="L5067" s="184">
        <v>0</v>
      </c>
      <c r="M5067" s="185">
        <v>45</v>
      </c>
      <c r="N5067" s="186">
        <v>45</v>
      </c>
      <c r="O5067" s="187">
        <f t="shared" si="626"/>
        <v>0</v>
      </c>
      <c r="P5067" s="59">
        <f t="shared" si="624"/>
        <v>100</v>
      </c>
    </row>
    <row r="5068" spans="1:16" s="2" customFormat="1" ht="28.5" outlineLevel="2" x14ac:dyDescent="0.2">
      <c r="A5068" s="217">
        <f t="shared" si="625"/>
        <v>5065</v>
      </c>
      <c r="B5068" s="57" t="s">
        <v>7120</v>
      </c>
      <c r="C5068" s="58" t="s">
        <v>6234</v>
      </c>
      <c r="D5068" s="58" t="s">
        <v>6066</v>
      </c>
      <c r="E5068" s="58" t="s">
        <v>25</v>
      </c>
      <c r="F5068" s="58" t="s">
        <v>35</v>
      </c>
      <c r="G5068" s="58" t="s">
        <v>86</v>
      </c>
      <c r="H5068" s="58" t="s">
        <v>6984</v>
      </c>
      <c r="I5068" s="58" t="s">
        <v>25</v>
      </c>
      <c r="J5068" s="58" t="s">
        <v>25</v>
      </c>
      <c r="K5068" s="57" t="s">
        <v>7121</v>
      </c>
      <c r="L5068" s="184">
        <v>0</v>
      </c>
      <c r="M5068" s="185">
        <v>30</v>
      </c>
      <c r="N5068" s="186">
        <v>30</v>
      </c>
      <c r="O5068" s="187">
        <f t="shared" si="626"/>
        <v>0</v>
      </c>
      <c r="P5068" s="59">
        <f t="shared" si="624"/>
        <v>100</v>
      </c>
    </row>
    <row r="5069" spans="1:16" s="2" customFormat="1" ht="28.5" outlineLevel="2" x14ac:dyDescent="0.2">
      <c r="A5069" s="217">
        <f t="shared" si="625"/>
        <v>5066</v>
      </c>
      <c r="B5069" s="57" t="s">
        <v>7122</v>
      </c>
      <c r="C5069" s="58" t="s">
        <v>6234</v>
      </c>
      <c r="D5069" s="58" t="s">
        <v>6066</v>
      </c>
      <c r="E5069" s="58" t="s">
        <v>25</v>
      </c>
      <c r="F5069" s="58" t="s">
        <v>35</v>
      </c>
      <c r="G5069" s="58" t="s">
        <v>86</v>
      </c>
      <c r="H5069" s="58" t="s">
        <v>6984</v>
      </c>
      <c r="I5069" s="58" t="s">
        <v>25</v>
      </c>
      <c r="J5069" s="58" t="s">
        <v>25</v>
      </c>
      <c r="K5069" s="57" t="s">
        <v>7123</v>
      </c>
      <c r="L5069" s="184">
        <v>0</v>
      </c>
      <c r="M5069" s="185">
        <v>40</v>
      </c>
      <c r="N5069" s="186">
        <v>40</v>
      </c>
      <c r="O5069" s="187">
        <f t="shared" si="626"/>
        <v>0</v>
      </c>
      <c r="P5069" s="59">
        <f t="shared" si="624"/>
        <v>100</v>
      </c>
    </row>
    <row r="5070" spans="1:16" s="2" customFormat="1" ht="14.25" customHeight="1" outlineLevel="2" x14ac:dyDescent="0.2">
      <c r="A5070" s="217">
        <f t="shared" si="625"/>
        <v>5067</v>
      </c>
      <c r="B5070" s="57" t="s">
        <v>7124</v>
      </c>
      <c r="C5070" s="58" t="s">
        <v>6234</v>
      </c>
      <c r="D5070" s="58" t="s">
        <v>6066</v>
      </c>
      <c r="E5070" s="58" t="s">
        <v>25</v>
      </c>
      <c r="F5070" s="58" t="s">
        <v>35</v>
      </c>
      <c r="G5070" s="58" t="s">
        <v>86</v>
      </c>
      <c r="H5070" s="58" t="s">
        <v>6984</v>
      </c>
      <c r="I5070" s="58" t="s">
        <v>25</v>
      </c>
      <c r="J5070" s="58" t="s">
        <v>25</v>
      </c>
      <c r="K5070" s="57" t="s">
        <v>7125</v>
      </c>
      <c r="L5070" s="184">
        <v>0</v>
      </c>
      <c r="M5070" s="185">
        <v>45</v>
      </c>
      <c r="N5070" s="186">
        <v>45</v>
      </c>
      <c r="O5070" s="187">
        <f t="shared" si="626"/>
        <v>0</v>
      </c>
      <c r="P5070" s="59">
        <f t="shared" si="624"/>
        <v>100</v>
      </c>
    </row>
    <row r="5071" spans="1:16" s="2" customFormat="1" ht="28.5" outlineLevel="2" x14ac:dyDescent="0.2">
      <c r="A5071" s="217">
        <f t="shared" si="625"/>
        <v>5068</v>
      </c>
      <c r="B5071" s="57" t="s">
        <v>7126</v>
      </c>
      <c r="C5071" s="58" t="s">
        <v>6234</v>
      </c>
      <c r="D5071" s="58" t="s">
        <v>6066</v>
      </c>
      <c r="E5071" s="58" t="s">
        <v>25</v>
      </c>
      <c r="F5071" s="58" t="s">
        <v>35</v>
      </c>
      <c r="G5071" s="58" t="s">
        <v>86</v>
      </c>
      <c r="H5071" s="58" t="s">
        <v>6984</v>
      </c>
      <c r="I5071" s="58" t="s">
        <v>25</v>
      </c>
      <c r="J5071" s="58" t="s">
        <v>25</v>
      </c>
      <c r="K5071" s="57" t="s">
        <v>7127</v>
      </c>
      <c r="L5071" s="184">
        <v>0</v>
      </c>
      <c r="M5071" s="185">
        <v>30</v>
      </c>
      <c r="N5071" s="186">
        <v>30</v>
      </c>
      <c r="O5071" s="187">
        <f t="shared" si="626"/>
        <v>0</v>
      </c>
      <c r="P5071" s="59">
        <f t="shared" si="624"/>
        <v>100</v>
      </c>
    </row>
    <row r="5072" spans="1:16" s="2" customFormat="1" ht="14.25" customHeight="1" outlineLevel="2" x14ac:dyDescent="0.2">
      <c r="A5072" s="217">
        <f t="shared" si="625"/>
        <v>5069</v>
      </c>
      <c r="B5072" s="57" t="s">
        <v>7128</v>
      </c>
      <c r="C5072" s="58" t="s">
        <v>6234</v>
      </c>
      <c r="D5072" s="58" t="s">
        <v>6066</v>
      </c>
      <c r="E5072" s="58" t="s">
        <v>25</v>
      </c>
      <c r="F5072" s="58" t="s">
        <v>35</v>
      </c>
      <c r="G5072" s="58" t="s">
        <v>86</v>
      </c>
      <c r="H5072" s="58" t="s">
        <v>6984</v>
      </c>
      <c r="I5072" s="58" t="s">
        <v>25</v>
      </c>
      <c r="J5072" s="58" t="s">
        <v>25</v>
      </c>
      <c r="K5072" s="57" t="s">
        <v>7129</v>
      </c>
      <c r="L5072" s="184">
        <v>0</v>
      </c>
      <c r="M5072" s="185">
        <v>30</v>
      </c>
      <c r="N5072" s="186">
        <v>30</v>
      </c>
      <c r="O5072" s="187">
        <f t="shared" si="626"/>
        <v>0</v>
      </c>
      <c r="P5072" s="59">
        <f t="shared" si="624"/>
        <v>100</v>
      </c>
    </row>
    <row r="5073" spans="1:16" s="2" customFormat="1" ht="14.25" customHeight="1" outlineLevel="2" x14ac:dyDescent="0.2">
      <c r="A5073" s="217">
        <f t="shared" si="625"/>
        <v>5070</v>
      </c>
      <c r="B5073" s="57" t="s">
        <v>7130</v>
      </c>
      <c r="C5073" s="58" t="s">
        <v>6234</v>
      </c>
      <c r="D5073" s="58" t="s">
        <v>6066</v>
      </c>
      <c r="E5073" s="58" t="s">
        <v>25</v>
      </c>
      <c r="F5073" s="58" t="s">
        <v>35</v>
      </c>
      <c r="G5073" s="58" t="s">
        <v>86</v>
      </c>
      <c r="H5073" s="58" t="s">
        <v>6984</v>
      </c>
      <c r="I5073" s="58" t="s">
        <v>25</v>
      </c>
      <c r="J5073" s="58" t="s">
        <v>25</v>
      </c>
      <c r="K5073" s="57" t="s">
        <v>7131</v>
      </c>
      <c r="L5073" s="184">
        <v>0</v>
      </c>
      <c r="M5073" s="185">
        <v>40</v>
      </c>
      <c r="N5073" s="186">
        <v>40</v>
      </c>
      <c r="O5073" s="187">
        <f t="shared" si="626"/>
        <v>0</v>
      </c>
      <c r="P5073" s="59">
        <f t="shared" si="624"/>
        <v>100</v>
      </c>
    </row>
    <row r="5074" spans="1:16" s="2" customFormat="1" ht="14.25" customHeight="1" outlineLevel="2" x14ac:dyDescent="0.2">
      <c r="A5074" s="217">
        <f t="shared" si="625"/>
        <v>5071</v>
      </c>
      <c r="B5074" s="57" t="s">
        <v>7132</v>
      </c>
      <c r="C5074" s="58" t="s">
        <v>6234</v>
      </c>
      <c r="D5074" s="58" t="s">
        <v>6066</v>
      </c>
      <c r="E5074" s="58" t="s">
        <v>25</v>
      </c>
      <c r="F5074" s="58" t="s">
        <v>35</v>
      </c>
      <c r="G5074" s="58" t="s">
        <v>86</v>
      </c>
      <c r="H5074" s="58" t="s">
        <v>6984</v>
      </c>
      <c r="I5074" s="58" t="s">
        <v>25</v>
      </c>
      <c r="J5074" s="58" t="s">
        <v>25</v>
      </c>
      <c r="K5074" s="57" t="s">
        <v>7133</v>
      </c>
      <c r="L5074" s="184">
        <v>0</v>
      </c>
      <c r="M5074" s="185">
        <v>30</v>
      </c>
      <c r="N5074" s="186">
        <v>30</v>
      </c>
      <c r="O5074" s="187">
        <f t="shared" si="626"/>
        <v>0</v>
      </c>
      <c r="P5074" s="59">
        <f t="shared" ref="P5074:P5137" si="627">N5074/M5074*100</f>
        <v>100</v>
      </c>
    </row>
    <row r="5075" spans="1:16" s="2" customFormat="1" ht="14.25" customHeight="1" outlineLevel="2" x14ac:dyDescent="0.2">
      <c r="A5075" s="217">
        <f t="shared" si="625"/>
        <v>5072</v>
      </c>
      <c r="B5075" s="57" t="s">
        <v>7134</v>
      </c>
      <c r="C5075" s="58" t="s">
        <v>6234</v>
      </c>
      <c r="D5075" s="58" t="s">
        <v>6066</v>
      </c>
      <c r="E5075" s="58" t="s">
        <v>25</v>
      </c>
      <c r="F5075" s="58" t="s">
        <v>35</v>
      </c>
      <c r="G5075" s="58" t="s">
        <v>86</v>
      </c>
      <c r="H5075" s="58" t="s">
        <v>6984</v>
      </c>
      <c r="I5075" s="58" t="s">
        <v>25</v>
      </c>
      <c r="J5075" s="58" t="s">
        <v>25</v>
      </c>
      <c r="K5075" s="57" t="s">
        <v>7135</v>
      </c>
      <c r="L5075" s="184">
        <v>0</v>
      </c>
      <c r="M5075" s="185">
        <v>30</v>
      </c>
      <c r="N5075" s="186">
        <v>30</v>
      </c>
      <c r="O5075" s="187">
        <f t="shared" si="626"/>
        <v>0</v>
      </c>
      <c r="P5075" s="59">
        <f t="shared" si="627"/>
        <v>100</v>
      </c>
    </row>
    <row r="5076" spans="1:16" s="2" customFormat="1" ht="28.5" outlineLevel="2" x14ac:dyDescent="0.2">
      <c r="A5076" s="217">
        <f t="shared" si="625"/>
        <v>5073</v>
      </c>
      <c r="B5076" s="57" t="s">
        <v>7136</v>
      </c>
      <c r="C5076" s="58" t="s">
        <v>6234</v>
      </c>
      <c r="D5076" s="58" t="s">
        <v>6066</v>
      </c>
      <c r="E5076" s="58" t="s">
        <v>25</v>
      </c>
      <c r="F5076" s="58" t="s">
        <v>35</v>
      </c>
      <c r="G5076" s="58" t="s">
        <v>86</v>
      </c>
      <c r="H5076" s="58" t="s">
        <v>6984</v>
      </c>
      <c r="I5076" s="58" t="s">
        <v>25</v>
      </c>
      <c r="J5076" s="58" t="s">
        <v>25</v>
      </c>
      <c r="K5076" s="57" t="s">
        <v>7137</v>
      </c>
      <c r="L5076" s="184">
        <v>0</v>
      </c>
      <c r="M5076" s="185">
        <v>30</v>
      </c>
      <c r="N5076" s="186">
        <v>30</v>
      </c>
      <c r="O5076" s="187">
        <f t="shared" si="626"/>
        <v>0</v>
      </c>
      <c r="P5076" s="59">
        <f t="shared" si="627"/>
        <v>100</v>
      </c>
    </row>
    <row r="5077" spans="1:16" s="2" customFormat="1" ht="14.25" customHeight="1" outlineLevel="2" x14ac:dyDescent="0.2">
      <c r="A5077" s="217">
        <f t="shared" si="625"/>
        <v>5074</v>
      </c>
      <c r="B5077" s="57" t="s">
        <v>7138</v>
      </c>
      <c r="C5077" s="58" t="s">
        <v>6234</v>
      </c>
      <c r="D5077" s="58" t="s">
        <v>6066</v>
      </c>
      <c r="E5077" s="58" t="s">
        <v>25</v>
      </c>
      <c r="F5077" s="58" t="s">
        <v>35</v>
      </c>
      <c r="G5077" s="58" t="s">
        <v>86</v>
      </c>
      <c r="H5077" s="58" t="s">
        <v>6984</v>
      </c>
      <c r="I5077" s="58" t="s">
        <v>25</v>
      </c>
      <c r="J5077" s="58" t="s">
        <v>25</v>
      </c>
      <c r="K5077" s="57" t="s">
        <v>7139</v>
      </c>
      <c r="L5077" s="184">
        <v>0</v>
      </c>
      <c r="M5077" s="185">
        <v>30</v>
      </c>
      <c r="N5077" s="186">
        <v>30</v>
      </c>
      <c r="O5077" s="187">
        <f t="shared" si="626"/>
        <v>0</v>
      </c>
      <c r="P5077" s="59">
        <f t="shared" si="627"/>
        <v>100</v>
      </c>
    </row>
    <row r="5078" spans="1:16" s="2" customFormat="1" ht="14.25" customHeight="1" outlineLevel="2" x14ac:dyDescent="0.2">
      <c r="A5078" s="217">
        <f t="shared" si="625"/>
        <v>5075</v>
      </c>
      <c r="B5078" s="57" t="s">
        <v>7140</v>
      </c>
      <c r="C5078" s="58" t="s">
        <v>6234</v>
      </c>
      <c r="D5078" s="58" t="s">
        <v>6066</v>
      </c>
      <c r="E5078" s="58" t="s">
        <v>25</v>
      </c>
      <c r="F5078" s="58" t="s">
        <v>35</v>
      </c>
      <c r="G5078" s="58" t="s">
        <v>86</v>
      </c>
      <c r="H5078" s="58" t="s">
        <v>6984</v>
      </c>
      <c r="I5078" s="58" t="s">
        <v>25</v>
      </c>
      <c r="J5078" s="58" t="s">
        <v>25</v>
      </c>
      <c r="K5078" s="57" t="s">
        <v>7141</v>
      </c>
      <c r="L5078" s="184">
        <v>0</v>
      </c>
      <c r="M5078" s="185">
        <v>30</v>
      </c>
      <c r="N5078" s="186">
        <v>30</v>
      </c>
      <c r="O5078" s="187">
        <f t="shared" si="626"/>
        <v>0</v>
      </c>
      <c r="P5078" s="59">
        <f t="shared" si="627"/>
        <v>100</v>
      </c>
    </row>
    <row r="5079" spans="1:16" s="2" customFormat="1" ht="14.25" customHeight="1" outlineLevel="2" x14ac:dyDescent="0.2">
      <c r="A5079" s="217">
        <f t="shared" si="625"/>
        <v>5076</v>
      </c>
      <c r="B5079" s="57" t="s">
        <v>7142</v>
      </c>
      <c r="C5079" s="58" t="s">
        <v>6234</v>
      </c>
      <c r="D5079" s="58" t="s">
        <v>6066</v>
      </c>
      <c r="E5079" s="58" t="s">
        <v>25</v>
      </c>
      <c r="F5079" s="58" t="s">
        <v>35</v>
      </c>
      <c r="G5079" s="58" t="s">
        <v>86</v>
      </c>
      <c r="H5079" s="58" t="s">
        <v>6984</v>
      </c>
      <c r="I5079" s="58" t="s">
        <v>25</v>
      </c>
      <c r="J5079" s="58" t="s">
        <v>25</v>
      </c>
      <c r="K5079" s="57" t="s">
        <v>7143</v>
      </c>
      <c r="L5079" s="184">
        <v>0</v>
      </c>
      <c r="M5079" s="185">
        <v>52</v>
      </c>
      <c r="N5079" s="186">
        <v>52</v>
      </c>
      <c r="O5079" s="187">
        <f t="shared" si="626"/>
        <v>0</v>
      </c>
      <c r="P5079" s="59">
        <f t="shared" si="627"/>
        <v>100</v>
      </c>
    </row>
    <row r="5080" spans="1:16" s="2" customFormat="1" ht="14.25" customHeight="1" outlineLevel="2" x14ac:dyDescent="0.2">
      <c r="A5080" s="217">
        <f t="shared" si="625"/>
        <v>5077</v>
      </c>
      <c r="B5080" s="57" t="s">
        <v>7144</v>
      </c>
      <c r="C5080" s="58" t="s">
        <v>6234</v>
      </c>
      <c r="D5080" s="58" t="s">
        <v>6066</v>
      </c>
      <c r="E5080" s="58" t="s">
        <v>25</v>
      </c>
      <c r="F5080" s="58" t="s">
        <v>35</v>
      </c>
      <c r="G5080" s="58" t="s">
        <v>86</v>
      </c>
      <c r="H5080" s="58" t="s">
        <v>6984</v>
      </c>
      <c r="I5080" s="58" t="s">
        <v>25</v>
      </c>
      <c r="J5080" s="58" t="s">
        <v>25</v>
      </c>
      <c r="K5080" s="57" t="s">
        <v>7145</v>
      </c>
      <c r="L5080" s="184">
        <v>0</v>
      </c>
      <c r="M5080" s="185">
        <v>50</v>
      </c>
      <c r="N5080" s="186">
        <v>50</v>
      </c>
      <c r="O5080" s="187">
        <f t="shared" si="626"/>
        <v>0</v>
      </c>
      <c r="P5080" s="59">
        <f t="shared" si="627"/>
        <v>100</v>
      </c>
    </row>
    <row r="5081" spans="1:16" s="2" customFormat="1" ht="14.25" customHeight="1" outlineLevel="2" x14ac:dyDescent="0.2">
      <c r="A5081" s="217">
        <f t="shared" si="625"/>
        <v>5078</v>
      </c>
      <c r="B5081" s="57" t="s">
        <v>7146</v>
      </c>
      <c r="C5081" s="58" t="s">
        <v>6234</v>
      </c>
      <c r="D5081" s="58" t="s">
        <v>6066</v>
      </c>
      <c r="E5081" s="58" t="s">
        <v>25</v>
      </c>
      <c r="F5081" s="58" t="s">
        <v>35</v>
      </c>
      <c r="G5081" s="58" t="s">
        <v>86</v>
      </c>
      <c r="H5081" s="58" t="s">
        <v>6984</v>
      </c>
      <c r="I5081" s="58" t="s">
        <v>25</v>
      </c>
      <c r="J5081" s="58" t="s">
        <v>25</v>
      </c>
      <c r="K5081" s="57" t="s">
        <v>7147</v>
      </c>
      <c r="L5081" s="184">
        <v>0</v>
      </c>
      <c r="M5081" s="185">
        <v>50</v>
      </c>
      <c r="N5081" s="186">
        <v>50</v>
      </c>
      <c r="O5081" s="187">
        <f t="shared" si="626"/>
        <v>0</v>
      </c>
      <c r="P5081" s="59">
        <f t="shared" si="627"/>
        <v>100</v>
      </c>
    </row>
    <row r="5082" spans="1:16" s="2" customFormat="1" ht="14.25" customHeight="1" outlineLevel="2" x14ac:dyDescent="0.2">
      <c r="A5082" s="217">
        <f t="shared" si="625"/>
        <v>5079</v>
      </c>
      <c r="B5082" s="57" t="s">
        <v>7148</v>
      </c>
      <c r="C5082" s="58" t="s">
        <v>6234</v>
      </c>
      <c r="D5082" s="58" t="s">
        <v>6066</v>
      </c>
      <c r="E5082" s="58" t="s">
        <v>25</v>
      </c>
      <c r="F5082" s="58" t="s">
        <v>35</v>
      </c>
      <c r="G5082" s="58" t="s">
        <v>86</v>
      </c>
      <c r="H5082" s="58" t="s">
        <v>6984</v>
      </c>
      <c r="I5082" s="58" t="s">
        <v>25</v>
      </c>
      <c r="J5082" s="58" t="s">
        <v>25</v>
      </c>
      <c r="K5082" s="57" t="s">
        <v>7149</v>
      </c>
      <c r="L5082" s="184">
        <v>0</v>
      </c>
      <c r="M5082" s="185">
        <v>40</v>
      </c>
      <c r="N5082" s="186">
        <v>40</v>
      </c>
      <c r="O5082" s="187">
        <f t="shared" si="626"/>
        <v>0</v>
      </c>
      <c r="P5082" s="59">
        <f t="shared" si="627"/>
        <v>100</v>
      </c>
    </row>
    <row r="5083" spans="1:16" s="2" customFormat="1" ht="14.25" customHeight="1" outlineLevel="2" x14ac:dyDescent="0.2">
      <c r="A5083" s="217">
        <f t="shared" si="625"/>
        <v>5080</v>
      </c>
      <c r="B5083" s="57" t="s">
        <v>7150</v>
      </c>
      <c r="C5083" s="58" t="s">
        <v>6234</v>
      </c>
      <c r="D5083" s="58" t="s">
        <v>6066</v>
      </c>
      <c r="E5083" s="58" t="s">
        <v>25</v>
      </c>
      <c r="F5083" s="58" t="s">
        <v>35</v>
      </c>
      <c r="G5083" s="58" t="s">
        <v>86</v>
      </c>
      <c r="H5083" s="58" t="s">
        <v>6984</v>
      </c>
      <c r="I5083" s="58" t="s">
        <v>25</v>
      </c>
      <c r="J5083" s="58" t="s">
        <v>25</v>
      </c>
      <c r="K5083" s="57" t="s">
        <v>7151</v>
      </c>
      <c r="L5083" s="184">
        <v>0</v>
      </c>
      <c r="M5083" s="185">
        <v>35</v>
      </c>
      <c r="N5083" s="186">
        <v>35</v>
      </c>
      <c r="O5083" s="187">
        <f t="shared" si="626"/>
        <v>0</v>
      </c>
      <c r="P5083" s="59">
        <f t="shared" si="627"/>
        <v>100</v>
      </c>
    </row>
    <row r="5084" spans="1:16" s="2" customFormat="1" ht="14.25" customHeight="1" outlineLevel="2" x14ac:dyDescent="0.2">
      <c r="A5084" s="217">
        <f t="shared" si="625"/>
        <v>5081</v>
      </c>
      <c r="B5084" s="57" t="s">
        <v>7152</v>
      </c>
      <c r="C5084" s="58" t="s">
        <v>6234</v>
      </c>
      <c r="D5084" s="58" t="s">
        <v>6066</v>
      </c>
      <c r="E5084" s="58" t="s">
        <v>25</v>
      </c>
      <c r="F5084" s="58" t="s">
        <v>35</v>
      </c>
      <c r="G5084" s="58" t="s">
        <v>86</v>
      </c>
      <c r="H5084" s="58" t="s">
        <v>6984</v>
      </c>
      <c r="I5084" s="58" t="s">
        <v>25</v>
      </c>
      <c r="J5084" s="58" t="s">
        <v>25</v>
      </c>
      <c r="K5084" s="57" t="s">
        <v>7153</v>
      </c>
      <c r="L5084" s="184">
        <v>0</v>
      </c>
      <c r="M5084" s="185">
        <v>30</v>
      </c>
      <c r="N5084" s="186">
        <v>30</v>
      </c>
      <c r="O5084" s="187">
        <f t="shared" si="626"/>
        <v>0</v>
      </c>
      <c r="P5084" s="59">
        <f t="shared" si="627"/>
        <v>100</v>
      </c>
    </row>
    <row r="5085" spans="1:16" s="2" customFormat="1" ht="14.25" customHeight="1" outlineLevel="2" x14ac:dyDescent="0.2">
      <c r="A5085" s="217">
        <f t="shared" si="625"/>
        <v>5082</v>
      </c>
      <c r="B5085" s="57" t="s">
        <v>7154</v>
      </c>
      <c r="C5085" s="58" t="s">
        <v>6234</v>
      </c>
      <c r="D5085" s="58" t="s">
        <v>6066</v>
      </c>
      <c r="E5085" s="58" t="s">
        <v>25</v>
      </c>
      <c r="F5085" s="58" t="s">
        <v>35</v>
      </c>
      <c r="G5085" s="58" t="s">
        <v>86</v>
      </c>
      <c r="H5085" s="58" t="s">
        <v>6984</v>
      </c>
      <c r="I5085" s="58" t="s">
        <v>25</v>
      </c>
      <c r="J5085" s="58" t="s">
        <v>25</v>
      </c>
      <c r="K5085" s="57" t="s">
        <v>7155</v>
      </c>
      <c r="L5085" s="184">
        <v>0</v>
      </c>
      <c r="M5085" s="185">
        <v>60</v>
      </c>
      <c r="N5085" s="186">
        <v>60</v>
      </c>
      <c r="O5085" s="187">
        <f t="shared" si="626"/>
        <v>0</v>
      </c>
      <c r="P5085" s="59">
        <f t="shared" si="627"/>
        <v>100</v>
      </c>
    </row>
    <row r="5086" spans="1:16" s="2" customFormat="1" ht="14.25" customHeight="1" outlineLevel="2" x14ac:dyDescent="0.2">
      <c r="A5086" s="217">
        <f t="shared" si="625"/>
        <v>5083</v>
      </c>
      <c r="B5086" s="57" t="s">
        <v>7156</v>
      </c>
      <c r="C5086" s="58" t="s">
        <v>6234</v>
      </c>
      <c r="D5086" s="58" t="s">
        <v>6066</v>
      </c>
      <c r="E5086" s="58" t="s">
        <v>25</v>
      </c>
      <c r="F5086" s="58" t="s">
        <v>35</v>
      </c>
      <c r="G5086" s="58" t="s">
        <v>86</v>
      </c>
      <c r="H5086" s="58" t="s">
        <v>6984</v>
      </c>
      <c r="I5086" s="58" t="s">
        <v>25</v>
      </c>
      <c r="J5086" s="58" t="s">
        <v>25</v>
      </c>
      <c r="K5086" s="57" t="s">
        <v>7157</v>
      </c>
      <c r="L5086" s="184">
        <v>0</v>
      </c>
      <c r="M5086" s="185">
        <v>50</v>
      </c>
      <c r="N5086" s="186">
        <v>50</v>
      </c>
      <c r="O5086" s="187">
        <f t="shared" si="626"/>
        <v>0</v>
      </c>
      <c r="P5086" s="59">
        <f t="shared" si="627"/>
        <v>100</v>
      </c>
    </row>
    <row r="5087" spans="1:16" s="2" customFormat="1" ht="28.5" outlineLevel="2" x14ac:dyDescent="0.2">
      <c r="A5087" s="217">
        <f t="shared" si="625"/>
        <v>5084</v>
      </c>
      <c r="B5087" s="57" t="s">
        <v>7158</v>
      </c>
      <c r="C5087" s="58" t="s">
        <v>6234</v>
      </c>
      <c r="D5087" s="58" t="s">
        <v>6066</v>
      </c>
      <c r="E5087" s="58" t="s">
        <v>25</v>
      </c>
      <c r="F5087" s="58" t="s">
        <v>35</v>
      </c>
      <c r="G5087" s="58" t="s">
        <v>86</v>
      </c>
      <c r="H5087" s="58" t="s">
        <v>6984</v>
      </c>
      <c r="I5087" s="58" t="s">
        <v>25</v>
      </c>
      <c r="J5087" s="58" t="s">
        <v>25</v>
      </c>
      <c r="K5087" s="57" t="s">
        <v>7159</v>
      </c>
      <c r="L5087" s="184">
        <v>0</v>
      </c>
      <c r="M5087" s="185">
        <v>30</v>
      </c>
      <c r="N5087" s="186">
        <v>30</v>
      </c>
      <c r="O5087" s="187">
        <f t="shared" si="626"/>
        <v>0</v>
      </c>
      <c r="P5087" s="59">
        <f t="shared" si="627"/>
        <v>100</v>
      </c>
    </row>
    <row r="5088" spans="1:16" s="2" customFormat="1" ht="28.5" outlineLevel="2" x14ac:dyDescent="0.2">
      <c r="A5088" s="217">
        <f t="shared" si="625"/>
        <v>5085</v>
      </c>
      <c r="B5088" s="57" t="s">
        <v>7160</v>
      </c>
      <c r="C5088" s="58" t="s">
        <v>6234</v>
      </c>
      <c r="D5088" s="58" t="s">
        <v>6066</v>
      </c>
      <c r="E5088" s="58" t="s">
        <v>25</v>
      </c>
      <c r="F5088" s="58" t="s">
        <v>35</v>
      </c>
      <c r="G5088" s="58" t="s">
        <v>86</v>
      </c>
      <c r="H5088" s="58" t="s">
        <v>6984</v>
      </c>
      <c r="I5088" s="58" t="s">
        <v>25</v>
      </c>
      <c r="J5088" s="58" t="s">
        <v>25</v>
      </c>
      <c r="K5088" s="57" t="s">
        <v>7161</v>
      </c>
      <c r="L5088" s="184">
        <v>0</v>
      </c>
      <c r="M5088" s="185">
        <v>59</v>
      </c>
      <c r="N5088" s="186">
        <v>59</v>
      </c>
      <c r="O5088" s="187">
        <f t="shared" si="626"/>
        <v>0</v>
      </c>
      <c r="P5088" s="59">
        <f t="shared" si="627"/>
        <v>100</v>
      </c>
    </row>
    <row r="5089" spans="1:16" s="2" customFormat="1" ht="14.25" customHeight="1" outlineLevel="2" x14ac:dyDescent="0.2">
      <c r="A5089" s="217">
        <f t="shared" si="625"/>
        <v>5086</v>
      </c>
      <c r="B5089" s="57" t="s">
        <v>7162</v>
      </c>
      <c r="C5089" s="58" t="s">
        <v>6234</v>
      </c>
      <c r="D5089" s="58" t="s">
        <v>6066</v>
      </c>
      <c r="E5089" s="58" t="s">
        <v>25</v>
      </c>
      <c r="F5089" s="58" t="s">
        <v>35</v>
      </c>
      <c r="G5089" s="58" t="s">
        <v>86</v>
      </c>
      <c r="H5089" s="58" t="s">
        <v>6984</v>
      </c>
      <c r="I5089" s="58" t="s">
        <v>25</v>
      </c>
      <c r="J5089" s="58" t="s">
        <v>25</v>
      </c>
      <c r="K5089" s="57" t="s">
        <v>7163</v>
      </c>
      <c r="L5089" s="184">
        <v>0</v>
      </c>
      <c r="M5089" s="185">
        <v>42</v>
      </c>
      <c r="N5089" s="186">
        <v>42</v>
      </c>
      <c r="O5089" s="187">
        <f t="shared" si="626"/>
        <v>0</v>
      </c>
      <c r="P5089" s="59">
        <f t="shared" si="627"/>
        <v>100</v>
      </c>
    </row>
    <row r="5090" spans="1:16" s="2" customFormat="1" ht="14.25" customHeight="1" outlineLevel="2" x14ac:dyDescent="0.2">
      <c r="A5090" s="217">
        <f t="shared" si="625"/>
        <v>5087</v>
      </c>
      <c r="B5090" s="57" t="s">
        <v>7164</v>
      </c>
      <c r="C5090" s="58" t="s">
        <v>6234</v>
      </c>
      <c r="D5090" s="58" t="s">
        <v>6066</v>
      </c>
      <c r="E5090" s="58" t="s">
        <v>25</v>
      </c>
      <c r="F5090" s="58" t="s">
        <v>35</v>
      </c>
      <c r="G5090" s="58" t="s">
        <v>86</v>
      </c>
      <c r="H5090" s="58" t="s">
        <v>6984</v>
      </c>
      <c r="I5090" s="58" t="s">
        <v>25</v>
      </c>
      <c r="J5090" s="58" t="s">
        <v>25</v>
      </c>
      <c r="K5090" s="57" t="s">
        <v>7165</v>
      </c>
      <c r="L5090" s="184">
        <v>0</v>
      </c>
      <c r="M5090" s="185">
        <v>50</v>
      </c>
      <c r="N5090" s="186">
        <v>50</v>
      </c>
      <c r="O5090" s="187">
        <f t="shared" si="626"/>
        <v>0</v>
      </c>
      <c r="P5090" s="59">
        <f t="shared" si="627"/>
        <v>100</v>
      </c>
    </row>
    <row r="5091" spans="1:16" s="2" customFormat="1" ht="14.25" customHeight="1" outlineLevel="2" x14ac:dyDescent="0.2">
      <c r="A5091" s="217">
        <f t="shared" si="625"/>
        <v>5088</v>
      </c>
      <c r="B5091" s="57" t="s">
        <v>7166</v>
      </c>
      <c r="C5091" s="58" t="s">
        <v>6234</v>
      </c>
      <c r="D5091" s="58" t="s">
        <v>6066</v>
      </c>
      <c r="E5091" s="58" t="s">
        <v>25</v>
      </c>
      <c r="F5091" s="58" t="s">
        <v>35</v>
      </c>
      <c r="G5091" s="58" t="s">
        <v>86</v>
      </c>
      <c r="H5091" s="58" t="s">
        <v>6984</v>
      </c>
      <c r="I5091" s="58" t="s">
        <v>25</v>
      </c>
      <c r="J5091" s="58" t="s">
        <v>25</v>
      </c>
      <c r="K5091" s="57" t="s">
        <v>7167</v>
      </c>
      <c r="L5091" s="184">
        <v>0</v>
      </c>
      <c r="M5091" s="185">
        <v>33</v>
      </c>
      <c r="N5091" s="186">
        <v>33</v>
      </c>
      <c r="O5091" s="187">
        <f t="shared" si="626"/>
        <v>0</v>
      </c>
      <c r="P5091" s="59">
        <f t="shared" si="627"/>
        <v>100</v>
      </c>
    </row>
    <row r="5092" spans="1:16" s="2" customFormat="1" ht="14.25" customHeight="1" outlineLevel="2" x14ac:dyDescent="0.2">
      <c r="A5092" s="217">
        <f t="shared" si="625"/>
        <v>5089</v>
      </c>
      <c r="B5092" s="57" t="s">
        <v>7168</v>
      </c>
      <c r="C5092" s="58" t="s">
        <v>6234</v>
      </c>
      <c r="D5092" s="58" t="s">
        <v>6066</v>
      </c>
      <c r="E5092" s="58" t="s">
        <v>25</v>
      </c>
      <c r="F5092" s="58" t="s">
        <v>35</v>
      </c>
      <c r="G5092" s="58" t="s">
        <v>86</v>
      </c>
      <c r="H5092" s="58" t="s">
        <v>6984</v>
      </c>
      <c r="I5092" s="58" t="s">
        <v>25</v>
      </c>
      <c r="J5092" s="58" t="s">
        <v>25</v>
      </c>
      <c r="K5092" s="57" t="s">
        <v>7169</v>
      </c>
      <c r="L5092" s="184">
        <v>0</v>
      </c>
      <c r="M5092" s="185">
        <v>55</v>
      </c>
      <c r="N5092" s="186">
        <v>55</v>
      </c>
      <c r="O5092" s="187">
        <f t="shared" si="626"/>
        <v>0</v>
      </c>
      <c r="P5092" s="59">
        <f t="shared" si="627"/>
        <v>100</v>
      </c>
    </row>
    <row r="5093" spans="1:16" s="2" customFormat="1" ht="14.25" customHeight="1" outlineLevel="2" x14ac:dyDescent="0.2">
      <c r="A5093" s="217">
        <f t="shared" si="625"/>
        <v>5090</v>
      </c>
      <c r="B5093" s="57" t="s">
        <v>7170</v>
      </c>
      <c r="C5093" s="58" t="s">
        <v>6234</v>
      </c>
      <c r="D5093" s="58" t="s">
        <v>6066</v>
      </c>
      <c r="E5093" s="58" t="s">
        <v>25</v>
      </c>
      <c r="F5093" s="58" t="s">
        <v>35</v>
      </c>
      <c r="G5093" s="58" t="s">
        <v>86</v>
      </c>
      <c r="H5093" s="58" t="s">
        <v>6984</v>
      </c>
      <c r="I5093" s="58" t="s">
        <v>25</v>
      </c>
      <c r="J5093" s="58" t="s">
        <v>25</v>
      </c>
      <c r="K5093" s="57" t="s">
        <v>7171</v>
      </c>
      <c r="L5093" s="184">
        <v>0</v>
      </c>
      <c r="M5093" s="185">
        <v>49</v>
      </c>
      <c r="N5093" s="186">
        <v>49</v>
      </c>
      <c r="O5093" s="187">
        <f t="shared" si="626"/>
        <v>0</v>
      </c>
      <c r="P5093" s="59">
        <f t="shared" si="627"/>
        <v>100</v>
      </c>
    </row>
    <row r="5094" spans="1:16" s="2" customFormat="1" ht="14.25" customHeight="1" outlineLevel="2" x14ac:dyDescent="0.2">
      <c r="A5094" s="217">
        <f t="shared" si="625"/>
        <v>5091</v>
      </c>
      <c r="B5094" s="57" t="s">
        <v>7172</v>
      </c>
      <c r="C5094" s="58" t="s">
        <v>6234</v>
      </c>
      <c r="D5094" s="58" t="s">
        <v>6066</v>
      </c>
      <c r="E5094" s="58" t="s">
        <v>25</v>
      </c>
      <c r="F5094" s="58" t="s">
        <v>35</v>
      </c>
      <c r="G5094" s="58" t="s">
        <v>86</v>
      </c>
      <c r="H5094" s="58" t="s">
        <v>6984</v>
      </c>
      <c r="I5094" s="58" t="s">
        <v>25</v>
      </c>
      <c r="J5094" s="58" t="s">
        <v>25</v>
      </c>
      <c r="K5094" s="57" t="s">
        <v>7173</v>
      </c>
      <c r="L5094" s="184">
        <v>0</v>
      </c>
      <c r="M5094" s="185">
        <v>50</v>
      </c>
      <c r="N5094" s="186">
        <v>50</v>
      </c>
      <c r="O5094" s="187">
        <f t="shared" si="626"/>
        <v>0</v>
      </c>
      <c r="P5094" s="59">
        <f t="shared" si="627"/>
        <v>100</v>
      </c>
    </row>
    <row r="5095" spans="1:16" s="2" customFormat="1" ht="28.5" outlineLevel="2" x14ac:dyDescent="0.2">
      <c r="A5095" s="217">
        <f t="shared" si="625"/>
        <v>5092</v>
      </c>
      <c r="B5095" s="57" t="s">
        <v>7174</v>
      </c>
      <c r="C5095" s="58" t="s">
        <v>6234</v>
      </c>
      <c r="D5095" s="58" t="s">
        <v>6066</v>
      </c>
      <c r="E5095" s="58" t="s">
        <v>25</v>
      </c>
      <c r="F5095" s="58" t="s">
        <v>35</v>
      </c>
      <c r="G5095" s="58" t="s">
        <v>86</v>
      </c>
      <c r="H5095" s="58" t="s">
        <v>6984</v>
      </c>
      <c r="I5095" s="58" t="s">
        <v>25</v>
      </c>
      <c r="J5095" s="58" t="s">
        <v>25</v>
      </c>
      <c r="K5095" s="57" t="s">
        <v>7175</v>
      </c>
      <c r="L5095" s="184">
        <v>0</v>
      </c>
      <c r="M5095" s="185">
        <v>30</v>
      </c>
      <c r="N5095" s="186">
        <v>30</v>
      </c>
      <c r="O5095" s="187">
        <f t="shared" si="626"/>
        <v>0</v>
      </c>
      <c r="P5095" s="59">
        <f t="shared" si="627"/>
        <v>100</v>
      </c>
    </row>
    <row r="5096" spans="1:16" s="2" customFormat="1" ht="14.25" customHeight="1" outlineLevel="2" x14ac:dyDescent="0.2">
      <c r="A5096" s="217">
        <f t="shared" si="625"/>
        <v>5093</v>
      </c>
      <c r="B5096" s="57" t="s">
        <v>7176</v>
      </c>
      <c r="C5096" s="58" t="s">
        <v>6234</v>
      </c>
      <c r="D5096" s="58" t="s">
        <v>6066</v>
      </c>
      <c r="E5096" s="58" t="s">
        <v>25</v>
      </c>
      <c r="F5096" s="58" t="s">
        <v>35</v>
      </c>
      <c r="G5096" s="58" t="s">
        <v>86</v>
      </c>
      <c r="H5096" s="58" t="s">
        <v>6984</v>
      </c>
      <c r="I5096" s="58" t="s">
        <v>25</v>
      </c>
      <c r="J5096" s="58" t="s">
        <v>25</v>
      </c>
      <c r="K5096" s="57" t="s">
        <v>7177</v>
      </c>
      <c r="L5096" s="184">
        <v>0</v>
      </c>
      <c r="M5096" s="185">
        <v>75</v>
      </c>
      <c r="N5096" s="186">
        <v>75</v>
      </c>
      <c r="O5096" s="187">
        <f t="shared" si="626"/>
        <v>0</v>
      </c>
      <c r="P5096" s="59">
        <f t="shared" si="627"/>
        <v>100</v>
      </c>
    </row>
    <row r="5097" spans="1:16" s="2" customFormat="1" ht="14.25" customHeight="1" outlineLevel="2" x14ac:dyDescent="0.2">
      <c r="A5097" s="217">
        <f t="shared" si="625"/>
        <v>5094</v>
      </c>
      <c r="B5097" s="57" t="s">
        <v>7178</v>
      </c>
      <c r="C5097" s="58" t="s">
        <v>6234</v>
      </c>
      <c r="D5097" s="58" t="s">
        <v>6066</v>
      </c>
      <c r="E5097" s="58" t="s">
        <v>25</v>
      </c>
      <c r="F5097" s="58" t="s">
        <v>35</v>
      </c>
      <c r="G5097" s="58" t="s">
        <v>86</v>
      </c>
      <c r="H5097" s="58" t="s">
        <v>6984</v>
      </c>
      <c r="I5097" s="58" t="s">
        <v>25</v>
      </c>
      <c r="J5097" s="58" t="s">
        <v>25</v>
      </c>
      <c r="K5097" s="57" t="s">
        <v>7179</v>
      </c>
      <c r="L5097" s="184">
        <v>0</v>
      </c>
      <c r="M5097" s="185">
        <v>50</v>
      </c>
      <c r="N5097" s="186">
        <v>50</v>
      </c>
      <c r="O5097" s="187">
        <f t="shared" si="626"/>
        <v>0</v>
      </c>
      <c r="P5097" s="59">
        <f t="shared" si="627"/>
        <v>100</v>
      </c>
    </row>
    <row r="5098" spans="1:16" s="2" customFormat="1" ht="14.25" customHeight="1" outlineLevel="2" x14ac:dyDescent="0.2">
      <c r="A5098" s="217">
        <f t="shared" si="625"/>
        <v>5095</v>
      </c>
      <c r="B5098" s="57" t="s">
        <v>7180</v>
      </c>
      <c r="C5098" s="58" t="s">
        <v>6234</v>
      </c>
      <c r="D5098" s="58" t="s">
        <v>6066</v>
      </c>
      <c r="E5098" s="58" t="s">
        <v>25</v>
      </c>
      <c r="F5098" s="58" t="s">
        <v>35</v>
      </c>
      <c r="G5098" s="58" t="s">
        <v>86</v>
      </c>
      <c r="H5098" s="58" t="s">
        <v>6984</v>
      </c>
      <c r="I5098" s="58" t="s">
        <v>25</v>
      </c>
      <c r="J5098" s="58" t="s">
        <v>25</v>
      </c>
      <c r="K5098" s="57" t="s">
        <v>7181</v>
      </c>
      <c r="L5098" s="184">
        <v>0</v>
      </c>
      <c r="M5098" s="185">
        <v>70</v>
      </c>
      <c r="N5098" s="186">
        <v>70</v>
      </c>
      <c r="O5098" s="187">
        <f t="shared" si="626"/>
        <v>0</v>
      </c>
      <c r="P5098" s="59">
        <f t="shared" si="627"/>
        <v>100</v>
      </c>
    </row>
    <row r="5099" spans="1:16" s="2" customFormat="1" ht="14.25" customHeight="1" outlineLevel="2" x14ac:dyDescent="0.2">
      <c r="A5099" s="217">
        <f t="shared" si="625"/>
        <v>5096</v>
      </c>
      <c r="B5099" s="57" t="s">
        <v>7182</v>
      </c>
      <c r="C5099" s="58" t="s">
        <v>6234</v>
      </c>
      <c r="D5099" s="58" t="s">
        <v>6066</v>
      </c>
      <c r="E5099" s="58" t="s">
        <v>25</v>
      </c>
      <c r="F5099" s="58" t="s">
        <v>35</v>
      </c>
      <c r="G5099" s="58" t="s">
        <v>86</v>
      </c>
      <c r="H5099" s="58" t="s">
        <v>6984</v>
      </c>
      <c r="I5099" s="58" t="s">
        <v>25</v>
      </c>
      <c r="J5099" s="58" t="s">
        <v>25</v>
      </c>
      <c r="K5099" s="57" t="s">
        <v>7183</v>
      </c>
      <c r="L5099" s="184">
        <v>0</v>
      </c>
      <c r="M5099" s="185">
        <v>50</v>
      </c>
      <c r="N5099" s="186">
        <v>50</v>
      </c>
      <c r="O5099" s="187">
        <f t="shared" si="626"/>
        <v>0</v>
      </c>
      <c r="P5099" s="59">
        <f t="shared" si="627"/>
        <v>100</v>
      </c>
    </row>
    <row r="5100" spans="1:16" s="2" customFormat="1" ht="28.5" outlineLevel="2" x14ac:dyDescent="0.2">
      <c r="A5100" s="217">
        <f t="shared" si="625"/>
        <v>5097</v>
      </c>
      <c r="B5100" s="57" t="s">
        <v>7184</v>
      </c>
      <c r="C5100" s="58" t="s">
        <v>6234</v>
      </c>
      <c r="D5100" s="58" t="s">
        <v>6066</v>
      </c>
      <c r="E5100" s="58" t="s">
        <v>25</v>
      </c>
      <c r="F5100" s="58" t="s">
        <v>35</v>
      </c>
      <c r="G5100" s="58" t="s">
        <v>86</v>
      </c>
      <c r="H5100" s="58" t="s">
        <v>6984</v>
      </c>
      <c r="I5100" s="58" t="s">
        <v>25</v>
      </c>
      <c r="J5100" s="58" t="s">
        <v>25</v>
      </c>
      <c r="K5100" s="57" t="s">
        <v>7185</v>
      </c>
      <c r="L5100" s="184">
        <v>0</v>
      </c>
      <c r="M5100" s="185">
        <v>30</v>
      </c>
      <c r="N5100" s="186">
        <v>30</v>
      </c>
      <c r="O5100" s="187">
        <f t="shared" si="626"/>
        <v>0</v>
      </c>
      <c r="P5100" s="59">
        <f t="shared" si="627"/>
        <v>100</v>
      </c>
    </row>
    <row r="5101" spans="1:16" s="2" customFormat="1" ht="14.25" customHeight="1" outlineLevel="2" x14ac:dyDescent="0.2">
      <c r="A5101" s="217">
        <f t="shared" si="625"/>
        <v>5098</v>
      </c>
      <c r="B5101" s="57" t="s">
        <v>7186</v>
      </c>
      <c r="C5101" s="58" t="s">
        <v>6234</v>
      </c>
      <c r="D5101" s="58" t="s">
        <v>6066</v>
      </c>
      <c r="E5101" s="58" t="s">
        <v>25</v>
      </c>
      <c r="F5101" s="58" t="s">
        <v>35</v>
      </c>
      <c r="G5101" s="58" t="s">
        <v>86</v>
      </c>
      <c r="H5101" s="58" t="s">
        <v>6984</v>
      </c>
      <c r="I5101" s="58" t="s">
        <v>25</v>
      </c>
      <c r="J5101" s="58" t="s">
        <v>25</v>
      </c>
      <c r="K5101" s="57" t="s">
        <v>7187</v>
      </c>
      <c r="L5101" s="184">
        <v>0</v>
      </c>
      <c r="M5101" s="185">
        <v>50</v>
      </c>
      <c r="N5101" s="186">
        <v>50</v>
      </c>
      <c r="O5101" s="187">
        <f t="shared" si="626"/>
        <v>0</v>
      </c>
      <c r="P5101" s="59">
        <f t="shared" si="627"/>
        <v>100</v>
      </c>
    </row>
    <row r="5102" spans="1:16" s="2" customFormat="1" ht="14.25" customHeight="1" outlineLevel="2" x14ac:dyDescent="0.2">
      <c r="A5102" s="217">
        <f t="shared" si="625"/>
        <v>5099</v>
      </c>
      <c r="B5102" s="57" t="s">
        <v>7188</v>
      </c>
      <c r="C5102" s="58" t="s">
        <v>6234</v>
      </c>
      <c r="D5102" s="58" t="s">
        <v>6066</v>
      </c>
      <c r="E5102" s="58" t="s">
        <v>25</v>
      </c>
      <c r="F5102" s="58" t="s">
        <v>35</v>
      </c>
      <c r="G5102" s="58" t="s">
        <v>86</v>
      </c>
      <c r="H5102" s="58" t="s">
        <v>6984</v>
      </c>
      <c r="I5102" s="58" t="s">
        <v>25</v>
      </c>
      <c r="J5102" s="58" t="s">
        <v>25</v>
      </c>
      <c r="K5102" s="57" t="s">
        <v>7189</v>
      </c>
      <c r="L5102" s="184">
        <v>0</v>
      </c>
      <c r="M5102" s="185">
        <v>50</v>
      </c>
      <c r="N5102" s="186">
        <v>50</v>
      </c>
      <c r="O5102" s="187">
        <f t="shared" si="626"/>
        <v>0</v>
      </c>
      <c r="P5102" s="59">
        <f t="shared" si="627"/>
        <v>100</v>
      </c>
    </row>
    <row r="5103" spans="1:16" s="2" customFormat="1" ht="28.5" outlineLevel="2" x14ac:dyDescent="0.2">
      <c r="A5103" s="217">
        <f t="shared" si="625"/>
        <v>5100</v>
      </c>
      <c r="B5103" s="57" t="s">
        <v>7190</v>
      </c>
      <c r="C5103" s="58" t="s">
        <v>6234</v>
      </c>
      <c r="D5103" s="58" t="s">
        <v>6066</v>
      </c>
      <c r="E5103" s="58" t="s">
        <v>25</v>
      </c>
      <c r="F5103" s="58" t="s">
        <v>35</v>
      </c>
      <c r="G5103" s="58" t="s">
        <v>86</v>
      </c>
      <c r="H5103" s="58" t="s">
        <v>6984</v>
      </c>
      <c r="I5103" s="58" t="s">
        <v>25</v>
      </c>
      <c r="J5103" s="58" t="s">
        <v>25</v>
      </c>
      <c r="K5103" s="57" t="s">
        <v>7191</v>
      </c>
      <c r="L5103" s="184">
        <v>0</v>
      </c>
      <c r="M5103" s="185">
        <v>35</v>
      </c>
      <c r="N5103" s="186">
        <v>35</v>
      </c>
      <c r="O5103" s="187">
        <f t="shared" si="626"/>
        <v>0</v>
      </c>
      <c r="P5103" s="59">
        <f t="shared" si="627"/>
        <v>100</v>
      </c>
    </row>
    <row r="5104" spans="1:16" s="2" customFormat="1" ht="14.25" customHeight="1" outlineLevel="2" x14ac:dyDescent="0.2">
      <c r="A5104" s="217">
        <f t="shared" si="625"/>
        <v>5101</v>
      </c>
      <c r="B5104" s="57" t="s">
        <v>7192</v>
      </c>
      <c r="C5104" s="58" t="s">
        <v>6234</v>
      </c>
      <c r="D5104" s="58" t="s">
        <v>6066</v>
      </c>
      <c r="E5104" s="58" t="s">
        <v>25</v>
      </c>
      <c r="F5104" s="58" t="s">
        <v>35</v>
      </c>
      <c r="G5104" s="58" t="s">
        <v>86</v>
      </c>
      <c r="H5104" s="58" t="s">
        <v>6984</v>
      </c>
      <c r="I5104" s="58" t="s">
        <v>25</v>
      </c>
      <c r="J5104" s="58" t="s">
        <v>25</v>
      </c>
      <c r="K5104" s="57" t="s">
        <v>7193</v>
      </c>
      <c r="L5104" s="184">
        <v>0</v>
      </c>
      <c r="M5104" s="185">
        <v>35</v>
      </c>
      <c r="N5104" s="186">
        <v>35</v>
      </c>
      <c r="O5104" s="187">
        <f t="shared" si="626"/>
        <v>0</v>
      </c>
      <c r="P5104" s="59">
        <f t="shared" si="627"/>
        <v>100</v>
      </c>
    </row>
    <row r="5105" spans="1:16" s="2" customFormat="1" ht="14.25" customHeight="1" outlineLevel="2" x14ac:dyDescent="0.2">
      <c r="A5105" s="217">
        <f t="shared" si="625"/>
        <v>5102</v>
      </c>
      <c r="B5105" s="57" t="s">
        <v>7194</v>
      </c>
      <c r="C5105" s="58" t="s">
        <v>6234</v>
      </c>
      <c r="D5105" s="58" t="s">
        <v>6066</v>
      </c>
      <c r="E5105" s="58" t="s">
        <v>25</v>
      </c>
      <c r="F5105" s="58" t="s">
        <v>35</v>
      </c>
      <c r="G5105" s="58" t="s">
        <v>86</v>
      </c>
      <c r="H5105" s="58" t="s">
        <v>6984</v>
      </c>
      <c r="I5105" s="58" t="s">
        <v>25</v>
      </c>
      <c r="J5105" s="58" t="s">
        <v>25</v>
      </c>
      <c r="K5105" s="57" t="s">
        <v>7195</v>
      </c>
      <c r="L5105" s="184">
        <v>0</v>
      </c>
      <c r="M5105" s="185">
        <v>50</v>
      </c>
      <c r="N5105" s="186">
        <v>50</v>
      </c>
      <c r="O5105" s="187">
        <f t="shared" si="626"/>
        <v>0</v>
      </c>
      <c r="P5105" s="59">
        <f t="shared" si="627"/>
        <v>100</v>
      </c>
    </row>
    <row r="5106" spans="1:16" s="2" customFormat="1" ht="14.25" customHeight="1" outlineLevel="2" x14ac:dyDescent="0.2">
      <c r="A5106" s="217">
        <f t="shared" si="625"/>
        <v>5103</v>
      </c>
      <c r="B5106" s="57" t="s">
        <v>7196</v>
      </c>
      <c r="C5106" s="58" t="s">
        <v>6234</v>
      </c>
      <c r="D5106" s="58" t="s">
        <v>6066</v>
      </c>
      <c r="E5106" s="58" t="s">
        <v>25</v>
      </c>
      <c r="F5106" s="58" t="s">
        <v>35</v>
      </c>
      <c r="G5106" s="58" t="s">
        <v>86</v>
      </c>
      <c r="H5106" s="58" t="s">
        <v>6984</v>
      </c>
      <c r="I5106" s="58" t="s">
        <v>25</v>
      </c>
      <c r="J5106" s="58" t="s">
        <v>25</v>
      </c>
      <c r="K5106" s="57" t="s">
        <v>7197</v>
      </c>
      <c r="L5106" s="184">
        <v>0</v>
      </c>
      <c r="M5106" s="185">
        <v>65</v>
      </c>
      <c r="N5106" s="186">
        <v>65</v>
      </c>
      <c r="O5106" s="187">
        <f t="shared" si="626"/>
        <v>0</v>
      </c>
      <c r="P5106" s="59">
        <f t="shared" si="627"/>
        <v>100</v>
      </c>
    </row>
    <row r="5107" spans="1:16" s="2" customFormat="1" ht="28.5" outlineLevel="2" x14ac:dyDescent="0.2">
      <c r="A5107" s="217">
        <f t="shared" si="625"/>
        <v>5104</v>
      </c>
      <c r="B5107" s="57" t="s">
        <v>7198</v>
      </c>
      <c r="C5107" s="58" t="s">
        <v>6234</v>
      </c>
      <c r="D5107" s="58" t="s">
        <v>6066</v>
      </c>
      <c r="E5107" s="58" t="s">
        <v>25</v>
      </c>
      <c r="F5107" s="58" t="s">
        <v>35</v>
      </c>
      <c r="G5107" s="58" t="s">
        <v>86</v>
      </c>
      <c r="H5107" s="58" t="s">
        <v>6984</v>
      </c>
      <c r="I5107" s="58" t="s">
        <v>25</v>
      </c>
      <c r="J5107" s="58" t="s">
        <v>25</v>
      </c>
      <c r="K5107" s="57" t="s">
        <v>7199</v>
      </c>
      <c r="L5107" s="184">
        <v>0</v>
      </c>
      <c r="M5107" s="185">
        <v>53</v>
      </c>
      <c r="N5107" s="186">
        <v>53</v>
      </c>
      <c r="O5107" s="187">
        <f t="shared" si="626"/>
        <v>0</v>
      </c>
      <c r="P5107" s="59">
        <f t="shared" si="627"/>
        <v>100</v>
      </c>
    </row>
    <row r="5108" spans="1:16" s="2" customFormat="1" ht="14.25" customHeight="1" outlineLevel="2" x14ac:dyDescent="0.2">
      <c r="A5108" s="217">
        <f t="shared" si="625"/>
        <v>5105</v>
      </c>
      <c r="B5108" s="57" t="s">
        <v>7200</v>
      </c>
      <c r="C5108" s="58" t="s">
        <v>6234</v>
      </c>
      <c r="D5108" s="58" t="s">
        <v>6066</v>
      </c>
      <c r="E5108" s="58" t="s">
        <v>25</v>
      </c>
      <c r="F5108" s="58" t="s">
        <v>35</v>
      </c>
      <c r="G5108" s="58" t="s">
        <v>86</v>
      </c>
      <c r="H5108" s="58" t="s">
        <v>6984</v>
      </c>
      <c r="I5108" s="58" t="s">
        <v>25</v>
      </c>
      <c r="J5108" s="58" t="s">
        <v>25</v>
      </c>
      <c r="K5108" s="57" t="s">
        <v>7201</v>
      </c>
      <c r="L5108" s="184">
        <v>0</v>
      </c>
      <c r="M5108" s="185">
        <v>75</v>
      </c>
      <c r="N5108" s="186">
        <v>75</v>
      </c>
      <c r="O5108" s="187">
        <f t="shared" si="626"/>
        <v>0</v>
      </c>
      <c r="P5108" s="59">
        <f t="shared" si="627"/>
        <v>100</v>
      </c>
    </row>
    <row r="5109" spans="1:16" s="2" customFormat="1" ht="14.25" customHeight="1" outlineLevel="2" x14ac:dyDescent="0.2">
      <c r="A5109" s="217">
        <f t="shared" si="625"/>
        <v>5106</v>
      </c>
      <c r="B5109" s="57" t="s">
        <v>7202</v>
      </c>
      <c r="C5109" s="58" t="s">
        <v>6234</v>
      </c>
      <c r="D5109" s="58" t="s">
        <v>6066</v>
      </c>
      <c r="E5109" s="58" t="s">
        <v>25</v>
      </c>
      <c r="F5109" s="58" t="s">
        <v>35</v>
      </c>
      <c r="G5109" s="58" t="s">
        <v>86</v>
      </c>
      <c r="H5109" s="58" t="s">
        <v>6984</v>
      </c>
      <c r="I5109" s="58" t="s">
        <v>25</v>
      </c>
      <c r="J5109" s="58" t="s">
        <v>25</v>
      </c>
      <c r="K5109" s="57" t="s">
        <v>7203</v>
      </c>
      <c r="L5109" s="184">
        <v>0</v>
      </c>
      <c r="M5109" s="185">
        <v>65</v>
      </c>
      <c r="N5109" s="186">
        <v>65</v>
      </c>
      <c r="O5109" s="187">
        <f t="shared" si="626"/>
        <v>0</v>
      </c>
      <c r="P5109" s="59">
        <f t="shared" si="627"/>
        <v>100</v>
      </c>
    </row>
    <row r="5110" spans="1:16" s="2" customFormat="1" ht="14.25" customHeight="1" outlineLevel="2" x14ac:dyDescent="0.2">
      <c r="A5110" s="217">
        <f t="shared" si="625"/>
        <v>5107</v>
      </c>
      <c r="B5110" s="57" t="s">
        <v>7204</v>
      </c>
      <c r="C5110" s="58" t="s">
        <v>6234</v>
      </c>
      <c r="D5110" s="58" t="s">
        <v>6066</v>
      </c>
      <c r="E5110" s="58" t="s">
        <v>25</v>
      </c>
      <c r="F5110" s="58" t="s">
        <v>35</v>
      </c>
      <c r="G5110" s="58" t="s">
        <v>86</v>
      </c>
      <c r="H5110" s="58" t="s">
        <v>6984</v>
      </c>
      <c r="I5110" s="58" t="s">
        <v>25</v>
      </c>
      <c r="J5110" s="58" t="s">
        <v>25</v>
      </c>
      <c r="K5110" s="57" t="s">
        <v>7205</v>
      </c>
      <c r="L5110" s="184">
        <v>0</v>
      </c>
      <c r="M5110" s="185">
        <v>30</v>
      </c>
      <c r="N5110" s="186">
        <v>30</v>
      </c>
      <c r="O5110" s="187">
        <f t="shared" si="626"/>
        <v>0</v>
      </c>
      <c r="P5110" s="59">
        <f t="shared" si="627"/>
        <v>100</v>
      </c>
    </row>
    <row r="5111" spans="1:16" s="2" customFormat="1" ht="14.25" customHeight="1" outlineLevel="2" x14ac:dyDescent="0.2">
      <c r="A5111" s="217">
        <f t="shared" si="625"/>
        <v>5108</v>
      </c>
      <c r="B5111" s="57" t="s">
        <v>7206</v>
      </c>
      <c r="C5111" s="58" t="s">
        <v>6234</v>
      </c>
      <c r="D5111" s="58" t="s">
        <v>6066</v>
      </c>
      <c r="E5111" s="58" t="s">
        <v>25</v>
      </c>
      <c r="F5111" s="58" t="s">
        <v>35</v>
      </c>
      <c r="G5111" s="58" t="s">
        <v>86</v>
      </c>
      <c r="H5111" s="58" t="s">
        <v>6984</v>
      </c>
      <c r="I5111" s="58" t="s">
        <v>25</v>
      </c>
      <c r="J5111" s="58" t="s">
        <v>25</v>
      </c>
      <c r="K5111" s="57" t="s">
        <v>7207</v>
      </c>
      <c r="L5111" s="184">
        <v>0</v>
      </c>
      <c r="M5111" s="185">
        <v>62</v>
      </c>
      <c r="N5111" s="186">
        <v>62</v>
      </c>
      <c r="O5111" s="187">
        <f t="shared" si="626"/>
        <v>0</v>
      </c>
      <c r="P5111" s="59">
        <f t="shared" si="627"/>
        <v>100</v>
      </c>
    </row>
    <row r="5112" spans="1:16" s="2" customFormat="1" ht="14.25" customHeight="1" outlineLevel="2" x14ac:dyDescent="0.2">
      <c r="A5112" s="217">
        <f t="shared" si="625"/>
        <v>5109</v>
      </c>
      <c r="B5112" s="57" t="s">
        <v>7208</v>
      </c>
      <c r="C5112" s="58" t="s">
        <v>6234</v>
      </c>
      <c r="D5112" s="58" t="s">
        <v>6066</v>
      </c>
      <c r="E5112" s="58" t="s">
        <v>25</v>
      </c>
      <c r="F5112" s="58" t="s">
        <v>35</v>
      </c>
      <c r="G5112" s="58" t="s">
        <v>86</v>
      </c>
      <c r="H5112" s="58" t="s">
        <v>6984</v>
      </c>
      <c r="I5112" s="58" t="s">
        <v>25</v>
      </c>
      <c r="J5112" s="58" t="s">
        <v>25</v>
      </c>
      <c r="K5112" s="57" t="s">
        <v>7209</v>
      </c>
      <c r="L5112" s="184">
        <v>0</v>
      </c>
      <c r="M5112" s="185">
        <v>55</v>
      </c>
      <c r="N5112" s="186">
        <v>55</v>
      </c>
      <c r="O5112" s="187">
        <f t="shared" si="626"/>
        <v>0</v>
      </c>
      <c r="P5112" s="59">
        <f t="shared" si="627"/>
        <v>100</v>
      </c>
    </row>
    <row r="5113" spans="1:16" s="2" customFormat="1" ht="14.25" customHeight="1" outlineLevel="2" x14ac:dyDescent="0.2">
      <c r="A5113" s="217">
        <f t="shared" si="625"/>
        <v>5110</v>
      </c>
      <c r="B5113" s="57" t="s">
        <v>7210</v>
      </c>
      <c r="C5113" s="58" t="s">
        <v>6234</v>
      </c>
      <c r="D5113" s="58" t="s">
        <v>6066</v>
      </c>
      <c r="E5113" s="58" t="s">
        <v>25</v>
      </c>
      <c r="F5113" s="58" t="s">
        <v>35</v>
      </c>
      <c r="G5113" s="58" t="s">
        <v>86</v>
      </c>
      <c r="H5113" s="58" t="s">
        <v>6984</v>
      </c>
      <c r="I5113" s="58" t="s">
        <v>25</v>
      </c>
      <c r="J5113" s="58" t="s">
        <v>25</v>
      </c>
      <c r="K5113" s="57" t="s">
        <v>7211</v>
      </c>
      <c r="L5113" s="184">
        <v>0</v>
      </c>
      <c r="M5113" s="185">
        <v>50</v>
      </c>
      <c r="N5113" s="186">
        <v>50</v>
      </c>
      <c r="O5113" s="187">
        <f t="shared" si="626"/>
        <v>0</v>
      </c>
      <c r="P5113" s="59">
        <f t="shared" si="627"/>
        <v>100</v>
      </c>
    </row>
    <row r="5114" spans="1:16" s="2" customFormat="1" ht="28.5" outlineLevel="2" x14ac:dyDescent="0.2">
      <c r="A5114" s="217">
        <f t="shared" si="625"/>
        <v>5111</v>
      </c>
      <c r="B5114" s="57" t="s">
        <v>7212</v>
      </c>
      <c r="C5114" s="58" t="s">
        <v>6234</v>
      </c>
      <c r="D5114" s="58" t="s">
        <v>6066</v>
      </c>
      <c r="E5114" s="58" t="s">
        <v>25</v>
      </c>
      <c r="F5114" s="58" t="s">
        <v>35</v>
      </c>
      <c r="G5114" s="58" t="s">
        <v>86</v>
      </c>
      <c r="H5114" s="58" t="s">
        <v>6984</v>
      </c>
      <c r="I5114" s="58" t="s">
        <v>25</v>
      </c>
      <c r="J5114" s="58" t="s">
        <v>25</v>
      </c>
      <c r="K5114" s="57" t="s">
        <v>7213</v>
      </c>
      <c r="L5114" s="184">
        <v>0</v>
      </c>
      <c r="M5114" s="185">
        <v>30</v>
      </c>
      <c r="N5114" s="186">
        <v>30</v>
      </c>
      <c r="O5114" s="187">
        <f t="shared" si="626"/>
        <v>0</v>
      </c>
      <c r="P5114" s="59">
        <f t="shared" si="627"/>
        <v>100</v>
      </c>
    </row>
    <row r="5115" spans="1:16" s="2" customFormat="1" ht="14.25" customHeight="1" outlineLevel="2" x14ac:dyDescent="0.2">
      <c r="A5115" s="217">
        <f t="shared" si="625"/>
        <v>5112</v>
      </c>
      <c r="B5115" s="57" t="s">
        <v>7214</v>
      </c>
      <c r="C5115" s="58" t="s">
        <v>6234</v>
      </c>
      <c r="D5115" s="58" t="s">
        <v>6066</v>
      </c>
      <c r="E5115" s="58" t="s">
        <v>25</v>
      </c>
      <c r="F5115" s="58" t="s">
        <v>35</v>
      </c>
      <c r="G5115" s="58" t="s">
        <v>86</v>
      </c>
      <c r="H5115" s="58" t="s">
        <v>6984</v>
      </c>
      <c r="I5115" s="58" t="s">
        <v>25</v>
      </c>
      <c r="J5115" s="58" t="s">
        <v>25</v>
      </c>
      <c r="K5115" s="57" t="s">
        <v>7215</v>
      </c>
      <c r="L5115" s="184">
        <v>0</v>
      </c>
      <c r="M5115" s="185">
        <v>40</v>
      </c>
      <c r="N5115" s="186">
        <v>40</v>
      </c>
      <c r="O5115" s="187">
        <f t="shared" si="626"/>
        <v>0</v>
      </c>
      <c r="P5115" s="59">
        <f t="shared" si="627"/>
        <v>100</v>
      </c>
    </row>
    <row r="5116" spans="1:16" s="2" customFormat="1" ht="14.25" customHeight="1" outlineLevel="2" x14ac:dyDescent="0.2">
      <c r="A5116" s="217">
        <f t="shared" si="625"/>
        <v>5113</v>
      </c>
      <c r="B5116" s="57" t="s">
        <v>7216</v>
      </c>
      <c r="C5116" s="58" t="s">
        <v>6234</v>
      </c>
      <c r="D5116" s="58" t="s">
        <v>6066</v>
      </c>
      <c r="E5116" s="58" t="s">
        <v>25</v>
      </c>
      <c r="F5116" s="58" t="s">
        <v>35</v>
      </c>
      <c r="G5116" s="58" t="s">
        <v>86</v>
      </c>
      <c r="H5116" s="58" t="s">
        <v>6984</v>
      </c>
      <c r="I5116" s="58" t="s">
        <v>25</v>
      </c>
      <c r="J5116" s="58" t="s">
        <v>25</v>
      </c>
      <c r="K5116" s="57" t="s">
        <v>7217</v>
      </c>
      <c r="L5116" s="184">
        <v>0</v>
      </c>
      <c r="M5116" s="185">
        <v>30</v>
      </c>
      <c r="N5116" s="186">
        <v>30</v>
      </c>
      <c r="O5116" s="187">
        <f t="shared" si="626"/>
        <v>0</v>
      </c>
      <c r="P5116" s="59">
        <f t="shared" si="627"/>
        <v>100</v>
      </c>
    </row>
    <row r="5117" spans="1:16" s="2" customFormat="1" ht="14.25" customHeight="1" outlineLevel="2" x14ac:dyDescent="0.2">
      <c r="A5117" s="217">
        <f t="shared" si="625"/>
        <v>5114</v>
      </c>
      <c r="B5117" s="57" t="s">
        <v>7218</v>
      </c>
      <c r="C5117" s="58" t="s">
        <v>6234</v>
      </c>
      <c r="D5117" s="58" t="s">
        <v>6066</v>
      </c>
      <c r="E5117" s="58" t="s">
        <v>25</v>
      </c>
      <c r="F5117" s="58" t="s">
        <v>35</v>
      </c>
      <c r="G5117" s="58" t="s">
        <v>86</v>
      </c>
      <c r="H5117" s="58" t="s">
        <v>6984</v>
      </c>
      <c r="I5117" s="58" t="s">
        <v>25</v>
      </c>
      <c r="J5117" s="58" t="s">
        <v>25</v>
      </c>
      <c r="K5117" s="57" t="s">
        <v>7219</v>
      </c>
      <c r="L5117" s="184">
        <v>0</v>
      </c>
      <c r="M5117" s="185">
        <v>55</v>
      </c>
      <c r="N5117" s="186">
        <v>55</v>
      </c>
      <c r="O5117" s="187">
        <f t="shared" si="626"/>
        <v>0</v>
      </c>
      <c r="P5117" s="59">
        <f t="shared" si="627"/>
        <v>100</v>
      </c>
    </row>
    <row r="5118" spans="1:16" s="2" customFormat="1" ht="14.25" customHeight="1" outlineLevel="2" x14ac:dyDescent="0.2">
      <c r="A5118" s="217">
        <f t="shared" si="625"/>
        <v>5115</v>
      </c>
      <c r="B5118" s="57" t="s">
        <v>7220</v>
      </c>
      <c r="C5118" s="58" t="s">
        <v>6234</v>
      </c>
      <c r="D5118" s="58" t="s">
        <v>6066</v>
      </c>
      <c r="E5118" s="58" t="s">
        <v>25</v>
      </c>
      <c r="F5118" s="58" t="s">
        <v>35</v>
      </c>
      <c r="G5118" s="58" t="s">
        <v>86</v>
      </c>
      <c r="H5118" s="58" t="s">
        <v>6984</v>
      </c>
      <c r="I5118" s="58" t="s">
        <v>25</v>
      </c>
      <c r="J5118" s="58" t="s">
        <v>25</v>
      </c>
      <c r="K5118" s="57" t="s">
        <v>7221</v>
      </c>
      <c r="L5118" s="184">
        <v>0</v>
      </c>
      <c r="M5118" s="185">
        <v>30</v>
      </c>
      <c r="N5118" s="186">
        <v>30</v>
      </c>
      <c r="O5118" s="187">
        <f t="shared" si="626"/>
        <v>0</v>
      </c>
      <c r="P5118" s="59">
        <f t="shared" si="627"/>
        <v>100</v>
      </c>
    </row>
    <row r="5119" spans="1:16" s="2" customFormat="1" ht="14.25" customHeight="1" outlineLevel="2" x14ac:dyDescent="0.2">
      <c r="A5119" s="217">
        <f t="shared" si="625"/>
        <v>5116</v>
      </c>
      <c r="B5119" s="57" t="s">
        <v>7222</v>
      </c>
      <c r="C5119" s="58" t="s">
        <v>6234</v>
      </c>
      <c r="D5119" s="58" t="s">
        <v>6066</v>
      </c>
      <c r="E5119" s="58" t="s">
        <v>25</v>
      </c>
      <c r="F5119" s="58" t="s">
        <v>35</v>
      </c>
      <c r="G5119" s="58" t="s">
        <v>86</v>
      </c>
      <c r="H5119" s="58" t="s">
        <v>6984</v>
      </c>
      <c r="I5119" s="58" t="s">
        <v>25</v>
      </c>
      <c r="J5119" s="58" t="s">
        <v>25</v>
      </c>
      <c r="K5119" s="57" t="s">
        <v>7223</v>
      </c>
      <c r="L5119" s="184">
        <v>0</v>
      </c>
      <c r="M5119" s="185">
        <v>30</v>
      </c>
      <c r="N5119" s="186">
        <v>30</v>
      </c>
      <c r="O5119" s="187">
        <f t="shared" si="626"/>
        <v>0</v>
      </c>
      <c r="P5119" s="59">
        <f t="shared" si="627"/>
        <v>100</v>
      </c>
    </row>
    <row r="5120" spans="1:16" s="2" customFormat="1" ht="28.5" outlineLevel="2" x14ac:dyDescent="0.2">
      <c r="A5120" s="217">
        <f t="shared" si="625"/>
        <v>5117</v>
      </c>
      <c r="B5120" s="57" t="s">
        <v>7224</v>
      </c>
      <c r="C5120" s="58" t="s">
        <v>6234</v>
      </c>
      <c r="D5120" s="58" t="s">
        <v>6066</v>
      </c>
      <c r="E5120" s="58" t="s">
        <v>25</v>
      </c>
      <c r="F5120" s="58" t="s">
        <v>35</v>
      </c>
      <c r="G5120" s="58" t="s">
        <v>86</v>
      </c>
      <c r="H5120" s="58" t="s">
        <v>6984</v>
      </c>
      <c r="I5120" s="58" t="s">
        <v>25</v>
      </c>
      <c r="J5120" s="58" t="s">
        <v>25</v>
      </c>
      <c r="K5120" s="57" t="s">
        <v>7225</v>
      </c>
      <c r="L5120" s="184">
        <v>0</v>
      </c>
      <c r="M5120" s="185">
        <v>30</v>
      </c>
      <c r="N5120" s="186">
        <v>30</v>
      </c>
      <c r="O5120" s="187">
        <f t="shared" si="626"/>
        <v>0</v>
      </c>
      <c r="P5120" s="59">
        <f t="shared" si="627"/>
        <v>100</v>
      </c>
    </row>
    <row r="5121" spans="1:16" s="2" customFormat="1" ht="14.25" customHeight="1" outlineLevel="2" x14ac:dyDescent="0.2">
      <c r="A5121" s="217">
        <f t="shared" si="625"/>
        <v>5118</v>
      </c>
      <c r="B5121" s="57" t="s">
        <v>7226</v>
      </c>
      <c r="C5121" s="58" t="s">
        <v>6234</v>
      </c>
      <c r="D5121" s="58" t="s">
        <v>6066</v>
      </c>
      <c r="E5121" s="58" t="s">
        <v>25</v>
      </c>
      <c r="F5121" s="58" t="s">
        <v>35</v>
      </c>
      <c r="G5121" s="58" t="s">
        <v>86</v>
      </c>
      <c r="H5121" s="58" t="s">
        <v>6984</v>
      </c>
      <c r="I5121" s="58" t="s">
        <v>25</v>
      </c>
      <c r="J5121" s="58" t="s">
        <v>25</v>
      </c>
      <c r="K5121" s="57" t="s">
        <v>7227</v>
      </c>
      <c r="L5121" s="184">
        <v>0</v>
      </c>
      <c r="M5121" s="185">
        <v>30</v>
      </c>
      <c r="N5121" s="186">
        <v>30</v>
      </c>
      <c r="O5121" s="187">
        <f t="shared" si="626"/>
        <v>0</v>
      </c>
      <c r="P5121" s="59">
        <f t="shared" si="627"/>
        <v>100</v>
      </c>
    </row>
    <row r="5122" spans="1:16" s="2" customFormat="1" ht="14.25" customHeight="1" outlineLevel="2" x14ac:dyDescent="0.2">
      <c r="A5122" s="217">
        <f t="shared" si="625"/>
        <v>5119</v>
      </c>
      <c r="B5122" s="57" t="s">
        <v>7228</v>
      </c>
      <c r="C5122" s="58" t="s">
        <v>6234</v>
      </c>
      <c r="D5122" s="58" t="s">
        <v>6066</v>
      </c>
      <c r="E5122" s="58" t="s">
        <v>25</v>
      </c>
      <c r="F5122" s="58" t="s">
        <v>35</v>
      </c>
      <c r="G5122" s="58" t="s">
        <v>86</v>
      </c>
      <c r="H5122" s="58" t="s">
        <v>6984</v>
      </c>
      <c r="I5122" s="58" t="s">
        <v>25</v>
      </c>
      <c r="J5122" s="58" t="s">
        <v>25</v>
      </c>
      <c r="K5122" s="57" t="s">
        <v>7229</v>
      </c>
      <c r="L5122" s="184">
        <v>0</v>
      </c>
      <c r="M5122" s="185">
        <v>30</v>
      </c>
      <c r="N5122" s="186">
        <v>30</v>
      </c>
      <c r="O5122" s="187">
        <f t="shared" si="626"/>
        <v>0</v>
      </c>
      <c r="P5122" s="59">
        <f t="shared" si="627"/>
        <v>100</v>
      </c>
    </row>
    <row r="5123" spans="1:16" s="2" customFormat="1" ht="14.25" customHeight="1" outlineLevel="2" x14ac:dyDescent="0.2">
      <c r="A5123" s="217">
        <f t="shared" si="625"/>
        <v>5120</v>
      </c>
      <c r="B5123" s="57" t="s">
        <v>7230</v>
      </c>
      <c r="C5123" s="58" t="s">
        <v>6234</v>
      </c>
      <c r="D5123" s="58" t="s">
        <v>6066</v>
      </c>
      <c r="E5123" s="58" t="s">
        <v>25</v>
      </c>
      <c r="F5123" s="58" t="s">
        <v>35</v>
      </c>
      <c r="G5123" s="58" t="s">
        <v>86</v>
      </c>
      <c r="H5123" s="58" t="s">
        <v>6984</v>
      </c>
      <c r="I5123" s="58" t="s">
        <v>25</v>
      </c>
      <c r="J5123" s="58" t="s">
        <v>25</v>
      </c>
      <c r="K5123" s="57" t="s">
        <v>7231</v>
      </c>
      <c r="L5123" s="184">
        <v>0</v>
      </c>
      <c r="M5123" s="185">
        <v>55</v>
      </c>
      <c r="N5123" s="186">
        <v>55</v>
      </c>
      <c r="O5123" s="187">
        <f t="shared" si="626"/>
        <v>0</v>
      </c>
      <c r="P5123" s="59">
        <f t="shared" si="627"/>
        <v>100</v>
      </c>
    </row>
    <row r="5124" spans="1:16" s="2" customFormat="1" ht="14.25" customHeight="1" outlineLevel="2" x14ac:dyDescent="0.2">
      <c r="A5124" s="217">
        <f t="shared" si="625"/>
        <v>5121</v>
      </c>
      <c r="B5124" s="57" t="s">
        <v>7232</v>
      </c>
      <c r="C5124" s="58" t="s">
        <v>6234</v>
      </c>
      <c r="D5124" s="58" t="s">
        <v>6066</v>
      </c>
      <c r="E5124" s="58" t="s">
        <v>25</v>
      </c>
      <c r="F5124" s="58" t="s">
        <v>35</v>
      </c>
      <c r="G5124" s="58" t="s">
        <v>86</v>
      </c>
      <c r="H5124" s="58" t="s">
        <v>6984</v>
      </c>
      <c r="I5124" s="58" t="s">
        <v>25</v>
      </c>
      <c r="J5124" s="58" t="s">
        <v>25</v>
      </c>
      <c r="K5124" s="57" t="s">
        <v>7233</v>
      </c>
      <c r="L5124" s="184">
        <v>0</v>
      </c>
      <c r="M5124" s="185">
        <v>30</v>
      </c>
      <c r="N5124" s="186">
        <v>30</v>
      </c>
      <c r="O5124" s="187">
        <f t="shared" si="626"/>
        <v>0</v>
      </c>
      <c r="P5124" s="59">
        <f t="shared" si="627"/>
        <v>100</v>
      </c>
    </row>
    <row r="5125" spans="1:16" s="2" customFormat="1" ht="14.25" customHeight="1" outlineLevel="2" x14ac:dyDescent="0.2">
      <c r="A5125" s="217">
        <f t="shared" si="625"/>
        <v>5122</v>
      </c>
      <c r="B5125" s="57" t="s">
        <v>7234</v>
      </c>
      <c r="C5125" s="58" t="s">
        <v>6234</v>
      </c>
      <c r="D5125" s="58" t="s">
        <v>6066</v>
      </c>
      <c r="E5125" s="58" t="s">
        <v>25</v>
      </c>
      <c r="F5125" s="58" t="s">
        <v>35</v>
      </c>
      <c r="G5125" s="58" t="s">
        <v>86</v>
      </c>
      <c r="H5125" s="58" t="s">
        <v>6984</v>
      </c>
      <c r="I5125" s="58" t="s">
        <v>25</v>
      </c>
      <c r="J5125" s="58" t="s">
        <v>25</v>
      </c>
      <c r="K5125" s="57" t="s">
        <v>7235</v>
      </c>
      <c r="L5125" s="184">
        <v>0</v>
      </c>
      <c r="M5125" s="185">
        <v>50</v>
      </c>
      <c r="N5125" s="186">
        <v>50</v>
      </c>
      <c r="O5125" s="187">
        <f t="shared" si="626"/>
        <v>0</v>
      </c>
      <c r="P5125" s="59">
        <f t="shared" si="627"/>
        <v>100</v>
      </c>
    </row>
    <row r="5126" spans="1:16" s="2" customFormat="1" ht="14.25" customHeight="1" outlineLevel="2" x14ac:dyDescent="0.2">
      <c r="A5126" s="217">
        <f t="shared" ref="A5126:A5189" si="628">A5125+1</f>
        <v>5123</v>
      </c>
      <c r="B5126" s="57" t="s">
        <v>7236</v>
      </c>
      <c r="C5126" s="58" t="s">
        <v>6234</v>
      </c>
      <c r="D5126" s="58" t="s">
        <v>6066</v>
      </c>
      <c r="E5126" s="58" t="s">
        <v>25</v>
      </c>
      <c r="F5126" s="58" t="s">
        <v>35</v>
      </c>
      <c r="G5126" s="58" t="s">
        <v>86</v>
      </c>
      <c r="H5126" s="58" t="s">
        <v>6984</v>
      </c>
      <c r="I5126" s="58" t="s">
        <v>25</v>
      </c>
      <c r="J5126" s="58" t="s">
        <v>25</v>
      </c>
      <c r="K5126" s="57" t="s">
        <v>7237</v>
      </c>
      <c r="L5126" s="184">
        <v>0</v>
      </c>
      <c r="M5126" s="185">
        <v>55</v>
      </c>
      <c r="N5126" s="186">
        <v>55</v>
      </c>
      <c r="O5126" s="187">
        <f t="shared" si="626"/>
        <v>0</v>
      </c>
      <c r="P5126" s="59">
        <f t="shared" si="627"/>
        <v>100</v>
      </c>
    </row>
    <row r="5127" spans="1:16" s="2" customFormat="1" ht="14.25" customHeight="1" outlineLevel="2" x14ac:dyDescent="0.2">
      <c r="A5127" s="217">
        <f t="shared" si="628"/>
        <v>5124</v>
      </c>
      <c r="B5127" s="57" t="s">
        <v>7238</v>
      </c>
      <c r="C5127" s="58" t="s">
        <v>6234</v>
      </c>
      <c r="D5127" s="58" t="s">
        <v>6066</v>
      </c>
      <c r="E5127" s="58" t="s">
        <v>25</v>
      </c>
      <c r="F5127" s="58" t="s">
        <v>35</v>
      </c>
      <c r="G5127" s="58" t="s">
        <v>86</v>
      </c>
      <c r="H5127" s="58" t="s">
        <v>6984</v>
      </c>
      <c r="I5127" s="58" t="s">
        <v>25</v>
      </c>
      <c r="J5127" s="58" t="s">
        <v>25</v>
      </c>
      <c r="K5127" s="57" t="s">
        <v>7239</v>
      </c>
      <c r="L5127" s="184">
        <v>0</v>
      </c>
      <c r="M5127" s="185">
        <v>40</v>
      </c>
      <c r="N5127" s="186">
        <v>40</v>
      </c>
      <c r="O5127" s="187">
        <f t="shared" si="626"/>
        <v>0</v>
      </c>
      <c r="P5127" s="59">
        <f t="shared" si="627"/>
        <v>100</v>
      </c>
    </row>
    <row r="5128" spans="1:16" s="2" customFormat="1" ht="28.5" outlineLevel="2" x14ac:dyDescent="0.2">
      <c r="A5128" s="217">
        <f t="shared" si="628"/>
        <v>5125</v>
      </c>
      <c r="B5128" s="57" t="s">
        <v>7240</v>
      </c>
      <c r="C5128" s="58" t="s">
        <v>6234</v>
      </c>
      <c r="D5128" s="58" t="s">
        <v>6066</v>
      </c>
      <c r="E5128" s="58" t="s">
        <v>25</v>
      </c>
      <c r="F5128" s="58" t="s">
        <v>35</v>
      </c>
      <c r="G5128" s="58" t="s">
        <v>86</v>
      </c>
      <c r="H5128" s="58" t="s">
        <v>6984</v>
      </c>
      <c r="I5128" s="58" t="s">
        <v>25</v>
      </c>
      <c r="J5128" s="58" t="s">
        <v>25</v>
      </c>
      <c r="K5128" s="57" t="s">
        <v>7241</v>
      </c>
      <c r="L5128" s="184">
        <v>0</v>
      </c>
      <c r="M5128" s="185">
        <v>30</v>
      </c>
      <c r="N5128" s="186">
        <v>30</v>
      </c>
      <c r="O5128" s="187">
        <f t="shared" ref="O5128:O5169" si="629">N5128-M5128</f>
        <v>0</v>
      </c>
      <c r="P5128" s="59">
        <f t="shared" si="627"/>
        <v>100</v>
      </c>
    </row>
    <row r="5129" spans="1:16" s="2" customFormat="1" ht="14.25" customHeight="1" outlineLevel="2" x14ac:dyDescent="0.2">
      <c r="A5129" s="217">
        <f t="shared" si="628"/>
        <v>5126</v>
      </c>
      <c r="B5129" s="57" t="s">
        <v>7242</v>
      </c>
      <c r="C5129" s="58" t="s">
        <v>6234</v>
      </c>
      <c r="D5129" s="58" t="s">
        <v>6066</v>
      </c>
      <c r="E5129" s="58" t="s">
        <v>25</v>
      </c>
      <c r="F5129" s="58" t="s">
        <v>35</v>
      </c>
      <c r="G5129" s="58" t="s">
        <v>86</v>
      </c>
      <c r="H5129" s="58" t="s">
        <v>6984</v>
      </c>
      <c r="I5129" s="58" t="s">
        <v>25</v>
      </c>
      <c r="J5129" s="58" t="s">
        <v>25</v>
      </c>
      <c r="K5129" s="57" t="s">
        <v>7243</v>
      </c>
      <c r="L5129" s="184">
        <v>0</v>
      </c>
      <c r="M5129" s="185">
        <v>30</v>
      </c>
      <c r="N5129" s="186">
        <v>30</v>
      </c>
      <c r="O5129" s="187">
        <f t="shared" si="629"/>
        <v>0</v>
      </c>
      <c r="P5129" s="59">
        <f t="shared" si="627"/>
        <v>100</v>
      </c>
    </row>
    <row r="5130" spans="1:16" s="2" customFormat="1" ht="14.25" customHeight="1" outlineLevel="2" x14ac:dyDescent="0.2">
      <c r="A5130" s="217">
        <f t="shared" si="628"/>
        <v>5127</v>
      </c>
      <c r="B5130" s="57" t="s">
        <v>7244</v>
      </c>
      <c r="C5130" s="58" t="s">
        <v>6234</v>
      </c>
      <c r="D5130" s="58" t="s">
        <v>6066</v>
      </c>
      <c r="E5130" s="58" t="s">
        <v>25</v>
      </c>
      <c r="F5130" s="58" t="s">
        <v>35</v>
      </c>
      <c r="G5130" s="58" t="s">
        <v>86</v>
      </c>
      <c r="H5130" s="58" t="s">
        <v>6984</v>
      </c>
      <c r="I5130" s="58" t="s">
        <v>25</v>
      </c>
      <c r="J5130" s="58" t="s">
        <v>25</v>
      </c>
      <c r="K5130" s="57" t="s">
        <v>7245</v>
      </c>
      <c r="L5130" s="184">
        <v>0</v>
      </c>
      <c r="M5130" s="185">
        <v>35</v>
      </c>
      <c r="N5130" s="186">
        <v>35</v>
      </c>
      <c r="O5130" s="187">
        <f t="shared" si="629"/>
        <v>0</v>
      </c>
      <c r="P5130" s="59">
        <f t="shared" si="627"/>
        <v>100</v>
      </c>
    </row>
    <row r="5131" spans="1:16" s="2" customFormat="1" ht="14.25" customHeight="1" outlineLevel="2" x14ac:dyDescent="0.2">
      <c r="A5131" s="217">
        <f t="shared" si="628"/>
        <v>5128</v>
      </c>
      <c r="B5131" s="57" t="s">
        <v>7246</v>
      </c>
      <c r="C5131" s="58" t="s">
        <v>6234</v>
      </c>
      <c r="D5131" s="58" t="s">
        <v>6066</v>
      </c>
      <c r="E5131" s="58" t="s">
        <v>25</v>
      </c>
      <c r="F5131" s="58" t="s">
        <v>35</v>
      </c>
      <c r="G5131" s="58" t="s">
        <v>86</v>
      </c>
      <c r="H5131" s="58" t="s">
        <v>6984</v>
      </c>
      <c r="I5131" s="58" t="s">
        <v>25</v>
      </c>
      <c r="J5131" s="58" t="s">
        <v>25</v>
      </c>
      <c r="K5131" s="57" t="s">
        <v>7247</v>
      </c>
      <c r="L5131" s="184">
        <v>0</v>
      </c>
      <c r="M5131" s="185">
        <v>55</v>
      </c>
      <c r="N5131" s="186">
        <v>55</v>
      </c>
      <c r="O5131" s="187">
        <f t="shared" si="629"/>
        <v>0</v>
      </c>
      <c r="P5131" s="59">
        <f t="shared" si="627"/>
        <v>100</v>
      </c>
    </row>
    <row r="5132" spans="1:16" s="2" customFormat="1" ht="14.25" customHeight="1" outlineLevel="2" x14ac:dyDescent="0.2">
      <c r="A5132" s="217">
        <f t="shared" si="628"/>
        <v>5129</v>
      </c>
      <c r="B5132" s="57" t="s">
        <v>7248</v>
      </c>
      <c r="C5132" s="58" t="s">
        <v>6234</v>
      </c>
      <c r="D5132" s="58" t="s">
        <v>6066</v>
      </c>
      <c r="E5132" s="58" t="s">
        <v>25</v>
      </c>
      <c r="F5132" s="58" t="s">
        <v>35</v>
      </c>
      <c r="G5132" s="58" t="s">
        <v>86</v>
      </c>
      <c r="H5132" s="58" t="s">
        <v>6984</v>
      </c>
      <c r="I5132" s="58" t="s">
        <v>25</v>
      </c>
      <c r="J5132" s="58" t="s">
        <v>25</v>
      </c>
      <c r="K5132" s="57" t="s">
        <v>7249</v>
      </c>
      <c r="L5132" s="184">
        <v>0</v>
      </c>
      <c r="M5132" s="185">
        <v>30</v>
      </c>
      <c r="N5132" s="186">
        <v>30</v>
      </c>
      <c r="O5132" s="187">
        <f t="shared" si="629"/>
        <v>0</v>
      </c>
      <c r="P5132" s="59">
        <f t="shared" si="627"/>
        <v>100</v>
      </c>
    </row>
    <row r="5133" spans="1:16" s="2" customFormat="1" ht="14.25" customHeight="1" outlineLevel="2" x14ac:dyDescent="0.2">
      <c r="A5133" s="217">
        <f t="shared" si="628"/>
        <v>5130</v>
      </c>
      <c r="B5133" s="57" t="s">
        <v>7250</v>
      </c>
      <c r="C5133" s="58" t="s">
        <v>6234</v>
      </c>
      <c r="D5133" s="58" t="s">
        <v>6066</v>
      </c>
      <c r="E5133" s="58" t="s">
        <v>25</v>
      </c>
      <c r="F5133" s="58" t="s">
        <v>35</v>
      </c>
      <c r="G5133" s="58" t="s">
        <v>86</v>
      </c>
      <c r="H5133" s="58" t="s">
        <v>6984</v>
      </c>
      <c r="I5133" s="58" t="s">
        <v>25</v>
      </c>
      <c r="J5133" s="58" t="s">
        <v>25</v>
      </c>
      <c r="K5133" s="57" t="s">
        <v>7251</v>
      </c>
      <c r="L5133" s="184">
        <v>0</v>
      </c>
      <c r="M5133" s="185">
        <v>30</v>
      </c>
      <c r="N5133" s="186">
        <v>30</v>
      </c>
      <c r="O5133" s="187">
        <f t="shared" si="629"/>
        <v>0</v>
      </c>
      <c r="P5133" s="59">
        <f t="shared" si="627"/>
        <v>100</v>
      </c>
    </row>
    <row r="5134" spans="1:16" s="2" customFormat="1" ht="14.25" customHeight="1" outlineLevel="2" x14ac:dyDescent="0.2">
      <c r="A5134" s="217">
        <f t="shared" si="628"/>
        <v>5131</v>
      </c>
      <c r="B5134" s="57" t="s">
        <v>7252</v>
      </c>
      <c r="C5134" s="58" t="s">
        <v>6234</v>
      </c>
      <c r="D5134" s="58" t="s">
        <v>6066</v>
      </c>
      <c r="E5134" s="58" t="s">
        <v>25</v>
      </c>
      <c r="F5134" s="58" t="s">
        <v>35</v>
      </c>
      <c r="G5134" s="58" t="s">
        <v>86</v>
      </c>
      <c r="H5134" s="58" t="s">
        <v>6984</v>
      </c>
      <c r="I5134" s="58" t="s">
        <v>25</v>
      </c>
      <c r="J5134" s="58" t="s">
        <v>25</v>
      </c>
      <c r="K5134" s="57" t="s">
        <v>7253</v>
      </c>
      <c r="L5134" s="184">
        <v>0</v>
      </c>
      <c r="M5134" s="185">
        <v>30</v>
      </c>
      <c r="N5134" s="186">
        <v>30</v>
      </c>
      <c r="O5134" s="187">
        <f t="shared" si="629"/>
        <v>0</v>
      </c>
      <c r="P5134" s="59">
        <f t="shared" si="627"/>
        <v>100</v>
      </c>
    </row>
    <row r="5135" spans="1:16" s="2" customFormat="1" ht="14.25" customHeight="1" outlineLevel="2" x14ac:dyDescent="0.2">
      <c r="A5135" s="217">
        <f t="shared" si="628"/>
        <v>5132</v>
      </c>
      <c r="B5135" s="57" t="s">
        <v>7254</v>
      </c>
      <c r="C5135" s="58" t="s">
        <v>6234</v>
      </c>
      <c r="D5135" s="58" t="s">
        <v>6066</v>
      </c>
      <c r="E5135" s="58" t="s">
        <v>25</v>
      </c>
      <c r="F5135" s="58" t="s">
        <v>35</v>
      </c>
      <c r="G5135" s="58" t="s">
        <v>86</v>
      </c>
      <c r="H5135" s="58" t="s">
        <v>6984</v>
      </c>
      <c r="I5135" s="58" t="s">
        <v>25</v>
      </c>
      <c r="J5135" s="58" t="s">
        <v>25</v>
      </c>
      <c r="K5135" s="57" t="s">
        <v>7255</v>
      </c>
      <c r="L5135" s="184">
        <v>0</v>
      </c>
      <c r="M5135" s="185">
        <v>30</v>
      </c>
      <c r="N5135" s="186">
        <v>30</v>
      </c>
      <c r="O5135" s="187">
        <f t="shared" si="629"/>
        <v>0</v>
      </c>
      <c r="P5135" s="59">
        <f t="shared" si="627"/>
        <v>100</v>
      </c>
    </row>
    <row r="5136" spans="1:16" s="2" customFormat="1" ht="14.25" customHeight="1" outlineLevel="2" x14ac:dyDescent="0.2">
      <c r="A5136" s="217">
        <f t="shared" si="628"/>
        <v>5133</v>
      </c>
      <c r="B5136" s="57" t="s">
        <v>7256</v>
      </c>
      <c r="C5136" s="58" t="s">
        <v>6234</v>
      </c>
      <c r="D5136" s="58" t="s">
        <v>6066</v>
      </c>
      <c r="E5136" s="58" t="s">
        <v>25</v>
      </c>
      <c r="F5136" s="58" t="s">
        <v>35</v>
      </c>
      <c r="G5136" s="58" t="s">
        <v>86</v>
      </c>
      <c r="H5136" s="58" t="s">
        <v>6984</v>
      </c>
      <c r="I5136" s="58" t="s">
        <v>25</v>
      </c>
      <c r="J5136" s="58" t="s">
        <v>25</v>
      </c>
      <c r="K5136" s="57" t="s">
        <v>7257</v>
      </c>
      <c r="L5136" s="184">
        <v>0</v>
      </c>
      <c r="M5136" s="185">
        <v>30</v>
      </c>
      <c r="N5136" s="186">
        <v>30</v>
      </c>
      <c r="O5136" s="187">
        <f t="shared" si="629"/>
        <v>0</v>
      </c>
      <c r="P5136" s="59">
        <f t="shared" si="627"/>
        <v>100</v>
      </c>
    </row>
    <row r="5137" spans="1:16" s="2" customFormat="1" ht="14.25" customHeight="1" outlineLevel="2" x14ac:dyDescent="0.2">
      <c r="A5137" s="217">
        <f t="shared" si="628"/>
        <v>5134</v>
      </c>
      <c r="B5137" s="57" t="s">
        <v>7258</v>
      </c>
      <c r="C5137" s="58" t="s">
        <v>6234</v>
      </c>
      <c r="D5137" s="58" t="s">
        <v>6066</v>
      </c>
      <c r="E5137" s="58" t="s">
        <v>25</v>
      </c>
      <c r="F5137" s="58" t="s">
        <v>35</v>
      </c>
      <c r="G5137" s="58" t="s">
        <v>86</v>
      </c>
      <c r="H5137" s="58" t="s">
        <v>6984</v>
      </c>
      <c r="I5137" s="58" t="s">
        <v>25</v>
      </c>
      <c r="J5137" s="58" t="s">
        <v>25</v>
      </c>
      <c r="K5137" s="57" t="s">
        <v>7259</v>
      </c>
      <c r="L5137" s="184">
        <v>0</v>
      </c>
      <c r="M5137" s="185">
        <v>30</v>
      </c>
      <c r="N5137" s="186">
        <v>30</v>
      </c>
      <c r="O5137" s="187">
        <f t="shared" si="629"/>
        <v>0</v>
      </c>
      <c r="P5137" s="59">
        <f t="shared" si="627"/>
        <v>100</v>
      </c>
    </row>
    <row r="5138" spans="1:16" s="2" customFormat="1" ht="14.25" customHeight="1" outlineLevel="2" x14ac:dyDescent="0.2">
      <c r="A5138" s="217">
        <f t="shared" si="628"/>
        <v>5135</v>
      </c>
      <c r="B5138" s="57" t="s">
        <v>7260</v>
      </c>
      <c r="C5138" s="58" t="s">
        <v>6234</v>
      </c>
      <c r="D5138" s="58" t="s">
        <v>6066</v>
      </c>
      <c r="E5138" s="58" t="s">
        <v>25</v>
      </c>
      <c r="F5138" s="58" t="s">
        <v>35</v>
      </c>
      <c r="G5138" s="58" t="s">
        <v>86</v>
      </c>
      <c r="H5138" s="58" t="s">
        <v>6984</v>
      </c>
      <c r="I5138" s="58" t="s">
        <v>25</v>
      </c>
      <c r="J5138" s="58" t="s">
        <v>25</v>
      </c>
      <c r="K5138" s="57" t="s">
        <v>7261</v>
      </c>
      <c r="L5138" s="184">
        <v>0</v>
      </c>
      <c r="M5138" s="185">
        <v>30</v>
      </c>
      <c r="N5138" s="186">
        <v>30</v>
      </c>
      <c r="O5138" s="187">
        <f t="shared" si="629"/>
        <v>0</v>
      </c>
      <c r="P5138" s="59">
        <f t="shared" ref="P5138:P5201" si="630">N5138/M5138*100</f>
        <v>100</v>
      </c>
    </row>
    <row r="5139" spans="1:16" s="2" customFormat="1" ht="14.25" customHeight="1" outlineLevel="2" x14ac:dyDescent="0.2">
      <c r="A5139" s="217">
        <f t="shared" si="628"/>
        <v>5136</v>
      </c>
      <c r="B5139" s="57" t="s">
        <v>7262</v>
      </c>
      <c r="C5139" s="58" t="s">
        <v>6234</v>
      </c>
      <c r="D5139" s="58" t="s">
        <v>6066</v>
      </c>
      <c r="E5139" s="58" t="s">
        <v>25</v>
      </c>
      <c r="F5139" s="58" t="s">
        <v>35</v>
      </c>
      <c r="G5139" s="58" t="s">
        <v>86</v>
      </c>
      <c r="H5139" s="58" t="s">
        <v>6984</v>
      </c>
      <c r="I5139" s="58" t="s">
        <v>25</v>
      </c>
      <c r="J5139" s="58" t="s">
        <v>25</v>
      </c>
      <c r="K5139" s="57" t="s">
        <v>7263</v>
      </c>
      <c r="L5139" s="184">
        <v>0</v>
      </c>
      <c r="M5139" s="185">
        <v>30</v>
      </c>
      <c r="N5139" s="186">
        <v>30</v>
      </c>
      <c r="O5139" s="187">
        <f t="shared" si="629"/>
        <v>0</v>
      </c>
      <c r="P5139" s="59">
        <f t="shared" si="630"/>
        <v>100</v>
      </c>
    </row>
    <row r="5140" spans="1:16" s="2" customFormat="1" ht="14.25" customHeight="1" outlineLevel="2" x14ac:dyDescent="0.2">
      <c r="A5140" s="217">
        <f t="shared" si="628"/>
        <v>5137</v>
      </c>
      <c r="B5140" s="57" t="s">
        <v>7264</v>
      </c>
      <c r="C5140" s="58" t="s">
        <v>6234</v>
      </c>
      <c r="D5140" s="58" t="s">
        <v>6066</v>
      </c>
      <c r="E5140" s="58" t="s">
        <v>25</v>
      </c>
      <c r="F5140" s="58" t="s">
        <v>35</v>
      </c>
      <c r="G5140" s="58" t="s">
        <v>86</v>
      </c>
      <c r="H5140" s="58" t="s">
        <v>6984</v>
      </c>
      <c r="I5140" s="58" t="s">
        <v>25</v>
      </c>
      <c r="J5140" s="58" t="s">
        <v>25</v>
      </c>
      <c r="K5140" s="57" t="s">
        <v>7265</v>
      </c>
      <c r="L5140" s="184">
        <v>0</v>
      </c>
      <c r="M5140" s="185">
        <v>70</v>
      </c>
      <c r="N5140" s="186">
        <v>70</v>
      </c>
      <c r="O5140" s="187">
        <f t="shared" si="629"/>
        <v>0</v>
      </c>
      <c r="P5140" s="59">
        <f t="shared" si="630"/>
        <v>100</v>
      </c>
    </row>
    <row r="5141" spans="1:16" s="2" customFormat="1" ht="14.25" customHeight="1" outlineLevel="2" x14ac:dyDescent="0.2">
      <c r="A5141" s="217">
        <f t="shared" si="628"/>
        <v>5138</v>
      </c>
      <c r="B5141" s="57" t="s">
        <v>7266</v>
      </c>
      <c r="C5141" s="58" t="s">
        <v>6234</v>
      </c>
      <c r="D5141" s="58" t="s">
        <v>6066</v>
      </c>
      <c r="E5141" s="58" t="s">
        <v>25</v>
      </c>
      <c r="F5141" s="58" t="s">
        <v>35</v>
      </c>
      <c r="G5141" s="58" t="s">
        <v>86</v>
      </c>
      <c r="H5141" s="58" t="s">
        <v>6984</v>
      </c>
      <c r="I5141" s="58" t="s">
        <v>25</v>
      </c>
      <c r="J5141" s="58" t="s">
        <v>25</v>
      </c>
      <c r="K5141" s="57" t="s">
        <v>7267</v>
      </c>
      <c r="L5141" s="184">
        <v>0</v>
      </c>
      <c r="M5141" s="185">
        <v>40</v>
      </c>
      <c r="N5141" s="186">
        <v>40</v>
      </c>
      <c r="O5141" s="187">
        <f t="shared" si="629"/>
        <v>0</v>
      </c>
      <c r="P5141" s="59">
        <f t="shared" si="630"/>
        <v>100</v>
      </c>
    </row>
    <row r="5142" spans="1:16" s="2" customFormat="1" ht="14.25" customHeight="1" outlineLevel="2" x14ac:dyDescent="0.2">
      <c r="A5142" s="217">
        <f t="shared" si="628"/>
        <v>5139</v>
      </c>
      <c r="B5142" s="57" t="s">
        <v>7268</v>
      </c>
      <c r="C5142" s="58" t="s">
        <v>6234</v>
      </c>
      <c r="D5142" s="58" t="s">
        <v>6066</v>
      </c>
      <c r="E5142" s="58" t="s">
        <v>25</v>
      </c>
      <c r="F5142" s="58" t="s">
        <v>35</v>
      </c>
      <c r="G5142" s="58" t="s">
        <v>86</v>
      </c>
      <c r="H5142" s="58" t="s">
        <v>6984</v>
      </c>
      <c r="I5142" s="58" t="s">
        <v>25</v>
      </c>
      <c r="J5142" s="58" t="s">
        <v>25</v>
      </c>
      <c r="K5142" s="57" t="s">
        <v>7269</v>
      </c>
      <c r="L5142" s="184">
        <v>0</v>
      </c>
      <c r="M5142" s="185">
        <v>30</v>
      </c>
      <c r="N5142" s="186">
        <v>30</v>
      </c>
      <c r="O5142" s="187">
        <f t="shared" si="629"/>
        <v>0</v>
      </c>
      <c r="P5142" s="59">
        <f t="shared" si="630"/>
        <v>100</v>
      </c>
    </row>
    <row r="5143" spans="1:16" s="2" customFormat="1" ht="28.5" outlineLevel="2" x14ac:dyDescent="0.2">
      <c r="A5143" s="217">
        <f t="shared" si="628"/>
        <v>5140</v>
      </c>
      <c r="B5143" s="57" t="s">
        <v>7270</v>
      </c>
      <c r="C5143" s="58" t="s">
        <v>6234</v>
      </c>
      <c r="D5143" s="58" t="s">
        <v>6066</v>
      </c>
      <c r="E5143" s="58" t="s">
        <v>25</v>
      </c>
      <c r="F5143" s="58" t="s">
        <v>35</v>
      </c>
      <c r="G5143" s="58" t="s">
        <v>86</v>
      </c>
      <c r="H5143" s="58" t="s">
        <v>6984</v>
      </c>
      <c r="I5143" s="58" t="s">
        <v>25</v>
      </c>
      <c r="J5143" s="58" t="s">
        <v>25</v>
      </c>
      <c r="K5143" s="57" t="s">
        <v>7271</v>
      </c>
      <c r="L5143" s="184">
        <v>0</v>
      </c>
      <c r="M5143" s="185">
        <v>50</v>
      </c>
      <c r="N5143" s="186">
        <v>50</v>
      </c>
      <c r="O5143" s="187">
        <f t="shared" si="629"/>
        <v>0</v>
      </c>
      <c r="P5143" s="59">
        <f t="shared" si="630"/>
        <v>100</v>
      </c>
    </row>
    <row r="5144" spans="1:16" s="2" customFormat="1" ht="14.25" customHeight="1" outlineLevel="2" x14ac:dyDescent="0.2">
      <c r="A5144" s="217">
        <f t="shared" si="628"/>
        <v>5141</v>
      </c>
      <c r="B5144" s="57" t="s">
        <v>7272</v>
      </c>
      <c r="C5144" s="58" t="s">
        <v>6234</v>
      </c>
      <c r="D5144" s="58" t="s">
        <v>6066</v>
      </c>
      <c r="E5144" s="58" t="s">
        <v>25</v>
      </c>
      <c r="F5144" s="58" t="s">
        <v>35</v>
      </c>
      <c r="G5144" s="58" t="s">
        <v>86</v>
      </c>
      <c r="H5144" s="58" t="s">
        <v>6984</v>
      </c>
      <c r="I5144" s="58" t="s">
        <v>25</v>
      </c>
      <c r="J5144" s="58" t="s">
        <v>25</v>
      </c>
      <c r="K5144" s="57" t="s">
        <v>7273</v>
      </c>
      <c r="L5144" s="184">
        <v>0</v>
      </c>
      <c r="M5144" s="185">
        <v>70</v>
      </c>
      <c r="N5144" s="186">
        <v>70</v>
      </c>
      <c r="O5144" s="187">
        <f t="shared" si="629"/>
        <v>0</v>
      </c>
      <c r="P5144" s="59">
        <f t="shared" si="630"/>
        <v>100</v>
      </c>
    </row>
    <row r="5145" spans="1:16" s="2" customFormat="1" ht="28.5" outlineLevel="2" x14ac:dyDescent="0.2">
      <c r="A5145" s="217">
        <f t="shared" si="628"/>
        <v>5142</v>
      </c>
      <c r="B5145" s="57" t="s">
        <v>7274</v>
      </c>
      <c r="C5145" s="58" t="s">
        <v>6234</v>
      </c>
      <c r="D5145" s="58" t="s">
        <v>6066</v>
      </c>
      <c r="E5145" s="58" t="s">
        <v>25</v>
      </c>
      <c r="F5145" s="58" t="s">
        <v>35</v>
      </c>
      <c r="G5145" s="58" t="s">
        <v>86</v>
      </c>
      <c r="H5145" s="58" t="s">
        <v>6984</v>
      </c>
      <c r="I5145" s="58" t="s">
        <v>25</v>
      </c>
      <c r="J5145" s="58" t="s">
        <v>25</v>
      </c>
      <c r="K5145" s="57" t="s">
        <v>7275</v>
      </c>
      <c r="L5145" s="184">
        <v>0</v>
      </c>
      <c r="M5145" s="185">
        <v>30</v>
      </c>
      <c r="N5145" s="186">
        <v>30</v>
      </c>
      <c r="O5145" s="187">
        <f t="shared" si="629"/>
        <v>0</v>
      </c>
      <c r="P5145" s="59">
        <f t="shared" si="630"/>
        <v>100</v>
      </c>
    </row>
    <row r="5146" spans="1:16" s="2" customFormat="1" ht="28.5" outlineLevel="2" x14ac:dyDescent="0.2">
      <c r="A5146" s="217">
        <f t="shared" si="628"/>
        <v>5143</v>
      </c>
      <c r="B5146" s="57" t="s">
        <v>7276</v>
      </c>
      <c r="C5146" s="58" t="s">
        <v>6234</v>
      </c>
      <c r="D5146" s="58" t="s">
        <v>6066</v>
      </c>
      <c r="E5146" s="58" t="s">
        <v>25</v>
      </c>
      <c r="F5146" s="58" t="s">
        <v>35</v>
      </c>
      <c r="G5146" s="58" t="s">
        <v>86</v>
      </c>
      <c r="H5146" s="58" t="s">
        <v>6984</v>
      </c>
      <c r="I5146" s="58" t="s">
        <v>25</v>
      </c>
      <c r="J5146" s="58" t="s">
        <v>25</v>
      </c>
      <c r="K5146" s="57" t="s">
        <v>7277</v>
      </c>
      <c r="L5146" s="184">
        <v>0</v>
      </c>
      <c r="M5146" s="185">
        <v>50</v>
      </c>
      <c r="N5146" s="186">
        <v>50</v>
      </c>
      <c r="O5146" s="187">
        <f t="shared" si="629"/>
        <v>0</v>
      </c>
      <c r="P5146" s="59">
        <f t="shared" si="630"/>
        <v>100</v>
      </c>
    </row>
    <row r="5147" spans="1:16" s="2" customFormat="1" ht="14.25" customHeight="1" outlineLevel="2" x14ac:dyDescent="0.2">
      <c r="A5147" s="217">
        <f t="shared" si="628"/>
        <v>5144</v>
      </c>
      <c r="B5147" s="57" t="s">
        <v>7278</v>
      </c>
      <c r="C5147" s="58" t="s">
        <v>6234</v>
      </c>
      <c r="D5147" s="58" t="s">
        <v>6066</v>
      </c>
      <c r="E5147" s="58" t="s">
        <v>25</v>
      </c>
      <c r="F5147" s="58" t="s">
        <v>35</v>
      </c>
      <c r="G5147" s="58" t="s">
        <v>86</v>
      </c>
      <c r="H5147" s="58" t="s">
        <v>6984</v>
      </c>
      <c r="I5147" s="58" t="s">
        <v>25</v>
      </c>
      <c r="J5147" s="58" t="s">
        <v>25</v>
      </c>
      <c r="K5147" s="57" t="s">
        <v>7279</v>
      </c>
      <c r="L5147" s="184">
        <v>0</v>
      </c>
      <c r="M5147" s="185">
        <v>50</v>
      </c>
      <c r="N5147" s="186">
        <v>50</v>
      </c>
      <c r="O5147" s="187">
        <f t="shared" si="629"/>
        <v>0</v>
      </c>
      <c r="P5147" s="59">
        <f t="shared" si="630"/>
        <v>100</v>
      </c>
    </row>
    <row r="5148" spans="1:16" s="2" customFormat="1" ht="14.25" customHeight="1" outlineLevel="2" x14ac:dyDescent="0.2">
      <c r="A5148" s="217">
        <f t="shared" si="628"/>
        <v>5145</v>
      </c>
      <c r="B5148" s="57" t="s">
        <v>7280</v>
      </c>
      <c r="C5148" s="58" t="s">
        <v>6234</v>
      </c>
      <c r="D5148" s="58" t="s">
        <v>6066</v>
      </c>
      <c r="E5148" s="58" t="s">
        <v>25</v>
      </c>
      <c r="F5148" s="58" t="s">
        <v>35</v>
      </c>
      <c r="G5148" s="58" t="s">
        <v>86</v>
      </c>
      <c r="H5148" s="58" t="s">
        <v>6984</v>
      </c>
      <c r="I5148" s="58" t="s">
        <v>25</v>
      </c>
      <c r="J5148" s="58" t="s">
        <v>25</v>
      </c>
      <c r="K5148" s="57" t="s">
        <v>7281</v>
      </c>
      <c r="L5148" s="184">
        <v>0</v>
      </c>
      <c r="M5148" s="185">
        <v>50</v>
      </c>
      <c r="N5148" s="186">
        <v>50</v>
      </c>
      <c r="O5148" s="187">
        <f t="shared" si="629"/>
        <v>0</v>
      </c>
      <c r="P5148" s="59">
        <f t="shared" si="630"/>
        <v>100</v>
      </c>
    </row>
    <row r="5149" spans="1:16" s="2" customFormat="1" ht="14.25" customHeight="1" outlineLevel="2" x14ac:dyDescent="0.2">
      <c r="A5149" s="217">
        <f t="shared" si="628"/>
        <v>5146</v>
      </c>
      <c r="B5149" s="57" t="s">
        <v>7282</v>
      </c>
      <c r="C5149" s="58" t="s">
        <v>6234</v>
      </c>
      <c r="D5149" s="58" t="s">
        <v>6066</v>
      </c>
      <c r="E5149" s="58" t="s">
        <v>25</v>
      </c>
      <c r="F5149" s="58" t="s">
        <v>35</v>
      </c>
      <c r="G5149" s="58" t="s">
        <v>86</v>
      </c>
      <c r="H5149" s="58" t="s">
        <v>6984</v>
      </c>
      <c r="I5149" s="58" t="s">
        <v>25</v>
      </c>
      <c r="J5149" s="58" t="s">
        <v>25</v>
      </c>
      <c r="K5149" s="57" t="s">
        <v>7283</v>
      </c>
      <c r="L5149" s="184">
        <v>0</v>
      </c>
      <c r="M5149" s="185">
        <v>50</v>
      </c>
      <c r="N5149" s="186">
        <v>50</v>
      </c>
      <c r="O5149" s="187">
        <f t="shared" si="629"/>
        <v>0</v>
      </c>
      <c r="P5149" s="59">
        <f t="shared" si="630"/>
        <v>100</v>
      </c>
    </row>
    <row r="5150" spans="1:16" s="2" customFormat="1" ht="28.5" outlineLevel="2" x14ac:dyDescent="0.2">
      <c r="A5150" s="217">
        <f t="shared" si="628"/>
        <v>5147</v>
      </c>
      <c r="B5150" s="57" t="s">
        <v>7284</v>
      </c>
      <c r="C5150" s="58" t="s">
        <v>6234</v>
      </c>
      <c r="D5150" s="58" t="s">
        <v>6066</v>
      </c>
      <c r="E5150" s="58" t="s">
        <v>25</v>
      </c>
      <c r="F5150" s="58" t="s">
        <v>35</v>
      </c>
      <c r="G5150" s="58" t="s">
        <v>86</v>
      </c>
      <c r="H5150" s="58" t="s">
        <v>6984</v>
      </c>
      <c r="I5150" s="58" t="s">
        <v>25</v>
      </c>
      <c r="J5150" s="58" t="s">
        <v>25</v>
      </c>
      <c r="K5150" s="57" t="s">
        <v>7285</v>
      </c>
      <c r="L5150" s="184">
        <v>0</v>
      </c>
      <c r="M5150" s="185">
        <v>30</v>
      </c>
      <c r="N5150" s="186">
        <v>30</v>
      </c>
      <c r="O5150" s="187">
        <f t="shared" si="629"/>
        <v>0</v>
      </c>
      <c r="P5150" s="59">
        <f t="shared" si="630"/>
        <v>100</v>
      </c>
    </row>
    <row r="5151" spans="1:16" s="2" customFormat="1" ht="28.5" outlineLevel="2" x14ac:dyDescent="0.2">
      <c r="A5151" s="217">
        <f t="shared" si="628"/>
        <v>5148</v>
      </c>
      <c r="B5151" s="57" t="s">
        <v>7286</v>
      </c>
      <c r="C5151" s="58" t="s">
        <v>6234</v>
      </c>
      <c r="D5151" s="58" t="s">
        <v>6066</v>
      </c>
      <c r="E5151" s="58" t="s">
        <v>25</v>
      </c>
      <c r="F5151" s="58" t="s">
        <v>35</v>
      </c>
      <c r="G5151" s="58" t="s">
        <v>86</v>
      </c>
      <c r="H5151" s="58" t="s">
        <v>6984</v>
      </c>
      <c r="I5151" s="58" t="s">
        <v>25</v>
      </c>
      <c r="J5151" s="58" t="s">
        <v>25</v>
      </c>
      <c r="K5151" s="57" t="s">
        <v>7287</v>
      </c>
      <c r="L5151" s="184">
        <v>0</v>
      </c>
      <c r="M5151" s="185">
        <v>30</v>
      </c>
      <c r="N5151" s="186">
        <v>30</v>
      </c>
      <c r="O5151" s="187">
        <f t="shared" si="629"/>
        <v>0</v>
      </c>
      <c r="P5151" s="59">
        <f t="shared" si="630"/>
        <v>100</v>
      </c>
    </row>
    <row r="5152" spans="1:16" s="2" customFormat="1" ht="14.25" customHeight="1" outlineLevel="2" x14ac:dyDescent="0.2">
      <c r="A5152" s="217">
        <f t="shared" si="628"/>
        <v>5149</v>
      </c>
      <c r="B5152" s="57" t="s">
        <v>7288</v>
      </c>
      <c r="C5152" s="58" t="s">
        <v>6234</v>
      </c>
      <c r="D5152" s="58" t="s">
        <v>6066</v>
      </c>
      <c r="E5152" s="58" t="s">
        <v>25</v>
      </c>
      <c r="F5152" s="58" t="s">
        <v>35</v>
      </c>
      <c r="G5152" s="58" t="s">
        <v>86</v>
      </c>
      <c r="H5152" s="58" t="s">
        <v>6984</v>
      </c>
      <c r="I5152" s="58" t="s">
        <v>25</v>
      </c>
      <c r="J5152" s="58" t="s">
        <v>25</v>
      </c>
      <c r="K5152" s="57" t="s">
        <v>7289</v>
      </c>
      <c r="L5152" s="184">
        <v>0</v>
      </c>
      <c r="M5152" s="185">
        <v>40</v>
      </c>
      <c r="N5152" s="186">
        <v>40</v>
      </c>
      <c r="O5152" s="187">
        <f t="shared" si="629"/>
        <v>0</v>
      </c>
      <c r="P5152" s="59">
        <f t="shared" si="630"/>
        <v>100</v>
      </c>
    </row>
    <row r="5153" spans="1:16" s="2" customFormat="1" ht="14.25" customHeight="1" outlineLevel="2" x14ac:dyDescent="0.2">
      <c r="A5153" s="217">
        <f t="shared" si="628"/>
        <v>5150</v>
      </c>
      <c r="B5153" s="57" t="s">
        <v>7290</v>
      </c>
      <c r="C5153" s="58" t="s">
        <v>6234</v>
      </c>
      <c r="D5153" s="58" t="s">
        <v>6066</v>
      </c>
      <c r="E5153" s="58" t="s">
        <v>25</v>
      </c>
      <c r="F5153" s="58" t="s">
        <v>35</v>
      </c>
      <c r="G5153" s="58" t="s">
        <v>86</v>
      </c>
      <c r="H5153" s="58" t="s">
        <v>6984</v>
      </c>
      <c r="I5153" s="58" t="s">
        <v>25</v>
      </c>
      <c r="J5153" s="58" t="s">
        <v>25</v>
      </c>
      <c r="K5153" s="57" t="s">
        <v>7291</v>
      </c>
      <c r="L5153" s="184">
        <v>0</v>
      </c>
      <c r="M5153" s="185">
        <v>40</v>
      </c>
      <c r="N5153" s="186">
        <v>40</v>
      </c>
      <c r="O5153" s="187">
        <f t="shared" si="629"/>
        <v>0</v>
      </c>
      <c r="P5153" s="59">
        <f t="shared" si="630"/>
        <v>100</v>
      </c>
    </row>
    <row r="5154" spans="1:16" s="2" customFormat="1" ht="14.25" customHeight="1" outlineLevel="2" x14ac:dyDescent="0.2">
      <c r="A5154" s="217">
        <f t="shared" si="628"/>
        <v>5151</v>
      </c>
      <c r="B5154" s="57" t="s">
        <v>7292</v>
      </c>
      <c r="C5154" s="58" t="s">
        <v>6234</v>
      </c>
      <c r="D5154" s="58" t="s">
        <v>6066</v>
      </c>
      <c r="E5154" s="58" t="s">
        <v>25</v>
      </c>
      <c r="F5154" s="58" t="s">
        <v>35</v>
      </c>
      <c r="G5154" s="58" t="s">
        <v>86</v>
      </c>
      <c r="H5154" s="58" t="s">
        <v>6984</v>
      </c>
      <c r="I5154" s="58" t="s">
        <v>25</v>
      </c>
      <c r="J5154" s="58" t="s">
        <v>25</v>
      </c>
      <c r="K5154" s="57" t="s">
        <v>7293</v>
      </c>
      <c r="L5154" s="184">
        <v>0</v>
      </c>
      <c r="M5154" s="185">
        <v>50</v>
      </c>
      <c r="N5154" s="186">
        <v>50</v>
      </c>
      <c r="O5154" s="187">
        <f t="shared" si="629"/>
        <v>0</v>
      </c>
      <c r="P5154" s="59">
        <f t="shared" si="630"/>
        <v>100</v>
      </c>
    </row>
    <row r="5155" spans="1:16" s="2" customFormat="1" ht="28.5" outlineLevel="2" x14ac:dyDescent="0.2">
      <c r="A5155" s="217">
        <f t="shared" si="628"/>
        <v>5152</v>
      </c>
      <c r="B5155" s="57" t="s">
        <v>7294</v>
      </c>
      <c r="C5155" s="58" t="s">
        <v>6234</v>
      </c>
      <c r="D5155" s="58" t="s">
        <v>6066</v>
      </c>
      <c r="E5155" s="58" t="s">
        <v>25</v>
      </c>
      <c r="F5155" s="58" t="s">
        <v>35</v>
      </c>
      <c r="G5155" s="58" t="s">
        <v>86</v>
      </c>
      <c r="H5155" s="58" t="s">
        <v>6984</v>
      </c>
      <c r="I5155" s="58" t="s">
        <v>25</v>
      </c>
      <c r="J5155" s="58" t="s">
        <v>25</v>
      </c>
      <c r="K5155" s="57" t="s">
        <v>7295</v>
      </c>
      <c r="L5155" s="184">
        <v>0</v>
      </c>
      <c r="M5155" s="185">
        <v>30</v>
      </c>
      <c r="N5155" s="186">
        <v>30</v>
      </c>
      <c r="O5155" s="187">
        <f t="shared" si="629"/>
        <v>0</v>
      </c>
      <c r="P5155" s="59">
        <f t="shared" si="630"/>
        <v>100</v>
      </c>
    </row>
    <row r="5156" spans="1:16" s="2" customFormat="1" ht="14.25" customHeight="1" outlineLevel="2" x14ac:dyDescent="0.2">
      <c r="A5156" s="217">
        <f t="shared" si="628"/>
        <v>5153</v>
      </c>
      <c r="B5156" s="57" t="s">
        <v>7296</v>
      </c>
      <c r="C5156" s="58" t="s">
        <v>6234</v>
      </c>
      <c r="D5156" s="58" t="s">
        <v>6066</v>
      </c>
      <c r="E5156" s="58" t="s">
        <v>25</v>
      </c>
      <c r="F5156" s="58" t="s">
        <v>35</v>
      </c>
      <c r="G5156" s="58" t="s">
        <v>86</v>
      </c>
      <c r="H5156" s="58" t="s">
        <v>6984</v>
      </c>
      <c r="I5156" s="58" t="s">
        <v>25</v>
      </c>
      <c r="J5156" s="58" t="s">
        <v>25</v>
      </c>
      <c r="K5156" s="57" t="s">
        <v>7297</v>
      </c>
      <c r="L5156" s="184">
        <v>0</v>
      </c>
      <c r="M5156" s="185">
        <v>40</v>
      </c>
      <c r="N5156" s="186">
        <v>40</v>
      </c>
      <c r="O5156" s="187">
        <f t="shared" si="629"/>
        <v>0</v>
      </c>
      <c r="P5156" s="59">
        <f t="shared" si="630"/>
        <v>100</v>
      </c>
    </row>
    <row r="5157" spans="1:16" s="2" customFormat="1" ht="14.25" customHeight="1" outlineLevel="2" x14ac:dyDescent="0.2">
      <c r="A5157" s="217">
        <f t="shared" si="628"/>
        <v>5154</v>
      </c>
      <c r="B5157" s="57" t="s">
        <v>7298</v>
      </c>
      <c r="C5157" s="58" t="s">
        <v>6234</v>
      </c>
      <c r="D5157" s="58" t="s">
        <v>6066</v>
      </c>
      <c r="E5157" s="58" t="s">
        <v>25</v>
      </c>
      <c r="F5157" s="58" t="s">
        <v>35</v>
      </c>
      <c r="G5157" s="58" t="s">
        <v>86</v>
      </c>
      <c r="H5157" s="58" t="s">
        <v>6984</v>
      </c>
      <c r="I5157" s="58" t="s">
        <v>25</v>
      </c>
      <c r="J5157" s="58" t="s">
        <v>25</v>
      </c>
      <c r="K5157" s="57" t="s">
        <v>7299</v>
      </c>
      <c r="L5157" s="184">
        <v>0</v>
      </c>
      <c r="M5157" s="185">
        <v>30</v>
      </c>
      <c r="N5157" s="186">
        <v>30</v>
      </c>
      <c r="O5157" s="187">
        <f t="shared" si="629"/>
        <v>0</v>
      </c>
      <c r="P5157" s="59">
        <f t="shared" si="630"/>
        <v>100</v>
      </c>
    </row>
    <row r="5158" spans="1:16" s="2" customFormat="1" ht="14.25" customHeight="1" outlineLevel="2" x14ac:dyDescent="0.2">
      <c r="A5158" s="217">
        <f t="shared" si="628"/>
        <v>5155</v>
      </c>
      <c r="B5158" s="57" t="s">
        <v>7300</v>
      </c>
      <c r="C5158" s="58" t="s">
        <v>6234</v>
      </c>
      <c r="D5158" s="58" t="s">
        <v>6066</v>
      </c>
      <c r="E5158" s="58" t="s">
        <v>25</v>
      </c>
      <c r="F5158" s="58" t="s">
        <v>35</v>
      </c>
      <c r="G5158" s="58" t="s">
        <v>86</v>
      </c>
      <c r="H5158" s="58" t="s">
        <v>6984</v>
      </c>
      <c r="I5158" s="58" t="s">
        <v>25</v>
      </c>
      <c r="J5158" s="58" t="s">
        <v>25</v>
      </c>
      <c r="K5158" s="57" t="s">
        <v>7301</v>
      </c>
      <c r="L5158" s="184">
        <v>0</v>
      </c>
      <c r="M5158" s="185">
        <v>45</v>
      </c>
      <c r="N5158" s="186">
        <v>45</v>
      </c>
      <c r="O5158" s="187">
        <f t="shared" si="629"/>
        <v>0</v>
      </c>
      <c r="P5158" s="59">
        <f t="shared" si="630"/>
        <v>100</v>
      </c>
    </row>
    <row r="5159" spans="1:16" s="2" customFormat="1" ht="14.25" customHeight="1" outlineLevel="2" x14ac:dyDescent="0.2">
      <c r="A5159" s="217">
        <f t="shared" si="628"/>
        <v>5156</v>
      </c>
      <c r="B5159" s="57" t="s">
        <v>7302</v>
      </c>
      <c r="C5159" s="58" t="s">
        <v>6234</v>
      </c>
      <c r="D5159" s="58" t="s">
        <v>6066</v>
      </c>
      <c r="E5159" s="58" t="s">
        <v>25</v>
      </c>
      <c r="F5159" s="58" t="s">
        <v>35</v>
      </c>
      <c r="G5159" s="58" t="s">
        <v>86</v>
      </c>
      <c r="H5159" s="58" t="s">
        <v>6984</v>
      </c>
      <c r="I5159" s="58" t="s">
        <v>25</v>
      </c>
      <c r="J5159" s="58" t="s">
        <v>25</v>
      </c>
      <c r="K5159" s="57" t="s">
        <v>7303</v>
      </c>
      <c r="L5159" s="184">
        <v>0</v>
      </c>
      <c r="M5159" s="185">
        <v>45</v>
      </c>
      <c r="N5159" s="186">
        <v>45</v>
      </c>
      <c r="O5159" s="187">
        <f t="shared" si="629"/>
        <v>0</v>
      </c>
      <c r="P5159" s="59">
        <f t="shared" si="630"/>
        <v>100</v>
      </c>
    </row>
    <row r="5160" spans="1:16" s="2" customFormat="1" ht="14.25" customHeight="1" outlineLevel="2" x14ac:dyDescent="0.2">
      <c r="A5160" s="217">
        <f t="shared" si="628"/>
        <v>5157</v>
      </c>
      <c r="B5160" s="57" t="s">
        <v>7304</v>
      </c>
      <c r="C5160" s="58" t="s">
        <v>6234</v>
      </c>
      <c r="D5160" s="58" t="s">
        <v>6066</v>
      </c>
      <c r="E5160" s="58" t="s">
        <v>25</v>
      </c>
      <c r="F5160" s="58" t="s">
        <v>35</v>
      </c>
      <c r="G5160" s="58" t="s">
        <v>86</v>
      </c>
      <c r="H5160" s="58" t="s">
        <v>6984</v>
      </c>
      <c r="I5160" s="58" t="s">
        <v>25</v>
      </c>
      <c r="J5160" s="58" t="s">
        <v>25</v>
      </c>
      <c r="K5160" s="57" t="s">
        <v>7305</v>
      </c>
      <c r="L5160" s="184">
        <v>0</v>
      </c>
      <c r="M5160" s="185">
        <v>50</v>
      </c>
      <c r="N5160" s="186">
        <v>50</v>
      </c>
      <c r="O5160" s="187">
        <f t="shared" si="629"/>
        <v>0</v>
      </c>
      <c r="P5160" s="59">
        <f t="shared" si="630"/>
        <v>100</v>
      </c>
    </row>
    <row r="5161" spans="1:16" s="2" customFormat="1" ht="14.25" customHeight="1" outlineLevel="2" x14ac:dyDescent="0.2">
      <c r="A5161" s="217">
        <f t="shared" si="628"/>
        <v>5158</v>
      </c>
      <c r="B5161" s="57" t="s">
        <v>7306</v>
      </c>
      <c r="C5161" s="58" t="s">
        <v>6234</v>
      </c>
      <c r="D5161" s="58" t="s">
        <v>6066</v>
      </c>
      <c r="E5161" s="58" t="s">
        <v>25</v>
      </c>
      <c r="F5161" s="58" t="s">
        <v>35</v>
      </c>
      <c r="G5161" s="58" t="s">
        <v>86</v>
      </c>
      <c r="H5161" s="58" t="s">
        <v>6984</v>
      </c>
      <c r="I5161" s="58" t="s">
        <v>25</v>
      </c>
      <c r="J5161" s="58" t="s">
        <v>25</v>
      </c>
      <c r="K5161" s="57" t="s">
        <v>7307</v>
      </c>
      <c r="L5161" s="184">
        <v>0</v>
      </c>
      <c r="M5161" s="185">
        <v>40</v>
      </c>
      <c r="N5161" s="186">
        <v>40</v>
      </c>
      <c r="O5161" s="187">
        <f t="shared" si="629"/>
        <v>0</v>
      </c>
      <c r="P5161" s="59">
        <f t="shared" si="630"/>
        <v>100</v>
      </c>
    </row>
    <row r="5162" spans="1:16" s="2" customFormat="1" ht="28.5" outlineLevel="2" x14ac:dyDescent="0.2">
      <c r="A5162" s="217">
        <f t="shared" si="628"/>
        <v>5159</v>
      </c>
      <c r="B5162" s="57" t="s">
        <v>7308</v>
      </c>
      <c r="C5162" s="58" t="s">
        <v>6234</v>
      </c>
      <c r="D5162" s="58" t="s">
        <v>6066</v>
      </c>
      <c r="E5162" s="58" t="s">
        <v>25</v>
      </c>
      <c r="F5162" s="58" t="s">
        <v>35</v>
      </c>
      <c r="G5162" s="58" t="s">
        <v>86</v>
      </c>
      <c r="H5162" s="58" t="s">
        <v>6984</v>
      </c>
      <c r="I5162" s="58" t="s">
        <v>25</v>
      </c>
      <c r="J5162" s="58" t="s">
        <v>25</v>
      </c>
      <c r="K5162" s="57" t="s">
        <v>7309</v>
      </c>
      <c r="L5162" s="184">
        <v>0</v>
      </c>
      <c r="M5162" s="185">
        <v>35</v>
      </c>
      <c r="N5162" s="186">
        <v>35</v>
      </c>
      <c r="O5162" s="187">
        <f t="shared" si="629"/>
        <v>0</v>
      </c>
      <c r="P5162" s="59">
        <f t="shared" si="630"/>
        <v>100</v>
      </c>
    </row>
    <row r="5163" spans="1:16" s="2" customFormat="1" ht="14.25" customHeight="1" outlineLevel="2" x14ac:dyDescent="0.2">
      <c r="A5163" s="217">
        <f t="shared" si="628"/>
        <v>5160</v>
      </c>
      <c r="B5163" s="57" t="s">
        <v>7310</v>
      </c>
      <c r="C5163" s="58" t="s">
        <v>6234</v>
      </c>
      <c r="D5163" s="58" t="s">
        <v>6066</v>
      </c>
      <c r="E5163" s="58" t="s">
        <v>25</v>
      </c>
      <c r="F5163" s="58" t="s">
        <v>35</v>
      </c>
      <c r="G5163" s="58" t="s">
        <v>86</v>
      </c>
      <c r="H5163" s="58" t="s">
        <v>6984</v>
      </c>
      <c r="I5163" s="58" t="s">
        <v>25</v>
      </c>
      <c r="J5163" s="58" t="s">
        <v>25</v>
      </c>
      <c r="K5163" s="57" t="s">
        <v>7311</v>
      </c>
      <c r="L5163" s="184">
        <v>0</v>
      </c>
      <c r="M5163" s="185">
        <v>50</v>
      </c>
      <c r="N5163" s="186">
        <v>50</v>
      </c>
      <c r="O5163" s="187">
        <f t="shared" si="629"/>
        <v>0</v>
      </c>
      <c r="P5163" s="59">
        <f t="shared" si="630"/>
        <v>100</v>
      </c>
    </row>
    <row r="5164" spans="1:16" s="2" customFormat="1" ht="14.25" customHeight="1" outlineLevel="2" x14ac:dyDescent="0.2">
      <c r="A5164" s="217">
        <f t="shared" si="628"/>
        <v>5161</v>
      </c>
      <c r="B5164" s="57" t="s">
        <v>7312</v>
      </c>
      <c r="C5164" s="58" t="s">
        <v>6234</v>
      </c>
      <c r="D5164" s="58" t="s">
        <v>6066</v>
      </c>
      <c r="E5164" s="58" t="s">
        <v>25</v>
      </c>
      <c r="F5164" s="58" t="s">
        <v>35</v>
      </c>
      <c r="G5164" s="58" t="s">
        <v>86</v>
      </c>
      <c r="H5164" s="58" t="s">
        <v>6984</v>
      </c>
      <c r="I5164" s="58" t="s">
        <v>25</v>
      </c>
      <c r="J5164" s="58" t="s">
        <v>25</v>
      </c>
      <c r="K5164" s="57" t="s">
        <v>7313</v>
      </c>
      <c r="L5164" s="184">
        <v>0</v>
      </c>
      <c r="M5164" s="185">
        <v>30</v>
      </c>
      <c r="N5164" s="186">
        <v>30</v>
      </c>
      <c r="O5164" s="187">
        <f t="shared" si="629"/>
        <v>0</v>
      </c>
      <c r="P5164" s="59">
        <f t="shared" si="630"/>
        <v>100</v>
      </c>
    </row>
    <row r="5165" spans="1:16" s="2" customFormat="1" ht="14.25" customHeight="1" outlineLevel="2" x14ac:dyDescent="0.2">
      <c r="A5165" s="217">
        <f t="shared" si="628"/>
        <v>5162</v>
      </c>
      <c r="B5165" s="57" t="s">
        <v>7314</v>
      </c>
      <c r="C5165" s="58" t="s">
        <v>6234</v>
      </c>
      <c r="D5165" s="58" t="s">
        <v>6066</v>
      </c>
      <c r="E5165" s="58" t="s">
        <v>25</v>
      </c>
      <c r="F5165" s="58" t="s">
        <v>35</v>
      </c>
      <c r="G5165" s="58" t="s">
        <v>86</v>
      </c>
      <c r="H5165" s="58" t="s">
        <v>6984</v>
      </c>
      <c r="I5165" s="58" t="s">
        <v>25</v>
      </c>
      <c r="J5165" s="58" t="s">
        <v>25</v>
      </c>
      <c r="K5165" s="57" t="s">
        <v>7315</v>
      </c>
      <c r="L5165" s="184">
        <v>0</v>
      </c>
      <c r="M5165" s="185">
        <v>50</v>
      </c>
      <c r="N5165" s="186">
        <v>50</v>
      </c>
      <c r="O5165" s="187">
        <f t="shared" si="629"/>
        <v>0</v>
      </c>
      <c r="P5165" s="59">
        <f t="shared" si="630"/>
        <v>100</v>
      </c>
    </row>
    <row r="5166" spans="1:16" s="2" customFormat="1" ht="28.5" outlineLevel="2" x14ac:dyDescent="0.2">
      <c r="A5166" s="217">
        <f t="shared" si="628"/>
        <v>5163</v>
      </c>
      <c r="B5166" s="57" t="s">
        <v>7316</v>
      </c>
      <c r="C5166" s="58" t="s">
        <v>6234</v>
      </c>
      <c r="D5166" s="58" t="s">
        <v>6066</v>
      </c>
      <c r="E5166" s="58" t="s">
        <v>781</v>
      </c>
      <c r="F5166" s="58" t="s">
        <v>35</v>
      </c>
      <c r="G5166" s="58" t="s">
        <v>103</v>
      </c>
      <c r="H5166" s="58" t="s">
        <v>6984</v>
      </c>
      <c r="I5166" s="58" t="s">
        <v>25</v>
      </c>
      <c r="J5166" s="58" t="s">
        <v>25</v>
      </c>
      <c r="K5166" s="57" t="s">
        <v>7317</v>
      </c>
      <c r="L5166" s="184">
        <v>0</v>
      </c>
      <c r="M5166" s="185">
        <v>30</v>
      </c>
      <c r="N5166" s="186">
        <v>30</v>
      </c>
      <c r="O5166" s="187">
        <f t="shared" si="629"/>
        <v>0</v>
      </c>
      <c r="P5166" s="59">
        <f t="shared" si="630"/>
        <v>100</v>
      </c>
    </row>
    <row r="5167" spans="1:16" s="2" customFormat="1" ht="28.5" outlineLevel="2" x14ac:dyDescent="0.2">
      <c r="A5167" s="217">
        <f t="shared" si="628"/>
        <v>5164</v>
      </c>
      <c r="B5167" s="57" t="s">
        <v>7318</v>
      </c>
      <c r="C5167" s="58" t="s">
        <v>6234</v>
      </c>
      <c r="D5167" s="58" t="s">
        <v>6066</v>
      </c>
      <c r="E5167" s="58" t="s">
        <v>781</v>
      </c>
      <c r="F5167" s="58" t="s">
        <v>35</v>
      </c>
      <c r="G5167" s="58" t="s">
        <v>103</v>
      </c>
      <c r="H5167" s="58" t="s">
        <v>6984</v>
      </c>
      <c r="I5167" s="58" t="s">
        <v>25</v>
      </c>
      <c r="J5167" s="58" t="s">
        <v>25</v>
      </c>
      <c r="K5167" s="57" t="s">
        <v>7319</v>
      </c>
      <c r="L5167" s="184">
        <v>0</v>
      </c>
      <c r="M5167" s="185">
        <v>30</v>
      </c>
      <c r="N5167" s="186">
        <v>30</v>
      </c>
      <c r="O5167" s="187">
        <f t="shared" si="629"/>
        <v>0</v>
      </c>
      <c r="P5167" s="59">
        <f t="shared" si="630"/>
        <v>100</v>
      </c>
    </row>
    <row r="5168" spans="1:16" s="2" customFormat="1" ht="28.5" outlineLevel="2" x14ac:dyDescent="0.2">
      <c r="A5168" s="217">
        <f t="shared" si="628"/>
        <v>5165</v>
      </c>
      <c r="B5168" s="57" t="s">
        <v>7320</v>
      </c>
      <c r="C5168" s="58" t="s">
        <v>6234</v>
      </c>
      <c r="D5168" s="58" t="s">
        <v>6066</v>
      </c>
      <c r="E5168" s="58" t="s">
        <v>781</v>
      </c>
      <c r="F5168" s="58" t="s">
        <v>35</v>
      </c>
      <c r="G5168" s="58" t="s">
        <v>103</v>
      </c>
      <c r="H5168" s="58" t="s">
        <v>6984</v>
      </c>
      <c r="I5168" s="58" t="s">
        <v>25</v>
      </c>
      <c r="J5168" s="58" t="s">
        <v>25</v>
      </c>
      <c r="K5168" s="57" t="s">
        <v>7321</v>
      </c>
      <c r="L5168" s="184">
        <v>0</v>
      </c>
      <c r="M5168" s="185">
        <v>30</v>
      </c>
      <c r="N5168" s="186">
        <v>30</v>
      </c>
      <c r="O5168" s="187">
        <f t="shared" si="629"/>
        <v>0</v>
      </c>
      <c r="P5168" s="59">
        <f t="shared" si="630"/>
        <v>100</v>
      </c>
    </row>
    <row r="5169" spans="1:16" s="2" customFormat="1" ht="14.25" customHeight="1" outlineLevel="2" x14ac:dyDescent="0.2">
      <c r="A5169" s="217">
        <f t="shared" si="628"/>
        <v>5166</v>
      </c>
      <c r="B5169" s="57" t="s">
        <v>7322</v>
      </c>
      <c r="C5169" s="58" t="s">
        <v>6234</v>
      </c>
      <c r="D5169" s="58" t="s">
        <v>6066</v>
      </c>
      <c r="E5169" s="58" t="s">
        <v>781</v>
      </c>
      <c r="F5169" s="58" t="s">
        <v>35</v>
      </c>
      <c r="G5169" s="58" t="s">
        <v>103</v>
      </c>
      <c r="H5169" s="58" t="s">
        <v>6984</v>
      </c>
      <c r="I5169" s="58" t="s">
        <v>25</v>
      </c>
      <c r="J5169" s="58" t="s">
        <v>25</v>
      </c>
      <c r="K5169" s="57" t="s">
        <v>7323</v>
      </c>
      <c r="L5169" s="184">
        <v>0</v>
      </c>
      <c r="M5169" s="185">
        <v>30</v>
      </c>
      <c r="N5169" s="186">
        <v>30</v>
      </c>
      <c r="O5169" s="187">
        <f t="shared" si="629"/>
        <v>0</v>
      </c>
      <c r="P5169" s="59">
        <f t="shared" si="630"/>
        <v>100</v>
      </c>
    </row>
    <row r="5170" spans="1:16" s="2" customFormat="1" outlineLevel="1" x14ac:dyDescent="0.2">
      <c r="A5170" s="218">
        <f t="shared" si="628"/>
        <v>5167</v>
      </c>
      <c r="B5170" s="60" t="s">
        <v>7324</v>
      </c>
      <c r="C5170" s="61">
        <v>236650</v>
      </c>
      <c r="D5170" s="61">
        <v>2009</v>
      </c>
      <c r="E5170" s="61"/>
      <c r="F5170" s="61"/>
      <c r="G5170" s="61"/>
      <c r="H5170" s="151" t="s">
        <v>7325</v>
      </c>
      <c r="I5170" s="61"/>
      <c r="J5170" s="61"/>
      <c r="K5170" s="63"/>
      <c r="L5170" s="65">
        <f>SUM(L5171:L5221)</f>
        <v>2000</v>
      </c>
      <c r="M5170" s="65">
        <f t="shared" ref="M5170:O5170" si="631">SUM(M5171:M5221)</f>
        <v>2000</v>
      </c>
      <c r="N5170" s="65">
        <f t="shared" si="631"/>
        <v>1927</v>
      </c>
      <c r="O5170" s="66">
        <f t="shared" si="631"/>
        <v>-73</v>
      </c>
      <c r="P5170" s="18">
        <f t="shared" si="630"/>
        <v>96.350000000000009</v>
      </c>
    </row>
    <row r="5171" spans="1:16" s="2" customFormat="1" outlineLevel="2" x14ac:dyDescent="0.2">
      <c r="A5171" s="217">
        <f t="shared" si="628"/>
        <v>5168</v>
      </c>
      <c r="B5171" s="57" t="s">
        <v>7326</v>
      </c>
      <c r="C5171" s="58" t="s">
        <v>6234</v>
      </c>
      <c r="D5171" s="58" t="s">
        <v>6066</v>
      </c>
      <c r="E5171" s="58" t="s">
        <v>25</v>
      </c>
      <c r="F5171" s="58" t="s">
        <v>155</v>
      </c>
      <c r="G5171" s="58" t="s">
        <v>221</v>
      </c>
      <c r="H5171" s="58" t="s">
        <v>7325</v>
      </c>
      <c r="I5171" s="58" t="s">
        <v>25</v>
      </c>
      <c r="J5171" s="58" t="s">
        <v>25</v>
      </c>
      <c r="K5171" s="57"/>
      <c r="L5171" s="184">
        <v>2000</v>
      </c>
      <c r="M5171" s="185">
        <v>73</v>
      </c>
      <c r="N5171" s="186">
        <v>0</v>
      </c>
      <c r="O5171" s="187">
        <f t="shared" ref="O5171:O5221" si="632">N5171-M5171</f>
        <v>-73</v>
      </c>
      <c r="P5171" s="59">
        <f t="shared" si="630"/>
        <v>0</v>
      </c>
    </row>
    <row r="5172" spans="1:16" s="2" customFormat="1" ht="14.25" customHeight="1" outlineLevel="2" x14ac:dyDescent="0.2">
      <c r="A5172" s="217">
        <f t="shared" si="628"/>
        <v>5169</v>
      </c>
      <c r="B5172" s="57" t="s">
        <v>7327</v>
      </c>
      <c r="C5172" s="58" t="s">
        <v>6234</v>
      </c>
      <c r="D5172" s="58" t="s">
        <v>6066</v>
      </c>
      <c r="E5172" s="58" t="s">
        <v>2963</v>
      </c>
      <c r="F5172" s="58" t="s">
        <v>155</v>
      </c>
      <c r="G5172" s="58" t="s">
        <v>89</v>
      </c>
      <c r="H5172" s="58" t="s">
        <v>7325</v>
      </c>
      <c r="I5172" s="58" t="s">
        <v>25</v>
      </c>
      <c r="J5172" s="58" t="s">
        <v>25</v>
      </c>
      <c r="K5172" s="57" t="s">
        <v>7328</v>
      </c>
      <c r="L5172" s="184">
        <v>0</v>
      </c>
      <c r="M5172" s="185">
        <v>24</v>
      </c>
      <c r="N5172" s="186">
        <v>24</v>
      </c>
      <c r="O5172" s="187">
        <f t="shared" si="632"/>
        <v>0</v>
      </c>
      <c r="P5172" s="59">
        <f t="shared" si="630"/>
        <v>100</v>
      </c>
    </row>
    <row r="5173" spans="1:16" s="2" customFormat="1" ht="28.5" outlineLevel="2" x14ac:dyDescent="0.2">
      <c r="A5173" s="217">
        <f t="shared" si="628"/>
        <v>5170</v>
      </c>
      <c r="B5173" s="57" t="s">
        <v>7329</v>
      </c>
      <c r="C5173" s="58" t="s">
        <v>6234</v>
      </c>
      <c r="D5173" s="58" t="s">
        <v>6066</v>
      </c>
      <c r="E5173" s="58" t="s">
        <v>25</v>
      </c>
      <c r="F5173" s="58" t="s">
        <v>155</v>
      </c>
      <c r="G5173" s="58" t="s">
        <v>159</v>
      </c>
      <c r="H5173" s="58" t="s">
        <v>7325</v>
      </c>
      <c r="I5173" s="58" t="s">
        <v>25</v>
      </c>
      <c r="J5173" s="58" t="s">
        <v>25</v>
      </c>
      <c r="K5173" s="57" t="s">
        <v>7330</v>
      </c>
      <c r="L5173" s="184">
        <v>0</v>
      </c>
      <c r="M5173" s="185">
        <v>60</v>
      </c>
      <c r="N5173" s="186">
        <v>60</v>
      </c>
      <c r="O5173" s="187">
        <f t="shared" si="632"/>
        <v>0</v>
      </c>
      <c r="P5173" s="59">
        <f t="shared" si="630"/>
        <v>100</v>
      </c>
    </row>
    <row r="5174" spans="1:16" s="2" customFormat="1" ht="14.25" customHeight="1" outlineLevel="2" x14ac:dyDescent="0.2">
      <c r="A5174" s="217">
        <f t="shared" si="628"/>
        <v>5171</v>
      </c>
      <c r="B5174" s="57" t="s">
        <v>7331</v>
      </c>
      <c r="C5174" s="58" t="s">
        <v>6234</v>
      </c>
      <c r="D5174" s="58" t="s">
        <v>6066</v>
      </c>
      <c r="E5174" s="58" t="s">
        <v>25</v>
      </c>
      <c r="F5174" s="58" t="s">
        <v>155</v>
      </c>
      <c r="G5174" s="58" t="s">
        <v>159</v>
      </c>
      <c r="H5174" s="58" t="s">
        <v>7325</v>
      </c>
      <c r="I5174" s="58" t="s">
        <v>25</v>
      </c>
      <c r="J5174" s="58" t="s">
        <v>25</v>
      </c>
      <c r="K5174" s="57" t="s">
        <v>7332</v>
      </c>
      <c r="L5174" s="184">
        <v>0</v>
      </c>
      <c r="M5174" s="185">
        <v>200</v>
      </c>
      <c r="N5174" s="186">
        <v>200</v>
      </c>
      <c r="O5174" s="187">
        <f t="shared" si="632"/>
        <v>0</v>
      </c>
      <c r="P5174" s="59">
        <f t="shared" si="630"/>
        <v>100</v>
      </c>
    </row>
    <row r="5175" spans="1:16" s="2" customFormat="1" ht="14.25" customHeight="1" outlineLevel="2" x14ac:dyDescent="0.2">
      <c r="A5175" s="217">
        <f t="shared" si="628"/>
        <v>5172</v>
      </c>
      <c r="B5175" s="57" t="s">
        <v>7333</v>
      </c>
      <c r="C5175" s="58" t="s">
        <v>6234</v>
      </c>
      <c r="D5175" s="58" t="s">
        <v>6066</v>
      </c>
      <c r="E5175" s="58" t="s">
        <v>25</v>
      </c>
      <c r="F5175" s="58" t="s">
        <v>155</v>
      </c>
      <c r="G5175" s="58" t="s">
        <v>86</v>
      </c>
      <c r="H5175" s="58" t="s">
        <v>7325</v>
      </c>
      <c r="I5175" s="58" t="s">
        <v>25</v>
      </c>
      <c r="J5175" s="58" t="s">
        <v>25</v>
      </c>
      <c r="K5175" s="57" t="s">
        <v>7334</v>
      </c>
      <c r="L5175" s="184">
        <v>0</v>
      </c>
      <c r="M5175" s="185">
        <v>191</v>
      </c>
      <c r="N5175" s="186">
        <v>191</v>
      </c>
      <c r="O5175" s="187">
        <f t="shared" si="632"/>
        <v>0</v>
      </c>
      <c r="P5175" s="59">
        <f t="shared" si="630"/>
        <v>100</v>
      </c>
    </row>
    <row r="5176" spans="1:16" s="2" customFormat="1" ht="28.5" outlineLevel="2" x14ac:dyDescent="0.2">
      <c r="A5176" s="217">
        <f t="shared" si="628"/>
        <v>5173</v>
      </c>
      <c r="B5176" s="57" t="s">
        <v>7335</v>
      </c>
      <c r="C5176" s="58" t="s">
        <v>6234</v>
      </c>
      <c r="D5176" s="58" t="s">
        <v>6066</v>
      </c>
      <c r="E5176" s="58" t="s">
        <v>25</v>
      </c>
      <c r="F5176" s="58" t="s">
        <v>155</v>
      </c>
      <c r="G5176" s="58" t="s">
        <v>86</v>
      </c>
      <c r="H5176" s="58" t="s">
        <v>7325</v>
      </c>
      <c r="I5176" s="58" t="s">
        <v>25</v>
      </c>
      <c r="J5176" s="58" t="s">
        <v>25</v>
      </c>
      <c r="K5176" s="57" t="s">
        <v>7336</v>
      </c>
      <c r="L5176" s="184">
        <v>0</v>
      </c>
      <c r="M5176" s="185">
        <v>186</v>
      </c>
      <c r="N5176" s="186">
        <v>186</v>
      </c>
      <c r="O5176" s="187">
        <f t="shared" si="632"/>
        <v>0</v>
      </c>
      <c r="P5176" s="59">
        <f t="shared" si="630"/>
        <v>100</v>
      </c>
    </row>
    <row r="5177" spans="1:16" s="2" customFormat="1" ht="14.25" customHeight="1" outlineLevel="2" x14ac:dyDescent="0.2">
      <c r="A5177" s="217">
        <f t="shared" si="628"/>
        <v>5174</v>
      </c>
      <c r="B5177" s="57" t="s">
        <v>7337</v>
      </c>
      <c r="C5177" s="58" t="s">
        <v>6234</v>
      </c>
      <c r="D5177" s="58" t="s">
        <v>6066</v>
      </c>
      <c r="E5177" s="58" t="s">
        <v>7338</v>
      </c>
      <c r="F5177" s="58" t="s">
        <v>155</v>
      </c>
      <c r="G5177" s="58" t="s">
        <v>103</v>
      </c>
      <c r="H5177" s="58" t="s">
        <v>7325</v>
      </c>
      <c r="I5177" s="58" t="s">
        <v>25</v>
      </c>
      <c r="J5177" s="58" t="s">
        <v>25</v>
      </c>
      <c r="K5177" s="57" t="s">
        <v>7339</v>
      </c>
      <c r="L5177" s="184">
        <v>0</v>
      </c>
      <c r="M5177" s="185">
        <v>21</v>
      </c>
      <c r="N5177" s="186">
        <v>21</v>
      </c>
      <c r="O5177" s="187">
        <f t="shared" si="632"/>
        <v>0</v>
      </c>
      <c r="P5177" s="59">
        <f t="shared" si="630"/>
        <v>100</v>
      </c>
    </row>
    <row r="5178" spans="1:16" s="2" customFormat="1" ht="14.25" customHeight="1" outlineLevel="2" x14ac:dyDescent="0.2">
      <c r="A5178" s="217">
        <f t="shared" si="628"/>
        <v>5175</v>
      </c>
      <c r="B5178" s="57" t="s">
        <v>7340</v>
      </c>
      <c r="C5178" s="58" t="s">
        <v>6234</v>
      </c>
      <c r="D5178" s="58" t="s">
        <v>6066</v>
      </c>
      <c r="E5178" s="58" t="s">
        <v>2772</v>
      </c>
      <c r="F5178" s="58" t="s">
        <v>155</v>
      </c>
      <c r="G5178" s="58" t="s">
        <v>103</v>
      </c>
      <c r="H5178" s="58" t="s">
        <v>7325</v>
      </c>
      <c r="I5178" s="58" t="s">
        <v>25</v>
      </c>
      <c r="J5178" s="58" t="s">
        <v>25</v>
      </c>
      <c r="K5178" s="57" t="s">
        <v>7341</v>
      </c>
      <c r="L5178" s="184">
        <v>0</v>
      </c>
      <c r="M5178" s="185">
        <v>40</v>
      </c>
      <c r="N5178" s="186">
        <v>40</v>
      </c>
      <c r="O5178" s="187">
        <f t="shared" si="632"/>
        <v>0</v>
      </c>
      <c r="P5178" s="59">
        <f t="shared" si="630"/>
        <v>100</v>
      </c>
    </row>
    <row r="5179" spans="1:16" s="2" customFormat="1" ht="28.5" outlineLevel="2" x14ac:dyDescent="0.2">
      <c r="A5179" s="217">
        <f t="shared" si="628"/>
        <v>5176</v>
      </c>
      <c r="B5179" s="57" t="s">
        <v>7342</v>
      </c>
      <c r="C5179" s="58" t="s">
        <v>6234</v>
      </c>
      <c r="D5179" s="58" t="s">
        <v>6066</v>
      </c>
      <c r="E5179" s="58" t="s">
        <v>2772</v>
      </c>
      <c r="F5179" s="58" t="s">
        <v>155</v>
      </c>
      <c r="G5179" s="58" t="s">
        <v>103</v>
      </c>
      <c r="H5179" s="58" t="s">
        <v>7325</v>
      </c>
      <c r="I5179" s="58" t="s">
        <v>25</v>
      </c>
      <c r="J5179" s="58" t="s">
        <v>25</v>
      </c>
      <c r="K5179" s="57" t="s">
        <v>7343</v>
      </c>
      <c r="L5179" s="184">
        <v>0</v>
      </c>
      <c r="M5179" s="185">
        <v>50</v>
      </c>
      <c r="N5179" s="186">
        <v>50</v>
      </c>
      <c r="O5179" s="187">
        <f t="shared" si="632"/>
        <v>0</v>
      </c>
      <c r="P5179" s="59">
        <f t="shared" si="630"/>
        <v>100</v>
      </c>
    </row>
    <row r="5180" spans="1:16" s="2" customFormat="1" ht="14.25" customHeight="1" outlineLevel="2" x14ac:dyDescent="0.2">
      <c r="A5180" s="217">
        <f t="shared" si="628"/>
        <v>5177</v>
      </c>
      <c r="B5180" s="57" t="s">
        <v>7344</v>
      </c>
      <c r="C5180" s="58" t="s">
        <v>6234</v>
      </c>
      <c r="D5180" s="58" t="s">
        <v>6066</v>
      </c>
      <c r="E5180" s="58" t="s">
        <v>2772</v>
      </c>
      <c r="F5180" s="58" t="s">
        <v>155</v>
      </c>
      <c r="G5180" s="58" t="s">
        <v>103</v>
      </c>
      <c r="H5180" s="58" t="s">
        <v>7325</v>
      </c>
      <c r="I5180" s="58" t="s">
        <v>25</v>
      </c>
      <c r="J5180" s="58" t="s">
        <v>25</v>
      </c>
      <c r="K5180" s="57" t="s">
        <v>7345</v>
      </c>
      <c r="L5180" s="184">
        <v>0</v>
      </c>
      <c r="M5180" s="185">
        <v>40</v>
      </c>
      <c r="N5180" s="186">
        <v>40</v>
      </c>
      <c r="O5180" s="187">
        <f t="shared" si="632"/>
        <v>0</v>
      </c>
      <c r="P5180" s="59">
        <f t="shared" si="630"/>
        <v>100</v>
      </c>
    </row>
    <row r="5181" spans="1:16" s="2" customFormat="1" ht="28.5" outlineLevel="2" x14ac:dyDescent="0.2">
      <c r="A5181" s="217">
        <f t="shared" si="628"/>
        <v>5178</v>
      </c>
      <c r="B5181" s="57" t="s">
        <v>7346</v>
      </c>
      <c r="C5181" s="58" t="s">
        <v>6234</v>
      </c>
      <c r="D5181" s="58" t="s">
        <v>6066</v>
      </c>
      <c r="E5181" s="58" t="s">
        <v>6668</v>
      </c>
      <c r="F5181" s="58" t="s">
        <v>155</v>
      </c>
      <c r="G5181" s="58" t="s">
        <v>103</v>
      </c>
      <c r="H5181" s="58" t="s">
        <v>7325</v>
      </c>
      <c r="I5181" s="58" t="s">
        <v>25</v>
      </c>
      <c r="J5181" s="58" t="s">
        <v>25</v>
      </c>
      <c r="K5181" s="57" t="s">
        <v>7347</v>
      </c>
      <c r="L5181" s="184">
        <v>0</v>
      </c>
      <c r="M5181" s="185">
        <v>18</v>
      </c>
      <c r="N5181" s="186">
        <v>18</v>
      </c>
      <c r="O5181" s="187">
        <f t="shared" si="632"/>
        <v>0</v>
      </c>
      <c r="P5181" s="59">
        <f t="shared" si="630"/>
        <v>100</v>
      </c>
    </row>
    <row r="5182" spans="1:16" s="2" customFormat="1" ht="28.5" outlineLevel="2" x14ac:dyDescent="0.2">
      <c r="A5182" s="217">
        <f t="shared" si="628"/>
        <v>5179</v>
      </c>
      <c r="B5182" s="57" t="s">
        <v>7348</v>
      </c>
      <c r="C5182" s="58" t="s">
        <v>6234</v>
      </c>
      <c r="D5182" s="58" t="s">
        <v>6066</v>
      </c>
      <c r="E5182" s="58" t="s">
        <v>2731</v>
      </c>
      <c r="F5182" s="58" t="s">
        <v>155</v>
      </c>
      <c r="G5182" s="58" t="s">
        <v>103</v>
      </c>
      <c r="H5182" s="58" t="s">
        <v>7325</v>
      </c>
      <c r="I5182" s="58" t="s">
        <v>25</v>
      </c>
      <c r="J5182" s="58" t="s">
        <v>25</v>
      </c>
      <c r="K5182" s="57" t="s">
        <v>7349</v>
      </c>
      <c r="L5182" s="184">
        <v>0</v>
      </c>
      <c r="M5182" s="185">
        <v>26</v>
      </c>
      <c r="N5182" s="186">
        <v>26</v>
      </c>
      <c r="O5182" s="187">
        <f t="shared" si="632"/>
        <v>0</v>
      </c>
      <c r="P5182" s="59">
        <f t="shared" si="630"/>
        <v>100</v>
      </c>
    </row>
    <row r="5183" spans="1:16" s="2" customFormat="1" ht="28.5" outlineLevel="2" x14ac:dyDescent="0.2">
      <c r="A5183" s="217">
        <f t="shared" si="628"/>
        <v>5180</v>
      </c>
      <c r="B5183" s="57" t="s">
        <v>7350</v>
      </c>
      <c r="C5183" s="58" t="s">
        <v>6234</v>
      </c>
      <c r="D5183" s="58" t="s">
        <v>6066</v>
      </c>
      <c r="E5183" s="58" t="s">
        <v>2731</v>
      </c>
      <c r="F5183" s="58" t="s">
        <v>155</v>
      </c>
      <c r="G5183" s="58" t="s">
        <v>103</v>
      </c>
      <c r="H5183" s="58" t="s">
        <v>7325</v>
      </c>
      <c r="I5183" s="58" t="s">
        <v>25</v>
      </c>
      <c r="J5183" s="58" t="s">
        <v>25</v>
      </c>
      <c r="K5183" s="57" t="s">
        <v>7351</v>
      </c>
      <c r="L5183" s="184">
        <v>0</v>
      </c>
      <c r="M5183" s="185">
        <v>41</v>
      </c>
      <c r="N5183" s="186">
        <v>41</v>
      </c>
      <c r="O5183" s="187">
        <f t="shared" si="632"/>
        <v>0</v>
      </c>
      <c r="P5183" s="59">
        <f t="shared" si="630"/>
        <v>100</v>
      </c>
    </row>
    <row r="5184" spans="1:16" s="2" customFormat="1" ht="14.25" customHeight="1" outlineLevel="2" x14ac:dyDescent="0.2">
      <c r="A5184" s="217">
        <f t="shared" si="628"/>
        <v>5181</v>
      </c>
      <c r="B5184" s="57" t="s">
        <v>7352</v>
      </c>
      <c r="C5184" s="58" t="s">
        <v>6234</v>
      </c>
      <c r="D5184" s="58" t="s">
        <v>6066</v>
      </c>
      <c r="E5184" s="58" t="s">
        <v>4688</v>
      </c>
      <c r="F5184" s="58" t="s">
        <v>155</v>
      </c>
      <c r="G5184" s="58" t="s">
        <v>103</v>
      </c>
      <c r="H5184" s="58" t="s">
        <v>7325</v>
      </c>
      <c r="I5184" s="58" t="s">
        <v>25</v>
      </c>
      <c r="J5184" s="58" t="s">
        <v>25</v>
      </c>
      <c r="K5184" s="57" t="s">
        <v>7353</v>
      </c>
      <c r="L5184" s="184">
        <v>0</v>
      </c>
      <c r="M5184" s="185">
        <v>8</v>
      </c>
      <c r="N5184" s="186">
        <v>8</v>
      </c>
      <c r="O5184" s="187">
        <f t="shared" si="632"/>
        <v>0</v>
      </c>
      <c r="P5184" s="59">
        <f t="shared" si="630"/>
        <v>100</v>
      </c>
    </row>
    <row r="5185" spans="1:16" s="2" customFormat="1" ht="14.25" customHeight="1" outlineLevel="2" x14ac:dyDescent="0.2">
      <c r="A5185" s="217">
        <f t="shared" si="628"/>
        <v>5182</v>
      </c>
      <c r="B5185" s="57" t="s">
        <v>7354</v>
      </c>
      <c r="C5185" s="58" t="s">
        <v>6234</v>
      </c>
      <c r="D5185" s="58" t="s">
        <v>6066</v>
      </c>
      <c r="E5185" s="58" t="s">
        <v>2736</v>
      </c>
      <c r="F5185" s="58" t="s">
        <v>155</v>
      </c>
      <c r="G5185" s="58" t="s">
        <v>103</v>
      </c>
      <c r="H5185" s="58" t="s">
        <v>7325</v>
      </c>
      <c r="I5185" s="58" t="s">
        <v>25</v>
      </c>
      <c r="J5185" s="58" t="s">
        <v>25</v>
      </c>
      <c r="K5185" s="57" t="s">
        <v>7355</v>
      </c>
      <c r="L5185" s="184">
        <v>0</v>
      </c>
      <c r="M5185" s="185">
        <v>36</v>
      </c>
      <c r="N5185" s="186">
        <v>36</v>
      </c>
      <c r="O5185" s="187">
        <f t="shared" si="632"/>
        <v>0</v>
      </c>
      <c r="P5185" s="59">
        <f t="shared" si="630"/>
        <v>100</v>
      </c>
    </row>
    <row r="5186" spans="1:16" s="2" customFormat="1" ht="14.25" customHeight="1" outlineLevel="2" x14ac:dyDescent="0.2">
      <c r="A5186" s="217">
        <f t="shared" si="628"/>
        <v>5183</v>
      </c>
      <c r="B5186" s="57" t="s">
        <v>7356</v>
      </c>
      <c r="C5186" s="58" t="s">
        <v>6234</v>
      </c>
      <c r="D5186" s="58" t="s">
        <v>6066</v>
      </c>
      <c r="E5186" s="58" t="s">
        <v>5490</v>
      </c>
      <c r="F5186" s="58" t="s">
        <v>155</v>
      </c>
      <c r="G5186" s="58" t="s">
        <v>103</v>
      </c>
      <c r="H5186" s="58" t="s">
        <v>7325</v>
      </c>
      <c r="I5186" s="58" t="s">
        <v>25</v>
      </c>
      <c r="J5186" s="58" t="s">
        <v>25</v>
      </c>
      <c r="K5186" s="57" t="s">
        <v>7357</v>
      </c>
      <c r="L5186" s="184">
        <v>0</v>
      </c>
      <c r="M5186" s="185">
        <v>44</v>
      </c>
      <c r="N5186" s="186">
        <v>44</v>
      </c>
      <c r="O5186" s="187">
        <f t="shared" si="632"/>
        <v>0</v>
      </c>
      <c r="P5186" s="59">
        <f t="shared" si="630"/>
        <v>100</v>
      </c>
    </row>
    <row r="5187" spans="1:16" s="2" customFormat="1" ht="14.25" customHeight="1" outlineLevel="2" x14ac:dyDescent="0.2">
      <c r="A5187" s="217">
        <f t="shared" si="628"/>
        <v>5184</v>
      </c>
      <c r="B5187" s="57" t="s">
        <v>7358</v>
      </c>
      <c r="C5187" s="58" t="s">
        <v>6234</v>
      </c>
      <c r="D5187" s="58" t="s">
        <v>6066</v>
      </c>
      <c r="E5187" s="58" t="s">
        <v>7359</v>
      </c>
      <c r="F5187" s="58" t="s">
        <v>155</v>
      </c>
      <c r="G5187" s="58" t="s">
        <v>103</v>
      </c>
      <c r="H5187" s="58" t="s">
        <v>7325</v>
      </c>
      <c r="I5187" s="58" t="s">
        <v>25</v>
      </c>
      <c r="J5187" s="58" t="s">
        <v>25</v>
      </c>
      <c r="K5187" s="57" t="s">
        <v>7360</v>
      </c>
      <c r="L5187" s="184">
        <v>0</v>
      </c>
      <c r="M5187" s="185">
        <v>32</v>
      </c>
      <c r="N5187" s="186">
        <v>32</v>
      </c>
      <c r="O5187" s="187">
        <f t="shared" si="632"/>
        <v>0</v>
      </c>
      <c r="P5187" s="59">
        <f t="shared" si="630"/>
        <v>100</v>
      </c>
    </row>
    <row r="5188" spans="1:16" s="2" customFormat="1" ht="14.25" customHeight="1" outlineLevel="2" x14ac:dyDescent="0.2">
      <c r="A5188" s="217">
        <f t="shared" si="628"/>
        <v>5185</v>
      </c>
      <c r="B5188" s="57" t="s">
        <v>7361</v>
      </c>
      <c r="C5188" s="58" t="s">
        <v>6234</v>
      </c>
      <c r="D5188" s="58" t="s">
        <v>6066</v>
      </c>
      <c r="E5188" s="58" t="s">
        <v>2741</v>
      </c>
      <c r="F5188" s="58" t="s">
        <v>155</v>
      </c>
      <c r="G5188" s="58" t="s">
        <v>103</v>
      </c>
      <c r="H5188" s="58" t="s">
        <v>7325</v>
      </c>
      <c r="I5188" s="58" t="s">
        <v>25</v>
      </c>
      <c r="J5188" s="58" t="s">
        <v>25</v>
      </c>
      <c r="K5188" s="57" t="s">
        <v>7362</v>
      </c>
      <c r="L5188" s="184">
        <v>0</v>
      </c>
      <c r="M5188" s="185">
        <v>24</v>
      </c>
      <c r="N5188" s="186">
        <v>24</v>
      </c>
      <c r="O5188" s="187">
        <f t="shared" si="632"/>
        <v>0</v>
      </c>
      <c r="P5188" s="59">
        <f t="shared" si="630"/>
        <v>100</v>
      </c>
    </row>
    <row r="5189" spans="1:16" s="2" customFormat="1" ht="28.5" outlineLevel="2" x14ac:dyDescent="0.2">
      <c r="A5189" s="217">
        <f t="shared" si="628"/>
        <v>5186</v>
      </c>
      <c r="B5189" s="57" t="s">
        <v>7363</v>
      </c>
      <c r="C5189" s="58" t="s">
        <v>6234</v>
      </c>
      <c r="D5189" s="58" t="s">
        <v>6066</v>
      </c>
      <c r="E5189" s="58" t="s">
        <v>2741</v>
      </c>
      <c r="F5189" s="58" t="s">
        <v>155</v>
      </c>
      <c r="G5189" s="58" t="s">
        <v>103</v>
      </c>
      <c r="H5189" s="58" t="s">
        <v>7325</v>
      </c>
      <c r="I5189" s="58" t="s">
        <v>25</v>
      </c>
      <c r="J5189" s="58" t="s">
        <v>25</v>
      </c>
      <c r="K5189" s="57" t="s">
        <v>7364</v>
      </c>
      <c r="L5189" s="184">
        <v>0</v>
      </c>
      <c r="M5189" s="185">
        <v>50</v>
      </c>
      <c r="N5189" s="186">
        <v>50</v>
      </c>
      <c r="O5189" s="187">
        <f t="shared" si="632"/>
        <v>0</v>
      </c>
      <c r="P5189" s="59">
        <f t="shared" si="630"/>
        <v>100</v>
      </c>
    </row>
    <row r="5190" spans="1:16" s="2" customFormat="1" ht="28.5" outlineLevel="2" x14ac:dyDescent="0.2">
      <c r="A5190" s="217">
        <f t="shared" ref="A5190:A5253" si="633">A5189+1</f>
        <v>5187</v>
      </c>
      <c r="B5190" s="57" t="s">
        <v>7365</v>
      </c>
      <c r="C5190" s="58" t="s">
        <v>6234</v>
      </c>
      <c r="D5190" s="58" t="s">
        <v>6066</v>
      </c>
      <c r="E5190" s="58" t="s">
        <v>2746</v>
      </c>
      <c r="F5190" s="58" t="s">
        <v>155</v>
      </c>
      <c r="G5190" s="58" t="s">
        <v>103</v>
      </c>
      <c r="H5190" s="58" t="s">
        <v>7325</v>
      </c>
      <c r="I5190" s="58" t="s">
        <v>25</v>
      </c>
      <c r="J5190" s="58" t="s">
        <v>25</v>
      </c>
      <c r="K5190" s="57" t="s">
        <v>7366</v>
      </c>
      <c r="L5190" s="184">
        <v>0</v>
      </c>
      <c r="M5190" s="185">
        <v>26</v>
      </c>
      <c r="N5190" s="186">
        <v>26</v>
      </c>
      <c r="O5190" s="187">
        <f t="shared" si="632"/>
        <v>0</v>
      </c>
      <c r="P5190" s="59">
        <f t="shared" si="630"/>
        <v>100</v>
      </c>
    </row>
    <row r="5191" spans="1:16" s="2" customFormat="1" ht="14.25" customHeight="1" outlineLevel="2" x14ac:dyDescent="0.2">
      <c r="A5191" s="217">
        <f t="shared" si="633"/>
        <v>5188</v>
      </c>
      <c r="B5191" s="57" t="s">
        <v>7367</v>
      </c>
      <c r="C5191" s="58" t="s">
        <v>6234</v>
      </c>
      <c r="D5191" s="58" t="s">
        <v>6066</v>
      </c>
      <c r="E5191" s="58" t="s">
        <v>116</v>
      </c>
      <c r="F5191" s="58" t="s">
        <v>155</v>
      </c>
      <c r="G5191" s="58" t="s">
        <v>103</v>
      </c>
      <c r="H5191" s="58" t="s">
        <v>7325</v>
      </c>
      <c r="I5191" s="58" t="s">
        <v>25</v>
      </c>
      <c r="J5191" s="58" t="s">
        <v>25</v>
      </c>
      <c r="K5191" s="57" t="s">
        <v>7368</v>
      </c>
      <c r="L5191" s="184">
        <v>0</v>
      </c>
      <c r="M5191" s="185">
        <v>20</v>
      </c>
      <c r="N5191" s="186">
        <v>20</v>
      </c>
      <c r="O5191" s="187">
        <f t="shared" si="632"/>
        <v>0</v>
      </c>
      <c r="P5191" s="59">
        <f t="shared" si="630"/>
        <v>100</v>
      </c>
    </row>
    <row r="5192" spans="1:16" s="2" customFormat="1" ht="28.5" outlineLevel="2" x14ac:dyDescent="0.2">
      <c r="A5192" s="217">
        <f t="shared" si="633"/>
        <v>5189</v>
      </c>
      <c r="B5192" s="57" t="s">
        <v>7369</v>
      </c>
      <c r="C5192" s="58" t="s">
        <v>6234</v>
      </c>
      <c r="D5192" s="58" t="s">
        <v>6066</v>
      </c>
      <c r="E5192" s="58" t="s">
        <v>7370</v>
      </c>
      <c r="F5192" s="58" t="s">
        <v>155</v>
      </c>
      <c r="G5192" s="58" t="s">
        <v>103</v>
      </c>
      <c r="H5192" s="58" t="s">
        <v>7325</v>
      </c>
      <c r="I5192" s="58" t="s">
        <v>25</v>
      </c>
      <c r="J5192" s="58" t="s">
        <v>25</v>
      </c>
      <c r="K5192" s="57" t="s">
        <v>7371</v>
      </c>
      <c r="L5192" s="184">
        <v>0</v>
      </c>
      <c r="M5192" s="185">
        <v>26</v>
      </c>
      <c r="N5192" s="186">
        <v>26</v>
      </c>
      <c r="O5192" s="187">
        <f t="shared" si="632"/>
        <v>0</v>
      </c>
      <c r="P5192" s="59">
        <f t="shared" si="630"/>
        <v>100</v>
      </c>
    </row>
    <row r="5193" spans="1:16" s="2" customFormat="1" ht="14.25" customHeight="1" outlineLevel="2" x14ac:dyDescent="0.2">
      <c r="A5193" s="217">
        <f t="shared" si="633"/>
        <v>5190</v>
      </c>
      <c r="B5193" s="57" t="s">
        <v>7372</v>
      </c>
      <c r="C5193" s="58" t="s">
        <v>6234</v>
      </c>
      <c r="D5193" s="58" t="s">
        <v>6066</v>
      </c>
      <c r="E5193" s="58" t="s">
        <v>122</v>
      </c>
      <c r="F5193" s="58" t="s">
        <v>155</v>
      </c>
      <c r="G5193" s="58" t="s">
        <v>103</v>
      </c>
      <c r="H5193" s="58" t="s">
        <v>7325</v>
      </c>
      <c r="I5193" s="58" t="s">
        <v>25</v>
      </c>
      <c r="J5193" s="58" t="s">
        <v>25</v>
      </c>
      <c r="K5193" s="57" t="s">
        <v>7373</v>
      </c>
      <c r="L5193" s="184">
        <v>0</v>
      </c>
      <c r="M5193" s="185">
        <v>21</v>
      </c>
      <c r="N5193" s="186">
        <v>21</v>
      </c>
      <c r="O5193" s="187">
        <f t="shared" si="632"/>
        <v>0</v>
      </c>
      <c r="P5193" s="59">
        <f t="shared" si="630"/>
        <v>100</v>
      </c>
    </row>
    <row r="5194" spans="1:16" s="2" customFormat="1" ht="28.5" outlineLevel="2" x14ac:dyDescent="0.2">
      <c r="A5194" s="217">
        <f t="shared" si="633"/>
        <v>5191</v>
      </c>
      <c r="B5194" s="57" t="s">
        <v>7374</v>
      </c>
      <c r="C5194" s="58" t="s">
        <v>6234</v>
      </c>
      <c r="D5194" s="58" t="s">
        <v>6066</v>
      </c>
      <c r="E5194" s="58" t="s">
        <v>2791</v>
      </c>
      <c r="F5194" s="58" t="s">
        <v>155</v>
      </c>
      <c r="G5194" s="58" t="s">
        <v>103</v>
      </c>
      <c r="H5194" s="58" t="s">
        <v>7325</v>
      </c>
      <c r="I5194" s="58" t="s">
        <v>25</v>
      </c>
      <c r="J5194" s="58" t="s">
        <v>25</v>
      </c>
      <c r="K5194" s="57" t="s">
        <v>7375</v>
      </c>
      <c r="L5194" s="184">
        <v>0</v>
      </c>
      <c r="M5194" s="185">
        <v>12</v>
      </c>
      <c r="N5194" s="186">
        <v>12</v>
      </c>
      <c r="O5194" s="187">
        <f t="shared" si="632"/>
        <v>0</v>
      </c>
      <c r="P5194" s="59">
        <f t="shared" si="630"/>
        <v>100</v>
      </c>
    </row>
    <row r="5195" spans="1:16" s="2" customFormat="1" ht="14.25" customHeight="1" outlineLevel="2" x14ac:dyDescent="0.2">
      <c r="A5195" s="217">
        <f t="shared" si="633"/>
        <v>5192</v>
      </c>
      <c r="B5195" s="57" t="s">
        <v>7376</v>
      </c>
      <c r="C5195" s="58" t="s">
        <v>6234</v>
      </c>
      <c r="D5195" s="58" t="s">
        <v>6066</v>
      </c>
      <c r="E5195" s="58" t="s">
        <v>2791</v>
      </c>
      <c r="F5195" s="58" t="s">
        <v>155</v>
      </c>
      <c r="G5195" s="58" t="s">
        <v>103</v>
      </c>
      <c r="H5195" s="58" t="s">
        <v>7325</v>
      </c>
      <c r="I5195" s="58" t="s">
        <v>25</v>
      </c>
      <c r="J5195" s="58" t="s">
        <v>25</v>
      </c>
      <c r="K5195" s="57" t="s">
        <v>7377</v>
      </c>
      <c r="L5195" s="184">
        <v>0</v>
      </c>
      <c r="M5195" s="185">
        <v>42</v>
      </c>
      <c r="N5195" s="186">
        <v>42</v>
      </c>
      <c r="O5195" s="187">
        <f t="shared" si="632"/>
        <v>0</v>
      </c>
      <c r="P5195" s="59">
        <f t="shared" si="630"/>
        <v>100</v>
      </c>
    </row>
    <row r="5196" spans="1:16" s="2" customFormat="1" ht="14.25" customHeight="1" outlineLevel="2" x14ac:dyDescent="0.2">
      <c r="A5196" s="217">
        <f t="shared" si="633"/>
        <v>5193</v>
      </c>
      <c r="B5196" s="57" t="s">
        <v>7378</v>
      </c>
      <c r="C5196" s="58" t="s">
        <v>6234</v>
      </c>
      <c r="D5196" s="58" t="s">
        <v>6066</v>
      </c>
      <c r="E5196" s="58" t="s">
        <v>128</v>
      </c>
      <c r="F5196" s="58" t="s">
        <v>155</v>
      </c>
      <c r="G5196" s="58" t="s">
        <v>103</v>
      </c>
      <c r="H5196" s="58" t="s">
        <v>7325</v>
      </c>
      <c r="I5196" s="58" t="s">
        <v>25</v>
      </c>
      <c r="J5196" s="58" t="s">
        <v>25</v>
      </c>
      <c r="K5196" s="57" t="s">
        <v>7379</v>
      </c>
      <c r="L5196" s="184">
        <v>0</v>
      </c>
      <c r="M5196" s="185">
        <v>20</v>
      </c>
      <c r="N5196" s="186">
        <v>20</v>
      </c>
      <c r="O5196" s="187">
        <f t="shared" si="632"/>
        <v>0</v>
      </c>
      <c r="P5196" s="59">
        <f t="shared" si="630"/>
        <v>100</v>
      </c>
    </row>
    <row r="5197" spans="1:16" s="2" customFormat="1" ht="28.5" outlineLevel="2" x14ac:dyDescent="0.2">
      <c r="A5197" s="217">
        <f t="shared" si="633"/>
        <v>5194</v>
      </c>
      <c r="B5197" s="57" t="s">
        <v>7380</v>
      </c>
      <c r="C5197" s="58" t="s">
        <v>6234</v>
      </c>
      <c r="D5197" s="58" t="s">
        <v>6066</v>
      </c>
      <c r="E5197" s="58" t="s">
        <v>128</v>
      </c>
      <c r="F5197" s="58" t="s">
        <v>155</v>
      </c>
      <c r="G5197" s="58" t="s">
        <v>103</v>
      </c>
      <c r="H5197" s="58" t="s">
        <v>7325</v>
      </c>
      <c r="I5197" s="58" t="s">
        <v>25</v>
      </c>
      <c r="J5197" s="58" t="s">
        <v>25</v>
      </c>
      <c r="K5197" s="57" t="s">
        <v>7381</v>
      </c>
      <c r="L5197" s="184">
        <v>0</v>
      </c>
      <c r="M5197" s="185">
        <v>12</v>
      </c>
      <c r="N5197" s="186">
        <v>12</v>
      </c>
      <c r="O5197" s="187">
        <f t="shared" si="632"/>
        <v>0</v>
      </c>
      <c r="P5197" s="59">
        <f t="shared" si="630"/>
        <v>100</v>
      </c>
    </row>
    <row r="5198" spans="1:16" s="2" customFormat="1" ht="14.25" customHeight="1" outlineLevel="2" x14ac:dyDescent="0.2">
      <c r="A5198" s="217">
        <f t="shared" si="633"/>
        <v>5195</v>
      </c>
      <c r="B5198" s="57" t="s">
        <v>7382</v>
      </c>
      <c r="C5198" s="58" t="s">
        <v>6234</v>
      </c>
      <c r="D5198" s="58" t="s">
        <v>6066</v>
      </c>
      <c r="E5198" s="58" t="s">
        <v>128</v>
      </c>
      <c r="F5198" s="58" t="s">
        <v>155</v>
      </c>
      <c r="G5198" s="58" t="s">
        <v>103</v>
      </c>
      <c r="H5198" s="58" t="s">
        <v>7325</v>
      </c>
      <c r="I5198" s="58" t="s">
        <v>25</v>
      </c>
      <c r="J5198" s="58" t="s">
        <v>25</v>
      </c>
      <c r="K5198" s="57" t="s">
        <v>7383</v>
      </c>
      <c r="L5198" s="184">
        <v>0</v>
      </c>
      <c r="M5198" s="185">
        <v>44</v>
      </c>
      <c r="N5198" s="186">
        <v>44</v>
      </c>
      <c r="O5198" s="187">
        <f t="shared" si="632"/>
        <v>0</v>
      </c>
      <c r="P5198" s="59">
        <f t="shared" si="630"/>
        <v>100</v>
      </c>
    </row>
    <row r="5199" spans="1:16" s="2" customFormat="1" ht="14.25" customHeight="1" outlineLevel="2" x14ac:dyDescent="0.2">
      <c r="A5199" s="217">
        <f t="shared" si="633"/>
        <v>5196</v>
      </c>
      <c r="B5199" s="57" t="s">
        <v>7384</v>
      </c>
      <c r="C5199" s="58" t="s">
        <v>6234</v>
      </c>
      <c r="D5199" s="58" t="s">
        <v>6066</v>
      </c>
      <c r="E5199" s="58" t="s">
        <v>2813</v>
      </c>
      <c r="F5199" s="58" t="s">
        <v>155</v>
      </c>
      <c r="G5199" s="58" t="s">
        <v>103</v>
      </c>
      <c r="H5199" s="58" t="s">
        <v>7325</v>
      </c>
      <c r="I5199" s="58" t="s">
        <v>25</v>
      </c>
      <c r="J5199" s="58" t="s">
        <v>25</v>
      </c>
      <c r="K5199" s="57" t="s">
        <v>7385</v>
      </c>
      <c r="L5199" s="184">
        <v>0</v>
      </c>
      <c r="M5199" s="185">
        <v>36</v>
      </c>
      <c r="N5199" s="186">
        <v>36</v>
      </c>
      <c r="O5199" s="187">
        <f t="shared" si="632"/>
        <v>0</v>
      </c>
      <c r="P5199" s="59">
        <f t="shared" si="630"/>
        <v>100</v>
      </c>
    </row>
    <row r="5200" spans="1:16" s="2" customFormat="1" ht="14.25" customHeight="1" outlineLevel="2" x14ac:dyDescent="0.2">
      <c r="A5200" s="217">
        <f t="shared" si="633"/>
        <v>5197</v>
      </c>
      <c r="B5200" s="57" t="s">
        <v>7386</v>
      </c>
      <c r="C5200" s="58" t="s">
        <v>6234</v>
      </c>
      <c r="D5200" s="58" t="s">
        <v>6066</v>
      </c>
      <c r="E5200" s="58" t="s">
        <v>7387</v>
      </c>
      <c r="F5200" s="58" t="s">
        <v>155</v>
      </c>
      <c r="G5200" s="58" t="s">
        <v>103</v>
      </c>
      <c r="H5200" s="58" t="s">
        <v>7325</v>
      </c>
      <c r="I5200" s="58" t="s">
        <v>25</v>
      </c>
      <c r="J5200" s="58" t="s">
        <v>25</v>
      </c>
      <c r="K5200" s="57" t="s">
        <v>7388</v>
      </c>
      <c r="L5200" s="184">
        <v>0</v>
      </c>
      <c r="M5200" s="185">
        <v>28</v>
      </c>
      <c r="N5200" s="186">
        <v>28</v>
      </c>
      <c r="O5200" s="187">
        <f t="shared" si="632"/>
        <v>0</v>
      </c>
      <c r="P5200" s="59">
        <f t="shared" si="630"/>
        <v>100</v>
      </c>
    </row>
    <row r="5201" spans="1:16" s="2" customFormat="1" ht="28.5" outlineLevel="2" x14ac:dyDescent="0.2">
      <c r="A5201" s="217">
        <f t="shared" si="633"/>
        <v>5198</v>
      </c>
      <c r="B5201" s="57" t="s">
        <v>7389</v>
      </c>
      <c r="C5201" s="58" t="s">
        <v>6234</v>
      </c>
      <c r="D5201" s="58" t="s">
        <v>6066</v>
      </c>
      <c r="E5201" s="58" t="s">
        <v>2112</v>
      </c>
      <c r="F5201" s="58" t="s">
        <v>155</v>
      </c>
      <c r="G5201" s="58" t="s">
        <v>103</v>
      </c>
      <c r="H5201" s="58" t="s">
        <v>7325</v>
      </c>
      <c r="I5201" s="58" t="s">
        <v>25</v>
      </c>
      <c r="J5201" s="58" t="s">
        <v>25</v>
      </c>
      <c r="K5201" s="57" t="s">
        <v>7390</v>
      </c>
      <c r="L5201" s="184">
        <v>0</v>
      </c>
      <c r="M5201" s="185">
        <v>17</v>
      </c>
      <c r="N5201" s="186">
        <v>17</v>
      </c>
      <c r="O5201" s="187">
        <f t="shared" si="632"/>
        <v>0</v>
      </c>
      <c r="P5201" s="59">
        <f t="shared" si="630"/>
        <v>100</v>
      </c>
    </row>
    <row r="5202" spans="1:16" s="2" customFormat="1" ht="28.5" outlineLevel="2" x14ac:dyDescent="0.2">
      <c r="A5202" s="217">
        <f t="shared" si="633"/>
        <v>5199</v>
      </c>
      <c r="B5202" s="57" t="s">
        <v>7391</v>
      </c>
      <c r="C5202" s="58" t="s">
        <v>6234</v>
      </c>
      <c r="D5202" s="58" t="s">
        <v>6066</v>
      </c>
      <c r="E5202" s="58" t="s">
        <v>2112</v>
      </c>
      <c r="F5202" s="58" t="s">
        <v>155</v>
      </c>
      <c r="G5202" s="58" t="s">
        <v>103</v>
      </c>
      <c r="H5202" s="58" t="s">
        <v>7325</v>
      </c>
      <c r="I5202" s="58" t="s">
        <v>25</v>
      </c>
      <c r="J5202" s="58" t="s">
        <v>25</v>
      </c>
      <c r="K5202" s="57" t="s">
        <v>7392</v>
      </c>
      <c r="L5202" s="184">
        <v>0</v>
      </c>
      <c r="M5202" s="185">
        <v>32</v>
      </c>
      <c r="N5202" s="186">
        <v>32</v>
      </c>
      <c r="O5202" s="187">
        <f t="shared" si="632"/>
        <v>0</v>
      </c>
      <c r="P5202" s="59">
        <f t="shared" ref="P5202:P5265" si="634">N5202/M5202*100</f>
        <v>100</v>
      </c>
    </row>
    <row r="5203" spans="1:16" s="2" customFormat="1" ht="28.5" outlineLevel="2" x14ac:dyDescent="0.2">
      <c r="A5203" s="217">
        <f t="shared" si="633"/>
        <v>5200</v>
      </c>
      <c r="B5203" s="57" t="s">
        <v>7393</v>
      </c>
      <c r="C5203" s="58" t="s">
        <v>6234</v>
      </c>
      <c r="D5203" s="58" t="s">
        <v>6066</v>
      </c>
      <c r="E5203" s="58" t="s">
        <v>2449</v>
      </c>
      <c r="F5203" s="58" t="s">
        <v>155</v>
      </c>
      <c r="G5203" s="58" t="s">
        <v>135</v>
      </c>
      <c r="H5203" s="58" t="s">
        <v>7325</v>
      </c>
      <c r="I5203" s="58" t="s">
        <v>25</v>
      </c>
      <c r="J5203" s="58" t="s">
        <v>25</v>
      </c>
      <c r="K5203" s="57" t="s">
        <v>7394</v>
      </c>
      <c r="L5203" s="184">
        <v>0</v>
      </c>
      <c r="M5203" s="185">
        <v>14</v>
      </c>
      <c r="N5203" s="186">
        <v>14</v>
      </c>
      <c r="O5203" s="187">
        <f t="shared" si="632"/>
        <v>0</v>
      </c>
      <c r="P5203" s="59">
        <f t="shared" si="634"/>
        <v>100</v>
      </c>
    </row>
    <row r="5204" spans="1:16" s="2" customFormat="1" ht="28.5" outlineLevel="2" x14ac:dyDescent="0.2">
      <c r="A5204" s="217">
        <f t="shared" si="633"/>
        <v>5201</v>
      </c>
      <c r="B5204" s="57" t="s">
        <v>7395</v>
      </c>
      <c r="C5204" s="58" t="s">
        <v>6234</v>
      </c>
      <c r="D5204" s="58" t="s">
        <v>6066</v>
      </c>
      <c r="E5204" s="58" t="s">
        <v>1504</v>
      </c>
      <c r="F5204" s="58" t="s">
        <v>155</v>
      </c>
      <c r="G5204" s="58" t="s">
        <v>135</v>
      </c>
      <c r="H5204" s="58" t="s">
        <v>7325</v>
      </c>
      <c r="I5204" s="58" t="s">
        <v>25</v>
      </c>
      <c r="J5204" s="58" t="s">
        <v>25</v>
      </c>
      <c r="K5204" s="57" t="s">
        <v>7396</v>
      </c>
      <c r="L5204" s="184">
        <v>0</v>
      </c>
      <c r="M5204" s="185">
        <v>24</v>
      </c>
      <c r="N5204" s="186">
        <v>24</v>
      </c>
      <c r="O5204" s="187">
        <f t="shared" si="632"/>
        <v>0</v>
      </c>
      <c r="P5204" s="59">
        <f t="shared" si="634"/>
        <v>100</v>
      </c>
    </row>
    <row r="5205" spans="1:16" s="2" customFormat="1" ht="14.25" customHeight="1" outlineLevel="2" x14ac:dyDescent="0.2">
      <c r="A5205" s="217">
        <f t="shared" si="633"/>
        <v>5202</v>
      </c>
      <c r="B5205" s="57" t="s">
        <v>7397</v>
      </c>
      <c r="C5205" s="58" t="s">
        <v>6234</v>
      </c>
      <c r="D5205" s="58" t="s">
        <v>6066</v>
      </c>
      <c r="E5205" s="58" t="s">
        <v>2366</v>
      </c>
      <c r="F5205" s="58" t="s">
        <v>155</v>
      </c>
      <c r="G5205" s="58" t="s">
        <v>135</v>
      </c>
      <c r="H5205" s="58" t="s">
        <v>7325</v>
      </c>
      <c r="I5205" s="58" t="s">
        <v>25</v>
      </c>
      <c r="J5205" s="58" t="s">
        <v>25</v>
      </c>
      <c r="K5205" s="57" t="s">
        <v>7398</v>
      </c>
      <c r="L5205" s="184">
        <v>0</v>
      </c>
      <c r="M5205" s="185">
        <v>17</v>
      </c>
      <c r="N5205" s="186">
        <v>17</v>
      </c>
      <c r="O5205" s="187">
        <f t="shared" si="632"/>
        <v>0</v>
      </c>
      <c r="P5205" s="59">
        <f t="shared" si="634"/>
        <v>100</v>
      </c>
    </row>
    <row r="5206" spans="1:16" s="2" customFormat="1" ht="28.5" outlineLevel="2" x14ac:dyDescent="0.2">
      <c r="A5206" s="217">
        <f t="shared" si="633"/>
        <v>5203</v>
      </c>
      <c r="B5206" s="57" t="s">
        <v>7399</v>
      </c>
      <c r="C5206" s="58" t="s">
        <v>6234</v>
      </c>
      <c r="D5206" s="58" t="s">
        <v>6066</v>
      </c>
      <c r="E5206" s="58" t="s">
        <v>1500</v>
      </c>
      <c r="F5206" s="58" t="s">
        <v>155</v>
      </c>
      <c r="G5206" s="58" t="s">
        <v>135</v>
      </c>
      <c r="H5206" s="58" t="s">
        <v>7325</v>
      </c>
      <c r="I5206" s="58" t="s">
        <v>25</v>
      </c>
      <c r="J5206" s="58" t="s">
        <v>25</v>
      </c>
      <c r="K5206" s="57" t="s">
        <v>7400</v>
      </c>
      <c r="L5206" s="184">
        <v>0</v>
      </c>
      <c r="M5206" s="185">
        <v>29</v>
      </c>
      <c r="N5206" s="186">
        <v>29</v>
      </c>
      <c r="O5206" s="187">
        <f t="shared" si="632"/>
        <v>0</v>
      </c>
      <c r="P5206" s="59">
        <f t="shared" si="634"/>
        <v>100</v>
      </c>
    </row>
    <row r="5207" spans="1:16" s="2" customFormat="1" ht="14.25" customHeight="1" outlineLevel="2" x14ac:dyDescent="0.2">
      <c r="A5207" s="217">
        <f t="shared" si="633"/>
        <v>5204</v>
      </c>
      <c r="B5207" s="57" t="s">
        <v>7401</v>
      </c>
      <c r="C5207" s="58" t="s">
        <v>6234</v>
      </c>
      <c r="D5207" s="58" t="s">
        <v>6066</v>
      </c>
      <c r="E5207" s="58" t="s">
        <v>1500</v>
      </c>
      <c r="F5207" s="58" t="s">
        <v>155</v>
      </c>
      <c r="G5207" s="58" t="s">
        <v>135</v>
      </c>
      <c r="H5207" s="58" t="s">
        <v>7325</v>
      </c>
      <c r="I5207" s="58" t="s">
        <v>25</v>
      </c>
      <c r="J5207" s="58" t="s">
        <v>25</v>
      </c>
      <c r="K5207" s="57" t="s">
        <v>7402</v>
      </c>
      <c r="L5207" s="184">
        <v>0</v>
      </c>
      <c r="M5207" s="185">
        <v>21</v>
      </c>
      <c r="N5207" s="186">
        <v>21</v>
      </c>
      <c r="O5207" s="187">
        <f t="shared" si="632"/>
        <v>0</v>
      </c>
      <c r="P5207" s="59">
        <f t="shared" si="634"/>
        <v>100</v>
      </c>
    </row>
    <row r="5208" spans="1:16" s="2" customFormat="1" ht="14.25" customHeight="1" outlineLevel="2" x14ac:dyDescent="0.2">
      <c r="A5208" s="217">
        <f t="shared" si="633"/>
        <v>5205</v>
      </c>
      <c r="B5208" s="57" t="s">
        <v>7403</v>
      </c>
      <c r="C5208" s="58" t="s">
        <v>6234</v>
      </c>
      <c r="D5208" s="58" t="s">
        <v>6066</v>
      </c>
      <c r="E5208" s="58" t="s">
        <v>2481</v>
      </c>
      <c r="F5208" s="58" t="s">
        <v>155</v>
      </c>
      <c r="G5208" s="58" t="s">
        <v>135</v>
      </c>
      <c r="H5208" s="58" t="s">
        <v>7325</v>
      </c>
      <c r="I5208" s="58" t="s">
        <v>25</v>
      </c>
      <c r="J5208" s="58" t="s">
        <v>25</v>
      </c>
      <c r="K5208" s="57" t="s">
        <v>7404</v>
      </c>
      <c r="L5208" s="184">
        <v>0</v>
      </c>
      <c r="M5208" s="185">
        <v>40</v>
      </c>
      <c r="N5208" s="186">
        <v>40</v>
      </c>
      <c r="O5208" s="187">
        <f t="shared" si="632"/>
        <v>0</v>
      </c>
      <c r="P5208" s="59">
        <f t="shared" si="634"/>
        <v>100</v>
      </c>
    </row>
    <row r="5209" spans="1:16" s="2" customFormat="1" ht="28.5" outlineLevel="2" x14ac:dyDescent="0.2">
      <c r="A5209" s="217">
        <f t="shared" si="633"/>
        <v>5206</v>
      </c>
      <c r="B5209" s="57" t="s">
        <v>7405</v>
      </c>
      <c r="C5209" s="58" t="s">
        <v>6234</v>
      </c>
      <c r="D5209" s="58" t="s">
        <v>6066</v>
      </c>
      <c r="E5209" s="58" t="s">
        <v>2399</v>
      </c>
      <c r="F5209" s="58" t="s">
        <v>155</v>
      </c>
      <c r="G5209" s="58" t="s">
        <v>135</v>
      </c>
      <c r="H5209" s="58" t="s">
        <v>7325</v>
      </c>
      <c r="I5209" s="58" t="s">
        <v>25</v>
      </c>
      <c r="J5209" s="58" t="s">
        <v>25</v>
      </c>
      <c r="K5209" s="57" t="s">
        <v>7406</v>
      </c>
      <c r="L5209" s="184">
        <v>0</v>
      </c>
      <c r="M5209" s="185">
        <v>24</v>
      </c>
      <c r="N5209" s="186">
        <v>24</v>
      </c>
      <c r="O5209" s="187">
        <f t="shared" si="632"/>
        <v>0</v>
      </c>
      <c r="P5209" s="59">
        <f t="shared" si="634"/>
        <v>100</v>
      </c>
    </row>
    <row r="5210" spans="1:16" s="2" customFormat="1" ht="14.25" customHeight="1" outlineLevel="2" x14ac:dyDescent="0.2">
      <c r="A5210" s="217">
        <f t="shared" si="633"/>
        <v>5207</v>
      </c>
      <c r="B5210" s="57" t="s">
        <v>7407</v>
      </c>
      <c r="C5210" s="58" t="s">
        <v>6234</v>
      </c>
      <c r="D5210" s="58" t="s">
        <v>6066</v>
      </c>
      <c r="E5210" s="58" t="s">
        <v>2399</v>
      </c>
      <c r="F5210" s="58" t="s">
        <v>155</v>
      </c>
      <c r="G5210" s="58" t="s">
        <v>135</v>
      </c>
      <c r="H5210" s="58" t="s">
        <v>7325</v>
      </c>
      <c r="I5210" s="58" t="s">
        <v>25</v>
      </c>
      <c r="J5210" s="58" t="s">
        <v>25</v>
      </c>
      <c r="K5210" s="57" t="s">
        <v>7408</v>
      </c>
      <c r="L5210" s="184">
        <v>0</v>
      </c>
      <c r="M5210" s="185">
        <v>25</v>
      </c>
      <c r="N5210" s="186">
        <v>25</v>
      </c>
      <c r="O5210" s="187">
        <f t="shared" si="632"/>
        <v>0</v>
      </c>
      <c r="P5210" s="59">
        <f t="shared" si="634"/>
        <v>100</v>
      </c>
    </row>
    <row r="5211" spans="1:16" s="2" customFormat="1" ht="28.5" outlineLevel="2" x14ac:dyDescent="0.2">
      <c r="A5211" s="217">
        <f t="shared" si="633"/>
        <v>5208</v>
      </c>
      <c r="B5211" s="57" t="s">
        <v>7409</v>
      </c>
      <c r="C5211" s="58" t="s">
        <v>6234</v>
      </c>
      <c r="D5211" s="58" t="s">
        <v>6066</v>
      </c>
      <c r="E5211" s="58" t="s">
        <v>2373</v>
      </c>
      <c r="F5211" s="58" t="s">
        <v>155</v>
      </c>
      <c r="G5211" s="58" t="s">
        <v>135</v>
      </c>
      <c r="H5211" s="58" t="s">
        <v>7325</v>
      </c>
      <c r="I5211" s="58" t="s">
        <v>25</v>
      </c>
      <c r="J5211" s="58" t="s">
        <v>25</v>
      </c>
      <c r="K5211" s="57" t="s">
        <v>7410</v>
      </c>
      <c r="L5211" s="184">
        <v>0</v>
      </c>
      <c r="M5211" s="185">
        <v>17</v>
      </c>
      <c r="N5211" s="186">
        <v>17</v>
      </c>
      <c r="O5211" s="187">
        <f t="shared" si="632"/>
        <v>0</v>
      </c>
      <c r="P5211" s="59">
        <f t="shared" si="634"/>
        <v>100</v>
      </c>
    </row>
    <row r="5212" spans="1:16" s="2" customFormat="1" ht="14.25" customHeight="1" outlineLevel="2" x14ac:dyDescent="0.2">
      <c r="A5212" s="217">
        <f t="shared" si="633"/>
        <v>5209</v>
      </c>
      <c r="B5212" s="57" t="s">
        <v>7411</v>
      </c>
      <c r="C5212" s="58" t="s">
        <v>6234</v>
      </c>
      <c r="D5212" s="58" t="s">
        <v>6066</v>
      </c>
      <c r="E5212" s="58" t="s">
        <v>2463</v>
      </c>
      <c r="F5212" s="58" t="s">
        <v>155</v>
      </c>
      <c r="G5212" s="58" t="s">
        <v>135</v>
      </c>
      <c r="H5212" s="58" t="s">
        <v>7325</v>
      </c>
      <c r="I5212" s="58" t="s">
        <v>25</v>
      </c>
      <c r="J5212" s="58" t="s">
        <v>25</v>
      </c>
      <c r="K5212" s="57" t="s">
        <v>7412</v>
      </c>
      <c r="L5212" s="184">
        <v>0</v>
      </c>
      <c r="M5212" s="185">
        <v>24</v>
      </c>
      <c r="N5212" s="186">
        <v>24</v>
      </c>
      <c r="O5212" s="187">
        <f t="shared" si="632"/>
        <v>0</v>
      </c>
      <c r="P5212" s="59">
        <f t="shared" si="634"/>
        <v>100</v>
      </c>
    </row>
    <row r="5213" spans="1:16" s="2" customFormat="1" ht="14.25" customHeight="1" outlineLevel="2" x14ac:dyDescent="0.2">
      <c r="A5213" s="217">
        <f t="shared" si="633"/>
        <v>5210</v>
      </c>
      <c r="B5213" s="57" t="s">
        <v>7413</v>
      </c>
      <c r="C5213" s="58" t="s">
        <v>6234</v>
      </c>
      <c r="D5213" s="58" t="s">
        <v>6066</v>
      </c>
      <c r="E5213" s="58" t="s">
        <v>2465</v>
      </c>
      <c r="F5213" s="58" t="s">
        <v>155</v>
      </c>
      <c r="G5213" s="58" t="s">
        <v>135</v>
      </c>
      <c r="H5213" s="58" t="s">
        <v>7325</v>
      </c>
      <c r="I5213" s="58" t="s">
        <v>25</v>
      </c>
      <c r="J5213" s="58" t="s">
        <v>25</v>
      </c>
      <c r="K5213" s="57" t="s">
        <v>7414</v>
      </c>
      <c r="L5213" s="184">
        <v>0</v>
      </c>
      <c r="M5213" s="185">
        <v>13</v>
      </c>
      <c r="N5213" s="186">
        <v>13</v>
      </c>
      <c r="O5213" s="187">
        <f t="shared" si="632"/>
        <v>0</v>
      </c>
      <c r="P5213" s="59">
        <f t="shared" si="634"/>
        <v>100</v>
      </c>
    </row>
    <row r="5214" spans="1:16" s="2" customFormat="1" ht="28.5" outlineLevel="2" x14ac:dyDescent="0.2">
      <c r="A5214" s="217">
        <f t="shared" si="633"/>
        <v>5211</v>
      </c>
      <c r="B5214" s="57" t="s">
        <v>7415</v>
      </c>
      <c r="C5214" s="58" t="s">
        <v>6234</v>
      </c>
      <c r="D5214" s="58" t="s">
        <v>6066</v>
      </c>
      <c r="E5214" s="58" t="s">
        <v>2439</v>
      </c>
      <c r="F5214" s="58" t="s">
        <v>155</v>
      </c>
      <c r="G5214" s="58" t="s">
        <v>135</v>
      </c>
      <c r="H5214" s="58" t="s">
        <v>7325</v>
      </c>
      <c r="I5214" s="58" t="s">
        <v>25</v>
      </c>
      <c r="J5214" s="58" t="s">
        <v>25</v>
      </c>
      <c r="K5214" s="57" t="s">
        <v>7416</v>
      </c>
      <c r="L5214" s="184">
        <v>0</v>
      </c>
      <c r="M5214" s="185">
        <v>49</v>
      </c>
      <c r="N5214" s="186">
        <v>49</v>
      </c>
      <c r="O5214" s="187">
        <f t="shared" si="632"/>
        <v>0</v>
      </c>
      <c r="P5214" s="59">
        <f t="shared" si="634"/>
        <v>100</v>
      </c>
    </row>
    <row r="5215" spans="1:16" s="2" customFormat="1" ht="28.5" outlineLevel="2" x14ac:dyDescent="0.2">
      <c r="A5215" s="217">
        <f t="shared" si="633"/>
        <v>5212</v>
      </c>
      <c r="B5215" s="57" t="s">
        <v>7417</v>
      </c>
      <c r="C5215" s="58" t="s">
        <v>6234</v>
      </c>
      <c r="D5215" s="58" t="s">
        <v>6066</v>
      </c>
      <c r="E5215" s="58" t="s">
        <v>2407</v>
      </c>
      <c r="F5215" s="58" t="s">
        <v>155</v>
      </c>
      <c r="G5215" s="58" t="s">
        <v>135</v>
      </c>
      <c r="H5215" s="58" t="s">
        <v>7325</v>
      </c>
      <c r="I5215" s="58" t="s">
        <v>25</v>
      </c>
      <c r="J5215" s="58" t="s">
        <v>25</v>
      </c>
      <c r="K5215" s="57" t="s">
        <v>7418</v>
      </c>
      <c r="L5215" s="184">
        <v>0</v>
      </c>
      <c r="M5215" s="185">
        <v>19</v>
      </c>
      <c r="N5215" s="186">
        <v>19</v>
      </c>
      <c r="O5215" s="187">
        <f t="shared" si="632"/>
        <v>0</v>
      </c>
      <c r="P5215" s="59">
        <f t="shared" si="634"/>
        <v>100</v>
      </c>
    </row>
    <row r="5216" spans="1:16" s="2" customFormat="1" ht="14.25" customHeight="1" outlineLevel="2" x14ac:dyDescent="0.2">
      <c r="A5216" s="217">
        <f t="shared" si="633"/>
        <v>5213</v>
      </c>
      <c r="B5216" s="57" t="s">
        <v>7419</v>
      </c>
      <c r="C5216" s="58" t="s">
        <v>6234</v>
      </c>
      <c r="D5216" s="58" t="s">
        <v>6066</v>
      </c>
      <c r="E5216" s="58" t="s">
        <v>2382</v>
      </c>
      <c r="F5216" s="58" t="s">
        <v>155</v>
      </c>
      <c r="G5216" s="58" t="s">
        <v>135</v>
      </c>
      <c r="H5216" s="58" t="s">
        <v>7325</v>
      </c>
      <c r="I5216" s="58" t="s">
        <v>25</v>
      </c>
      <c r="J5216" s="58" t="s">
        <v>25</v>
      </c>
      <c r="K5216" s="57" t="s">
        <v>7420</v>
      </c>
      <c r="L5216" s="184">
        <v>0</v>
      </c>
      <c r="M5216" s="185">
        <v>11</v>
      </c>
      <c r="N5216" s="186">
        <v>11</v>
      </c>
      <c r="O5216" s="187">
        <f t="shared" si="632"/>
        <v>0</v>
      </c>
      <c r="P5216" s="59">
        <f t="shared" si="634"/>
        <v>100</v>
      </c>
    </row>
    <row r="5217" spans="1:16" s="2" customFormat="1" ht="28.5" outlineLevel="2" x14ac:dyDescent="0.2">
      <c r="A5217" s="217">
        <f t="shared" si="633"/>
        <v>5214</v>
      </c>
      <c r="B5217" s="57" t="s">
        <v>7421</v>
      </c>
      <c r="C5217" s="58" t="s">
        <v>6234</v>
      </c>
      <c r="D5217" s="58" t="s">
        <v>6066</v>
      </c>
      <c r="E5217" s="58" t="s">
        <v>2477</v>
      </c>
      <c r="F5217" s="58" t="s">
        <v>155</v>
      </c>
      <c r="G5217" s="58" t="s">
        <v>135</v>
      </c>
      <c r="H5217" s="58" t="s">
        <v>7325</v>
      </c>
      <c r="I5217" s="58" t="s">
        <v>25</v>
      </c>
      <c r="J5217" s="58" t="s">
        <v>25</v>
      </c>
      <c r="K5217" s="57" t="s">
        <v>7422</v>
      </c>
      <c r="L5217" s="184">
        <v>0</v>
      </c>
      <c r="M5217" s="185">
        <v>18</v>
      </c>
      <c r="N5217" s="186">
        <v>18</v>
      </c>
      <c r="O5217" s="187">
        <f t="shared" si="632"/>
        <v>0</v>
      </c>
      <c r="P5217" s="59">
        <f t="shared" si="634"/>
        <v>100</v>
      </c>
    </row>
    <row r="5218" spans="1:16" s="2" customFormat="1" ht="28.5" outlineLevel="2" x14ac:dyDescent="0.2">
      <c r="A5218" s="217">
        <f t="shared" si="633"/>
        <v>5215</v>
      </c>
      <c r="B5218" s="57" t="s">
        <v>7423</v>
      </c>
      <c r="C5218" s="58" t="s">
        <v>6234</v>
      </c>
      <c r="D5218" s="58" t="s">
        <v>6066</v>
      </c>
      <c r="E5218" s="58" t="s">
        <v>2005</v>
      </c>
      <c r="F5218" s="58" t="s">
        <v>155</v>
      </c>
      <c r="G5218" s="58" t="s">
        <v>135</v>
      </c>
      <c r="H5218" s="58" t="s">
        <v>7325</v>
      </c>
      <c r="I5218" s="58" t="s">
        <v>25</v>
      </c>
      <c r="J5218" s="58" t="s">
        <v>25</v>
      </c>
      <c r="K5218" s="57" t="s">
        <v>7424</v>
      </c>
      <c r="L5218" s="184">
        <v>0</v>
      </c>
      <c r="M5218" s="185">
        <v>28</v>
      </c>
      <c r="N5218" s="186">
        <v>28</v>
      </c>
      <c r="O5218" s="187">
        <f t="shared" si="632"/>
        <v>0</v>
      </c>
      <c r="P5218" s="59">
        <f t="shared" si="634"/>
        <v>100</v>
      </c>
    </row>
    <row r="5219" spans="1:16" s="2" customFormat="1" ht="14.25" customHeight="1" outlineLevel="2" x14ac:dyDescent="0.2">
      <c r="A5219" s="217">
        <f t="shared" si="633"/>
        <v>5216</v>
      </c>
      <c r="B5219" s="57" t="s">
        <v>7425</v>
      </c>
      <c r="C5219" s="58" t="s">
        <v>6234</v>
      </c>
      <c r="D5219" s="58" t="s">
        <v>6066</v>
      </c>
      <c r="E5219" s="58" t="s">
        <v>2443</v>
      </c>
      <c r="F5219" s="58" t="s">
        <v>155</v>
      </c>
      <c r="G5219" s="58" t="s">
        <v>135</v>
      </c>
      <c r="H5219" s="58" t="s">
        <v>7325</v>
      </c>
      <c r="I5219" s="58" t="s">
        <v>25</v>
      </c>
      <c r="J5219" s="58" t="s">
        <v>25</v>
      </c>
      <c r="K5219" s="57" t="s">
        <v>7426</v>
      </c>
      <c r="L5219" s="184">
        <v>0</v>
      </c>
      <c r="M5219" s="185">
        <v>49</v>
      </c>
      <c r="N5219" s="186">
        <v>49</v>
      </c>
      <c r="O5219" s="187">
        <f t="shared" si="632"/>
        <v>0</v>
      </c>
      <c r="P5219" s="59">
        <f t="shared" si="634"/>
        <v>100</v>
      </c>
    </row>
    <row r="5220" spans="1:16" s="2" customFormat="1" ht="14.25" customHeight="1" outlineLevel="2" x14ac:dyDescent="0.2">
      <c r="A5220" s="217">
        <f t="shared" si="633"/>
        <v>5217</v>
      </c>
      <c r="B5220" s="57" t="s">
        <v>7427</v>
      </c>
      <c r="C5220" s="58" t="s">
        <v>6234</v>
      </c>
      <c r="D5220" s="58" t="s">
        <v>6066</v>
      </c>
      <c r="E5220" s="58" t="s">
        <v>1496</v>
      </c>
      <c r="F5220" s="58" t="s">
        <v>155</v>
      </c>
      <c r="G5220" s="58" t="s">
        <v>135</v>
      </c>
      <c r="H5220" s="58" t="s">
        <v>7325</v>
      </c>
      <c r="I5220" s="58" t="s">
        <v>25</v>
      </c>
      <c r="J5220" s="58" t="s">
        <v>25</v>
      </c>
      <c r="K5220" s="57" t="s">
        <v>7428</v>
      </c>
      <c r="L5220" s="184">
        <v>0</v>
      </c>
      <c r="M5220" s="185">
        <v>29</v>
      </c>
      <c r="N5220" s="186">
        <v>29</v>
      </c>
      <c r="O5220" s="187">
        <f t="shared" si="632"/>
        <v>0</v>
      </c>
      <c r="P5220" s="59">
        <f t="shared" si="634"/>
        <v>100</v>
      </c>
    </row>
    <row r="5221" spans="1:16" s="2" customFormat="1" ht="14.25" customHeight="1" outlineLevel="2" x14ac:dyDescent="0.2">
      <c r="A5221" s="217">
        <f t="shared" si="633"/>
        <v>5218</v>
      </c>
      <c r="B5221" s="57" t="s">
        <v>7429</v>
      </c>
      <c r="C5221" s="58" t="s">
        <v>6234</v>
      </c>
      <c r="D5221" s="58" t="s">
        <v>6066</v>
      </c>
      <c r="E5221" s="58" t="s">
        <v>1261</v>
      </c>
      <c r="F5221" s="58" t="s">
        <v>155</v>
      </c>
      <c r="G5221" s="58" t="s">
        <v>135</v>
      </c>
      <c r="H5221" s="58" t="s">
        <v>7325</v>
      </c>
      <c r="I5221" s="58" t="s">
        <v>25</v>
      </c>
      <c r="J5221" s="58" t="s">
        <v>25</v>
      </c>
      <c r="K5221" s="57" t="s">
        <v>7430</v>
      </c>
      <c r="L5221" s="184">
        <v>0</v>
      </c>
      <c r="M5221" s="185">
        <v>49</v>
      </c>
      <c r="N5221" s="186">
        <v>49</v>
      </c>
      <c r="O5221" s="187">
        <f t="shared" si="632"/>
        <v>0</v>
      </c>
      <c r="P5221" s="59">
        <f t="shared" si="634"/>
        <v>100</v>
      </c>
    </row>
    <row r="5222" spans="1:16" s="2" customFormat="1" outlineLevel="1" x14ac:dyDescent="0.2">
      <c r="A5222" s="218">
        <f t="shared" si="633"/>
        <v>5219</v>
      </c>
      <c r="B5222" s="60" t="s">
        <v>7431</v>
      </c>
      <c r="C5222" s="61">
        <v>236650</v>
      </c>
      <c r="D5222" s="61">
        <v>2009</v>
      </c>
      <c r="E5222" s="61"/>
      <c r="F5222" s="61"/>
      <c r="G5222" s="61"/>
      <c r="H5222" s="151" t="s">
        <v>7432</v>
      </c>
      <c r="I5222" s="61"/>
      <c r="J5222" s="61"/>
      <c r="K5222" s="63"/>
      <c r="L5222" s="65">
        <f>SUM(L5223:L5283)</f>
        <v>2000</v>
      </c>
      <c r="M5222" s="65">
        <f t="shared" ref="M5222:O5222" si="635">SUM(M5223:M5283)</f>
        <v>2002</v>
      </c>
      <c r="N5222" s="65">
        <f t="shared" si="635"/>
        <v>1997</v>
      </c>
      <c r="O5222" s="66">
        <f t="shared" si="635"/>
        <v>-5</v>
      </c>
      <c r="P5222" s="18">
        <f t="shared" si="634"/>
        <v>99.75024975024975</v>
      </c>
    </row>
    <row r="5223" spans="1:16" s="2" customFormat="1" outlineLevel="2" x14ac:dyDescent="0.2">
      <c r="A5223" s="217">
        <f t="shared" si="633"/>
        <v>5220</v>
      </c>
      <c r="B5223" s="57" t="s">
        <v>7433</v>
      </c>
      <c r="C5223" s="58" t="s">
        <v>6234</v>
      </c>
      <c r="D5223" s="58" t="s">
        <v>6066</v>
      </c>
      <c r="E5223" s="58" t="s">
        <v>25</v>
      </c>
      <c r="F5223" s="58" t="s">
        <v>39</v>
      </c>
      <c r="G5223" s="58" t="s">
        <v>221</v>
      </c>
      <c r="H5223" s="58" t="s">
        <v>7432</v>
      </c>
      <c r="I5223" s="58" t="s">
        <v>25</v>
      </c>
      <c r="J5223" s="58" t="s">
        <v>25</v>
      </c>
      <c r="K5223" s="57"/>
      <c r="L5223" s="184">
        <v>2000</v>
      </c>
      <c r="M5223" s="185">
        <v>5</v>
      </c>
      <c r="N5223" s="186">
        <v>0</v>
      </c>
      <c r="O5223" s="187">
        <f t="shared" ref="O5223:O5283" si="636">N5223-M5223</f>
        <v>-5</v>
      </c>
      <c r="P5223" s="59">
        <f t="shared" si="634"/>
        <v>0</v>
      </c>
    </row>
    <row r="5224" spans="1:16" s="2" customFormat="1" ht="14.25" customHeight="1" outlineLevel="2" x14ac:dyDescent="0.2">
      <c r="A5224" s="217">
        <f t="shared" si="633"/>
        <v>5221</v>
      </c>
      <c r="B5224" s="57" t="s">
        <v>8533</v>
      </c>
      <c r="C5224" s="58" t="s">
        <v>6234</v>
      </c>
      <c r="D5224" s="58" t="s">
        <v>6066</v>
      </c>
      <c r="E5224" s="58" t="s">
        <v>25</v>
      </c>
      <c r="F5224" s="58" t="s">
        <v>39</v>
      </c>
      <c r="G5224" s="58" t="s">
        <v>809</v>
      </c>
      <c r="H5224" s="58" t="s">
        <v>7432</v>
      </c>
      <c r="I5224" s="58" t="s">
        <v>25</v>
      </c>
      <c r="J5224" s="58" t="s">
        <v>25</v>
      </c>
      <c r="K5224" s="57" t="s">
        <v>7434</v>
      </c>
      <c r="L5224" s="184">
        <v>0</v>
      </c>
      <c r="M5224" s="185">
        <v>30</v>
      </c>
      <c r="N5224" s="186">
        <v>30</v>
      </c>
      <c r="O5224" s="187">
        <f t="shared" si="636"/>
        <v>0</v>
      </c>
      <c r="P5224" s="59">
        <f t="shared" si="634"/>
        <v>100</v>
      </c>
    </row>
    <row r="5225" spans="1:16" s="2" customFormat="1" ht="14.25" customHeight="1" outlineLevel="2" x14ac:dyDescent="0.2">
      <c r="A5225" s="217">
        <f t="shared" si="633"/>
        <v>5222</v>
      </c>
      <c r="B5225" s="57" t="s">
        <v>8534</v>
      </c>
      <c r="C5225" s="58" t="s">
        <v>6234</v>
      </c>
      <c r="D5225" s="58" t="s">
        <v>6066</v>
      </c>
      <c r="E5225" s="58" t="s">
        <v>25</v>
      </c>
      <c r="F5225" s="58" t="s">
        <v>39</v>
      </c>
      <c r="G5225" s="58" t="s">
        <v>809</v>
      </c>
      <c r="H5225" s="58" t="s">
        <v>7432</v>
      </c>
      <c r="I5225" s="58" t="s">
        <v>25</v>
      </c>
      <c r="J5225" s="58" t="s">
        <v>25</v>
      </c>
      <c r="K5225" s="57" t="s">
        <v>7435</v>
      </c>
      <c r="L5225" s="184">
        <v>0</v>
      </c>
      <c r="M5225" s="185">
        <v>30</v>
      </c>
      <c r="N5225" s="186">
        <v>30</v>
      </c>
      <c r="O5225" s="187">
        <f t="shared" si="636"/>
        <v>0</v>
      </c>
      <c r="P5225" s="59">
        <f t="shared" si="634"/>
        <v>100</v>
      </c>
    </row>
    <row r="5226" spans="1:16" s="2" customFormat="1" ht="28.5" outlineLevel="2" x14ac:dyDescent="0.2">
      <c r="A5226" s="217">
        <f t="shared" si="633"/>
        <v>5223</v>
      </c>
      <c r="B5226" s="57" t="s">
        <v>7436</v>
      </c>
      <c r="C5226" s="58" t="s">
        <v>6234</v>
      </c>
      <c r="D5226" s="58" t="s">
        <v>6066</v>
      </c>
      <c r="E5226" s="58" t="s">
        <v>25</v>
      </c>
      <c r="F5226" s="58" t="s">
        <v>39</v>
      </c>
      <c r="G5226" s="58" t="s">
        <v>159</v>
      </c>
      <c r="H5226" s="58" t="s">
        <v>7432</v>
      </c>
      <c r="I5226" s="58" t="s">
        <v>25</v>
      </c>
      <c r="J5226" s="58" t="s">
        <v>25</v>
      </c>
      <c r="K5226" s="57" t="s">
        <v>7437</v>
      </c>
      <c r="L5226" s="184">
        <v>0</v>
      </c>
      <c r="M5226" s="185">
        <v>30</v>
      </c>
      <c r="N5226" s="186">
        <v>30</v>
      </c>
      <c r="O5226" s="187">
        <f t="shared" si="636"/>
        <v>0</v>
      </c>
      <c r="P5226" s="59">
        <f t="shared" si="634"/>
        <v>100</v>
      </c>
    </row>
    <row r="5227" spans="1:16" s="2" customFormat="1" ht="14.25" customHeight="1" outlineLevel="2" x14ac:dyDescent="0.2">
      <c r="A5227" s="217">
        <f t="shared" si="633"/>
        <v>5224</v>
      </c>
      <c r="B5227" s="57" t="s">
        <v>7438</v>
      </c>
      <c r="C5227" s="58" t="s">
        <v>6234</v>
      </c>
      <c r="D5227" s="58" t="s">
        <v>6066</v>
      </c>
      <c r="E5227" s="58" t="s">
        <v>25</v>
      </c>
      <c r="F5227" s="58" t="s">
        <v>39</v>
      </c>
      <c r="G5227" s="58" t="s">
        <v>159</v>
      </c>
      <c r="H5227" s="58" t="s">
        <v>7432</v>
      </c>
      <c r="I5227" s="58" t="s">
        <v>25</v>
      </c>
      <c r="J5227" s="58" t="s">
        <v>25</v>
      </c>
      <c r="K5227" s="57" t="s">
        <v>7439</v>
      </c>
      <c r="L5227" s="184">
        <v>0</v>
      </c>
      <c r="M5227" s="185">
        <v>50</v>
      </c>
      <c r="N5227" s="186">
        <v>50</v>
      </c>
      <c r="O5227" s="187">
        <f t="shared" si="636"/>
        <v>0</v>
      </c>
      <c r="P5227" s="59">
        <f t="shared" si="634"/>
        <v>100</v>
      </c>
    </row>
    <row r="5228" spans="1:16" s="2" customFormat="1" ht="14.25" customHeight="1" outlineLevel="2" x14ac:dyDescent="0.2">
      <c r="A5228" s="217">
        <f t="shared" si="633"/>
        <v>5225</v>
      </c>
      <c r="B5228" s="57" t="s">
        <v>7440</v>
      </c>
      <c r="C5228" s="58" t="s">
        <v>6234</v>
      </c>
      <c r="D5228" s="58" t="s">
        <v>6066</v>
      </c>
      <c r="E5228" s="58" t="s">
        <v>25</v>
      </c>
      <c r="F5228" s="58" t="s">
        <v>39</v>
      </c>
      <c r="G5228" s="58" t="s">
        <v>86</v>
      </c>
      <c r="H5228" s="58" t="s">
        <v>7432</v>
      </c>
      <c r="I5228" s="58" t="s">
        <v>25</v>
      </c>
      <c r="J5228" s="58" t="s">
        <v>25</v>
      </c>
      <c r="K5228" s="57" t="s">
        <v>7441</v>
      </c>
      <c r="L5228" s="184">
        <v>0</v>
      </c>
      <c r="M5228" s="185">
        <v>30</v>
      </c>
      <c r="N5228" s="186">
        <v>30</v>
      </c>
      <c r="O5228" s="187">
        <f t="shared" si="636"/>
        <v>0</v>
      </c>
      <c r="P5228" s="59">
        <f t="shared" si="634"/>
        <v>100</v>
      </c>
    </row>
    <row r="5229" spans="1:16" s="2" customFormat="1" ht="28.5" outlineLevel="2" x14ac:dyDescent="0.2">
      <c r="A5229" s="217">
        <f t="shared" si="633"/>
        <v>5226</v>
      </c>
      <c r="B5229" s="57" t="s">
        <v>7442</v>
      </c>
      <c r="C5229" s="58" t="s">
        <v>6234</v>
      </c>
      <c r="D5229" s="58" t="s">
        <v>6066</v>
      </c>
      <c r="E5229" s="58" t="s">
        <v>25</v>
      </c>
      <c r="F5229" s="58" t="s">
        <v>39</v>
      </c>
      <c r="G5229" s="58" t="s">
        <v>86</v>
      </c>
      <c r="H5229" s="58" t="s">
        <v>7432</v>
      </c>
      <c r="I5229" s="58" t="s">
        <v>25</v>
      </c>
      <c r="J5229" s="58" t="s">
        <v>25</v>
      </c>
      <c r="K5229" s="57" t="s">
        <v>7443</v>
      </c>
      <c r="L5229" s="184">
        <v>0</v>
      </c>
      <c r="M5229" s="185">
        <v>30</v>
      </c>
      <c r="N5229" s="186">
        <v>30</v>
      </c>
      <c r="O5229" s="187">
        <f t="shared" si="636"/>
        <v>0</v>
      </c>
      <c r="P5229" s="59">
        <f t="shared" si="634"/>
        <v>100</v>
      </c>
    </row>
    <row r="5230" spans="1:16" s="2" customFormat="1" ht="14.25" customHeight="1" outlineLevel="2" x14ac:dyDescent="0.2">
      <c r="A5230" s="217">
        <f t="shared" si="633"/>
        <v>5227</v>
      </c>
      <c r="B5230" s="57" t="s">
        <v>7444</v>
      </c>
      <c r="C5230" s="58" t="s">
        <v>6234</v>
      </c>
      <c r="D5230" s="58" t="s">
        <v>6066</v>
      </c>
      <c r="E5230" s="58" t="s">
        <v>25</v>
      </c>
      <c r="F5230" s="58" t="s">
        <v>39</v>
      </c>
      <c r="G5230" s="58" t="s">
        <v>86</v>
      </c>
      <c r="H5230" s="58" t="s">
        <v>7432</v>
      </c>
      <c r="I5230" s="58" t="s">
        <v>25</v>
      </c>
      <c r="J5230" s="58" t="s">
        <v>25</v>
      </c>
      <c r="K5230" s="57" t="s">
        <v>7445</v>
      </c>
      <c r="L5230" s="184">
        <v>0</v>
      </c>
      <c r="M5230" s="185">
        <v>30</v>
      </c>
      <c r="N5230" s="186">
        <v>30</v>
      </c>
      <c r="O5230" s="187">
        <f t="shared" si="636"/>
        <v>0</v>
      </c>
      <c r="P5230" s="59">
        <f t="shared" si="634"/>
        <v>100</v>
      </c>
    </row>
    <row r="5231" spans="1:16" s="2" customFormat="1" ht="14.25" customHeight="1" outlineLevel="2" x14ac:dyDescent="0.2">
      <c r="A5231" s="217">
        <f t="shared" si="633"/>
        <v>5228</v>
      </c>
      <c r="B5231" s="57" t="s">
        <v>7446</v>
      </c>
      <c r="C5231" s="58" t="s">
        <v>6234</v>
      </c>
      <c r="D5231" s="58" t="s">
        <v>6066</v>
      </c>
      <c r="E5231" s="58" t="s">
        <v>25</v>
      </c>
      <c r="F5231" s="58" t="s">
        <v>39</v>
      </c>
      <c r="G5231" s="58" t="s">
        <v>86</v>
      </c>
      <c r="H5231" s="58" t="s">
        <v>7432</v>
      </c>
      <c r="I5231" s="58" t="s">
        <v>25</v>
      </c>
      <c r="J5231" s="58" t="s">
        <v>25</v>
      </c>
      <c r="K5231" s="57" t="s">
        <v>7447</v>
      </c>
      <c r="L5231" s="184">
        <v>0</v>
      </c>
      <c r="M5231" s="185">
        <v>30</v>
      </c>
      <c r="N5231" s="186">
        <v>30</v>
      </c>
      <c r="O5231" s="187">
        <f t="shared" si="636"/>
        <v>0</v>
      </c>
      <c r="P5231" s="59">
        <f t="shared" si="634"/>
        <v>100</v>
      </c>
    </row>
    <row r="5232" spans="1:16" s="2" customFormat="1" ht="14.25" customHeight="1" outlineLevel="2" x14ac:dyDescent="0.2">
      <c r="A5232" s="217">
        <f t="shared" si="633"/>
        <v>5229</v>
      </c>
      <c r="B5232" s="57" t="s">
        <v>7448</v>
      </c>
      <c r="C5232" s="58" t="s">
        <v>6234</v>
      </c>
      <c r="D5232" s="58" t="s">
        <v>6066</v>
      </c>
      <c r="E5232" s="58" t="s">
        <v>25</v>
      </c>
      <c r="F5232" s="58" t="s">
        <v>39</v>
      </c>
      <c r="G5232" s="58" t="s">
        <v>86</v>
      </c>
      <c r="H5232" s="58" t="s">
        <v>7432</v>
      </c>
      <c r="I5232" s="58" t="s">
        <v>25</v>
      </c>
      <c r="J5232" s="58" t="s">
        <v>25</v>
      </c>
      <c r="K5232" s="57" t="s">
        <v>7449</v>
      </c>
      <c r="L5232" s="184">
        <v>0</v>
      </c>
      <c r="M5232" s="185">
        <v>32</v>
      </c>
      <c r="N5232" s="186">
        <v>32</v>
      </c>
      <c r="O5232" s="187">
        <f t="shared" si="636"/>
        <v>0</v>
      </c>
      <c r="P5232" s="59">
        <f t="shared" si="634"/>
        <v>100</v>
      </c>
    </row>
    <row r="5233" spans="1:16" s="2" customFormat="1" ht="14.25" customHeight="1" outlineLevel="2" x14ac:dyDescent="0.2">
      <c r="A5233" s="217">
        <f t="shared" si="633"/>
        <v>5230</v>
      </c>
      <c r="B5233" s="57" t="s">
        <v>7450</v>
      </c>
      <c r="C5233" s="58" t="s">
        <v>6234</v>
      </c>
      <c r="D5233" s="58" t="s">
        <v>6066</v>
      </c>
      <c r="E5233" s="58" t="s">
        <v>25</v>
      </c>
      <c r="F5233" s="58" t="s">
        <v>39</v>
      </c>
      <c r="G5233" s="58" t="s">
        <v>86</v>
      </c>
      <c r="H5233" s="58" t="s">
        <v>7432</v>
      </c>
      <c r="I5233" s="58" t="s">
        <v>25</v>
      </c>
      <c r="J5233" s="58" t="s">
        <v>25</v>
      </c>
      <c r="K5233" s="57" t="s">
        <v>7451</v>
      </c>
      <c r="L5233" s="184">
        <v>0</v>
      </c>
      <c r="M5233" s="185">
        <v>30</v>
      </c>
      <c r="N5233" s="186">
        <v>30</v>
      </c>
      <c r="O5233" s="187">
        <f t="shared" si="636"/>
        <v>0</v>
      </c>
      <c r="P5233" s="59">
        <f t="shared" si="634"/>
        <v>100</v>
      </c>
    </row>
    <row r="5234" spans="1:16" s="2" customFormat="1" ht="14.25" customHeight="1" outlineLevel="2" x14ac:dyDescent="0.2">
      <c r="A5234" s="217">
        <f t="shared" si="633"/>
        <v>5231</v>
      </c>
      <c r="B5234" s="57" t="s">
        <v>7452</v>
      </c>
      <c r="C5234" s="58" t="s">
        <v>6234</v>
      </c>
      <c r="D5234" s="58" t="s">
        <v>6066</v>
      </c>
      <c r="E5234" s="58" t="s">
        <v>25</v>
      </c>
      <c r="F5234" s="58" t="s">
        <v>39</v>
      </c>
      <c r="G5234" s="58" t="s">
        <v>86</v>
      </c>
      <c r="H5234" s="58" t="s">
        <v>7432</v>
      </c>
      <c r="I5234" s="58" t="s">
        <v>25</v>
      </c>
      <c r="J5234" s="58" t="s">
        <v>25</v>
      </c>
      <c r="K5234" s="57" t="s">
        <v>7453</v>
      </c>
      <c r="L5234" s="184">
        <v>0</v>
      </c>
      <c r="M5234" s="185">
        <v>37</v>
      </c>
      <c r="N5234" s="186">
        <v>37</v>
      </c>
      <c r="O5234" s="187">
        <f t="shared" si="636"/>
        <v>0</v>
      </c>
      <c r="P5234" s="59">
        <f t="shared" si="634"/>
        <v>100</v>
      </c>
    </row>
    <row r="5235" spans="1:16" s="2" customFormat="1" ht="14.25" customHeight="1" outlineLevel="2" x14ac:dyDescent="0.2">
      <c r="A5235" s="217">
        <f t="shared" si="633"/>
        <v>5232</v>
      </c>
      <c r="B5235" s="57" t="s">
        <v>7454</v>
      </c>
      <c r="C5235" s="58" t="s">
        <v>6234</v>
      </c>
      <c r="D5235" s="58" t="s">
        <v>6066</v>
      </c>
      <c r="E5235" s="58" t="s">
        <v>25</v>
      </c>
      <c r="F5235" s="58" t="s">
        <v>39</v>
      </c>
      <c r="G5235" s="58" t="s">
        <v>86</v>
      </c>
      <c r="H5235" s="58" t="s">
        <v>7432</v>
      </c>
      <c r="I5235" s="58" t="s">
        <v>25</v>
      </c>
      <c r="J5235" s="58" t="s">
        <v>25</v>
      </c>
      <c r="K5235" s="57" t="s">
        <v>7455</v>
      </c>
      <c r="L5235" s="184">
        <v>0</v>
      </c>
      <c r="M5235" s="185">
        <v>37</v>
      </c>
      <c r="N5235" s="186">
        <v>37</v>
      </c>
      <c r="O5235" s="187">
        <f t="shared" si="636"/>
        <v>0</v>
      </c>
      <c r="P5235" s="59">
        <f t="shared" si="634"/>
        <v>100</v>
      </c>
    </row>
    <row r="5236" spans="1:16" s="2" customFormat="1" ht="14.25" customHeight="1" outlineLevel="2" x14ac:dyDescent="0.2">
      <c r="A5236" s="217">
        <f t="shared" si="633"/>
        <v>5233</v>
      </c>
      <c r="B5236" s="57" t="s">
        <v>7456</v>
      </c>
      <c r="C5236" s="58" t="s">
        <v>6234</v>
      </c>
      <c r="D5236" s="58" t="s">
        <v>6066</v>
      </c>
      <c r="E5236" s="58" t="s">
        <v>25</v>
      </c>
      <c r="F5236" s="58" t="s">
        <v>39</v>
      </c>
      <c r="G5236" s="58" t="s">
        <v>86</v>
      </c>
      <c r="H5236" s="58" t="s">
        <v>7432</v>
      </c>
      <c r="I5236" s="58" t="s">
        <v>25</v>
      </c>
      <c r="J5236" s="58" t="s">
        <v>25</v>
      </c>
      <c r="K5236" s="57" t="s">
        <v>7457</v>
      </c>
      <c r="L5236" s="184">
        <v>0</v>
      </c>
      <c r="M5236" s="185">
        <v>30</v>
      </c>
      <c r="N5236" s="186">
        <v>30</v>
      </c>
      <c r="O5236" s="187">
        <f t="shared" si="636"/>
        <v>0</v>
      </c>
      <c r="P5236" s="59">
        <f t="shared" si="634"/>
        <v>100</v>
      </c>
    </row>
    <row r="5237" spans="1:16" s="2" customFormat="1" ht="14.25" customHeight="1" outlineLevel="2" x14ac:dyDescent="0.2">
      <c r="A5237" s="217">
        <f t="shared" si="633"/>
        <v>5234</v>
      </c>
      <c r="B5237" s="57" t="s">
        <v>7458</v>
      </c>
      <c r="C5237" s="58" t="s">
        <v>6234</v>
      </c>
      <c r="D5237" s="58" t="s">
        <v>6066</v>
      </c>
      <c r="E5237" s="58" t="s">
        <v>25</v>
      </c>
      <c r="F5237" s="58" t="s">
        <v>39</v>
      </c>
      <c r="G5237" s="58" t="s">
        <v>86</v>
      </c>
      <c r="H5237" s="58" t="s">
        <v>7432</v>
      </c>
      <c r="I5237" s="58" t="s">
        <v>25</v>
      </c>
      <c r="J5237" s="58" t="s">
        <v>25</v>
      </c>
      <c r="K5237" s="57" t="s">
        <v>7459</v>
      </c>
      <c r="L5237" s="184">
        <v>0</v>
      </c>
      <c r="M5237" s="185">
        <v>40</v>
      </c>
      <c r="N5237" s="186">
        <v>40</v>
      </c>
      <c r="O5237" s="187">
        <f t="shared" si="636"/>
        <v>0</v>
      </c>
      <c r="P5237" s="59">
        <f t="shared" si="634"/>
        <v>100</v>
      </c>
    </row>
    <row r="5238" spans="1:16" s="2" customFormat="1" ht="14.25" customHeight="1" outlineLevel="2" x14ac:dyDescent="0.2">
      <c r="A5238" s="217">
        <f t="shared" si="633"/>
        <v>5235</v>
      </c>
      <c r="B5238" s="57" t="s">
        <v>7460</v>
      </c>
      <c r="C5238" s="58" t="s">
        <v>6234</v>
      </c>
      <c r="D5238" s="58" t="s">
        <v>6066</v>
      </c>
      <c r="E5238" s="58" t="s">
        <v>25</v>
      </c>
      <c r="F5238" s="58" t="s">
        <v>39</v>
      </c>
      <c r="G5238" s="58" t="s">
        <v>86</v>
      </c>
      <c r="H5238" s="58" t="s">
        <v>7432</v>
      </c>
      <c r="I5238" s="58" t="s">
        <v>25</v>
      </c>
      <c r="J5238" s="58" t="s">
        <v>25</v>
      </c>
      <c r="K5238" s="57" t="s">
        <v>7461</v>
      </c>
      <c r="L5238" s="184">
        <v>0</v>
      </c>
      <c r="M5238" s="185">
        <v>35</v>
      </c>
      <c r="N5238" s="186">
        <v>35</v>
      </c>
      <c r="O5238" s="187">
        <f t="shared" si="636"/>
        <v>0</v>
      </c>
      <c r="P5238" s="59">
        <f t="shared" si="634"/>
        <v>100</v>
      </c>
    </row>
    <row r="5239" spans="1:16" s="2" customFormat="1" ht="14.25" customHeight="1" outlineLevel="2" x14ac:dyDescent="0.2">
      <c r="A5239" s="217">
        <f t="shared" si="633"/>
        <v>5236</v>
      </c>
      <c r="B5239" s="57" t="s">
        <v>7462</v>
      </c>
      <c r="C5239" s="58" t="s">
        <v>6234</v>
      </c>
      <c r="D5239" s="58" t="s">
        <v>6066</v>
      </c>
      <c r="E5239" s="58" t="s">
        <v>25</v>
      </c>
      <c r="F5239" s="58" t="s">
        <v>39</v>
      </c>
      <c r="G5239" s="58" t="s">
        <v>86</v>
      </c>
      <c r="H5239" s="58" t="s">
        <v>7432</v>
      </c>
      <c r="I5239" s="58" t="s">
        <v>25</v>
      </c>
      <c r="J5239" s="58" t="s">
        <v>25</v>
      </c>
      <c r="K5239" s="57" t="s">
        <v>7463</v>
      </c>
      <c r="L5239" s="184">
        <v>0</v>
      </c>
      <c r="M5239" s="185">
        <v>30</v>
      </c>
      <c r="N5239" s="186">
        <v>30</v>
      </c>
      <c r="O5239" s="187">
        <f t="shared" si="636"/>
        <v>0</v>
      </c>
      <c r="P5239" s="59">
        <f t="shared" si="634"/>
        <v>100</v>
      </c>
    </row>
    <row r="5240" spans="1:16" s="2" customFormat="1" ht="14.25" customHeight="1" outlineLevel="2" x14ac:dyDescent="0.2">
      <c r="A5240" s="217">
        <f t="shared" si="633"/>
        <v>5237</v>
      </c>
      <c r="B5240" s="57" t="s">
        <v>7464</v>
      </c>
      <c r="C5240" s="58" t="s">
        <v>6234</v>
      </c>
      <c r="D5240" s="58" t="s">
        <v>6066</v>
      </c>
      <c r="E5240" s="58" t="s">
        <v>25</v>
      </c>
      <c r="F5240" s="58" t="s">
        <v>39</v>
      </c>
      <c r="G5240" s="58" t="s">
        <v>86</v>
      </c>
      <c r="H5240" s="58" t="s">
        <v>7432</v>
      </c>
      <c r="I5240" s="58" t="s">
        <v>25</v>
      </c>
      <c r="J5240" s="58" t="s">
        <v>25</v>
      </c>
      <c r="K5240" s="57" t="s">
        <v>7465</v>
      </c>
      <c r="L5240" s="184">
        <v>0</v>
      </c>
      <c r="M5240" s="185">
        <v>30</v>
      </c>
      <c r="N5240" s="186">
        <v>30</v>
      </c>
      <c r="O5240" s="187">
        <f t="shared" si="636"/>
        <v>0</v>
      </c>
      <c r="P5240" s="59">
        <f t="shared" si="634"/>
        <v>100</v>
      </c>
    </row>
    <row r="5241" spans="1:16" s="2" customFormat="1" ht="28.5" outlineLevel="2" x14ac:dyDescent="0.2">
      <c r="A5241" s="217">
        <f t="shared" si="633"/>
        <v>5238</v>
      </c>
      <c r="B5241" s="57" t="s">
        <v>7466</v>
      </c>
      <c r="C5241" s="58" t="s">
        <v>6234</v>
      </c>
      <c r="D5241" s="58" t="s">
        <v>6066</v>
      </c>
      <c r="E5241" s="58" t="s">
        <v>25</v>
      </c>
      <c r="F5241" s="58" t="s">
        <v>39</v>
      </c>
      <c r="G5241" s="58" t="s">
        <v>86</v>
      </c>
      <c r="H5241" s="58" t="s">
        <v>7432</v>
      </c>
      <c r="I5241" s="58" t="s">
        <v>25</v>
      </c>
      <c r="J5241" s="58" t="s">
        <v>25</v>
      </c>
      <c r="K5241" s="57" t="s">
        <v>7467</v>
      </c>
      <c r="L5241" s="184">
        <v>0</v>
      </c>
      <c r="M5241" s="185">
        <v>30</v>
      </c>
      <c r="N5241" s="186">
        <v>30</v>
      </c>
      <c r="O5241" s="187">
        <f t="shared" si="636"/>
        <v>0</v>
      </c>
      <c r="P5241" s="59">
        <f t="shared" si="634"/>
        <v>100</v>
      </c>
    </row>
    <row r="5242" spans="1:16" s="2" customFormat="1" ht="14.25" customHeight="1" outlineLevel="2" x14ac:dyDescent="0.2">
      <c r="A5242" s="217">
        <f t="shared" si="633"/>
        <v>5239</v>
      </c>
      <c r="B5242" s="57" t="s">
        <v>7468</v>
      </c>
      <c r="C5242" s="58" t="s">
        <v>6234</v>
      </c>
      <c r="D5242" s="58" t="s">
        <v>6066</v>
      </c>
      <c r="E5242" s="58" t="s">
        <v>25</v>
      </c>
      <c r="F5242" s="58" t="s">
        <v>39</v>
      </c>
      <c r="G5242" s="58" t="s">
        <v>86</v>
      </c>
      <c r="H5242" s="58" t="s">
        <v>7432</v>
      </c>
      <c r="I5242" s="58" t="s">
        <v>25</v>
      </c>
      <c r="J5242" s="58" t="s">
        <v>25</v>
      </c>
      <c r="K5242" s="57" t="s">
        <v>7469</v>
      </c>
      <c r="L5242" s="184">
        <v>0</v>
      </c>
      <c r="M5242" s="185">
        <v>35</v>
      </c>
      <c r="N5242" s="186">
        <v>35</v>
      </c>
      <c r="O5242" s="187">
        <f t="shared" si="636"/>
        <v>0</v>
      </c>
      <c r="P5242" s="59">
        <f t="shared" si="634"/>
        <v>100</v>
      </c>
    </row>
    <row r="5243" spans="1:16" s="2" customFormat="1" ht="14.25" customHeight="1" outlineLevel="2" x14ac:dyDescent="0.2">
      <c r="A5243" s="217">
        <f t="shared" si="633"/>
        <v>5240</v>
      </c>
      <c r="B5243" s="57" t="s">
        <v>7470</v>
      </c>
      <c r="C5243" s="58" t="s">
        <v>6234</v>
      </c>
      <c r="D5243" s="58" t="s">
        <v>6066</v>
      </c>
      <c r="E5243" s="58" t="s">
        <v>25</v>
      </c>
      <c r="F5243" s="58" t="s">
        <v>39</v>
      </c>
      <c r="G5243" s="58" t="s">
        <v>86</v>
      </c>
      <c r="H5243" s="58" t="s">
        <v>7432</v>
      </c>
      <c r="I5243" s="58" t="s">
        <v>25</v>
      </c>
      <c r="J5243" s="58" t="s">
        <v>25</v>
      </c>
      <c r="K5243" s="57" t="s">
        <v>7471</v>
      </c>
      <c r="L5243" s="184">
        <v>0</v>
      </c>
      <c r="M5243" s="185">
        <v>30</v>
      </c>
      <c r="N5243" s="186">
        <v>30</v>
      </c>
      <c r="O5243" s="187">
        <f t="shared" si="636"/>
        <v>0</v>
      </c>
      <c r="P5243" s="59">
        <f t="shared" si="634"/>
        <v>100</v>
      </c>
    </row>
    <row r="5244" spans="1:16" s="2" customFormat="1" ht="14.25" customHeight="1" outlineLevel="2" x14ac:dyDescent="0.2">
      <c r="A5244" s="217">
        <f t="shared" si="633"/>
        <v>5241</v>
      </c>
      <c r="B5244" s="57" t="s">
        <v>7472</v>
      </c>
      <c r="C5244" s="58" t="s">
        <v>6234</v>
      </c>
      <c r="D5244" s="58" t="s">
        <v>6066</v>
      </c>
      <c r="E5244" s="58" t="s">
        <v>25</v>
      </c>
      <c r="F5244" s="58" t="s">
        <v>39</v>
      </c>
      <c r="G5244" s="58" t="s">
        <v>86</v>
      </c>
      <c r="H5244" s="58" t="s">
        <v>7432</v>
      </c>
      <c r="I5244" s="58" t="s">
        <v>25</v>
      </c>
      <c r="J5244" s="58" t="s">
        <v>25</v>
      </c>
      <c r="K5244" s="57" t="s">
        <v>7473</v>
      </c>
      <c r="L5244" s="184">
        <v>0</v>
      </c>
      <c r="M5244" s="185">
        <v>30</v>
      </c>
      <c r="N5244" s="186">
        <v>30</v>
      </c>
      <c r="O5244" s="187">
        <f t="shared" si="636"/>
        <v>0</v>
      </c>
      <c r="P5244" s="59">
        <f t="shared" si="634"/>
        <v>100</v>
      </c>
    </row>
    <row r="5245" spans="1:16" s="2" customFormat="1" ht="14.25" customHeight="1" outlineLevel="2" x14ac:dyDescent="0.2">
      <c r="A5245" s="217">
        <f t="shared" si="633"/>
        <v>5242</v>
      </c>
      <c r="B5245" s="57" t="s">
        <v>7474</v>
      </c>
      <c r="C5245" s="58" t="s">
        <v>6234</v>
      </c>
      <c r="D5245" s="58" t="s">
        <v>6066</v>
      </c>
      <c r="E5245" s="58" t="s">
        <v>25</v>
      </c>
      <c r="F5245" s="58" t="s">
        <v>39</v>
      </c>
      <c r="G5245" s="58" t="s">
        <v>86</v>
      </c>
      <c r="H5245" s="58" t="s">
        <v>7432</v>
      </c>
      <c r="I5245" s="58" t="s">
        <v>25</v>
      </c>
      <c r="J5245" s="58" t="s">
        <v>25</v>
      </c>
      <c r="K5245" s="57" t="s">
        <v>7475</v>
      </c>
      <c r="L5245" s="184">
        <v>0</v>
      </c>
      <c r="M5245" s="185">
        <v>30</v>
      </c>
      <c r="N5245" s="186">
        <v>30</v>
      </c>
      <c r="O5245" s="187">
        <f t="shared" si="636"/>
        <v>0</v>
      </c>
      <c r="P5245" s="59">
        <f t="shared" si="634"/>
        <v>100</v>
      </c>
    </row>
    <row r="5246" spans="1:16" s="2" customFormat="1" ht="28.5" outlineLevel="2" x14ac:dyDescent="0.2">
      <c r="A5246" s="217">
        <f t="shared" si="633"/>
        <v>5243</v>
      </c>
      <c r="B5246" s="57" t="s">
        <v>7476</v>
      </c>
      <c r="C5246" s="58" t="s">
        <v>6234</v>
      </c>
      <c r="D5246" s="58" t="s">
        <v>6066</v>
      </c>
      <c r="E5246" s="58" t="s">
        <v>25</v>
      </c>
      <c r="F5246" s="58" t="s">
        <v>39</v>
      </c>
      <c r="G5246" s="58" t="s">
        <v>86</v>
      </c>
      <c r="H5246" s="58" t="s">
        <v>7432</v>
      </c>
      <c r="I5246" s="58" t="s">
        <v>25</v>
      </c>
      <c r="J5246" s="58" t="s">
        <v>25</v>
      </c>
      <c r="K5246" s="57" t="s">
        <v>7477</v>
      </c>
      <c r="L5246" s="184">
        <v>0</v>
      </c>
      <c r="M5246" s="185">
        <v>30</v>
      </c>
      <c r="N5246" s="186">
        <v>30</v>
      </c>
      <c r="O5246" s="187">
        <f t="shared" si="636"/>
        <v>0</v>
      </c>
      <c r="P5246" s="59">
        <f t="shared" si="634"/>
        <v>100</v>
      </c>
    </row>
    <row r="5247" spans="1:16" s="2" customFormat="1" ht="14.25" customHeight="1" outlineLevel="2" x14ac:dyDescent="0.2">
      <c r="A5247" s="217">
        <f t="shared" si="633"/>
        <v>5244</v>
      </c>
      <c r="B5247" s="57" t="s">
        <v>7478</v>
      </c>
      <c r="C5247" s="58" t="s">
        <v>6234</v>
      </c>
      <c r="D5247" s="58" t="s">
        <v>6066</v>
      </c>
      <c r="E5247" s="58" t="s">
        <v>25</v>
      </c>
      <c r="F5247" s="58" t="s">
        <v>39</v>
      </c>
      <c r="G5247" s="58" t="s">
        <v>86</v>
      </c>
      <c r="H5247" s="58" t="s">
        <v>7432</v>
      </c>
      <c r="I5247" s="58" t="s">
        <v>25</v>
      </c>
      <c r="J5247" s="58" t="s">
        <v>25</v>
      </c>
      <c r="K5247" s="57" t="s">
        <v>7479</v>
      </c>
      <c r="L5247" s="184">
        <v>0</v>
      </c>
      <c r="M5247" s="185">
        <v>50</v>
      </c>
      <c r="N5247" s="186">
        <v>50</v>
      </c>
      <c r="O5247" s="187">
        <f t="shared" si="636"/>
        <v>0</v>
      </c>
      <c r="P5247" s="59">
        <f t="shared" si="634"/>
        <v>100</v>
      </c>
    </row>
    <row r="5248" spans="1:16" s="2" customFormat="1" ht="14.25" customHeight="1" outlineLevel="2" x14ac:dyDescent="0.2">
      <c r="A5248" s="217">
        <f t="shared" si="633"/>
        <v>5245</v>
      </c>
      <c r="B5248" s="57" t="s">
        <v>7480</v>
      </c>
      <c r="C5248" s="58" t="s">
        <v>6234</v>
      </c>
      <c r="D5248" s="58" t="s">
        <v>6066</v>
      </c>
      <c r="E5248" s="58" t="s">
        <v>25</v>
      </c>
      <c r="F5248" s="58" t="s">
        <v>39</v>
      </c>
      <c r="G5248" s="58" t="s">
        <v>86</v>
      </c>
      <c r="H5248" s="58" t="s">
        <v>7432</v>
      </c>
      <c r="I5248" s="58" t="s">
        <v>25</v>
      </c>
      <c r="J5248" s="58" t="s">
        <v>25</v>
      </c>
      <c r="K5248" s="57" t="s">
        <v>7481</v>
      </c>
      <c r="L5248" s="184">
        <v>0</v>
      </c>
      <c r="M5248" s="185">
        <v>45</v>
      </c>
      <c r="N5248" s="186">
        <v>45</v>
      </c>
      <c r="O5248" s="187">
        <f t="shared" si="636"/>
        <v>0</v>
      </c>
      <c r="P5248" s="59">
        <f t="shared" si="634"/>
        <v>100</v>
      </c>
    </row>
    <row r="5249" spans="1:16" s="2" customFormat="1" ht="14.25" customHeight="1" outlineLevel="2" x14ac:dyDescent="0.2">
      <c r="A5249" s="217">
        <f t="shared" si="633"/>
        <v>5246</v>
      </c>
      <c r="B5249" s="57" t="s">
        <v>7482</v>
      </c>
      <c r="C5249" s="58" t="s">
        <v>6234</v>
      </c>
      <c r="D5249" s="58" t="s">
        <v>6066</v>
      </c>
      <c r="E5249" s="58" t="s">
        <v>25</v>
      </c>
      <c r="F5249" s="58" t="s">
        <v>39</v>
      </c>
      <c r="G5249" s="58" t="s">
        <v>86</v>
      </c>
      <c r="H5249" s="58" t="s">
        <v>7432</v>
      </c>
      <c r="I5249" s="58" t="s">
        <v>25</v>
      </c>
      <c r="J5249" s="58" t="s">
        <v>25</v>
      </c>
      <c r="K5249" s="57" t="s">
        <v>7483</v>
      </c>
      <c r="L5249" s="184">
        <v>0</v>
      </c>
      <c r="M5249" s="185">
        <v>30</v>
      </c>
      <c r="N5249" s="186">
        <v>30</v>
      </c>
      <c r="O5249" s="187">
        <f t="shared" si="636"/>
        <v>0</v>
      </c>
      <c r="P5249" s="59">
        <f t="shared" si="634"/>
        <v>100</v>
      </c>
    </row>
    <row r="5250" spans="1:16" s="2" customFormat="1" ht="28.5" outlineLevel="2" x14ac:dyDescent="0.2">
      <c r="A5250" s="217">
        <f t="shared" si="633"/>
        <v>5247</v>
      </c>
      <c r="B5250" s="57" t="s">
        <v>7484</v>
      </c>
      <c r="C5250" s="58" t="s">
        <v>6234</v>
      </c>
      <c r="D5250" s="58" t="s">
        <v>6066</v>
      </c>
      <c r="E5250" s="58" t="s">
        <v>25</v>
      </c>
      <c r="F5250" s="58" t="s">
        <v>39</v>
      </c>
      <c r="G5250" s="58" t="s">
        <v>86</v>
      </c>
      <c r="H5250" s="58" t="s">
        <v>7432</v>
      </c>
      <c r="I5250" s="58" t="s">
        <v>25</v>
      </c>
      <c r="J5250" s="58" t="s">
        <v>25</v>
      </c>
      <c r="K5250" s="57" t="s">
        <v>7485</v>
      </c>
      <c r="L5250" s="184">
        <v>0</v>
      </c>
      <c r="M5250" s="185">
        <v>30</v>
      </c>
      <c r="N5250" s="186">
        <v>30</v>
      </c>
      <c r="O5250" s="187">
        <f t="shared" si="636"/>
        <v>0</v>
      </c>
      <c r="P5250" s="59">
        <f t="shared" si="634"/>
        <v>100</v>
      </c>
    </row>
    <row r="5251" spans="1:16" s="2" customFormat="1" ht="14.25" customHeight="1" outlineLevel="2" x14ac:dyDescent="0.2">
      <c r="A5251" s="217">
        <f t="shared" si="633"/>
        <v>5248</v>
      </c>
      <c r="B5251" s="57" t="s">
        <v>7486</v>
      </c>
      <c r="C5251" s="58" t="s">
        <v>6234</v>
      </c>
      <c r="D5251" s="58" t="s">
        <v>6066</v>
      </c>
      <c r="E5251" s="58" t="s">
        <v>25</v>
      </c>
      <c r="F5251" s="58" t="s">
        <v>39</v>
      </c>
      <c r="G5251" s="58" t="s">
        <v>86</v>
      </c>
      <c r="H5251" s="58" t="s">
        <v>7432</v>
      </c>
      <c r="I5251" s="58" t="s">
        <v>25</v>
      </c>
      <c r="J5251" s="58" t="s">
        <v>25</v>
      </c>
      <c r="K5251" s="57" t="s">
        <v>7487</v>
      </c>
      <c r="L5251" s="184">
        <v>0</v>
      </c>
      <c r="M5251" s="185">
        <v>30</v>
      </c>
      <c r="N5251" s="186">
        <v>30</v>
      </c>
      <c r="O5251" s="187">
        <f t="shared" si="636"/>
        <v>0</v>
      </c>
      <c r="P5251" s="59">
        <f t="shared" si="634"/>
        <v>100</v>
      </c>
    </row>
    <row r="5252" spans="1:16" s="2" customFormat="1" ht="14.25" customHeight="1" outlineLevel="2" x14ac:dyDescent="0.2">
      <c r="A5252" s="217">
        <f t="shared" si="633"/>
        <v>5249</v>
      </c>
      <c r="B5252" s="57" t="s">
        <v>7488</v>
      </c>
      <c r="C5252" s="58" t="s">
        <v>6234</v>
      </c>
      <c r="D5252" s="58" t="s">
        <v>6066</v>
      </c>
      <c r="E5252" s="58" t="s">
        <v>25</v>
      </c>
      <c r="F5252" s="58" t="s">
        <v>39</v>
      </c>
      <c r="G5252" s="58" t="s">
        <v>86</v>
      </c>
      <c r="H5252" s="58" t="s">
        <v>7432</v>
      </c>
      <c r="I5252" s="58" t="s">
        <v>25</v>
      </c>
      <c r="J5252" s="58" t="s">
        <v>25</v>
      </c>
      <c r="K5252" s="57" t="s">
        <v>7489</v>
      </c>
      <c r="L5252" s="184">
        <v>0</v>
      </c>
      <c r="M5252" s="185">
        <v>30</v>
      </c>
      <c r="N5252" s="186">
        <v>30</v>
      </c>
      <c r="O5252" s="187">
        <f t="shared" si="636"/>
        <v>0</v>
      </c>
      <c r="P5252" s="59">
        <f t="shared" si="634"/>
        <v>100</v>
      </c>
    </row>
    <row r="5253" spans="1:16" s="2" customFormat="1" ht="28.5" outlineLevel="2" x14ac:dyDescent="0.2">
      <c r="A5253" s="217">
        <f t="shared" si="633"/>
        <v>5250</v>
      </c>
      <c r="B5253" s="57" t="s">
        <v>7490</v>
      </c>
      <c r="C5253" s="58" t="s">
        <v>6234</v>
      </c>
      <c r="D5253" s="58" t="s">
        <v>6066</v>
      </c>
      <c r="E5253" s="58" t="s">
        <v>25</v>
      </c>
      <c r="F5253" s="58" t="s">
        <v>39</v>
      </c>
      <c r="G5253" s="58" t="s">
        <v>86</v>
      </c>
      <c r="H5253" s="58" t="s">
        <v>7432</v>
      </c>
      <c r="I5253" s="58" t="s">
        <v>25</v>
      </c>
      <c r="J5253" s="58" t="s">
        <v>25</v>
      </c>
      <c r="K5253" s="57" t="s">
        <v>7491</v>
      </c>
      <c r="L5253" s="184">
        <v>0</v>
      </c>
      <c r="M5253" s="185">
        <v>45</v>
      </c>
      <c r="N5253" s="186">
        <v>45</v>
      </c>
      <c r="O5253" s="187">
        <f t="shared" si="636"/>
        <v>0</v>
      </c>
      <c r="P5253" s="59">
        <f t="shared" si="634"/>
        <v>100</v>
      </c>
    </row>
    <row r="5254" spans="1:16" s="2" customFormat="1" ht="14.25" customHeight="1" outlineLevel="2" x14ac:dyDescent="0.2">
      <c r="A5254" s="217">
        <f t="shared" ref="A5254:A5317" si="637">A5253+1</f>
        <v>5251</v>
      </c>
      <c r="B5254" s="57" t="s">
        <v>7492</v>
      </c>
      <c r="C5254" s="58" t="s">
        <v>6234</v>
      </c>
      <c r="D5254" s="58" t="s">
        <v>6066</v>
      </c>
      <c r="E5254" s="58" t="s">
        <v>25</v>
      </c>
      <c r="F5254" s="58" t="s">
        <v>39</v>
      </c>
      <c r="G5254" s="58" t="s">
        <v>86</v>
      </c>
      <c r="H5254" s="58" t="s">
        <v>7432</v>
      </c>
      <c r="I5254" s="58" t="s">
        <v>25</v>
      </c>
      <c r="J5254" s="58" t="s">
        <v>25</v>
      </c>
      <c r="K5254" s="57" t="s">
        <v>7493</v>
      </c>
      <c r="L5254" s="184">
        <v>0</v>
      </c>
      <c r="M5254" s="185">
        <v>35</v>
      </c>
      <c r="N5254" s="186">
        <v>35</v>
      </c>
      <c r="O5254" s="187">
        <f t="shared" si="636"/>
        <v>0</v>
      </c>
      <c r="P5254" s="59">
        <f t="shared" si="634"/>
        <v>100</v>
      </c>
    </row>
    <row r="5255" spans="1:16" s="2" customFormat="1" ht="14.25" customHeight="1" outlineLevel="2" x14ac:dyDescent="0.2">
      <c r="A5255" s="217">
        <f t="shared" si="637"/>
        <v>5252</v>
      </c>
      <c r="B5255" s="57" t="s">
        <v>7494</v>
      </c>
      <c r="C5255" s="58" t="s">
        <v>6234</v>
      </c>
      <c r="D5255" s="58" t="s">
        <v>6066</v>
      </c>
      <c r="E5255" s="58" t="s">
        <v>25</v>
      </c>
      <c r="F5255" s="58" t="s">
        <v>39</v>
      </c>
      <c r="G5255" s="58" t="s">
        <v>86</v>
      </c>
      <c r="H5255" s="58" t="s">
        <v>7432</v>
      </c>
      <c r="I5255" s="58" t="s">
        <v>25</v>
      </c>
      <c r="J5255" s="58" t="s">
        <v>25</v>
      </c>
      <c r="K5255" s="57" t="s">
        <v>7495</v>
      </c>
      <c r="L5255" s="184">
        <v>0</v>
      </c>
      <c r="M5255" s="185">
        <v>32</v>
      </c>
      <c r="N5255" s="186">
        <v>32</v>
      </c>
      <c r="O5255" s="187">
        <f t="shared" si="636"/>
        <v>0</v>
      </c>
      <c r="P5255" s="59">
        <f t="shared" si="634"/>
        <v>100</v>
      </c>
    </row>
    <row r="5256" spans="1:16" s="2" customFormat="1" ht="14.25" customHeight="1" outlineLevel="2" x14ac:dyDescent="0.2">
      <c r="A5256" s="217">
        <f t="shared" si="637"/>
        <v>5253</v>
      </c>
      <c r="B5256" s="57" t="s">
        <v>7496</v>
      </c>
      <c r="C5256" s="58" t="s">
        <v>6234</v>
      </c>
      <c r="D5256" s="58" t="s">
        <v>6066</v>
      </c>
      <c r="E5256" s="58" t="s">
        <v>25</v>
      </c>
      <c r="F5256" s="58" t="s">
        <v>39</v>
      </c>
      <c r="G5256" s="58" t="s">
        <v>86</v>
      </c>
      <c r="H5256" s="58" t="s">
        <v>7432</v>
      </c>
      <c r="I5256" s="58" t="s">
        <v>25</v>
      </c>
      <c r="J5256" s="58" t="s">
        <v>25</v>
      </c>
      <c r="K5256" s="57" t="s">
        <v>7497</v>
      </c>
      <c r="L5256" s="184">
        <v>0</v>
      </c>
      <c r="M5256" s="185">
        <v>35</v>
      </c>
      <c r="N5256" s="186">
        <v>35</v>
      </c>
      <c r="O5256" s="187">
        <f t="shared" si="636"/>
        <v>0</v>
      </c>
      <c r="P5256" s="59">
        <f t="shared" si="634"/>
        <v>100</v>
      </c>
    </row>
    <row r="5257" spans="1:16" s="2" customFormat="1" ht="28.5" outlineLevel="2" x14ac:dyDescent="0.2">
      <c r="A5257" s="217">
        <f t="shared" si="637"/>
        <v>5254</v>
      </c>
      <c r="B5257" s="57" t="s">
        <v>7498</v>
      </c>
      <c r="C5257" s="58" t="s">
        <v>6234</v>
      </c>
      <c r="D5257" s="58" t="s">
        <v>6066</v>
      </c>
      <c r="E5257" s="58" t="s">
        <v>25</v>
      </c>
      <c r="F5257" s="58" t="s">
        <v>39</v>
      </c>
      <c r="G5257" s="58" t="s">
        <v>764</v>
      </c>
      <c r="H5257" s="58" t="s">
        <v>7432</v>
      </c>
      <c r="I5257" s="58" t="s">
        <v>25</v>
      </c>
      <c r="J5257" s="58" t="s">
        <v>25</v>
      </c>
      <c r="K5257" s="57" t="s">
        <v>7499</v>
      </c>
      <c r="L5257" s="184">
        <v>0</v>
      </c>
      <c r="M5257" s="185">
        <v>30</v>
      </c>
      <c r="N5257" s="186">
        <v>30</v>
      </c>
      <c r="O5257" s="187">
        <f t="shared" si="636"/>
        <v>0</v>
      </c>
      <c r="P5257" s="59">
        <f t="shared" si="634"/>
        <v>100</v>
      </c>
    </row>
    <row r="5258" spans="1:16" s="2" customFormat="1" ht="28.5" outlineLevel="2" x14ac:dyDescent="0.2">
      <c r="A5258" s="217">
        <f t="shared" si="637"/>
        <v>5255</v>
      </c>
      <c r="B5258" s="57" t="s">
        <v>7500</v>
      </c>
      <c r="C5258" s="58" t="s">
        <v>6234</v>
      </c>
      <c r="D5258" s="58" t="s">
        <v>6066</v>
      </c>
      <c r="E5258" s="58" t="s">
        <v>25</v>
      </c>
      <c r="F5258" s="58" t="s">
        <v>39</v>
      </c>
      <c r="G5258" s="58" t="s">
        <v>764</v>
      </c>
      <c r="H5258" s="58" t="s">
        <v>7432</v>
      </c>
      <c r="I5258" s="58" t="s">
        <v>25</v>
      </c>
      <c r="J5258" s="58" t="s">
        <v>25</v>
      </c>
      <c r="K5258" s="57" t="s">
        <v>7501</v>
      </c>
      <c r="L5258" s="184">
        <v>0</v>
      </c>
      <c r="M5258" s="185">
        <v>30</v>
      </c>
      <c r="N5258" s="186">
        <v>30</v>
      </c>
      <c r="O5258" s="187">
        <f t="shared" si="636"/>
        <v>0</v>
      </c>
      <c r="P5258" s="59">
        <f t="shared" si="634"/>
        <v>100</v>
      </c>
    </row>
    <row r="5259" spans="1:16" s="2" customFormat="1" ht="14.25" customHeight="1" outlineLevel="2" x14ac:dyDescent="0.2">
      <c r="A5259" s="217">
        <f t="shared" si="637"/>
        <v>5256</v>
      </c>
      <c r="B5259" s="57" t="s">
        <v>7502</v>
      </c>
      <c r="C5259" s="58" t="s">
        <v>6234</v>
      </c>
      <c r="D5259" s="58" t="s">
        <v>6066</v>
      </c>
      <c r="E5259" s="58" t="s">
        <v>25</v>
      </c>
      <c r="F5259" s="58" t="s">
        <v>39</v>
      </c>
      <c r="G5259" s="58" t="s">
        <v>764</v>
      </c>
      <c r="H5259" s="58" t="s">
        <v>7432</v>
      </c>
      <c r="I5259" s="58" t="s">
        <v>25</v>
      </c>
      <c r="J5259" s="58" t="s">
        <v>25</v>
      </c>
      <c r="K5259" s="57" t="s">
        <v>7503</v>
      </c>
      <c r="L5259" s="184">
        <v>0</v>
      </c>
      <c r="M5259" s="185">
        <v>30</v>
      </c>
      <c r="N5259" s="186">
        <v>30</v>
      </c>
      <c r="O5259" s="187">
        <f t="shared" si="636"/>
        <v>0</v>
      </c>
      <c r="P5259" s="59">
        <f t="shared" si="634"/>
        <v>100</v>
      </c>
    </row>
    <row r="5260" spans="1:16" s="2" customFormat="1" ht="14.25" customHeight="1" outlineLevel="2" x14ac:dyDescent="0.2">
      <c r="A5260" s="217">
        <f t="shared" si="637"/>
        <v>5257</v>
      </c>
      <c r="B5260" s="57" t="s">
        <v>7504</v>
      </c>
      <c r="C5260" s="58" t="s">
        <v>6234</v>
      </c>
      <c r="D5260" s="58" t="s">
        <v>6066</v>
      </c>
      <c r="E5260" s="58" t="s">
        <v>25</v>
      </c>
      <c r="F5260" s="58" t="s">
        <v>39</v>
      </c>
      <c r="G5260" s="58" t="s">
        <v>764</v>
      </c>
      <c r="H5260" s="58" t="s">
        <v>7432</v>
      </c>
      <c r="I5260" s="58" t="s">
        <v>25</v>
      </c>
      <c r="J5260" s="58" t="s">
        <v>25</v>
      </c>
      <c r="K5260" s="57" t="s">
        <v>7505</v>
      </c>
      <c r="L5260" s="184">
        <v>0</v>
      </c>
      <c r="M5260" s="185">
        <v>30</v>
      </c>
      <c r="N5260" s="186">
        <v>30</v>
      </c>
      <c r="O5260" s="187">
        <f t="shared" si="636"/>
        <v>0</v>
      </c>
      <c r="P5260" s="59">
        <f t="shared" si="634"/>
        <v>100</v>
      </c>
    </row>
    <row r="5261" spans="1:16" s="2" customFormat="1" ht="14.25" customHeight="1" outlineLevel="2" x14ac:dyDescent="0.2">
      <c r="A5261" s="217">
        <f t="shared" si="637"/>
        <v>5258</v>
      </c>
      <c r="B5261" s="57" t="s">
        <v>7506</v>
      </c>
      <c r="C5261" s="58" t="s">
        <v>6234</v>
      </c>
      <c r="D5261" s="58" t="s">
        <v>6066</v>
      </c>
      <c r="E5261" s="58" t="s">
        <v>25</v>
      </c>
      <c r="F5261" s="58" t="s">
        <v>39</v>
      </c>
      <c r="G5261" s="58" t="s">
        <v>764</v>
      </c>
      <c r="H5261" s="58" t="s">
        <v>7432</v>
      </c>
      <c r="I5261" s="58" t="s">
        <v>25</v>
      </c>
      <c r="J5261" s="58" t="s">
        <v>25</v>
      </c>
      <c r="K5261" s="57" t="s">
        <v>7507</v>
      </c>
      <c r="L5261" s="184">
        <v>0</v>
      </c>
      <c r="M5261" s="185">
        <v>50</v>
      </c>
      <c r="N5261" s="186">
        <v>50</v>
      </c>
      <c r="O5261" s="187">
        <f t="shared" si="636"/>
        <v>0</v>
      </c>
      <c r="P5261" s="59">
        <f t="shared" si="634"/>
        <v>100</v>
      </c>
    </row>
    <row r="5262" spans="1:16" s="2" customFormat="1" ht="14.25" customHeight="1" outlineLevel="2" x14ac:dyDescent="0.2">
      <c r="A5262" s="217">
        <f t="shared" si="637"/>
        <v>5259</v>
      </c>
      <c r="B5262" s="57" t="s">
        <v>7508</v>
      </c>
      <c r="C5262" s="58" t="s">
        <v>6234</v>
      </c>
      <c r="D5262" s="58" t="s">
        <v>6066</v>
      </c>
      <c r="E5262" s="58" t="s">
        <v>25</v>
      </c>
      <c r="F5262" s="58" t="s">
        <v>39</v>
      </c>
      <c r="G5262" s="58" t="s">
        <v>764</v>
      </c>
      <c r="H5262" s="58" t="s">
        <v>7432</v>
      </c>
      <c r="I5262" s="58" t="s">
        <v>25</v>
      </c>
      <c r="J5262" s="58" t="s">
        <v>25</v>
      </c>
      <c r="K5262" s="57" t="s">
        <v>7509</v>
      </c>
      <c r="L5262" s="184">
        <v>0</v>
      </c>
      <c r="M5262" s="185">
        <v>35</v>
      </c>
      <c r="N5262" s="186">
        <v>35</v>
      </c>
      <c r="O5262" s="187">
        <f t="shared" si="636"/>
        <v>0</v>
      </c>
      <c r="P5262" s="59">
        <f t="shared" si="634"/>
        <v>100</v>
      </c>
    </row>
    <row r="5263" spans="1:16" s="2" customFormat="1" ht="28.5" outlineLevel="2" x14ac:dyDescent="0.2">
      <c r="A5263" s="217">
        <f t="shared" si="637"/>
        <v>5260</v>
      </c>
      <c r="B5263" s="57" t="s">
        <v>7510</v>
      </c>
      <c r="C5263" s="58" t="s">
        <v>6234</v>
      </c>
      <c r="D5263" s="58" t="s">
        <v>6066</v>
      </c>
      <c r="E5263" s="58" t="s">
        <v>25</v>
      </c>
      <c r="F5263" s="58" t="s">
        <v>39</v>
      </c>
      <c r="G5263" s="58" t="s">
        <v>764</v>
      </c>
      <c r="H5263" s="58" t="s">
        <v>7432</v>
      </c>
      <c r="I5263" s="58" t="s">
        <v>25</v>
      </c>
      <c r="J5263" s="58" t="s">
        <v>25</v>
      </c>
      <c r="K5263" s="57" t="s">
        <v>7511</v>
      </c>
      <c r="L5263" s="184">
        <v>0</v>
      </c>
      <c r="M5263" s="185">
        <v>40</v>
      </c>
      <c r="N5263" s="186">
        <v>40</v>
      </c>
      <c r="O5263" s="187">
        <f t="shared" si="636"/>
        <v>0</v>
      </c>
      <c r="P5263" s="59">
        <f t="shared" si="634"/>
        <v>100</v>
      </c>
    </row>
    <row r="5264" spans="1:16" s="2" customFormat="1" ht="28.5" outlineLevel="2" x14ac:dyDescent="0.2">
      <c r="A5264" s="217">
        <f t="shared" si="637"/>
        <v>5261</v>
      </c>
      <c r="B5264" s="57" t="s">
        <v>7512</v>
      </c>
      <c r="C5264" s="58" t="s">
        <v>6234</v>
      </c>
      <c r="D5264" s="58" t="s">
        <v>6066</v>
      </c>
      <c r="E5264" s="58" t="s">
        <v>781</v>
      </c>
      <c r="F5264" s="58" t="s">
        <v>39</v>
      </c>
      <c r="G5264" s="58" t="s">
        <v>103</v>
      </c>
      <c r="H5264" s="58" t="s">
        <v>7432</v>
      </c>
      <c r="I5264" s="58" t="s">
        <v>25</v>
      </c>
      <c r="J5264" s="58" t="s">
        <v>25</v>
      </c>
      <c r="K5264" s="57" t="s">
        <v>7513</v>
      </c>
      <c r="L5264" s="184">
        <v>0</v>
      </c>
      <c r="M5264" s="185">
        <v>30</v>
      </c>
      <c r="N5264" s="186">
        <v>30</v>
      </c>
      <c r="O5264" s="187">
        <f t="shared" si="636"/>
        <v>0</v>
      </c>
      <c r="P5264" s="59">
        <f t="shared" si="634"/>
        <v>100</v>
      </c>
    </row>
    <row r="5265" spans="1:16" s="2" customFormat="1" ht="14.25" customHeight="1" outlineLevel="2" x14ac:dyDescent="0.2">
      <c r="A5265" s="217">
        <f t="shared" si="637"/>
        <v>5262</v>
      </c>
      <c r="B5265" s="57" t="s">
        <v>7514</v>
      </c>
      <c r="C5265" s="58" t="s">
        <v>6234</v>
      </c>
      <c r="D5265" s="58" t="s">
        <v>6066</v>
      </c>
      <c r="E5265" s="58" t="s">
        <v>5130</v>
      </c>
      <c r="F5265" s="58" t="s">
        <v>39</v>
      </c>
      <c r="G5265" s="58" t="s">
        <v>103</v>
      </c>
      <c r="H5265" s="58" t="s">
        <v>7432</v>
      </c>
      <c r="I5265" s="58" t="s">
        <v>25</v>
      </c>
      <c r="J5265" s="58" t="s">
        <v>25</v>
      </c>
      <c r="K5265" s="57" t="s">
        <v>7515</v>
      </c>
      <c r="L5265" s="184">
        <v>0</v>
      </c>
      <c r="M5265" s="185">
        <v>40</v>
      </c>
      <c r="N5265" s="186">
        <v>40</v>
      </c>
      <c r="O5265" s="187">
        <f t="shared" si="636"/>
        <v>0</v>
      </c>
      <c r="P5265" s="59">
        <f t="shared" si="634"/>
        <v>100</v>
      </c>
    </row>
    <row r="5266" spans="1:16" s="2" customFormat="1" ht="14.25" customHeight="1" outlineLevel="2" x14ac:dyDescent="0.2">
      <c r="A5266" s="217">
        <f t="shared" si="637"/>
        <v>5263</v>
      </c>
      <c r="B5266" s="57" t="s">
        <v>7516</v>
      </c>
      <c r="C5266" s="58" t="s">
        <v>6234</v>
      </c>
      <c r="D5266" s="58" t="s">
        <v>6066</v>
      </c>
      <c r="E5266" s="58" t="s">
        <v>785</v>
      </c>
      <c r="F5266" s="58" t="s">
        <v>39</v>
      </c>
      <c r="G5266" s="58" t="s">
        <v>103</v>
      </c>
      <c r="H5266" s="58" t="s">
        <v>7432</v>
      </c>
      <c r="I5266" s="58" t="s">
        <v>25</v>
      </c>
      <c r="J5266" s="58" t="s">
        <v>25</v>
      </c>
      <c r="K5266" s="57" t="s">
        <v>7517</v>
      </c>
      <c r="L5266" s="184">
        <v>0</v>
      </c>
      <c r="M5266" s="185">
        <v>30</v>
      </c>
      <c r="N5266" s="186">
        <v>30</v>
      </c>
      <c r="O5266" s="187">
        <f t="shared" si="636"/>
        <v>0</v>
      </c>
      <c r="P5266" s="59">
        <f t="shared" ref="P5266:P5295" si="638">N5266/M5266*100</f>
        <v>100</v>
      </c>
    </row>
    <row r="5267" spans="1:16" s="2" customFormat="1" ht="28.5" outlineLevel="2" x14ac:dyDescent="0.2">
      <c r="A5267" s="217">
        <f t="shared" si="637"/>
        <v>5264</v>
      </c>
      <c r="B5267" s="57" t="s">
        <v>7518</v>
      </c>
      <c r="C5267" s="58" t="s">
        <v>6234</v>
      </c>
      <c r="D5267" s="58" t="s">
        <v>6066</v>
      </c>
      <c r="E5267" s="58" t="s">
        <v>7338</v>
      </c>
      <c r="F5267" s="58" t="s">
        <v>39</v>
      </c>
      <c r="G5267" s="58" t="s">
        <v>103</v>
      </c>
      <c r="H5267" s="58" t="s">
        <v>7432</v>
      </c>
      <c r="I5267" s="58" t="s">
        <v>25</v>
      </c>
      <c r="J5267" s="58" t="s">
        <v>25</v>
      </c>
      <c r="K5267" s="57" t="s">
        <v>7519</v>
      </c>
      <c r="L5267" s="184">
        <v>0</v>
      </c>
      <c r="M5267" s="185">
        <v>40</v>
      </c>
      <c r="N5267" s="186">
        <v>40</v>
      </c>
      <c r="O5267" s="187">
        <f t="shared" si="636"/>
        <v>0</v>
      </c>
      <c r="P5267" s="59">
        <f t="shared" si="638"/>
        <v>100</v>
      </c>
    </row>
    <row r="5268" spans="1:16" s="2" customFormat="1" ht="14.25" customHeight="1" outlineLevel="2" x14ac:dyDescent="0.2">
      <c r="A5268" s="217">
        <f t="shared" si="637"/>
        <v>5265</v>
      </c>
      <c r="B5268" s="57" t="s">
        <v>7520</v>
      </c>
      <c r="C5268" s="58" t="s">
        <v>6234</v>
      </c>
      <c r="D5268" s="58" t="s">
        <v>6066</v>
      </c>
      <c r="E5268" s="58" t="s">
        <v>2772</v>
      </c>
      <c r="F5268" s="58" t="s">
        <v>39</v>
      </c>
      <c r="G5268" s="58" t="s">
        <v>103</v>
      </c>
      <c r="H5268" s="58" t="s">
        <v>7432</v>
      </c>
      <c r="I5268" s="58" t="s">
        <v>25</v>
      </c>
      <c r="J5268" s="58" t="s">
        <v>25</v>
      </c>
      <c r="K5268" s="57" t="s">
        <v>7521</v>
      </c>
      <c r="L5268" s="184">
        <v>0</v>
      </c>
      <c r="M5268" s="185">
        <v>30</v>
      </c>
      <c r="N5268" s="186">
        <v>30</v>
      </c>
      <c r="O5268" s="187">
        <f t="shared" si="636"/>
        <v>0</v>
      </c>
      <c r="P5268" s="59">
        <f t="shared" si="638"/>
        <v>100</v>
      </c>
    </row>
    <row r="5269" spans="1:16" s="2" customFormat="1" ht="14.25" customHeight="1" outlineLevel="2" x14ac:dyDescent="0.2">
      <c r="A5269" s="217">
        <f t="shared" si="637"/>
        <v>5266</v>
      </c>
      <c r="B5269" s="57" t="s">
        <v>7522</v>
      </c>
      <c r="C5269" s="58" t="s">
        <v>6234</v>
      </c>
      <c r="D5269" s="58" t="s">
        <v>6066</v>
      </c>
      <c r="E5269" s="58" t="s">
        <v>7523</v>
      </c>
      <c r="F5269" s="58" t="s">
        <v>39</v>
      </c>
      <c r="G5269" s="58" t="s">
        <v>103</v>
      </c>
      <c r="H5269" s="58" t="s">
        <v>7432</v>
      </c>
      <c r="I5269" s="58" t="s">
        <v>25</v>
      </c>
      <c r="J5269" s="58" t="s">
        <v>25</v>
      </c>
      <c r="K5269" s="57" t="s">
        <v>7524</v>
      </c>
      <c r="L5269" s="184">
        <v>0</v>
      </c>
      <c r="M5269" s="185">
        <v>37</v>
      </c>
      <c r="N5269" s="186">
        <v>37</v>
      </c>
      <c r="O5269" s="187">
        <f t="shared" si="636"/>
        <v>0</v>
      </c>
      <c r="P5269" s="59">
        <f t="shared" si="638"/>
        <v>100</v>
      </c>
    </row>
    <row r="5270" spans="1:16" s="2" customFormat="1" ht="28.5" outlineLevel="2" x14ac:dyDescent="0.2">
      <c r="A5270" s="217">
        <f t="shared" si="637"/>
        <v>5267</v>
      </c>
      <c r="B5270" s="57" t="s">
        <v>7525</v>
      </c>
      <c r="C5270" s="58" t="s">
        <v>6234</v>
      </c>
      <c r="D5270" s="58" t="s">
        <v>6066</v>
      </c>
      <c r="E5270" s="58" t="s">
        <v>6614</v>
      </c>
      <c r="F5270" s="58" t="s">
        <v>39</v>
      </c>
      <c r="G5270" s="58" t="s">
        <v>103</v>
      </c>
      <c r="H5270" s="58" t="s">
        <v>7432</v>
      </c>
      <c r="I5270" s="58" t="s">
        <v>25</v>
      </c>
      <c r="J5270" s="58" t="s">
        <v>25</v>
      </c>
      <c r="K5270" s="57" t="s">
        <v>7526</v>
      </c>
      <c r="L5270" s="184">
        <v>0</v>
      </c>
      <c r="M5270" s="185">
        <v>30</v>
      </c>
      <c r="N5270" s="186">
        <v>30</v>
      </c>
      <c r="O5270" s="187">
        <f t="shared" si="636"/>
        <v>0</v>
      </c>
      <c r="P5270" s="59">
        <f t="shared" si="638"/>
        <v>100</v>
      </c>
    </row>
    <row r="5271" spans="1:16" s="2" customFormat="1" ht="14.25" customHeight="1" outlineLevel="2" x14ac:dyDescent="0.2">
      <c r="A5271" s="217">
        <f t="shared" si="637"/>
        <v>5268</v>
      </c>
      <c r="B5271" s="57" t="s">
        <v>7527</v>
      </c>
      <c r="C5271" s="58" t="s">
        <v>6234</v>
      </c>
      <c r="D5271" s="58" t="s">
        <v>6066</v>
      </c>
      <c r="E5271" s="58" t="s">
        <v>6684</v>
      </c>
      <c r="F5271" s="58" t="s">
        <v>39</v>
      </c>
      <c r="G5271" s="58" t="s">
        <v>103</v>
      </c>
      <c r="H5271" s="58" t="s">
        <v>7432</v>
      </c>
      <c r="I5271" s="58" t="s">
        <v>25</v>
      </c>
      <c r="J5271" s="58" t="s">
        <v>25</v>
      </c>
      <c r="K5271" s="57" t="s">
        <v>7528</v>
      </c>
      <c r="L5271" s="184">
        <v>0</v>
      </c>
      <c r="M5271" s="185">
        <v>30</v>
      </c>
      <c r="N5271" s="186">
        <v>30</v>
      </c>
      <c r="O5271" s="187">
        <f t="shared" si="636"/>
        <v>0</v>
      </c>
      <c r="P5271" s="59">
        <f t="shared" si="638"/>
        <v>100</v>
      </c>
    </row>
    <row r="5272" spans="1:16" s="2" customFormat="1" ht="28.5" outlineLevel="2" x14ac:dyDescent="0.2">
      <c r="A5272" s="217">
        <f t="shared" si="637"/>
        <v>5269</v>
      </c>
      <c r="B5272" s="57" t="s">
        <v>7529</v>
      </c>
      <c r="C5272" s="58" t="s">
        <v>6234</v>
      </c>
      <c r="D5272" s="58" t="s">
        <v>6066</v>
      </c>
      <c r="E5272" s="58" t="s">
        <v>2741</v>
      </c>
      <c r="F5272" s="58" t="s">
        <v>39</v>
      </c>
      <c r="G5272" s="58" t="s">
        <v>103</v>
      </c>
      <c r="H5272" s="58" t="s">
        <v>7432</v>
      </c>
      <c r="I5272" s="58" t="s">
        <v>25</v>
      </c>
      <c r="J5272" s="58" t="s">
        <v>25</v>
      </c>
      <c r="K5272" s="57" t="s">
        <v>7530</v>
      </c>
      <c r="L5272" s="184">
        <v>0</v>
      </c>
      <c r="M5272" s="185">
        <v>30</v>
      </c>
      <c r="N5272" s="186">
        <v>30</v>
      </c>
      <c r="O5272" s="187">
        <f t="shared" si="636"/>
        <v>0</v>
      </c>
      <c r="P5272" s="59">
        <f t="shared" si="638"/>
        <v>100</v>
      </c>
    </row>
    <row r="5273" spans="1:16" s="2" customFormat="1" ht="28.5" outlineLevel="2" x14ac:dyDescent="0.2">
      <c r="A5273" s="217">
        <f t="shared" si="637"/>
        <v>5270</v>
      </c>
      <c r="B5273" s="57" t="s">
        <v>7531</v>
      </c>
      <c r="C5273" s="58" t="s">
        <v>6234</v>
      </c>
      <c r="D5273" s="58" t="s">
        <v>6066</v>
      </c>
      <c r="E5273" s="58" t="s">
        <v>2741</v>
      </c>
      <c r="F5273" s="58" t="s">
        <v>39</v>
      </c>
      <c r="G5273" s="58" t="s">
        <v>103</v>
      </c>
      <c r="H5273" s="58" t="s">
        <v>7432</v>
      </c>
      <c r="I5273" s="58" t="s">
        <v>25</v>
      </c>
      <c r="J5273" s="58" t="s">
        <v>25</v>
      </c>
      <c r="K5273" s="57" t="s">
        <v>7532</v>
      </c>
      <c r="L5273" s="184">
        <v>0</v>
      </c>
      <c r="M5273" s="185">
        <v>32</v>
      </c>
      <c r="N5273" s="186">
        <v>32</v>
      </c>
      <c r="O5273" s="187">
        <f t="shared" si="636"/>
        <v>0</v>
      </c>
      <c r="P5273" s="59">
        <f t="shared" si="638"/>
        <v>100</v>
      </c>
    </row>
    <row r="5274" spans="1:16" s="2" customFormat="1" ht="14.25" customHeight="1" outlineLevel="2" x14ac:dyDescent="0.2">
      <c r="A5274" s="217">
        <f t="shared" si="637"/>
        <v>5271</v>
      </c>
      <c r="B5274" s="57" t="s">
        <v>7533</v>
      </c>
      <c r="C5274" s="58" t="s">
        <v>6234</v>
      </c>
      <c r="D5274" s="58" t="s">
        <v>6066</v>
      </c>
      <c r="E5274" s="58" t="s">
        <v>5325</v>
      </c>
      <c r="F5274" s="58" t="s">
        <v>39</v>
      </c>
      <c r="G5274" s="58" t="s">
        <v>103</v>
      </c>
      <c r="H5274" s="58" t="s">
        <v>7432</v>
      </c>
      <c r="I5274" s="58" t="s">
        <v>25</v>
      </c>
      <c r="J5274" s="58" t="s">
        <v>25</v>
      </c>
      <c r="K5274" s="57" t="s">
        <v>7534</v>
      </c>
      <c r="L5274" s="184">
        <v>0</v>
      </c>
      <c r="M5274" s="185">
        <v>30</v>
      </c>
      <c r="N5274" s="186">
        <v>30</v>
      </c>
      <c r="O5274" s="187">
        <f t="shared" si="636"/>
        <v>0</v>
      </c>
      <c r="P5274" s="59">
        <f t="shared" si="638"/>
        <v>100</v>
      </c>
    </row>
    <row r="5275" spans="1:16" s="2" customFormat="1" ht="14.25" customHeight="1" outlineLevel="2" x14ac:dyDescent="0.2">
      <c r="A5275" s="217">
        <f t="shared" si="637"/>
        <v>5272</v>
      </c>
      <c r="B5275" s="57" t="s">
        <v>7535</v>
      </c>
      <c r="C5275" s="58" t="s">
        <v>6234</v>
      </c>
      <c r="D5275" s="58" t="s">
        <v>6066</v>
      </c>
      <c r="E5275" s="58" t="s">
        <v>7536</v>
      </c>
      <c r="F5275" s="58" t="s">
        <v>39</v>
      </c>
      <c r="G5275" s="58" t="s">
        <v>103</v>
      </c>
      <c r="H5275" s="58" t="s">
        <v>7432</v>
      </c>
      <c r="I5275" s="58" t="s">
        <v>25</v>
      </c>
      <c r="J5275" s="58" t="s">
        <v>25</v>
      </c>
      <c r="K5275" s="57" t="s">
        <v>7537</v>
      </c>
      <c r="L5275" s="184">
        <v>0</v>
      </c>
      <c r="M5275" s="185">
        <v>30</v>
      </c>
      <c r="N5275" s="186">
        <v>30</v>
      </c>
      <c r="O5275" s="187">
        <f t="shared" si="636"/>
        <v>0</v>
      </c>
      <c r="P5275" s="59">
        <f t="shared" si="638"/>
        <v>100</v>
      </c>
    </row>
    <row r="5276" spans="1:16" s="2" customFormat="1" ht="14.25" customHeight="1" outlineLevel="2" x14ac:dyDescent="0.2">
      <c r="A5276" s="217">
        <f t="shared" si="637"/>
        <v>5273</v>
      </c>
      <c r="B5276" s="57" t="s">
        <v>7538</v>
      </c>
      <c r="C5276" s="58" t="s">
        <v>6234</v>
      </c>
      <c r="D5276" s="58" t="s">
        <v>6066</v>
      </c>
      <c r="E5276" s="58" t="s">
        <v>7539</v>
      </c>
      <c r="F5276" s="58" t="s">
        <v>39</v>
      </c>
      <c r="G5276" s="58" t="s">
        <v>103</v>
      </c>
      <c r="H5276" s="58" t="s">
        <v>7432</v>
      </c>
      <c r="I5276" s="58" t="s">
        <v>25</v>
      </c>
      <c r="J5276" s="58" t="s">
        <v>25</v>
      </c>
      <c r="K5276" s="57" t="s">
        <v>7540</v>
      </c>
      <c r="L5276" s="184">
        <v>0</v>
      </c>
      <c r="M5276" s="185">
        <v>30</v>
      </c>
      <c r="N5276" s="186">
        <v>30</v>
      </c>
      <c r="O5276" s="187">
        <f t="shared" si="636"/>
        <v>0</v>
      </c>
      <c r="P5276" s="59">
        <f t="shared" si="638"/>
        <v>100</v>
      </c>
    </row>
    <row r="5277" spans="1:16" s="2" customFormat="1" ht="28.5" outlineLevel="2" x14ac:dyDescent="0.2">
      <c r="A5277" s="217">
        <f t="shared" si="637"/>
        <v>5274</v>
      </c>
      <c r="B5277" s="57" t="s">
        <v>7541</v>
      </c>
      <c r="C5277" s="58" t="s">
        <v>6234</v>
      </c>
      <c r="D5277" s="58" t="s">
        <v>6066</v>
      </c>
      <c r="E5277" s="58" t="s">
        <v>2626</v>
      </c>
      <c r="F5277" s="58" t="s">
        <v>39</v>
      </c>
      <c r="G5277" s="58" t="s">
        <v>103</v>
      </c>
      <c r="H5277" s="58" t="s">
        <v>7432</v>
      </c>
      <c r="I5277" s="58" t="s">
        <v>25</v>
      </c>
      <c r="J5277" s="58" t="s">
        <v>25</v>
      </c>
      <c r="K5277" s="57" t="s">
        <v>7542</v>
      </c>
      <c r="L5277" s="184">
        <v>0</v>
      </c>
      <c r="M5277" s="185">
        <v>40</v>
      </c>
      <c r="N5277" s="186">
        <v>40</v>
      </c>
      <c r="O5277" s="187">
        <f t="shared" si="636"/>
        <v>0</v>
      </c>
      <c r="P5277" s="59">
        <f t="shared" si="638"/>
        <v>100</v>
      </c>
    </row>
    <row r="5278" spans="1:16" s="2" customFormat="1" ht="14.25" customHeight="1" outlineLevel="2" x14ac:dyDescent="0.2">
      <c r="A5278" s="217">
        <f t="shared" si="637"/>
        <v>5275</v>
      </c>
      <c r="B5278" s="57" t="s">
        <v>7543</v>
      </c>
      <c r="C5278" s="58" t="s">
        <v>6234</v>
      </c>
      <c r="D5278" s="58" t="s">
        <v>6066</v>
      </c>
      <c r="E5278" s="58" t="s">
        <v>6345</v>
      </c>
      <c r="F5278" s="58" t="s">
        <v>39</v>
      </c>
      <c r="G5278" s="58" t="s">
        <v>103</v>
      </c>
      <c r="H5278" s="58" t="s">
        <v>7432</v>
      </c>
      <c r="I5278" s="58" t="s">
        <v>25</v>
      </c>
      <c r="J5278" s="58" t="s">
        <v>25</v>
      </c>
      <c r="K5278" s="57" t="s">
        <v>7544</v>
      </c>
      <c r="L5278" s="184">
        <v>0</v>
      </c>
      <c r="M5278" s="185">
        <v>30</v>
      </c>
      <c r="N5278" s="186">
        <v>30</v>
      </c>
      <c r="O5278" s="187">
        <f t="shared" si="636"/>
        <v>0</v>
      </c>
      <c r="P5278" s="59">
        <f t="shared" si="638"/>
        <v>100</v>
      </c>
    </row>
    <row r="5279" spans="1:16" s="2" customFormat="1" ht="14.25" customHeight="1" outlineLevel="2" x14ac:dyDescent="0.2">
      <c r="A5279" s="217">
        <f t="shared" si="637"/>
        <v>5276</v>
      </c>
      <c r="B5279" s="57" t="s">
        <v>7545</v>
      </c>
      <c r="C5279" s="58" t="s">
        <v>6234</v>
      </c>
      <c r="D5279" s="58" t="s">
        <v>6066</v>
      </c>
      <c r="E5279" s="58" t="s">
        <v>2746</v>
      </c>
      <c r="F5279" s="58" t="s">
        <v>39</v>
      </c>
      <c r="G5279" s="58" t="s">
        <v>103</v>
      </c>
      <c r="H5279" s="58" t="s">
        <v>7432</v>
      </c>
      <c r="I5279" s="58" t="s">
        <v>25</v>
      </c>
      <c r="J5279" s="58" t="s">
        <v>25</v>
      </c>
      <c r="K5279" s="57" t="s">
        <v>7546</v>
      </c>
      <c r="L5279" s="184">
        <v>0</v>
      </c>
      <c r="M5279" s="185">
        <v>32</v>
      </c>
      <c r="N5279" s="186">
        <v>32</v>
      </c>
      <c r="O5279" s="187">
        <f t="shared" si="636"/>
        <v>0</v>
      </c>
      <c r="P5279" s="59">
        <f t="shared" si="638"/>
        <v>100</v>
      </c>
    </row>
    <row r="5280" spans="1:16" s="2" customFormat="1" ht="14.25" customHeight="1" outlineLevel="2" x14ac:dyDescent="0.2">
      <c r="A5280" s="217">
        <f t="shared" si="637"/>
        <v>5277</v>
      </c>
      <c r="B5280" s="57" t="s">
        <v>7547</v>
      </c>
      <c r="C5280" s="58" t="s">
        <v>6234</v>
      </c>
      <c r="D5280" s="58" t="s">
        <v>6066</v>
      </c>
      <c r="E5280" s="58" t="s">
        <v>122</v>
      </c>
      <c r="F5280" s="58" t="s">
        <v>39</v>
      </c>
      <c r="G5280" s="58" t="s">
        <v>103</v>
      </c>
      <c r="H5280" s="58" t="s">
        <v>7432</v>
      </c>
      <c r="I5280" s="58" t="s">
        <v>25</v>
      </c>
      <c r="J5280" s="58" t="s">
        <v>25</v>
      </c>
      <c r="K5280" s="57" t="s">
        <v>7548</v>
      </c>
      <c r="L5280" s="184">
        <v>0</v>
      </c>
      <c r="M5280" s="185">
        <v>35</v>
      </c>
      <c r="N5280" s="186">
        <v>35</v>
      </c>
      <c r="O5280" s="187">
        <f t="shared" si="636"/>
        <v>0</v>
      </c>
      <c r="P5280" s="59">
        <f t="shared" si="638"/>
        <v>100</v>
      </c>
    </row>
    <row r="5281" spans="1:16" s="2" customFormat="1" ht="14.25" customHeight="1" outlineLevel="2" x14ac:dyDescent="0.2">
      <c r="A5281" s="217">
        <f t="shared" si="637"/>
        <v>5278</v>
      </c>
      <c r="B5281" s="57" t="s">
        <v>7549</v>
      </c>
      <c r="C5281" s="58" t="s">
        <v>6234</v>
      </c>
      <c r="D5281" s="58" t="s">
        <v>6066</v>
      </c>
      <c r="E5281" s="58" t="s">
        <v>267</v>
      </c>
      <c r="F5281" s="58" t="s">
        <v>39</v>
      </c>
      <c r="G5281" s="58" t="s">
        <v>103</v>
      </c>
      <c r="H5281" s="58" t="s">
        <v>7432</v>
      </c>
      <c r="I5281" s="58" t="s">
        <v>25</v>
      </c>
      <c r="J5281" s="58" t="s">
        <v>25</v>
      </c>
      <c r="K5281" s="57" t="s">
        <v>7550</v>
      </c>
      <c r="L5281" s="184">
        <v>0</v>
      </c>
      <c r="M5281" s="185">
        <v>28</v>
      </c>
      <c r="N5281" s="186">
        <v>28</v>
      </c>
      <c r="O5281" s="187">
        <f t="shared" si="636"/>
        <v>0</v>
      </c>
      <c r="P5281" s="59">
        <f t="shared" si="638"/>
        <v>100</v>
      </c>
    </row>
    <row r="5282" spans="1:16" s="2" customFormat="1" ht="14.25" customHeight="1" outlineLevel="2" x14ac:dyDescent="0.2">
      <c r="A5282" s="217">
        <f t="shared" si="637"/>
        <v>5279</v>
      </c>
      <c r="B5282" s="57" t="s">
        <v>7551</v>
      </c>
      <c r="C5282" s="58" t="s">
        <v>6234</v>
      </c>
      <c r="D5282" s="58" t="s">
        <v>6066</v>
      </c>
      <c r="E5282" s="58" t="s">
        <v>2755</v>
      </c>
      <c r="F5282" s="58" t="s">
        <v>39</v>
      </c>
      <c r="G5282" s="58" t="s">
        <v>103</v>
      </c>
      <c r="H5282" s="58" t="s">
        <v>7432</v>
      </c>
      <c r="I5282" s="58" t="s">
        <v>25</v>
      </c>
      <c r="J5282" s="58" t="s">
        <v>25</v>
      </c>
      <c r="K5282" s="57" t="s">
        <v>7552</v>
      </c>
      <c r="L5282" s="184">
        <v>0</v>
      </c>
      <c r="M5282" s="185">
        <v>30</v>
      </c>
      <c r="N5282" s="186">
        <v>30</v>
      </c>
      <c r="O5282" s="187">
        <f t="shared" si="636"/>
        <v>0</v>
      </c>
      <c r="P5282" s="59">
        <f t="shared" si="638"/>
        <v>100</v>
      </c>
    </row>
    <row r="5283" spans="1:16" s="2" customFormat="1" ht="14.25" customHeight="1" outlineLevel="2" x14ac:dyDescent="0.2">
      <c r="A5283" s="217">
        <f t="shared" si="637"/>
        <v>5280</v>
      </c>
      <c r="B5283" s="57" t="s">
        <v>7553</v>
      </c>
      <c r="C5283" s="58" t="s">
        <v>6234</v>
      </c>
      <c r="D5283" s="58" t="s">
        <v>6066</v>
      </c>
      <c r="E5283" s="58" t="s">
        <v>7554</v>
      </c>
      <c r="F5283" s="58" t="s">
        <v>39</v>
      </c>
      <c r="G5283" s="58" t="s">
        <v>103</v>
      </c>
      <c r="H5283" s="58" t="s">
        <v>7432</v>
      </c>
      <c r="I5283" s="58" t="s">
        <v>25</v>
      </c>
      <c r="J5283" s="58" t="s">
        <v>25</v>
      </c>
      <c r="K5283" s="57" t="s">
        <v>7555</v>
      </c>
      <c r="L5283" s="184">
        <v>0</v>
      </c>
      <c r="M5283" s="185">
        <v>30</v>
      </c>
      <c r="N5283" s="186">
        <v>30</v>
      </c>
      <c r="O5283" s="187">
        <f t="shared" si="636"/>
        <v>0</v>
      </c>
      <c r="P5283" s="59">
        <f t="shared" si="638"/>
        <v>100</v>
      </c>
    </row>
    <row r="5284" spans="1:16" s="2" customFormat="1" outlineLevel="1" x14ac:dyDescent="0.2">
      <c r="A5284" s="218">
        <f t="shared" si="637"/>
        <v>5281</v>
      </c>
      <c r="B5284" s="60" t="s">
        <v>7556</v>
      </c>
      <c r="C5284" s="61">
        <v>236650</v>
      </c>
      <c r="D5284" s="61">
        <v>2009</v>
      </c>
      <c r="E5284" s="61"/>
      <c r="F5284" s="61"/>
      <c r="G5284" s="61"/>
      <c r="H5284" s="151" t="s">
        <v>7557</v>
      </c>
      <c r="I5284" s="61"/>
      <c r="J5284" s="61"/>
      <c r="K5284" s="63"/>
      <c r="L5284" s="65">
        <f>SUM(L5285:L5292)</f>
        <v>500</v>
      </c>
      <c r="M5284" s="65">
        <f t="shared" ref="M5284:O5284" si="639">SUM(M5285:M5292)</f>
        <v>250</v>
      </c>
      <c r="N5284" s="65">
        <f t="shared" si="639"/>
        <v>176</v>
      </c>
      <c r="O5284" s="66">
        <f t="shared" si="639"/>
        <v>-74</v>
      </c>
      <c r="P5284" s="18">
        <f t="shared" si="638"/>
        <v>70.399999999999991</v>
      </c>
    </row>
    <row r="5285" spans="1:16" s="2" customFormat="1" ht="28.5" outlineLevel="2" x14ac:dyDescent="0.2">
      <c r="A5285" s="217">
        <f t="shared" si="637"/>
        <v>5282</v>
      </c>
      <c r="B5285" s="57" t="s">
        <v>7558</v>
      </c>
      <c r="C5285" s="58" t="s">
        <v>6234</v>
      </c>
      <c r="D5285" s="58" t="s">
        <v>6066</v>
      </c>
      <c r="E5285" s="58" t="s">
        <v>25</v>
      </c>
      <c r="F5285" s="58" t="s">
        <v>41</v>
      </c>
      <c r="G5285" s="58" t="s">
        <v>221</v>
      </c>
      <c r="H5285" s="58" t="s">
        <v>7557</v>
      </c>
      <c r="I5285" s="58" t="s">
        <v>25</v>
      </c>
      <c r="J5285" s="58" t="s">
        <v>25</v>
      </c>
      <c r="K5285" s="57"/>
      <c r="L5285" s="184">
        <v>500</v>
      </c>
      <c r="M5285" s="185">
        <v>74</v>
      </c>
      <c r="N5285" s="186">
        <v>0</v>
      </c>
      <c r="O5285" s="187">
        <f t="shared" ref="O5285:O5292" si="640">N5285-M5285</f>
        <v>-74</v>
      </c>
      <c r="P5285" s="59">
        <f t="shared" si="638"/>
        <v>0</v>
      </c>
    </row>
    <row r="5286" spans="1:16" s="2" customFormat="1" ht="14.25" customHeight="1" outlineLevel="2" x14ac:dyDescent="0.2">
      <c r="A5286" s="217">
        <f t="shared" si="637"/>
        <v>5283</v>
      </c>
      <c r="B5286" s="57" t="s">
        <v>7559</v>
      </c>
      <c r="C5286" s="58" t="s">
        <v>6234</v>
      </c>
      <c r="D5286" s="58" t="s">
        <v>6066</v>
      </c>
      <c r="E5286" s="58" t="s">
        <v>3026</v>
      </c>
      <c r="F5286" s="58" t="s">
        <v>41</v>
      </c>
      <c r="G5286" s="58" t="s">
        <v>89</v>
      </c>
      <c r="H5286" s="58" t="s">
        <v>7557</v>
      </c>
      <c r="I5286" s="58" t="s">
        <v>25</v>
      </c>
      <c r="J5286" s="58" t="s">
        <v>25</v>
      </c>
      <c r="K5286" s="57" t="s">
        <v>7560</v>
      </c>
      <c r="L5286" s="184">
        <v>0</v>
      </c>
      <c r="M5286" s="185">
        <v>24</v>
      </c>
      <c r="N5286" s="186">
        <v>24</v>
      </c>
      <c r="O5286" s="187">
        <f t="shared" si="640"/>
        <v>0</v>
      </c>
      <c r="P5286" s="59">
        <f t="shared" si="638"/>
        <v>100</v>
      </c>
    </row>
    <row r="5287" spans="1:16" s="2" customFormat="1" ht="14.25" customHeight="1" outlineLevel="2" x14ac:dyDescent="0.2">
      <c r="A5287" s="217">
        <f t="shared" si="637"/>
        <v>5284</v>
      </c>
      <c r="B5287" s="57" t="s">
        <v>7561</v>
      </c>
      <c r="C5287" s="58" t="s">
        <v>6234</v>
      </c>
      <c r="D5287" s="58" t="s">
        <v>6066</v>
      </c>
      <c r="E5287" s="58" t="s">
        <v>1712</v>
      </c>
      <c r="F5287" s="58" t="s">
        <v>41</v>
      </c>
      <c r="G5287" s="58" t="s">
        <v>159</v>
      </c>
      <c r="H5287" s="58" t="s">
        <v>7557</v>
      </c>
      <c r="I5287" s="58" t="s">
        <v>25</v>
      </c>
      <c r="J5287" s="58" t="s">
        <v>25</v>
      </c>
      <c r="K5287" s="57" t="s">
        <v>7562</v>
      </c>
      <c r="L5287" s="184">
        <v>0</v>
      </c>
      <c r="M5287" s="185">
        <v>23</v>
      </c>
      <c r="N5287" s="186">
        <v>23</v>
      </c>
      <c r="O5287" s="187">
        <f t="shared" si="640"/>
        <v>0</v>
      </c>
      <c r="P5287" s="59">
        <f t="shared" si="638"/>
        <v>100</v>
      </c>
    </row>
    <row r="5288" spans="1:16" s="2" customFormat="1" ht="14.25" customHeight="1" outlineLevel="2" x14ac:dyDescent="0.2">
      <c r="A5288" s="217">
        <f t="shared" si="637"/>
        <v>5285</v>
      </c>
      <c r="B5288" s="57" t="s">
        <v>7563</v>
      </c>
      <c r="C5288" s="58" t="s">
        <v>6234</v>
      </c>
      <c r="D5288" s="58" t="s">
        <v>6066</v>
      </c>
      <c r="E5288" s="58" t="s">
        <v>6456</v>
      </c>
      <c r="F5288" s="58" t="s">
        <v>41</v>
      </c>
      <c r="G5288" s="58" t="s">
        <v>103</v>
      </c>
      <c r="H5288" s="58" t="s">
        <v>7557</v>
      </c>
      <c r="I5288" s="58" t="s">
        <v>25</v>
      </c>
      <c r="J5288" s="58" t="s">
        <v>25</v>
      </c>
      <c r="K5288" s="57" t="s">
        <v>7564</v>
      </c>
      <c r="L5288" s="184">
        <v>0</v>
      </c>
      <c r="M5288" s="185">
        <v>35</v>
      </c>
      <c r="N5288" s="186">
        <v>35</v>
      </c>
      <c r="O5288" s="187">
        <f t="shared" si="640"/>
        <v>0</v>
      </c>
      <c r="P5288" s="59">
        <f t="shared" si="638"/>
        <v>100</v>
      </c>
    </row>
    <row r="5289" spans="1:16" s="2" customFormat="1" ht="14.25" customHeight="1" outlineLevel="2" x14ac:dyDescent="0.2">
      <c r="A5289" s="217">
        <f t="shared" si="637"/>
        <v>5286</v>
      </c>
      <c r="B5289" s="57" t="s">
        <v>7565</v>
      </c>
      <c r="C5289" s="58" t="s">
        <v>6234</v>
      </c>
      <c r="D5289" s="58" t="s">
        <v>6066</v>
      </c>
      <c r="E5289" s="58" t="s">
        <v>4633</v>
      </c>
      <c r="F5289" s="58" t="s">
        <v>41</v>
      </c>
      <c r="G5289" s="58" t="s">
        <v>103</v>
      </c>
      <c r="H5289" s="58" t="s">
        <v>7557</v>
      </c>
      <c r="I5289" s="58" t="s">
        <v>25</v>
      </c>
      <c r="J5289" s="58" t="s">
        <v>25</v>
      </c>
      <c r="K5289" s="57" t="s">
        <v>7566</v>
      </c>
      <c r="L5289" s="184">
        <v>0</v>
      </c>
      <c r="M5289" s="185">
        <v>6</v>
      </c>
      <c r="N5289" s="186">
        <v>6</v>
      </c>
      <c r="O5289" s="187">
        <f t="shared" si="640"/>
        <v>0</v>
      </c>
      <c r="P5289" s="59">
        <f t="shared" si="638"/>
        <v>100</v>
      </c>
    </row>
    <row r="5290" spans="1:16" s="2" customFormat="1" ht="14.25" customHeight="1" outlineLevel="2" x14ac:dyDescent="0.2">
      <c r="A5290" s="217">
        <f t="shared" si="637"/>
        <v>5287</v>
      </c>
      <c r="B5290" s="57" t="s">
        <v>7567</v>
      </c>
      <c r="C5290" s="58" t="s">
        <v>6234</v>
      </c>
      <c r="D5290" s="58" t="s">
        <v>6066</v>
      </c>
      <c r="E5290" s="58" t="s">
        <v>145</v>
      </c>
      <c r="F5290" s="58" t="s">
        <v>41</v>
      </c>
      <c r="G5290" s="58" t="s">
        <v>103</v>
      </c>
      <c r="H5290" s="58" t="s">
        <v>7557</v>
      </c>
      <c r="I5290" s="58" t="s">
        <v>25</v>
      </c>
      <c r="J5290" s="58" t="s">
        <v>25</v>
      </c>
      <c r="K5290" s="57" t="s">
        <v>7568</v>
      </c>
      <c r="L5290" s="184">
        <v>0</v>
      </c>
      <c r="M5290" s="185">
        <v>34</v>
      </c>
      <c r="N5290" s="186">
        <v>34</v>
      </c>
      <c r="O5290" s="187">
        <f t="shared" si="640"/>
        <v>0</v>
      </c>
      <c r="P5290" s="59">
        <f t="shared" si="638"/>
        <v>100</v>
      </c>
    </row>
    <row r="5291" spans="1:16" s="2" customFormat="1" ht="14.25" customHeight="1" outlineLevel="2" x14ac:dyDescent="0.2">
      <c r="A5291" s="217">
        <f t="shared" si="637"/>
        <v>5288</v>
      </c>
      <c r="B5291" s="57" t="s">
        <v>7569</v>
      </c>
      <c r="C5291" s="58" t="s">
        <v>6234</v>
      </c>
      <c r="D5291" s="58" t="s">
        <v>6066</v>
      </c>
      <c r="E5291" s="58" t="s">
        <v>2112</v>
      </c>
      <c r="F5291" s="58" t="s">
        <v>41</v>
      </c>
      <c r="G5291" s="58" t="s">
        <v>103</v>
      </c>
      <c r="H5291" s="58" t="s">
        <v>7557</v>
      </c>
      <c r="I5291" s="58" t="s">
        <v>25</v>
      </c>
      <c r="J5291" s="58" t="s">
        <v>25</v>
      </c>
      <c r="K5291" s="57" t="s">
        <v>7570</v>
      </c>
      <c r="L5291" s="184">
        <v>0</v>
      </c>
      <c r="M5291" s="185">
        <v>24</v>
      </c>
      <c r="N5291" s="186">
        <v>24</v>
      </c>
      <c r="O5291" s="187">
        <f t="shared" si="640"/>
        <v>0</v>
      </c>
      <c r="P5291" s="59">
        <f t="shared" si="638"/>
        <v>100</v>
      </c>
    </row>
    <row r="5292" spans="1:16" s="2" customFormat="1" ht="14.25" customHeight="1" outlineLevel="2" x14ac:dyDescent="0.2">
      <c r="A5292" s="217">
        <f t="shared" si="637"/>
        <v>5289</v>
      </c>
      <c r="B5292" s="57" t="s">
        <v>7571</v>
      </c>
      <c r="C5292" s="58" t="s">
        <v>6234</v>
      </c>
      <c r="D5292" s="58" t="s">
        <v>6066</v>
      </c>
      <c r="E5292" s="58" t="s">
        <v>2112</v>
      </c>
      <c r="F5292" s="58" t="s">
        <v>41</v>
      </c>
      <c r="G5292" s="58" t="s">
        <v>103</v>
      </c>
      <c r="H5292" s="58" t="s">
        <v>7557</v>
      </c>
      <c r="I5292" s="58" t="s">
        <v>25</v>
      </c>
      <c r="J5292" s="58" t="s">
        <v>25</v>
      </c>
      <c r="K5292" s="57" t="s">
        <v>7572</v>
      </c>
      <c r="L5292" s="184">
        <v>0</v>
      </c>
      <c r="M5292" s="185">
        <v>30</v>
      </c>
      <c r="N5292" s="186">
        <v>30</v>
      </c>
      <c r="O5292" s="187">
        <f t="shared" si="640"/>
        <v>0</v>
      </c>
      <c r="P5292" s="59">
        <f t="shared" si="638"/>
        <v>100</v>
      </c>
    </row>
    <row r="5293" spans="1:16" s="2" customFormat="1" outlineLevel="1" x14ac:dyDescent="0.2">
      <c r="A5293" s="218">
        <f t="shared" si="637"/>
        <v>5290</v>
      </c>
      <c r="B5293" s="60" t="s">
        <v>7573</v>
      </c>
      <c r="C5293" s="61">
        <v>236650</v>
      </c>
      <c r="D5293" s="61">
        <v>2009</v>
      </c>
      <c r="E5293" s="61"/>
      <c r="F5293" s="61"/>
      <c r="G5293" s="61"/>
      <c r="H5293" s="151" t="s">
        <v>7574</v>
      </c>
      <c r="I5293" s="61"/>
      <c r="J5293" s="61"/>
      <c r="K5293" s="63"/>
      <c r="L5293" s="65">
        <f>SUM(L5294:L5295)</f>
        <v>3500</v>
      </c>
      <c r="M5293" s="65">
        <f>SUM(M5294:M5295)</f>
        <v>2000</v>
      </c>
      <c r="N5293" s="65">
        <f>SUM(N5294:N5295)</f>
        <v>1360</v>
      </c>
      <c r="O5293" s="66">
        <f>SUM(O5294:O5295)</f>
        <v>-640</v>
      </c>
      <c r="P5293" s="18">
        <f t="shared" si="638"/>
        <v>68</v>
      </c>
    </row>
    <row r="5294" spans="1:16" s="2" customFormat="1" outlineLevel="2" x14ac:dyDescent="0.2">
      <c r="A5294" s="217">
        <f t="shared" si="637"/>
        <v>5291</v>
      </c>
      <c r="B5294" s="57" t="s">
        <v>7575</v>
      </c>
      <c r="C5294" s="58" t="s">
        <v>6234</v>
      </c>
      <c r="D5294" s="58" t="s">
        <v>6066</v>
      </c>
      <c r="E5294" s="58" t="s">
        <v>25</v>
      </c>
      <c r="F5294" s="58" t="s">
        <v>155</v>
      </c>
      <c r="G5294" s="58" t="s">
        <v>221</v>
      </c>
      <c r="H5294" s="58" t="s">
        <v>7574</v>
      </c>
      <c r="I5294" s="58" t="s">
        <v>25</v>
      </c>
      <c r="J5294" s="58" t="s">
        <v>25</v>
      </c>
      <c r="K5294" s="57"/>
      <c r="L5294" s="184">
        <v>3500</v>
      </c>
      <c r="M5294" s="185">
        <v>640</v>
      </c>
      <c r="N5294" s="186">
        <v>0</v>
      </c>
      <c r="O5294" s="187">
        <f t="shared" ref="O5294:O5295" si="641">N5294-M5294</f>
        <v>-640</v>
      </c>
      <c r="P5294" s="59">
        <f t="shared" si="638"/>
        <v>0</v>
      </c>
    </row>
    <row r="5295" spans="1:16" s="2" customFormat="1" outlineLevel="2" x14ac:dyDescent="0.2">
      <c r="A5295" s="217">
        <f t="shared" si="637"/>
        <v>5292</v>
      </c>
      <c r="B5295" s="57" t="s">
        <v>8535</v>
      </c>
      <c r="C5295" s="58" t="s">
        <v>6234</v>
      </c>
      <c r="D5295" s="58" t="s">
        <v>6066</v>
      </c>
      <c r="E5295" s="58" t="s">
        <v>25</v>
      </c>
      <c r="F5295" s="58" t="s">
        <v>4166</v>
      </c>
      <c r="G5295" s="58" t="s">
        <v>7576</v>
      </c>
      <c r="H5295" s="58" t="s">
        <v>7574</v>
      </c>
      <c r="I5295" s="58" t="s">
        <v>25</v>
      </c>
      <c r="J5295" s="58" t="s">
        <v>25</v>
      </c>
      <c r="K5295" s="57"/>
      <c r="L5295" s="184">
        <v>0</v>
      </c>
      <c r="M5295" s="185">
        <v>1360</v>
      </c>
      <c r="N5295" s="186">
        <v>1360</v>
      </c>
      <c r="O5295" s="187">
        <f t="shared" si="641"/>
        <v>0</v>
      </c>
      <c r="P5295" s="59">
        <f t="shared" si="638"/>
        <v>100</v>
      </c>
    </row>
    <row r="5296" spans="1:16" s="2" customFormat="1" outlineLevel="1" x14ac:dyDescent="0.2">
      <c r="A5296" s="218">
        <f t="shared" si="637"/>
        <v>5293</v>
      </c>
      <c r="B5296" s="60" t="s">
        <v>7577</v>
      </c>
      <c r="C5296" s="61">
        <v>236650</v>
      </c>
      <c r="D5296" s="61">
        <v>2009</v>
      </c>
      <c r="E5296" s="61"/>
      <c r="F5296" s="61"/>
      <c r="G5296" s="61"/>
      <c r="H5296" s="151" t="s">
        <v>7578</v>
      </c>
      <c r="I5296" s="61"/>
      <c r="J5296" s="61"/>
      <c r="K5296" s="63"/>
      <c r="L5296" s="65">
        <f>SUM(L5297:L5301)</f>
        <v>600</v>
      </c>
      <c r="M5296" s="65">
        <f>SUM(M5297:M5301)</f>
        <v>420</v>
      </c>
      <c r="N5296" s="65">
        <f>SUM(N5297:N5301)</f>
        <v>413</v>
      </c>
      <c r="O5296" s="66">
        <f>SUM(O5297:O5301)</f>
        <v>-7</v>
      </c>
      <c r="P5296" s="18">
        <f t="shared" ref="P5296:P5326" si="642">N5296/M5296*100</f>
        <v>98.333333333333329</v>
      </c>
    </row>
    <row r="5297" spans="1:16" s="2" customFormat="1" outlineLevel="2" x14ac:dyDescent="0.2">
      <c r="A5297" s="217">
        <f t="shared" si="637"/>
        <v>5294</v>
      </c>
      <c r="B5297" s="57" t="s">
        <v>7579</v>
      </c>
      <c r="C5297" s="58" t="s">
        <v>6234</v>
      </c>
      <c r="D5297" s="58" t="s">
        <v>6066</v>
      </c>
      <c r="E5297" s="58" t="s">
        <v>25</v>
      </c>
      <c r="F5297" s="58" t="s">
        <v>155</v>
      </c>
      <c r="G5297" s="58" t="s">
        <v>221</v>
      </c>
      <c r="H5297" s="58" t="s">
        <v>7578</v>
      </c>
      <c r="I5297" s="58" t="s">
        <v>25</v>
      </c>
      <c r="J5297" s="58" t="s">
        <v>25</v>
      </c>
      <c r="K5297" s="57"/>
      <c r="L5297" s="184">
        <v>600</v>
      </c>
      <c r="M5297" s="185">
        <v>0</v>
      </c>
      <c r="N5297" s="186">
        <v>0</v>
      </c>
      <c r="O5297" s="187">
        <f>N5297-M5297</f>
        <v>0</v>
      </c>
      <c r="P5297" s="59" t="s">
        <v>8417</v>
      </c>
    </row>
    <row r="5298" spans="1:16" s="2" customFormat="1" ht="14.25" customHeight="1" outlineLevel="2" x14ac:dyDescent="0.2">
      <c r="A5298" s="217">
        <f t="shared" si="637"/>
        <v>5295</v>
      </c>
      <c r="B5298" s="57" t="s">
        <v>7580</v>
      </c>
      <c r="C5298" s="58" t="s">
        <v>6234</v>
      </c>
      <c r="D5298" s="58" t="s">
        <v>6066</v>
      </c>
      <c r="E5298" s="58" t="s">
        <v>2911</v>
      </c>
      <c r="F5298" s="58" t="s">
        <v>155</v>
      </c>
      <c r="G5298" s="58" t="s">
        <v>89</v>
      </c>
      <c r="H5298" s="58" t="s">
        <v>7578</v>
      </c>
      <c r="I5298" s="58" t="s">
        <v>25</v>
      </c>
      <c r="J5298" s="58" t="s">
        <v>25</v>
      </c>
      <c r="K5298" s="57" t="s">
        <v>7581</v>
      </c>
      <c r="L5298" s="184">
        <v>0</v>
      </c>
      <c r="M5298" s="185">
        <v>48</v>
      </c>
      <c r="N5298" s="186">
        <v>48</v>
      </c>
      <c r="O5298" s="187">
        <f>N5298-M5298</f>
        <v>0</v>
      </c>
      <c r="P5298" s="59">
        <f t="shared" si="642"/>
        <v>100</v>
      </c>
    </row>
    <row r="5299" spans="1:16" s="2" customFormat="1" ht="14.25" customHeight="1" outlineLevel="2" x14ac:dyDescent="0.2">
      <c r="A5299" s="217">
        <f t="shared" si="637"/>
        <v>5296</v>
      </c>
      <c r="B5299" s="57" t="s">
        <v>7580</v>
      </c>
      <c r="C5299" s="58" t="s">
        <v>6234</v>
      </c>
      <c r="D5299" s="58" t="s">
        <v>6066</v>
      </c>
      <c r="E5299" s="58" t="s">
        <v>2911</v>
      </c>
      <c r="F5299" s="58" t="s">
        <v>155</v>
      </c>
      <c r="G5299" s="58" t="s">
        <v>89</v>
      </c>
      <c r="H5299" s="58" t="s">
        <v>7578</v>
      </c>
      <c r="I5299" s="58" t="s">
        <v>25</v>
      </c>
      <c r="J5299" s="58" t="s">
        <v>25</v>
      </c>
      <c r="K5299" s="57" t="s">
        <v>7582</v>
      </c>
      <c r="L5299" s="184">
        <v>0</v>
      </c>
      <c r="M5299" s="185">
        <v>67</v>
      </c>
      <c r="N5299" s="186">
        <v>67</v>
      </c>
      <c r="O5299" s="187">
        <f>N5299-M5299</f>
        <v>0</v>
      </c>
      <c r="P5299" s="59">
        <f t="shared" si="642"/>
        <v>100</v>
      </c>
    </row>
    <row r="5300" spans="1:16" s="2" customFormat="1" ht="14.25" customHeight="1" outlineLevel="2" x14ac:dyDescent="0.2">
      <c r="A5300" s="217">
        <f t="shared" si="637"/>
        <v>5297</v>
      </c>
      <c r="B5300" s="57" t="s">
        <v>7583</v>
      </c>
      <c r="C5300" s="58" t="s">
        <v>6234</v>
      </c>
      <c r="D5300" s="58" t="s">
        <v>6066</v>
      </c>
      <c r="E5300" s="58" t="s">
        <v>1115</v>
      </c>
      <c r="F5300" s="58" t="s">
        <v>155</v>
      </c>
      <c r="G5300" s="58" t="s">
        <v>89</v>
      </c>
      <c r="H5300" s="58" t="s">
        <v>7578</v>
      </c>
      <c r="I5300" s="58" t="s">
        <v>25</v>
      </c>
      <c r="J5300" s="58" t="s">
        <v>25</v>
      </c>
      <c r="K5300" s="57" t="s">
        <v>7584</v>
      </c>
      <c r="L5300" s="184">
        <v>0</v>
      </c>
      <c r="M5300" s="185">
        <v>114</v>
      </c>
      <c r="N5300" s="186">
        <v>114</v>
      </c>
      <c r="O5300" s="187">
        <f>N5300-M5300</f>
        <v>0</v>
      </c>
      <c r="P5300" s="59">
        <f t="shared" si="642"/>
        <v>100</v>
      </c>
    </row>
    <row r="5301" spans="1:16" s="2" customFormat="1" ht="14.25" customHeight="1" outlineLevel="2" x14ac:dyDescent="0.2">
      <c r="A5301" s="217">
        <f t="shared" si="637"/>
        <v>5298</v>
      </c>
      <c r="B5301" s="57" t="s">
        <v>7583</v>
      </c>
      <c r="C5301" s="58" t="s">
        <v>6234</v>
      </c>
      <c r="D5301" s="58" t="s">
        <v>6066</v>
      </c>
      <c r="E5301" s="58" t="s">
        <v>1115</v>
      </c>
      <c r="F5301" s="58" t="s">
        <v>155</v>
      </c>
      <c r="G5301" s="58" t="s">
        <v>89</v>
      </c>
      <c r="H5301" s="58" t="s">
        <v>7578</v>
      </c>
      <c r="I5301" s="58" t="s">
        <v>25</v>
      </c>
      <c r="J5301" s="58" t="s">
        <v>25</v>
      </c>
      <c r="K5301" s="57" t="s">
        <v>7585</v>
      </c>
      <c r="L5301" s="184">
        <v>0</v>
      </c>
      <c r="M5301" s="185">
        <v>191</v>
      </c>
      <c r="N5301" s="186">
        <v>184</v>
      </c>
      <c r="O5301" s="187">
        <f>N5301-M5301</f>
        <v>-7</v>
      </c>
      <c r="P5301" s="59">
        <f t="shared" si="642"/>
        <v>96.33507853403141</v>
      </c>
    </row>
    <row r="5302" spans="1:16" s="2" customFormat="1" outlineLevel="1" x14ac:dyDescent="0.2">
      <c r="A5302" s="218">
        <f t="shared" si="637"/>
        <v>5299</v>
      </c>
      <c r="B5302" s="60" t="s">
        <v>7586</v>
      </c>
      <c r="C5302" s="61">
        <v>236650</v>
      </c>
      <c r="D5302" s="61">
        <v>2009</v>
      </c>
      <c r="E5302" s="61"/>
      <c r="F5302" s="61"/>
      <c r="G5302" s="61"/>
      <c r="H5302" s="151" t="s">
        <v>7587</v>
      </c>
      <c r="I5302" s="61"/>
      <c r="J5302" s="61"/>
      <c r="K5302" s="63"/>
      <c r="L5302" s="65">
        <f>SUM(L5303:L5311)</f>
        <v>400</v>
      </c>
      <c r="M5302" s="65">
        <f t="shared" ref="M5302:O5302" si="643">SUM(M5303:M5311)</f>
        <v>32</v>
      </c>
      <c r="N5302" s="65">
        <f t="shared" si="643"/>
        <v>32</v>
      </c>
      <c r="O5302" s="66">
        <f t="shared" si="643"/>
        <v>0</v>
      </c>
      <c r="P5302" s="18">
        <f t="shared" si="642"/>
        <v>100</v>
      </c>
    </row>
    <row r="5303" spans="1:16" s="2" customFormat="1" ht="14.25" customHeight="1" outlineLevel="2" x14ac:dyDescent="0.2">
      <c r="A5303" s="217">
        <f t="shared" si="637"/>
        <v>5300</v>
      </c>
      <c r="B5303" s="57" t="s">
        <v>7588</v>
      </c>
      <c r="C5303" s="58" t="s">
        <v>6234</v>
      </c>
      <c r="D5303" s="58" t="s">
        <v>6066</v>
      </c>
      <c r="E5303" s="58" t="s">
        <v>25</v>
      </c>
      <c r="F5303" s="58" t="s">
        <v>155</v>
      </c>
      <c r="G5303" s="58" t="s">
        <v>221</v>
      </c>
      <c r="H5303" s="58" t="s">
        <v>7587</v>
      </c>
      <c r="I5303" s="58" t="s">
        <v>25</v>
      </c>
      <c r="J5303" s="58" t="s">
        <v>25</v>
      </c>
      <c r="K5303" s="57"/>
      <c r="L5303" s="184">
        <v>400</v>
      </c>
      <c r="M5303" s="185">
        <v>0</v>
      </c>
      <c r="N5303" s="186">
        <v>0</v>
      </c>
      <c r="O5303" s="187">
        <f t="shared" ref="O5303:O5311" si="644">N5303-M5303</f>
        <v>0</v>
      </c>
      <c r="P5303" s="59" t="s">
        <v>8417</v>
      </c>
    </row>
    <row r="5304" spans="1:16" s="2" customFormat="1" ht="14.25" customHeight="1" outlineLevel="2" x14ac:dyDescent="0.2">
      <c r="A5304" s="217">
        <f t="shared" si="637"/>
        <v>5301</v>
      </c>
      <c r="B5304" s="57" t="s">
        <v>7589</v>
      </c>
      <c r="C5304" s="58" t="s">
        <v>6234</v>
      </c>
      <c r="D5304" s="58" t="s">
        <v>6066</v>
      </c>
      <c r="E5304" s="58" t="s">
        <v>2911</v>
      </c>
      <c r="F5304" s="58" t="s">
        <v>155</v>
      </c>
      <c r="G5304" s="58" t="s">
        <v>89</v>
      </c>
      <c r="H5304" s="58" t="s">
        <v>7587</v>
      </c>
      <c r="I5304" s="58" t="s">
        <v>25</v>
      </c>
      <c r="J5304" s="58" t="s">
        <v>25</v>
      </c>
      <c r="K5304" s="57" t="s">
        <v>7590</v>
      </c>
      <c r="L5304" s="184">
        <v>0</v>
      </c>
      <c r="M5304" s="185">
        <v>5</v>
      </c>
      <c r="N5304" s="186">
        <v>5</v>
      </c>
      <c r="O5304" s="187">
        <f t="shared" si="644"/>
        <v>0</v>
      </c>
      <c r="P5304" s="59">
        <f t="shared" si="642"/>
        <v>100</v>
      </c>
    </row>
    <row r="5305" spans="1:16" s="2" customFormat="1" ht="14.25" customHeight="1" outlineLevel="2" x14ac:dyDescent="0.2">
      <c r="A5305" s="217">
        <f t="shared" si="637"/>
        <v>5302</v>
      </c>
      <c r="B5305" s="57" t="s">
        <v>7589</v>
      </c>
      <c r="C5305" s="58" t="s">
        <v>6234</v>
      </c>
      <c r="D5305" s="58" t="s">
        <v>6066</v>
      </c>
      <c r="E5305" s="58" t="s">
        <v>2911</v>
      </c>
      <c r="F5305" s="58" t="s">
        <v>155</v>
      </c>
      <c r="G5305" s="58" t="s">
        <v>89</v>
      </c>
      <c r="H5305" s="58" t="s">
        <v>7587</v>
      </c>
      <c r="I5305" s="58" t="s">
        <v>25</v>
      </c>
      <c r="J5305" s="58" t="s">
        <v>25</v>
      </c>
      <c r="K5305" s="57" t="s">
        <v>7591</v>
      </c>
      <c r="L5305" s="184">
        <v>0</v>
      </c>
      <c r="M5305" s="185">
        <v>4</v>
      </c>
      <c r="N5305" s="186">
        <v>4</v>
      </c>
      <c r="O5305" s="187">
        <f t="shared" si="644"/>
        <v>0</v>
      </c>
      <c r="P5305" s="59">
        <f t="shared" si="642"/>
        <v>100</v>
      </c>
    </row>
    <row r="5306" spans="1:16" s="2" customFormat="1" ht="14.25" customHeight="1" outlineLevel="2" x14ac:dyDescent="0.2">
      <c r="A5306" s="217">
        <f t="shared" si="637"/>
        <v>5303</v>
      </c>
      <c r="B5306" s="57" t="s">
        <v>7592</v>
      </c>
      <c r="C5306" s="58" t="s">
        <v>6234</v>
      </c>
      <c r="D5306" s="58" t="s">
        <v>6066</v>
      </c>
      <c r="E5306" s="58" t="s">
        <v>3502</v>
      </c>
      <c r="F5306" s="58" t="s">
        <v>155</v>
      </c>
      <c r="G5306" s="58" t="s">
        <v>89</v>
      </c>
      <c r="H5306" s="58" t="s">
        <v>7587</v>
      </c>
      <c r="I5306" s="58" t="s">
        <v>25</v>
      </c>
      <c r="J5306" s="58" t="s">
        <v>25</v>
      </c>
      <c r="K5306" s="57" t="s">
        <v>7593</v>
      </c>
      <c r="L5306" s="184">
        <v>0</v>
      </c>
      <c r="M5306" s="185">
        <v>1</v>
      </c>
      <c r="N5306" s="186">
        <v>1</v>
      </c>
      <c r="O5306" s="187">
        <f t="shared" si="644"/>
        <v>0</v>
      </c>
      <c r="P5306" s="59">
        <f t="shared" si="642"/>
        <v>100</v>
      </c>
    </row>
    <row r="5307" spans="1:16" s="2" customFormat="1" ht="14.25" customHeight="1" outlineLevel="2" x14ac:dyDescent="0.2">
      <c r="A5307" s="217">
        <f t="shared" si="637"/>
        <v>5304</v>
      </c>
      <c r="B5307" s="57" t="s">
        <v>7592</v>
      </c>
      <c r="C5307" s="58" t="s">
        <v>6234</v>
      </c>
      <c r="D5307" s="58" t="s">
        <v>6066</v>
      </c>
      <c r="E5307" s="58" t="s">
        <v>3502</v>
      </c>
      <c r="F5307" s="58" t="s">
        <v>155</v>
      </c>
      <c r="G5307" s="58" t="s">
        <v>89</v>
      </c>
      <c r="H5307" s="58" t="s">
        <v>7587</v>
      </c>
      <c r="I5307" s="58" t="s">
        <v>25</v>
      </c>
      <c r="J5307" s="58" t="s">
        <v>25</v>
      </c>
      <c r="K5307" s="57" t="s">
        <v>7594</v>
      </c>
      <c r="L5307" s="184">
        <v>0</v>
      </c>
      <c r="M5307" s="185">
        <v>1</v>
      </c>
      <c r="N5307" s="186">
        <v>1</v>
      </c>
      <c r="O5307" s="187">
        <f t="shared" si="644"/>
        <v>0</v>
      </c>
      <c r="P5307" s="59">
        <f t="shared" si="642"/>
        <v>100</v>
      </c>
    </row>
    <row r="5308" spans="1:16" s="2" customFormat="1" ht="14.25" customHeight="1" outlineLevel="2" x14ac:dyDescent="0.2">
      <c r="A5308" s="217">
        <f t="shared" si="637"/>
        <v>5305</v>
      </c>
      <c r="B5308" s="57" t="s">
        <v>7595</v>
      </c>
      <c r="C5308" s="58" t="s">
        <v>6234</v>
      </c>
      <c r="D5308" s="58" t="s">
        <v>6066</v>
      </c>
      <c r="E5308" s="58" t="s">
        <v>1115</v>
      </c>
      <c r="F5308" s="58" t="s">
        <v>155</v>
      </c>
      <c r="G5308" s="58" t="s">
        <v>89</v>
      </c>
      <c r="H5308" s="58" t="s">
        <v>7587</v>
      </c>
      <c r="I5308" s="58" t="s">
        <v>25</v>
      </c>
      <c r="J5308" s="58" t="s">
        <v>25</v>
      </c>
      <c r="K5308" s="57" t="s">
        <v>7596</v>
      </c>
      <c r="L5308" s="184">
        <v>0</v>
      </c>
      <c r="M5308" s="185">
        <v>11</v>
      </c>
      <c r="N5308" s="186">
        <v>11</v>
      </c>
      <c r="O5308" s="187">
        <f t="shared" si="644"/>
        <v>0</v>
      </c>
      <c r="P5308" s="59">
        <f t="shared" si="642"/>
        <v>100</v>
      </c>
    </row>
    <row r="5309" spans="1:16" s="2" customFormat="1" ht="14.25" customHeight="1" outlineLevel="2" x14ac:dyDescent="0.2">
      <c r="A5309" s="217">
        <f t="shared" si="637"/>
        <v>5306</v>
      </c>
      <c r="B5309" s="57" t="s">
        <v>7595</v>
      </c>
      <c r="C5309" s="58" t="s">
        <v>6234</v>
      </c>
      <c r="D5309" s="58" t="s">
        <v>6066</v>
      </c>
      <c r="E5309" s="58" t="s">
        <v>1115</v>
      </c>
      <c r="F5309" s="58" t="s">
        <v>155</v>
      </c>
      <c r="G5309" s="58" t="s">
        <v>89</v>
      </c>
      <c r="H5309" s="58" t="s">
        <v>7587</v>
      </c>
      <c r="I5309" s="58" t="s">
        <v>25</v>
      </c>
      <c r="J5309" s="58" t="s">
        <v>25</v>
      </c>
      <c r="K5309" s="57" t="s">
        <v>7597</v>
      </c>
      <c r="L5309" s="184">
        <v>0</v>
      </c>
      <c r="M5309" s="185">
        <v>8</v>
      </c>
      <c r="N5309" s="186">
        <v>8</v>
      </c>
      <c r="O5309" s="187">
        <f t="shared" si="644"/>
        <v>0</v>
      </c>
      <c r="P5309" s="59">
        <f t="shared" si="642"/>
        <v>100</v>
      </c>
    </row>
    <row r="5310" spans="1:16" s="2" customFormat="1" ht="14.25" customHeight="1" outlineLevel="2" x14ac:dyDescent="0.2">
      <c r="A5310" s="217">
        <f t="shared" si="637"/>
        <v>5307</v>
      </c>
      <c r="B5310" s="57" t="s">
        <v>7598</v>
      </c>
      <c r="C5310" s="58" t="s">
        <v>6234</v>
      </c>
      <c r="D5310" s="58" t="s">
        <v>6066</v>
      </c>
      <c r="E5310" s="58" t="s">
        <v>2880</v>
      </c>
      <c r="F5310" s="58" t="s">
        <v>155</v>
      </c>
      <c r="G5310" s="58" t="s">
        <v>89</v>
      </c>
      <c r="H5310" s="58" t="s">
        <v>7587</v>
      </c>
      <c r="I5310" s="58" t="s">
        <v>25</v>
      </c>
      <c r="J5310" s="58" t="s">
        <v>25</v>
      </c>
      <c r="K5310" s="57" t="s">
        <v>7599</v>
      </c>
      <c r="L5310" s="184">
        <v>0</v>
      </c>
      <c r="M5310" s="185">
        <v>1</v>
      </c>
      <c r="N5310" s="186">
        <v>1</v>
      </c>
      <c r="O5310" s="187">
        <f t="shared" si="644"/>
        <v>0</v>
      </c>
      <c r="P5310" s="59">
        <f t="shared" si="642"/>
        <v>100</v>
      </c>
    </row>
    <row r="5311" spans="1:16" s="2" customFormat="1" ht="14.25" customHeight="1" outlineLevel="2" x14ac:dyDescent="0.2">
      <c r="A5311" s="217">
        <f t="shared" si="637"/>
        <v>5308</v>
      </c>
      <c r="B5311" s="57" t="s">
        <v>7598</v>
      </c>
      <c r="C5311" s="58" t="s">
        <v>6234</v>
      </c>
      <c r="D5311" s="58" t="s">
        <v>6066</v>
      </c>
      <c r="E5311" s="58" t="s">
        <v>2880</v>
      </c>
      <c r="F5311" s="58" t="s">
        <v>155</v>
      </c>
      <c r="G5311" s="58" t="s">
        <v>89</v>
      </c>
      <c r="H5311" s="58" t="s">
        <v>7587</v>
      </c>
      <c r="I5311" s="58" t="s">
        <v>25</v>
      </c>
      <c r="J5311" s="58" t="s">
        <v>25</v>
      </c>
      <c r="K5311" s="57" t="s">
        <v>7600</v>
      </c>
      <c r="L5311" s="184">
        <v>0</v>
      </c>
      <c r="M5311" s="185">
        <v>1</v>
      </c>
      <c r="N5311" s="186">
        <v>1</v>
      </c>
      <c r="O5311" s="187">
        <f t="shared" si="644"/>
        <v>0</v>
      </c>
      <c r="P5311" s="59">
        <f t="shared" si="642"/>
        <v>100</v>
      </c>
    </row>
    <row r="5312" spans="1:16" s="2" customFormat="1" outlineLevel="1" x14ac:dyDescent="0.2">
      <c r="A5312" s="218">
        <f t="shared" si="637"/>
        <v>5309</v>
      </c>
      <c r="B5312" s="60" t="s">
        <v>7601</v>
      </c>
      <c r="C5312" s="61">
        <v>236650</v>
      </c>
      <c r="D5312" s="61">
        <v>2009</v>
      </c>
      <c r="E5312" s="61"/>
      <c r="F5312" s="61"/>
      <c r="G5312" s="61"/>
      <c r="H5312" s="151" t="s">
        <v>7602</v>
      </c>
      <c r="I5312" s="61"/>
      <c r="J5312" s="61"/>
      <c r="K5312" s="63"/>
      <c r="L5312" s="65">
        <f>SUM(L5313:L5316)</f>
        <v>600</v>
      </c>
      <c r="M5312" s="65">
        <f t="shared" ref="M5312:O5312" si="645">SUM(M5313:M5316)</f>
        <v>200</v>
      </c>
      <c r="N5312" s="65">
        <f t="shared" si="645"/>
        <v>200</v>
      </c>
      <c r="O5312" s="66">
        <f t="shared" si="645"/>
        <v>0</v>
      </c>
      <c r="P5312" s="18">
        <f t="shared" si="642"/>
        <v>100</v>
      </c>
    </row>
    <row r="5313" spans="1:16" s="2" customFormat="1" outlineLevel="2" x14ac:dyDescent="0.2">
      <c r="A5313" s="217">
        <f t="shared" si="637"/>
        <v>5310</v>
      </c>
      <c r="B5313" s="57" t="s">
        <v>7603</v>
      </c>
      <c r="C5313" s="58" t="s">
        <v>6234</v>
      </c>
      <c r="D5313" s="58" t="s">
        <v>6066</v>
      </c>
      <c r="E5313" s="58" t="s">
        <v>25</v>
      </c>
      <c r="F5313" s="58" t="s">
        <v>155</v>
      </c>
      <c r="G5313" s="58" t="s">
        <v>221</v>
      </c>
      <c r="H5313" s="58" t="s">
        <v>7602</v>
      </c>
      <c r="I5313" s="58" t="s">
        <v>25</v>
      </c>
      <c r="J5313" s="58" t="s">
        <v>25</v>
      </c>
      <c r="K5313" s="57"/>
      <c r="L5313" s="184">
        <v>600</v>
      </c>
      <c r="M5313" s="185">
        <v>0</v>
      </c>
      <c r="N5313" s="186">
        <v>0</v>
      </c>
      <c r="O5313" s="187">
        <f>N5313-M5313</f>
        <v>0</v>
      </c>
      <c r="P5313" s="59" t="s">
        <v>8417</v>
      </c>
    </row>
    <row r="5314" spans="1:16" s="2" customFormat="1" ht="14.25" customHeight="1" outlineLevel="2" x14ac:dyDescent="0.2">
      <c r="A5314" s="217">
        <f t="shared" si="637"/>
        <v>5311</v>
      </c>
      <c r="B5314" s="57" t="s">
        <v>7604</v>
      </c>
      <c r="C5314" s="58" t="s">
        <v>6234</v>
      </c>
      <c r="D5314" s="58" t="s">
        <v>6066</v>
      </c>
      <c r="E5314" s="58" t="s">
        <v>2911</v>
      </c>
      <c r="F5314" s="58" t="s">
        <v>155</v>
      </c>
      <c r="G5314" s="58" t="s">
        <v>89</v>
      </c>
      <c r="H5314" s="58" t="s">
        <v>7602</v>
      </c>
      <c r="I5314" s="58" t="s">
        <v>25</v>
      </c>
      <c r="J5314" s="58" t="s">
        <v>25</v>
      </c>
      <c r="K5314" s="57" t="s">
        <v>7605</v>
      </c>
      <c r="L5314" s="184">
        <v>0</v>
      </c>
      <c r="M5314" s="185">
        <v>67</v>
      </c>
      <c r="N5314" s="186">
        <v>67</v>
      </c>
      <c r="O5314" s="187">
        <f>N5314-M5314</f>
        <v>0</v>
      </c>
      <c r="P5314" s="59">
        <f t="shared" si="642"/>
        <v>100</v>
      </c>
    </row>
    <row r="5315" spans="1:16" s="2" customFormat="1" ht="28.5" outlineLevel="2" x14ac:dyDescent="0.2">
      <c r="A5315" s="217">
        <f t="shared" si="637"/>
        <v>5312</v>
      </c>
      <c r="B5315" s="57" t="s">
        <v>7606</v>
      </c>
      <c r="C5315" s="58" t="s">
        <v>6234</v>
      </c>
      <c r="D5315" s="58" t="s">
        <v>6066</v>
      </c>
      <c r="E5315" s="58" t="s">
        <v>3486</v>
      </c>
      <c r="F5315" s="58" t="s">
        <v>155</v>
      </c>
      <c r="G5315" s="58" t="s">
        <v>89</v>
      </c>
      <c r="H5315" s="58" t="s">
        <v>7602</v>
      </c>
      <c r="I5315" s="58" t="s">
        <v>25</v>
      </c>
      <c r="J5315" s="58" t="s">
        <v>25</v>
      </c>
      <c r="K5315" s="57" t="s">
        <v>7607</v>
      </c>
      <c r="L5315" s="184">
        <v>0</v>
      </c>
      <c r="M5315" s="185">
        <v>66</v>
      </c>
      <c r="N5315" s="186">
        <v>66</v>
      </c>
      <c r="O5315" s="187">
        <f>N5315-M5315</f>
        <v>0</v>
      </c>
      <c r="P5315" s="59">
        <f t="shared" si="642"/>
        <v>100</v>
      </c>
    </row>
    <row r="5316" spans="1:16" s="2" customFormat="1" ht="14.25" customHeight="1" outlineLevel="2" x14ac:dyDescent="0.2">
      <c r="A5316" s="217">
        <f t="shared" si="637"/>
        <v>5313</v>
      </c>
      <c r="B5316" s="57" t="s">
        <v>7608</v>
      </c>
      <c r="C5316" s="58" t="s">
        <v>6234</v>
      </c>
      <c r="D5316" s="58" t="s">
        <v>6066</v>
      </c>
      <c r="E5316" s="58" t="s">
        <v>1115</v>
      </c>
      <c r="F5316" s="58" t="s">
        <v>155</v>
      </c>
      <c r="G5316" s="58" t="s">
        <v>89</v>
      </c>
      <c r="H5316" s="58" t="s">
        <v>7602</v>
      </c>
      <c r="I5316" s="58" t="s">
        <v>25</v>
      </c>
      <c r="J5316" s="58" t="s">
        <v>25</v>
      </c>
      <c r="K5316" s="57" t="s">
        <v>7609</v>
      </c>
      <c r="L5316" s="184">
        <v>0</v>
      </c>
      <c r="M5316" s="185">
        <v>67</v>
      </c>
      <c r="N5316" s="186">
        <v>67</v>
      </c>
      <c r="O5316" s="187">
        <f>N5316-M5316</f>
        <v>0</v>
      </c>
      <c r="P5316" s="59">
        <f t="shared" si="642"/>
        <v>100</v>
      </c>
    </row>
    <row r="5317" spans="1:16" s="2" customFormat="1" ht="28.5" outlineLevel="1" x14ac:dyDescent="0.2">
      <c r="A5317" s="218">
        <f t="shared" si="637"/>
        <v>5314</v>
      </c>
      <c r="B5317" s="60" t="s">
        <v>7610</v>
      </c>
      <c r="C5317" s="61">
        <v>236650</v>
      </c>
      <c r="D5317" s="61">
        <v>2011</v>
      </c>
      <c r="E5317" s="61"/>
      <c r="F5317" s="61"/>
      <c r="G5317" s="61"/>
      <c r="H5317" s="151" t="s">
        <v>7611</v>
      </c>
      <c r="I5317" s="61"/>
      <c r="J5317" s="61"/>
      <c r="K5317" s="63"/>
      <c r="L5317" s="65">
        <f>SUM(L5318:L5322)</f>
        <v>10000</v>
      </c>
      <c r="M5317" s="65">
        <f t="shared" ref="M5317:O5317" si="646">SUM(M5318:M5322)</f>
        <v>10000</v>
      </c>
      <c r="N5317" s="65">
        <f t="shared" si="646"/>
        <v>10000</v>
      </c>
      <c r="O5317" s="66">
        <f t="shared" si="646"/>
        <v>0</v>
      </c>
      <c r="P5317" s="18">
        <f t="shared" si="642"/>
        <v>100</v>
      </c>
    </row>
    <row r="5318" spans="1:16" s="2" customFormat="1" ht="28.5" outlineLevel="2" x14ac:dyDescent="0.2">
      <c r="A5318" s="217">
        <f t="shared" ref="A5318:A5381" si="647">A5317+1</f>
        <v>5315</v>
      </c>
      <c r="B5318" s="57" t="s">
        <v>7612</v>
      </c>
      <c r="C5318" s="58" t="s">
        <v>6234</v>
      </c>
      <c r="D5318" s="58" t="s">
        <v>6201</v>
      </c>
      <c r="E5318" s="58" t="s">
        <v>25</v>
      </c>
      <c r="F5318" s="58" t="s">
        <v>26</v>
      </c>
      <c r="G5318" s="58" t="s">
        <v>221</v>
      </c>
      <c r="H5318" s="58" t="s">
        <v>7611</v>
      </c>
      <c r="I5318" s="58" t="s">
        <v>25</v>
      </c>
      <c r="J5318" s="58" t="s">
        <v>25</v>
      </c>
      <c r="K5318" s="57"/>
      <c r="L5318" s="184">
        <v>10000</v>
      </c>
      <c r="M5318" s="185">
        <v>0</v>
      </c>
      <c r="N5318" s="186">
        <v>0</v>
      </c>
      <c r="O5318" s="187">
        <f>N5318-M5318</f>
        <v>0</v>
      </c>
      <c r="P5318" s="59" t="s">
        <v>8417</v>
      </c>
    </row>
    <row r="5319" spans="1:16" s="2" customFormat="1" ht="28.5" outlineLevel="2" x14ac:dyDescent="0.2">
      <c r="A5319" s="217">
        <f t="shared" si="647"/>
        <v>5316</v>
      </c>
      <c r="B5319" s="57" t="s">
        <v>7613</v>
      </c>
      <c r="C5319" s="58" t="s">
        <v>6234</v>
      </c>
      <c r="D5319" s="58" t="s">
        <v>6201</v>
      </c>
      <c r="E5319" s="58" t="s">
        <v>25</v>
      </c>
      <c r="F5319" s="58" t="s">
        <v>3787</v>
      </c>
      <c r="G5319" s="58" t="s">
        <v>89</v>
      </c>
      <c r="H5319" s="58" t="s">
        <v>7611</v>
      </c>
      <c r="I5319" s="58" t="s">
        <v>25</v>
      </c>
      <c r="J5319" s="58" t="s">
        <v>25</v>
      </c>
      <c r="K5319" s="57" t="s">
        <v>7614</v>
      </c>
      <c r="L5319" s="184">
        <v>0</v>
      </c>
      <c r="M5319" s="185">
        <v>3500</v>
      </c>
      <c r="N5319" s="186">
        <v>3500</v>
      </c>
      <c r="O5319" s="187">
        <f>N5319-M5319</f>
        <v>0</v>
      </c>
      <c r="P5319" s="59">
        <f t="shared" si="642"/>
        <v>100</v>
      </c>
    </row>
    <row r="5320" spans="1:16" s="2" customFormat="1" ht="14.25" customHeight="1" outlineLevel="2" x14ac:dyDescent="0.2">
      <c r="A5320" s="217">
        <f t="shared" si="647"/>
        <v>5317</v>
      </c>
      <c r="B5320" s="57" t="s">
        <v>7615</v>
      </c>
      <c r="C5320" s="58" t="s">
        <v>6234</v>
      </c>
      <c r="D5320" s="58" t="s">
        <v>6201</v>
      </c>
      <c r="E5320" s="58" t="s">
        <v>25</v>
      </c>
      <c r="F5320" s="58" t="s">
        <v>3787</v>
      </c>
      <c r="G5320" s="58" t="s">
        <v>159</v>
      </c>
      <c r="H5320" s="58" t="s">
        <v>7611</v>
      </c>
      <c r="I5320" s="58" t="s">
        <v>25</v>
      </c>
      <c r="J5320" s="58" t="s">
        <v>25</v>
      </c>
      <c r="K5320" s="57" t="s">
        <v>7616</v>
      </c>
      <c r="L5320" s="184">
        <v>0</v>
      </c>
      <c r="M5320" s="185">
        <v>1800</v>
      </c>
      <c r="N5320" s="186">
        <v>1800</v>
      </c>
      <c r="O5320" s="187">
        <f>N5320-M5320</f>
        <v>0</v>
      </c>
      <c r="P5320" s="59">
        <f t="shared" si="642"/>
        <v>100</v>
      </c>
    </row>
    <row r="5321" spans="1:16" s="2" customFormat="1" ht="28.5" outlineLevel="2" x14ac:dyDescent="0.2">
      <c r="A5321" s="217">
        <f t="shared" si="647"/>
        <v>5318</v>
      </c>
      <c r="B5321" s="57" t="s">
        <v>7617</v>
      </c>
      <c r="C5321" s="58" t="s">
        <v>6234</v>
      </c>
      <c r="D5321" s="58" t="s">
        <v>6201</v>
      </c>
      <c r="E5321" s="58" t="s">
        <v>2112</v>
      </c>
      <c r="F5321" s="58" t="s">
        <v>3787</v>
      </c>
      <c r="G5321" s="58" t="s">
        <v>103</v>
      </c>
      <c r="H5321" s="58" t="s">
        <v>7611</v>
      </c>
      <c r="I5321" s="58" t="s">
        <v>25</v>
      </c>
      <c r="J5321" s="58" t="s">
        <v>25</v>
      </c>
      <c r="K5321" s="57" t="s">
        <v>7618</v>
      </c>
      <c r="L5321" s="184">
        <v>0</v>
      </c>
      <c r="M5321" s="185">
        <v>1200</v>
      </c>
      <c r="N5321" s="186">
        <v>1200</v>
      </c>
      <c r="O5321" s="187">
        <f>N5321-M5321</f>
        <v>0</v>
      </c>
      <c r="P5321" s="59">
        <f t="shared" si="642"/>
        <v>100</v>
      </c>
    </row>
    <row r="5322" spans="1:16" s="2" customFormat="1" ht="28.5" outlineLevel="2" x14ac:dyDescent="0.2">
      <c r="A5322" s="217">
        <f t="shared" si="647"/>
        <v>5319</v>
      </c>
      <c r="B5322" s="57" t="s">
        <v>7619</v>
      </c>
      <c r="C5322" s="58" t="s">
        <v>6234</v>
      </c>
      <c r="D5322" s="58" t="s">
        <v>6201</v>
      </c>
      <c r="E5322" s="58" t="s">
        <v>145</v>
      </c>
      <c r="F5322" s="58" t="s">
        <v>134</v>
      </c>
      <c r="G5322" s="58" t="s">
        <v>103</v>
      </c>
      <c r="H5322" s="58" t="s">
        <v>7611</v>
      </c>
      <c r="I5322" s="58" t="s">
        <v>25</v>
      </c>
      <c r="J5322" s="58" t="s">
        <v>25</v>
      </c>
      <c r="K5322" s="57" t="s">
        <v>7620</v>
      </c>
      <c r="L5322" s="184">
        <v>0</v>
      </c>
      <c r="M5322" s="185">
        <v>3500</v>
      </c>
      <c r="N5322" s="186">
        <v>3500</v>
      </c>
      <c r="O5322" s="187">
        <f>N5322-M5322</f>
        <v>0</v>
      </c>
      <c r="P5322" s="59">
        <f t="shared" si="642"/>
        <v>100</v>
      </c>
    </row>
    <row r="5323" spans="1:16" s="2" customFormat="1" outlineLevel="1" x14ac:dyDescent="0.2">
      <c r="A5323" s="218">
        <f t="shared" si="647"/>
        <v>5320</v>
      </c>
      <c r="B5323" s="152" t="s">
        <v>7621</v>
      </c>
      <c r="C5323" s="61">
        <v>236650</v>
      </c>
      <c r="D5323" s="61">
        <v>2011</v>
      </c>
      <c r="E5323" s="61"/>
      <c r="F5323" s="61"/>
      <c r="G5323" s="61"/>
      <c r="H5323" s="151" t="s">
        <v>7622</v>
      </c>
      <c r="I5323" s="61"/>
      <c r="J5323" s="61"/>
      <c r="K5323" s="63"/>
      <c r="L5323" s="65">
        <f>SUM(L5324:L5394)</f>
        <v>3000</v>
      </c>
      <c r="M5323" s="65">
        <f t="shared" ref="M5323:O5323" si="648">SUM(M5324:M5394)</f>
        <v>3015</v>
      </c>
      <c r="N5323" s="65">
        <f t="shared" si="648"/>
        <v>2975</v>
      </c>
      <c r="O5323" s="66">
        <f t="shared" si="648"/>
        <v>-40</v>
      </c>
      <c r="P5323" s="18">
        <f t="shared" si="642"/>
        <v>98.673300165837475</v>
      </c>
    </row>
    <row r="5324" spans="1:16" s="2" customFormat="1" outlineLevel="2" x14ac:dyDescent="0.2">
      <c r="A5324" s="217">
        <f t="shared" si="647"/>
        <v>5321</v>
      </c>
      <c r="B5324" s="57" t="s">
        <v>7623</v>
      </c>
      <c r="C5324" s="58" t="s">
        <v>6234</v>
      </c>
      <c r="D5324" s="58" t="s">
        <v>6201</v>
      </c>
      <c r="E5324" s="58" t="s">
        <v>25</v>
      </c>
      <c r="F5324" s="58" t="s">
        <v>26</v>
      </c>
      <c r="G5324" s="58" t="s">
        <v>221</v>
      </c>
      <c r="H5324" s="58" t="s">
        <v>7622</v>
      </c>
      <c r="I5324" s="58" t="s">
        <v>25</v>
      </c>
      <c r="J5324" s="58" t="s">
        <v>25</v>
      </c>
      <c r="K5324" s="57"/>
      <c r="L5324" s="184">
        <v>3000</v>
      </c>
      <c r="M5324" s="185">
        <v>10</v>
      </c>
      <c r="N5324" s="186">
        <v>0</v>
      </c>
      <c r="O5324" s="187">
        <f t="shared" ref="O5324:O5387" si="649">N5324-M5324</f>
        <v>-10</v>
      </c>
      <c r="P5324" s="59">
        <f t="shared" si="642"/>
        <v>0</v>
      </c>
    </row>
    <row r="5325" spans="1:16" s="2" customFormat="1" ht="28.5" outlineLevel="2" x14ac:dyDescent="0.2">
      <c r="A5325" s="217">
        <f t="shared" si="647"/>
        <v>5322</v>
      </c>
      <c r="B5325" s="57" t="s">
        <v>7624</v>
      </c>
      <c r="C5325" s="58" t="s">
        <v>6234</v>
      </c>
      <c r="D5325" s="58" t="s">
        <v>6201</v>
      </c>
      <c r="E5325" s="58" t="s">
        <v>25</v>
      </c>
      <c r="F5325" s="58" t="s">
        <v>3787</v>
      </c>
      <c r="G5325" s="58" t="s">
        <v>89</v>
      </c>
      <c r="H5325" s="58" t="s">
        <v>7622</v>
      </c>
      <c r="I5325" s="58" t="s">
        <v>25</v>
      </c>
      <c r="J5325" s="58" t="s">
        <v>25</v>
      </c>
      <c r="K5325" s="57" t="s">
        <v>7625</v>
      </c>
      <c r="L5325" s="184">
        <v>0</v>
      </c>
      <c r="M5325" s="185">
        <v>30</v>
      </c>
      <c r="N5325" s="186">
        <v>30</v>
      </c>
      <c r="O5325" s="187">
        <f t="shared" si="649"/>
        <v>0</v>
      </c>
      <c r="P5325" s="59">
        <f t="shared" si="642"/>
        <v>100</v>
      </c>
    </row>
    <row r="5326" spans="1:16" s="2" customFormat="1" ht="28.5" outlineLevel="2" x14ac:dyDescent="0.2">
      <c r="A5326" s="217">
        <f t="shared" si="647"/>
        <v>5323</v>
      </c>
      <c r="B5326" s="57" t="s">
        <v>7626</v>
      </c>
      <c r="C5326" s="58" t="s">
        <v>6234</v>
      </c>
      <c r="D5326" s="58" t="s">
        <v>6201</v>
      </c>
      <c r="E5326" s="58" t="s">
        <v>25</v>
      </c>
      <c r="F5326" s="58" t="s">
        <v>3787</v>
      </c>
      <c r="G5326" s="58" t="s">
        <v>86</v>
      </c>
      <c r="H5326" s="58" t="s">
        <v>7622</v>
      </c>
      <c r="I5326" s="58" t="s">
        <v>25</v>
      </c>
      <c r="J5326" s="58" t="s">
        <v>25</v>
      </c>
      <c r="K5326" s="57" t="s">
        <v>7627</v>
      </c>
      <c r="L5326" s="184">
        <v>0</v>
      </c>
      <c r="M5326" s="185">
        <v>60</v>
      </c>
      <c r="N5326" s="186">
        <v>60</v>
      </c>
      <c r="O5326" s="187">
        <f t="shared" si="649"/>
        <v>0</v>
      </c>
      <c r="P5326" s="59">
        <f t="shared" si="642"/>
        <v>100</v>
      </c>
    </row>
    <row r="5327" spans="1:16" s="2" customFormat="1" ht="28.5" outlineLevel="2" x14ac:dyDescent="0.2">
      <c r="A5327" s="217">
        <f t="shared" si="647"/>
        <v>5324</v>
      </c>
      <c r="B5327" s="57" t="s">
        <v>7628</v>
      </c>
      <c r="C5327" s="58" t="s">
        <v>6234</v>
      </c>
      <c r="D5327" s="58" t="s">
        <v>6201</v>
      </c>
      <c r="E5327" s="58" t="s">
        <v>25</v>
      </c>
      <c r="F5327" s="58" t="s">
        <v>3787</v>
      </c>
      <c r="G5327" s="58" t="s">
        <v>86</v>
      </c>
      <c r="H5327" s="58" t="s">
        <v>7622</v>
      </c>
      <c r="I5327" s="58" t="s">
        <v>25</v>
      </c>
      <c r="J5327" s="58" t="s">
        <v>25</v>
      </c>
      <c r="K5327" s="57" t="s">
        <v>7629</v>
      </c>
      <c r="L5327" s="184">
        <v>0</v>
      </c>
      <c r="M5327" s="185">
        <v>52</v>
      </c>
      <c r="N5327" s="186">
        <v>52</v>
      </c>
      <c r="O5327" s="187">
        <f t="shared" si="649"/>
        <v>0</v>
      </c>
      <c r="P5327" s="59">
        <f t="shared" ref="P5327:P5390" si="650">N5327/M5327*100</f>
        <v>100</v>
      </c>
    </row>
    <row r="5328" spans="1:16" s="2" customFormat="1" ht="28.5" outlineLevel="2" x14ac:dyDescent="0.2">
      <c r="A5328" s="217">
        <f t="shared" si="647"/>
        <v>5325</v>
      </c>
      <c r="B5328" s="57" t="s">
        <v>7630</v>
      </c>
      <c r="C5328" s="58" t="s">
        <v>6234</v>
      </c>
      <c r="D5328" s="58" t="s">
        <v>6201</v>
      </c>
      <c r="E5328" s="58" t="s">
        <v>25</v>
      </c>
      <c r="F5328" s="58" t="s">
        <v>3787</v>
      </c>
      <c r="G5328" s="58" t="s">
        <v>86</v>
      </c>
      <c r="H5328" s="58" t="s">
        <v>7622</v>
      </c>
      <c r="I5328" s="58" t="s">
        <v>25</v>
      </c>
      <c r="J5328" s="58" t="s">
        <v>25</v>
      </c>
      <c r="K5328" s="57" t="s">
        <v>7631</v>
      </c>
      <c r="L5328" s="184">
        <v>0</v>
      </c>
      <c r="M5328" s="185">
        <v>77</v>
      </c>
      <c r="N5328" s="186">
        <v>77</v>
      </c>
      <c r="O5328" s="187">
        <f t="shared" si="649"/>
        <v>0</v>
      </c>
      <c r="P5328" s="59">
        <f t="shared" si="650"/>
        <v>100</v>
      </c>
    </row>
    <row r="5329" spans="1:16" s="2" customFormat="1" ht="28.5" outlineLevel="2" x14ac:dyDescent="0.2">
      <c r="A5329" s="217">
        <f t="shared" si="647"/>
        <v>5326</v>
      </c>
      <c r="B5329" s="57" t="s">
        <v>7632</v>
      </c>
      <c r="C5329" s="58" t="s">
        <v>6234</v>
      </c>
      <c r="D5329" s="58" t="s">
        <v>6201</v>
      </c>
      <c r="E5329" s="58" t="s">
        <v>25</v>
      </c>
      <c r="F5329" s="58" t="s">
        <v>3787</v>
      </c>
      <c r="G5329" s="58" t="s">
        <v>86</v>
      </c>
      <c r="H5329" s="58" t="s">
        <v>7622</v>
      </c>
      <c r="I5329" s="58" t="s">
        <v>25</v>
      </c>
      <c r="J5329" s="58" t="s">
        <v>25</v>
      </c>
      <c r="K5329" s="57" t="s">
        <v>7633</v>
      </c>
      <c r="L5329" s="184">
        <v>0</v>
      </c>
      <c r="M5329" s="185">
        <v>30</v>
      </c>
      <c r="N5329" s="186">
        <v>30</v>
      </c>
      <c r="O5329" s="187">
        <f t="shared" si="649"/>
        <v>0</v>
      </c>
      <c r="P5329" s="59">
        <f t="shared" si="650"/>
        <v>100</v>
      </c>
    </row>
    <row r="5330" spans="1:16" s="2" customFormat="1" ht="28.5" outlineLevel="2" x14ac:dyDescent="0.2">
      <c r="A5330" s="217">
        <f t="shared" si="647"/>
        <v>5327</v>
      </c>
      <c r="B5330" s="57" t="s">
        <v>7634</v>
      </c>
      <c r="C5330" s="58" t="s">
        <v>6234</v>
      </c>
      <c r="D5330" s="58" t="s">
        <v>6201</v>
      </c>
      <c r="E5330" s="58" t="s">
        <v>25</v>
      </c>
      <c r="F5330" s="58" t="s">
        <v>3787</v>
      </c>
      <c r="G5330" s="58" t="s">
        <v>86</v>
      </c>
      <c r="H5330" s="58" t="s">
        <v>7622</v>
      </c>
      <c r="I5330" s="58" t="s">
        <v>25</v>
      </c>
      <c r="J5330" s="58" t="s">
        <v>25</v>
      </c>
      <c r="K5330" s="57" t="s">
        <v>7635</v>
      </c>
      <c r="L5330" s="184">
        <v>0</v>
      </c>
      <c r="M5330" s="185">
        <v>60</v>
      </c>
      <c r="N5330" s="186">
        <v>60</v>
      </c>
      <c r="O5330" s="187">
        <f t="shared" si="649"/>
        <v>0</v>
      </c>
      <c r="P5330" s="59">
        <f t="shared" si="650"/>
        <v>100</v>
      </c>
    </row>
    <row r="5331" spans="1:16" s="2" customFormat="1" ht="28.5" outlineLevel="2" x14ac:dyDescent="0.2">
      <c r="A5331" s="217">
        <f t="shared" si="647"/>
        <v>5328</v>
      </c>
      <c r="B5331" s="57" t="s">
        <v>7636</v>
      </c>
      <c r="C5331" s="58" t="s">
        <v>6234</v>
      </c>
      <c r="D5331" s="58" t="s">
        <v>6201</v>
      </c>
      <c r="E5331" s="58" t="s">
        <v>25</v>
      </c>
      <c r="F5331" s="58" t="s">
        <v>3787</v>
      </c>
      <c r="G5331" s="58" t="s">
        <v>86</v>
      </c>
      <c r="H5331" s="58" t="s">
        <v>7622</v>
      </c>
      <c r="I5331" s="58" t="s">
        <v>25</v>
      </c>
      <c r="J5331" s="58" t="s">
        <v>25</v>
      </c>
      <c r="K5331" s="57" t="s">
        <v>7637</v>
      </c>
      <c r="L5331" s="184">
        <v>0</v>
      </c>
      <c r="M5331" s="185">
        <v>50</v>
      </c>
      <c r="N5331" s="186">
        <v>50</v>
      </c>
      <c r="O5331" s="187">
        <f t="shared" si="649"/>
        <v>0</v>
      </c>
      <c r="P5331" s="59">
        <f t="shared" si="650"/>
        <v>100</v>
      </c>
    </row>
    <row r="5332" spans="1:16" s="2" customFormat="1" ht="28.5" outlineLevel="2" x14ac:dyDescent="0.2">
      <c r="A5332" s="217">
        <f t="shared" si="647"/>
        <v>5329</v>
      </c>
      <c r="B5332" s="57" t="s">
        <v>7638</v>
      </c>
      <c r="C5332" s="58" t="s">
        <v>6234</v>
      </c>
      <c r="D5332" s="58" t="s">
        <v>6201</v>
      </c>
      <c r="E5332" s="58" t="s">
        <v>25</v>
      </c>
      <c r="F5332" s="58" t="s">
        <v>3787</v>
      </c>
      <c r="G5332" s="58" t="s">
        <v>86</v>
      </c>
      <c r="H5332" s="58" t="s">
        <v>7622</v>
      </c>
      <c r="I5332" s="58" t="s">
        <v>25</v>
      </c>
      <c r="J5332" s="58" t="s">
        <v>25</v>
      </c>
      <c r="K5332" s="57" t="s">
        <v>7639</v>
      </c>
      <c r="L5332" s="184">
        <v>0</v>
      </c>
      <c r="M5332" s="185">
        <v>50</v>
      </c>
      <c r="N5332" s="186">
        <v>50</v>
      </c>
      <c r="O5332" s="187">
        <f t="shared" si="649"/>
        <v>0</v>
      </c>
      <c r="P5332" s="59">
        <f t="shared" si="650"/>
        <v>100</v>
      </c>
    </row>
    <row r="5333" spans="1:16" s="2" customFormat="1" ht="28.5" outlineLevel="2" x14ac:dyDescent="0.2">
      <c r="A5333" s="217">
        <f t="shared" si="647"/>
        <v>5330</v>
      </c>
      <c r="B5333" s="57" t="s">
        <v>7640</v>
      </c>
      <c r="C5333" s="58" t="s">
        <v>6234</v>
      </c>
      <c r="D5333" s="58" t="s">
        <v>6201</v>
      </c>
      <c r="E5333" s="58" t="s">
        <v>781</v>
      </c>
      <c r="F5333" s="58" t="s">
        <v>3787</v>
      </c>
      <c r="G5333" s="58" t="s">
        <v>103</v>
      </c>
      <c r="H5333" s="58" t="s">
        <v>7622</v>
      </c>
      <c r="I5333" s="58" t="s">
        <v>25</v>
      </c>
      <c r="J5333" s="58" t="s">
        <v>25</v>
      </c>
      <c r="K5333" s="57" t="s">
        <v>7641</v>
      </c>
      <c r="L5333" s="184">
        <v>0</v>
      </c>
      <c r="M5333" s="185">
        <v>31</v>
      </c>
      <c r="N5333" s="186">
        <v>31</v>
      </c>
      <c r="O5333" s="187">
        <f t="shared" si="649"/>
        <v>0</v>
      </c>
      <c r="P5333" s="59">
        <f t="shared" si="650"/>
        <v>100</v>
      </c>
    </row>
    <row r="5334" spans="1:16" s="2" customFormat="1" ht="14.25" customHeight="1" outlineLevel="2" x14ac:dyDescent="0.2">
      <c r="A5334" s="217">
        <f t="shared" si="647"/>
        <v>5331</v>
      </c>
      <c r="B5334" s="57" t="s">
        <v>7642</v>
      </c>
      <c r="C5334" s="58" t="s">
        <v>6234</v>
      </c>
      <c r="D5334" s="58" t="s">
        <v>6201</v>
      </c>
      <c r="E5334" s="58" t="s">
        <v>5130</v>
      </c>
      <c r="F5334" s="58" t="s">
        <v>3787</v>
      </c>
      <c r="G5334" s="58" t="s">
        <v>103</v>
      </c>
      <c r="H5334" s="58" t="s">
        <v>7622</v>
      </c>
      <c r="I5334" s="58" t="s">
        <v>25</v>
      </c>
      <c r="J5334" s="58" t="s">
        <v>25</v>
      </c>
      <c r="K5334" s="57" t="s">
        <v>7643</v>
      </c>
      <c r="L5334" s="184">
        <v>0</v>
      </c>
      <c r="M5334" s="185">
        <v>30</v>
      </c>
      <c r="N5334" s="186">
        <v>30</v>
      </c>
      <c r="O5334" s="187">
        <f t="shared" si="649"/>
        <v>0</v>
      </c>
      <c r="P5334" s="59">
        <f t="shared" si="650"/>
        <v>100</v>
      </c>
    </row>
    <row r="5335" spans="1:16" s="2" customFormat="1" ht="14.25" customHeight="1" outlineLevel="2" x14ac:dyDescent="0.2">
      <c r="A5335" s="217">
        <f t="shared" si="647"/>
        <v>5332</v>
      </c>
      <c r="B5335" s="57" t="s">
        <v>7644</v>
      </c>
      <c r="C5335" s="58" t="s">
        <v>6234</v>
      </c>
      <c r="D5335" s="58" t="s">
        <v>6201</v>
      </c>
      <c r="E5335" s="58" t="s">
        <v>2772</v>
      </c>
      <c r="F5335" s="58" t="s">
        <v>3787</v>
      </c>
      <c r="G5335" s="58" t="s">
        <v>103</v>
      </c>
      <c r="H5335" s="58" t="s">
        <v>7622</v>
      </c>
      <c r="I5335" s="58" t="s">
        <v>25</v>
      </c>
      <c r="J5335" s="58" t="s">
        <v>25</v>
      </c>
      <c r="K5335" s="57" t="s">
        <v>7645</v>
      </c>
      <c r="L5335" s="184">
        <v>0</v>
      </c>
      <c r="M5335" s="185">
        <v>40</v>
      </c>
      <c r="N5335" s="186">
        <v>40</v>
      </c>
      <c r="O5335" s="187">
        <f t="shared" si="649"/>
        <v>0</v>
      </c>
      <c r="P5335" s="59">
        <f t="shared" si="650"/>
        <v>100</v>
      </c>
    </row>
    <row r="5336" spans="1:16" s="2" customFormat="1" ht="28.5" outlineLevel="2" x14ac:dyDescent="0.2">
      <c r="A5336" s="217">
        <f t="shared" si="647"/>
        <v>5333</v>
      </c>
      <c r="B5336" s="57" t="s">
        <v>7646</v>
      </c>
      <c r="C5336" s="58" t="s">
        <v>6234</v>
      </c>
      <c r="D5336" s="58" t="s">
        <v>6201</v>
      </c>
      <c r="E5336" s="58" t="s">
        <v>2736</v>
      </c>
      <c r="F5336" s="58" t="s">
        <v>3787</v>
      </c>
      <c r="G5336" s="58" t="s">
        <v>103</v>
      </c>
      <c r="H5336" s="58" t="s">
        <v>7622</v>
      </c>
      <c r="I5336" s="58" t="s">
        <v>25</v>
      </c>
      <c r="J5336" s="58" t="s">
        <v>25</v>
      </c>
      <c r="K5336" s="57" t="s">
        <v>7647</v>
      </c>
      <c r="L5336" s="184">
        <v>0</v>
      </c>
      <c r="M5336" s="185">
        <v>40</v>
      </c>
      <c r="N5336" s="186">
        <v>40</v>
      </c>
      <c r="O5336" s="187">
        <f t="shared" si="649"/>
        <v>0</v>
      </c>
      <c r="P5336" s="59">
        <f t="shared" si="650"/>
        <v>100</v>
      </c>
    </row>
    <row r="5337" spans="1:16" s="2" customFormat="1" ht="28.5" outlineLevel="2" x14ac:dyDescent="0.2">
      <c r="A5337" s="217">
        <f t="shared" si="647"/>
        <v>5334</v>
      </c>
      <c r="B5337" s="57" t="s">
        <v>7648</v>
      </c>
      <c r="C5337" s="58" t="s">
        <v>6234</v>
      </c>
      <c r="D5337" s="58" t="s">
        <v>6201</v>
      </c>
      <c r="E5337" s="58" t="s">
        <v>105</v>
      </c>
      <c r="F5337" s="58" t="s">
        <v>3787</v>
      </c>
      <c r="G5337" s="58" t="s">
        <v>103</v>
      </c>
      <c r="H5337" s="58" t="s">
        <v>7622</v>
      </c>
      <c r="I5337" s="58" t="s">
        <v>25</v>
      </c>
      <c r="J5337" s="58" t="s">
        <v>25</v>
      </c>
      <c r="K5337" s="57" t="s">
        <v>7649</v>
      </c>
      <c r="L5337" s="184">
        <v>0</v>
      </c>
      <c r="M5337" s="185">
        <v>30</v>
      </c>
      <c r="N5337" s="186">
        <v>30</v>
      </c>
      <c r="O5337" s="187">
        <f t="shared" si="649"/>
        <v>0</v>
      </c>
      <c r="P5337" s="59">
        <f t="shared" si="650"/>
        <v>100</v>
      </c>
    </row>
    <row r="5338" spans="1:16" s="2" customFormat="1" ht="28.5" outlineLevel="2" x14ac:dyDescent="0.2">
      <c r="A5338" s="217">
        <f t="shared" si="647"/>
        <v>5335</v>
      </c>
      <c r="B5338" s="57" t="s">
        <v>7650</v>
      </c>
      <c r="C5338" s="58" t="s">
        <v>6234</v>
      </c>
      <c r="D5338" s="58" t="s">
        <v>6201</v>
      </c>
      <c r="E5338" s="58" t="s">
        <v>2746</v>
      </c>
      <c r="F5338" s="58" t="s">
        <v>3787</v>
      </c>
      <c r="G5338" s="58" t="s">
        <v>103</v>
      </c>
      <c r="H5338" s="58" t="s">
        <v>7622</v>
      </c>
      <c r="I5338" s="58" t="s">
        <v>25</v>
      </c>
      <c r="J5338" s="58" t="s">
        <v>25</v>
      </c>
      <c r="K5338" s="57" t="s">
        <v>7651</v>
      </c>
      <c r="L5338" s="184">
        <v>0</v>
      </c>
      <c r="M5338" s="185">
        <v>90</v>
      </c>
      <c r="N5338" s="186">
        <v>90</v>
      </c>
      <c r="O5338" s="187">
        <f t="shared" si="649"/>
        <v>0</v>
      </c>
      <c r="P5338" s="59">
        <f t="shared" si="650"/>
        <v>100</v>
      </c>
    </row>
    <row r="5339" spans="1:16" s="2" customFormat="1" ht="28.5" outlineLevel="2" x14ac:dyDescent="0.2">
      <c r="A5339" s="217">
        <f t="shared" si="647"/>
        <v>5336</v>
      </c>
      <c r="B5339" s="57" t="s">
        <v>7652</v>
      </c>
      <c r="C5339" s="58" t="s">
        <v>6234</v>
      </c>
      <c r="D5339" s="58" t="s">
        <v>6201</v>
      </c>
      <c r="E5339" s="58" t="s">
        <v>459</v>
      </c>
      <c r="F5339" s="58" t="s">
        <v>3787</v>
      </c>
      <c r="G5339" s="58" t="s">
        <v>103</v>
      </c>
      <c r="H5339" s="58" t="s">
        <v>7622</v>
      </c>
      <c r="I5339" s="58" t="s">
        <v>25</v>
      </c>
      <c r="J5339" s="58" t="s">
        <v>25</v>
      </c>
      <c r="K5339" s="57" t="s">
        <v>7653</v>
      </c>
      <c r="L5339" s="184">
        <v>0</v>
      </c>
      <c r="M5339" s="185">
        <v>30</v>
      </c>
      <c r="N5339" s="186">
        <v>30</v>
      </c>
      <c r="O5339" s="187">
        <f t="shared" si="649"/>
        <v>0</v>
      </c>
      <c r="P5339" s="59">
        <f t="shared" si="650"/>
        <v>100</v>
      </c>
    </row>
    <row r="5340" spans="1:16" s="2" customFormat="1" ht="28.5" outlineLevel="2" x14ac:dyDescent="0.2">
      <c r="A5340" s="217">
        <f t="shared" si="647"/>
        <v>5337</v>
      </c>
      <c r="B5340" s="57" t="s">
        <v>7654</v>
      </c>
      <c r="C5340" s="58" t="s">
        <v>6234</v>
      </c>
      <c r="D5340" s="58" t="s">
        <v>6201</v>
      </c>
      <c r="E5340" s="58" t="s">
        <v>2755</v>
      </c>
      <c r="F5340" s="58" t="s">
        <v>3787</v>
      </c>
      <c r="G5340" s="58" t="s">
        <v>103</v>
      </c>
      <c r="H5340" s="58" t="s">
        <v>7622</v>
      </c>
      <c r="I5340" s="58" t="s">
        <v>25</v>
      </c>
      <c r="J5340" s="58" t="s">
        <v>25</v>
      </c>
      <c r="K5340" s="57" t="s">
        <v>7655</v>
      </c>
      <c r="L5340" s="184">
        <v>0</v>
      </c>
      <c r="M5340" s="185">
        <v>35</v>
      </c>
      <c r="N5340" s="186">
        <v>35</v>
      </c>
      <c r="O5340" s="187">
        <f t="shared" si="649"/>
        <v>0</v>
      </c>
      <c r="P5340" s="59">
        <f t="shared" si="650"/>
        <v>100</v>
      </c>
    </row>
    <row r="5341" spans="1:16" s="2" customFormat="1" ht="28.5" outlineLevel="2" x14ac:dyDescent="0.2">
      <c r="A5341" s="217">
        <f t="shared" si="647"/>
        <v>5338</v>
      </c>
      <c r="B5341" s="57" t="s">
        <v>7656</v>
      </c>
      <c r="C5341" s="58" t="s">
        <v>6234</v>
      </c>
      <c r="D5341" s="58" t="s">
        <v>6201</v>
      </c>
      <c r="E5341" s="58" t="s">
        <v>145</v>
      </c>
      <c r="F5341" s="58" t="s">
        <v>3787</v>
      </c>
      <c r="G5341" s="58" t="s">
        <v>103</v>
      </c>
      <c r="H5341" s="58" t="s">
        <v>7622</v>
      </c>
      <c r="I5341" s="58" t="s">
        <v>25</v>
      </c>
      <c r="J5341" s="58" t="s">
        <v>25</v>
      </c>
      <c r="K5341" s="57" t="s">
        <v>7657</v>
      </c>
      <c r="L5341" s="184">
        <v>0</v>
      </c>
      <c r="M5341" s="185">
        <v>32</v>
      </c>
      <c r="N5341" s="186">
        <v>32</v>
      </c>
      <c r="O5341" s="187">
        <f t="shared" si="649"/>
        <v>0</v>
      </c>
      <c r="P5341" s="59">
        <f t="shared" si="650"/>
        <v>100</v>
      </c>
    </row>
    <row r="5342" spans="1:16" s="2" customFormat="1" ht="14.25" customHeight="1" outlineLevel="2" x14ac:dyDescent="0.2">
      <c r="A5342" s="217">
        <f t="shared" si="647"/>
        <v>5339</v>
      </c>
      <c r="B5342" s="57" t="s">
        <v>8536</v>
      </c>
      <c r="C5342" s="58" t="s">
        <v>6234</v>
      </c>
      <c r="D5342" s="58" t="s">
        <v>6201</v>
      </c>
      <c r="E5342" s="58" t="s">
        <v>25</v>
      </c>
      <c r="F5342" s="58" t="s">
        <v>134</v>
      </c>
      <c r="G5342" s="58" t="s">
        <v>809</v>
      </c>
      <c r="H5342" s="58" t="s">
        <v>7622</v>
      </c>
      <c r="I5342" s="58" t="s">
        <v>25</v>
      </c>
      <c r="J5342" s="58" t="s">
        <v>25</v>
      </c>
      <c r="K5342" s="57" t="s">
        <v>7658</v>
      </c>
      <c r="L5342" s="184">
        <v>0</v>
      </c>
      <c r="M5342" s="185">
        <v>30</v>
      </c>
      <c r="N5342" s="186">
        <v>30</v>
      </c>
      <c r="O5342" s="187">
        <f t="shared" si="649"/>
        <v>0</v>
      </c>
      <c r="P5342" s="59">
        <f t="shared" si="650"/>
        <v>100</v>
      </c>
    </row>
    <row r="5343" spans="1:16" s="2" customFormat="1" ht="28.5" outlineLevel="2" x14ac:dyDescent="0.2">
      <c r="A5343" s="217">
        <f t="shared" si="647"/>
        <v>5340</v>
      </c>
      <c r="B5343" s="57" t="s">
        <v>8537</v>
      </c>
      <c r="C5343" s="58" t="s">
        <v>6234</v>
      </c>
      <c r="D5343" s="58" t="s">
        <v>6201</v>
      </c>
      <c r="E5343" s="58" t="s">
        <v>25</v>
      </c>
      <c r="F5343" s="58" t="s">
        <v>134</v>
      </c>
      <c r="G5343" s="58" t="s">
        <v>809</v>
      </c>
      <c r="H5343" s="58" t="s">
        <v>7622</v>
      </c>
      <c r="I5343" s="58" t="s">
        <v>25</v>
      </c>
      <c r="J5343" s="58" t="s">
        <v>25</v>
      </c>
      <c r="K5343" s="57" t="s">
        <v>7659</v>
      </c>
      <c r="L5343" s="184">
        <v>0</v>
      </c>
      <c r="M5343" s="185">
        <v>31</v>
      </c>
      <c r="N5343" s="186">
        <v>31</v>
      </c>
      <c r="O5343" s="187">
        <f t="shared" si="649"/>
        <v>0</v>
      </c>
      <c r="P5343" s="59">
        <f t="shared" si="650"/>
        <v>100</v>
      </c>
    </row>
    <row r="5344" spans="1:16" s="2" customFormat="1" ht="14.25" customHeight="1" outlineLevel="2" x14ac:dyDescent="0.2">
      <c r="A5344" s="217">
        <f t="shared" si="647"/>
        <v>5341</v>
      </c>
      <c r="B5344" s="57" t="s">
        <v>8538</v>
      </c>
      <c r="C5344" s="58" t="s">
        <v>6234</v>
      </c>
      <c r="D5344" s="58" t="s">
        <v>6201</v>
      </c>
      <c r="E5344" s="58" t="s">
        <v>25</v>
      </c>
      <c r="F5344" s="58" t="s">
        <v>134</v>
      </c>
      <c r="G5344" s="58" t="s">
        <v>809</v>
      </c>
      <c r="H5344" s="58" t="s">
        <v>7622</v>
      </c>
      <c r="I5344" s="58" t="s">
        <v>25</v>
      </c>
      <c r="J5344" s="58" t="s">
        <v>25</v>
      </c>
      <c r="K5344" s="57" t="s">
        <v>7660</v>
      </c>
      <c r="L5344" s="184">
        <v>0</v>
      </c>
      <c r="M5344" s="185">
        <v>50</v>
      </c>
      <c r="N5344" s="186">
        <v>50</v>
      </c>
      <c r="O5344" s="187">
        <f t="shared" si="649"/>
        <v>0</v>
      </c>
      <c r="P5344" s="59">
        <f t="shared" si="650"/>
        <v>100</v>
      </c>
    </row>
    <row r="5345" spans="1:16" s="2" customFormat="1" ht="14.25" customHeight="1" outlineLevel="2" x14ac:dyDescent="0.2">
      <c r="A5345" s="217">
        <f t="shared" si="647"/>
        <v>5342</v>
      </c>
      <c r="B5345" s="57" t="s">
        <v>8539</v>
      </c>
      <c r="C5345" s="58" t="s">
        <v>6234</v>
      </c>
      <c r="D5345" s="58" t="s">
        <v>6201</v>
      </c>
      <c r="E5345" s="58" t="s">
        <v>25</v>
      </c>
      <c r="F5345" s="58" t="s">
        <v>134</v>
      </c>
      <c r="G5345" s="58" t="s">
        <v>809</v>
      </c>
      <c r="H5345" s="58" t="s">
        <v>7622</v>
      </c>
      <c r="I5345" s="58" t="s">
        <v>25</v>
      </c>
      <c r="J5345" s="58" t="s">
        <v>25</v>
      </c>
      <c r="K5345" s="57" t="s">
        <v>7661</v>
      </c>
      <c r="L5345" s="184">
        <v>0</v>
      </c>
      <c r="M5345" s="185">
        <v>30</v>
      </c>
      <c r="N5345" s="186">
        <v>30</v>
      </c>
      <c r="O5345" s="187">
        <f t="shared" si="649"/>
        <v>0</v>
      </c>
      <c r="P5345" s="59">
        <f t="shared" si="650"/>
        <v>100</v>
      </c>
    </row>
    <row r="5346" spans="1:16" s="2" customFormat="1" ht="28.5" outlineLevel="2" x14ac:dyDescent="0.2">
      <c r="A5346" s="217">
        <f t="shared" si="647"/>
        <v>5343</v>
      </c>
      <c r="B5346" s="57" t="s">
        <v>7662</v>
      </c>
      <c r="C5346" s="58" t="s">
        <v>6234</v>
      </c>
      <c r="D5346" s="58" t="s">
        <v>6201</v>
      </c>
      <c r="E5346" s="58" t="s">
        <v>25</v>
      </c>
      <c r="F5346" s="58" t="s">
        <v>134</v>
      </c>
      <c r="G5346" s="58" t="s">
        <v>89</v>
      </c>
      <c r="H5346" s="58" t="s">
        <v>7622</v>
      </c>
      <c r="I5346" s="58" t="s">
        <v>25</v>
      </c>
      <c r="J5346" s="58" t="s">
        <v>25</v>
      </c>
      <c r="K5346" s="57" t="s">
        <v>7663</v>
      </c>
      <c r="L5346" s="184">
        <v>0</v>
      </c>
      <c r="M5346" s="185">
        <v>30</v>
      </c>
      <c r="N5346" s="186">
        <v>30</v>
      </c>
      <c r="O5346" s="187">
        <f t="shared" si="649"/>
        <v>0</v>
      </c>
      <c r="P5346" s="59">
        <f t="shared" si="650"/>
        <v>100</v>
      </c>
    </row>
    <row r="5347" spans="1:16" s="2" customFormat="1" ht="28.5" outlineLevel="2" x14ac:dyDescent="0.2">
      <c r="A5347" s="217">
        <f t="shared" si="647"/>
        <v>5344</v>
      </c>
      <c r="B5347" s="57" t="s">
        <v>7664</v>
      </c>
      <c r="C5347" s="58" t="s">
        <v>6234</v>
      </c>
      <c r="D5347" s="58" t="s">
        <v>6201</v>
      </c>
      <c r="E5347" s="58" t="s">
        <v>25</v>
      </c>
      <c r="F5347" s="58" t="s">
        <v>134</v>
      </c>
      <c r="G5347" s="58" t="s">
        <v>89</v>
      </c>
      <c r="H5347" s="58" t="s">
        <v>7622</v>
      </c>
      <c r="I5347" s="58" t="s">
        <v>25</v>
      </c>
      <c r="J5347" s="58" t="s">
        <v>25</v>
      </c>
      <c r="K5347" s="57" t="s">
        <v>7665</v>
      </c>
      <c r="L5347" s="184">
        <v>0</v>
      </c>
      <c r="M5347" s="185">
        <v>91</v>
      </c>
      <c r="N5347" s="186">
        <v>91</v>
      </c>
      <c r="O5347" s="187">
        <f t="shared" si="649"/>
        <v>0</v>
      </c>
      <c r="P5347" s="59">
        <f t="shared" si="650"/>
        <v>100</v>
      </c>
    </row>
    <row r="5348" spans="1:16" s="2" customFormat="1" ht="14.25" customHeight="1" outlineLevel="2" x14ac:dyDescent="0.2">
      <c r="A5348" s="217">
        <f t="shared" si="647"/>
        <v>5345</v>
      </c>
      <c r="B5348" s="57" t="s">
        <v>7666</v>
      </c>
      <c r="C5348" s="58" t="s">
        <v>6234</v>
      </c>
      <c r="D5348" s="58" t="s">
        <v>6201</v>
      </c>
      <c r="E5348" s="58" t="s">
        <v>25</v>
      </c>
      <c r="F5348" s="58" t="s">
        <v>134</v>
      </c>
      <c r="G5348" s="58" t="s">
        <v>89</v>
      </c>
      <c r="H5348" s="58" t="s">
        <v>7622</v>
      </c>
      <c r="I5348" s="58" t="s">
        <v>25</v>
      </c>
      <c r="J5348" s="58" t="s">
        <v>25</v>
      </c>
      <c r="K5348" s="57" t="s">
        <v>7667</v>
      </c>
      <c r="L5348" s="184">
        <v>0</v>
      </c>
      <c r="M5348" s="185">
        <v>30</v>
      </c>
      <c r="N5348" s="186">
        <v>30</v>
      </c>
      <c r="O5348" s="187">
        <f t="shared" si="649"/>
        <v>0</v>
      </c>
      <c r="P5348" s="59">
        <f t="shared" si="650"/>
        <v>100</v>
      </c>
    </row>
    <row r="5349" spans="1:16" s="2" customFormat="1" ht="28.5" outlineLevel="2" x14ac:dyDescent="0.2">
      <c r="A5349" s="217">
        <f t="shared" si="647"/>
        <v>5346</v>
      </c>
      <c r="B5349" s="57" t="s">
        <v>7668</v>
      </c>
      <c r="C5349" s="58" t="s">
        <v>6234</v>
      </c>
      <c r="D5349" s="58" t="s">
        <v>6201</v>
      </c>
      <c r="E5349" s="58" t="s">
        <v>25</v>
      </c>
      <c r="F5349" s="58" t="s">
        <v>134</v>
      </c>
      <c r="G5349" s="58" t="s">
        <v>86</v>
      </c>
      <c r="H5349" s="58" t="s">
        <v>7622</v>
      </c>
      <c r="I5349" s="58" t="s">
        <v>25</v>
      </c>
      <c r="J5349" s="58" t="s">
        <v>25</v>
      </c>
      <c r="K5349" s="57" t="s">
        <v>7669</v>
      </c>
      <c r="L5349" s="184">
        <v>0</v>
      </c>
      <c r="M5349" s="185">
        <v>50</v>
      </c>
      <c r="N5349" s="186">
        <v>50</v>
      </c>
      <c r="O5349" s="187">
        <f t="shared" si="649"/>
        <v>0</v>
      </c>
      <c r="P5349" s="59">
        <f t="shared" si="650"/>
        <v>100</v>
      </c>
    </row>
    <row r="5350" spans="1:16" s="2" customFormat="1" ht="28.5" outlineLevel="2" x14ac:dyDescent="0.2">
      <c r="A5350" s="217">
        <f t="shared" si="647"/>
        <v>5347</v>
      </c>
      <c r="B5350" s="57" t="s">
        <v>7670</v>
      </c>
      <c r="C5350" s="58" t="s">
        <v>6234</v>
      </c>
      <c r="D5350" s="58" t="s">
        <v>6201</v>
      </c>
      <c r="E5350" s="58" t="s">
        <v>25</v>
      </c>
      <c r="F5350" s="58" t="s">
        <v>134</v>
      </c>
      <c r="G5350" s="58" t="s">
        <v>86</v>
      </c>
      <c r="H5350" s="58" t="s">
        <v>7622</v>
      </c>
      <c r="I5350" s="58" t="s">
        <v>25</v>
      </c>
      <c r="J5350" s="58" t="s">
        <v>25</v>
      </c>
      <c r="K5350" s="57" t="s">
        <v>7671</v>
      </c>
      <c r="L5350" s="184">
        <v>0</v>
      </c>
      <c r="M5350" s="185">
        <v>40</v>
      </c>
      <c r="N5350" s="186">
        <v>40</v>
      </c>
      <c r="O5350" s="187">
        <f t="shared" si="649"/>
        <v>0</v>
      </c>
      <c r="P5350" s="59">
        <f t="shared" si="650"/>
        <v>100</v>
      </c>
    </row>
    <row r="5351" spans="1:16" s="2" customFormat="1" ht="28.5" outlineLevel="2" x14ac:dyDescent="0.2">
      <c r="A5351" s="217">
        <f t="shared" si="647"/>
        <v>5348</v>
      </c>
      <c r="B5351" s="57" t="s">
        <v>7672</v>
      </c>
      <c r="C5351" s="58" t="s">
        <v>6234</v>
      </c>
      <c r="D5351" s="58" t="s">
        <v>6201</v>
      </c>
      <c r="E5351" s="58" t="s">
        <v>25</v>
      </c>
      <c r="F5351" s="58" t="s">
        <v>134</v>
      </c>
      <c r="G5351" s="58" t="s">
        <v>86</v>
      </c>
      <c r="H5351" s="58" t="s">
        <v>7622</v>
      </c>
      <c r="I5351" s="58" t="s">
        <v>25</v>
      </c>
      <c r="J5351" s="58" t="s">
        <v>25</v>
      </c>
      <c r="K5351" s="57" t="s">
        <v>7673</v>
      </c>
      <c r="L5351" s="184">
        <v>0</v>
      </c>
      <c r="M5351" s="185">
        <v>54</v>
      </c>
      <c r="N5351" s="186">
        <v>54</v>
      </c>
      <c r="O5351" s="187">
        <f t="shared" si="649"/>
        <v>0</v>
      </c>
      <c r="P5351" s="59">
        <f t="shared" si="650"/>
        <v>100</v>
      </c>
    </row>
    <row r="5352" spans="1:16" s="2" customFormat="1" ht="28.5" outlineLevel="2" x14ac:dyDescent="0.2">
      <c r="A5352" s="217">
        <f t="shared" si="647"/>
        <v>5349</v>
      </c>
      <c r="B5352" s="57" t="s">
        <v>7674</v>
      </c>
      <c r="C5352" s="58" t="s">
        <v>6234</v>
      </c>
      <c r="D5352" s="58" t="s">
        <v>6201</v>
      </c>
      <c r="E5352" s="58" t="s">
        <v>25</v>
      </c>
      <c r="F5352" s="58" t="s">
        <v>134</v>
      </c>
      <c r="G5352" s="58" t="s">
        <v>86</v>
      </c>
      <c r="H5352" s="58" t="s">
        <v>7622</v>
      </c>
      <c r="I5352" s="58" t="s">
        <v>25</v>
      </c>
      <c r="J5352" s="58" t="s">
        <v>25</v>
      </c>
      <c r="K5352" s="57" t="s">
        <v>7675</v>
      </c>
      <c r="L5352" s="184">
        <v>0</v>
      </c>
      <c r="M5352" s="185">
        <v>30</v>
      </c>
      <c r="N5352" s="186">
        <v>30</v>
      </c>
      <c r="O5352" s="187">
        <f t="shared" si="649"/>
        <v>0</v>
      </c>
      <c r="P5352" s="59">
        <f t="shared" si="650"/>
        <v>100</v>
      </c>
    </row>
    <row r="5353" spans="1:16" s="2" customFormat="1" ht="28.5" outlineLevel="2" x14ac:dyDescent="0.2">
      <c r="A5353" s="217">
        <f t="shared" si="647"/>
        <v>5350</v>
      </c>
      <c r="B5353" s="57" t="s">
        <v>7676</v>
      </c>
      <c r="C5353" s="58" t="s">
        <v>6234</v>
      </c>
      <c r="D5353" s="58" t="s">
        <v>6201</v>
      </c>
      <c r="E5353" s="58" t="s">
        <v>25</v>
      </c>
      <c r="F5353" s="58" t="s">
        <v>134</v>
      </c>
      <c r="G5353" s="58" t="s">
        <v>86</v>
      </c>
      <c r="H5353" s="58" t="s">
        <v>7622</v>
      </c>
      <c r="I5353" s="58" t="s">
        <v>25</v>
      </c>
      <c r="J5353" s="58" t="s">
        <v>25</v>
      </c>
      <c r="K5353" s="57" t="s">
        <v>7677</v>
      </c>
      <c r="L5353" s="184">
        <v>0</v>
      </c>
      <c r="M5353" s="185">
        <v>70</v>
      </c>
      <c r="N5353" s="186">
        <v>70</v>
      </c>
      <c r="O5353" s="187">
        <f t="shared" si="649"/>
        <v>0</v>
      </c>
      <c r="P5353" s="59">
        <f t="shared" si="650"/>
        <v>100</v>
      </c>
    </row>
    <row r="5354" spans="1:16" s="2" customFormat="1" ht="28.5" outlineLevel="2" x14ac:dyDescent="0.2">
      <c r="A5354" s="217">
        <f t="shared" si="647"/>
        <v>5351</v>
      </c>
      <c r="B5354" s="57" t="s">
        <v>7678</v>
      </c>
      <c r="C5354" s="58" t="s">
        <v>6234</v>
      </c>
      <c r="D5354" s="58" t="s">
        <v>6201</v>
      </c>
      <c r="E5354" s="58" t="s">
        <v>25</v>
      </c>
      <c r="F5354" s="58" t="s">
        <v>134</v>
      </c>
      <c r="G5354" s="58" t="s">
        <v>86</v>
      </c>
      <c r="H5354" s="58" t="s">
        <v>7622</v>
      </c>
      <c r="I5354" s="58" t="s">
        <v>25</v>
      </c>
      <c r="J5354" s="58" t="s">
        <v>25</v>
      </c>
      <c r="K5354" s="57" t="s">
        <v>7679</v>
      </c>
      <c r="L5354" s="184">
        <v>0</v>
      </c>
      <c r="M5354" s="185">
        <v>30</v>
      </c>
      <c r="N5354" s="186">
        <v>30</v>
      </c>
      <c r="O5354" s="187">
        <f t="shared" si="649"/>
        <v>0</v>
      </c>
      <c r="P5354" s="59">
        <f t="shared" si="650"/>
        <v>100</v>
      </c>
    </row>
    <row r="5355" spans="1:16" s="2" customFormat="1" ht="28.5" outlineLevel="2" x14ac:dyDescent="0.2">
      <c r="A5355" s="217">
        <f t="shared" si="647"/>
        <v>5352</v>
      </c>
      <c r="B5355" s="57" t="s">
        <v>7680</v>
      </c>
      <c r="C5355" s="58" t="s">
        <v>6234</v>
      </c>
      <c r="D5355" s="58" t="s">
        <v>6201</v>
      </c>
      <c r="E5355" s="58" t="s">
        <v>25</v>
      </c>
      <c r="F5355" s="58" t="s">
        <v>134</v>
      </c>
      <c r="G5355" s="58" t="s">
        <v>86</v>
      </c>
      <c r="H5355" s="58" t="s">
        <v>7622</v>
      </c>
      <c r="I5355" s="58" t="s">
        <v>25</v>
      </c>
      <c r="J5355" s="58" t="s">
        <v>25</v>
      </c>
      <c r="K5355" s="57" t="s">
        <v>7681</v>
      </c>
      <c r="L5355" s="184">
        <v>0</v>
      </c>
      <c r="M5355" s="185">
        <v>69</v>
      </c>
      <c r="N5355" s="186">
        <v>69</v>
      </c>
      <c r="O5355" s="187">
        <f t="shared" si="649"/>
        <v>0</v>
      </c>
      <c r="P5355" s="59">
        <f t="shared" si="650"/>
        <v>100</v>
      </c>
    </row>
    <row r="5356" spans="1:16" s="2" customFormat="1" ht="28.5" outlineLevel="2" x14ac:dyDescent="0.2">
      <c r="A5356" s="217">
        <f t="shared" si="647"/>
        <v>5353</v>
      </c>
      <c r="B5356" s="57" t="s">
        <v>7682</v>
      </c>
      <c r="C5356" s="58" t="s">
        <v>6234</v>
      </c>
      <c r="D5356" s="58" t="s">
        <v>6201</v>
      </c>
      <c r="E5356" s="58" t="s">
        <v>2621</v>
      </c>
      <c r="F5356" s="58" t="s">
        <v>134</v>
      </c>
      <c r="G5356" s="58" t="s">
        <v>103</v>
      </c>
      <c r="H5356" s="58" t="s">
        <v>7622</v>
      </c>
      <c r="I5356" s="58" t="s">
        <v>25</v>
      </c>
      <c r="J5356" s="58" t="s">
        <v>25</v>
      </c>
      <c r="K5356" s="57" t="s">
        <v>7683</v>
      </c>
      <c r="L5356" s="184">
        <v>0</v>
      </c>
      <c r="M5356" s="185">
        <v>30</v>
      </c>
      <c r="N5356" s="186">
        <v>30</v>
      </c>
      <c r="O5356" s="187">
        <f t="shared" si="649"/>
        <v>0</v>
      </c>
      <c r="P5356" s="59">
        <f t="shared" si="650"/>
        <v>100</v>
      </c>
    </row>
    <row r="5357" spans="1:16" s="2" customFormat="1" ht="14.25" customHeight="1" outlineLevel="2" x14ac:dyDescent="0.2">
      <c r="A5357" s="217">
        <f t="shared" si="647"/>
        <v>5354</v>
      </c>
      <c r="B5357" s="57" t="s">
        <v>7684</v>
      </c>
      <c r="C5357" s="58" t="s">
        <v>6234</v>
      </c>
      <c r="D5357" s="58" t="s">
        <v>6201</v>
      </c>
      <c r="E5357" s="58" t="s">
        <v>2772</v>
      </c>
      <c r="F5357" s="58" t="s">
        <v>134</v>
      </c>
      <c r="G5357" s="58" t="s">
        <v>103</v>
      </c>
      <c r="H5357" s="58" t="s">
        <v>7622</v>
      </c>
      <c r="I5357" s="58" t="s">
        <v>25</v>
      </c>
      <c r="J5357" s="58" t="s">
        <v>25</v>
      </c>
      <c r="K5357" s="57" t="s">
        <v>7685</v>
      </c>
      <c r="L5357" s="184">
        <v>0</v>
      </c>
      <c r="M5357" s="185">
        <v>30</v>
      </c>
      <c r="N5357" s="186">
        <v>30</v>
      </c>
      <c r="O5357" s="187">
        <f t="shared" si="649"/>
        <v>0</v>
      </c>
      <c r="P5357" s="59">
        <f t="shared" si="650"/>
        <v>100</v>
      </c>
    </row>
    <row r="5358" spans="1:16" s="2" customFormat="1" ht="28.5" outlineLevel="2" x14ac:dyDescent="0.2">
      <c r="A5358" s="217">
        <f t="shared" si="647"/>
        <v>5355</v>
      </c>
      <c r="B5358" s="57" t="s">
        <v>7686</v>
      </c>
      <c r="C5358" s="58" t="s">
        <v>6234</v>
      </c>
      <c r="D5358" s="58" t="s">
        <v>6201</v>
      </c>
      <c r="E5358" s="58" t="s">
        <v>6054</v>
      </c>
      <c r="F5358" s="58" t="s">
        <v>134</v>
      </c>
      <c r="G5358" s="58" t="s">
        <v>103</v>
      </c>
      <c r="H5358" s="58" t="s">
        <v>7622</v>
      </c>
      <c r="I5358" s="58" t="s">
        <v>25</v>
      </c>
      <c r="J5358" s="58" t="s">
        <v>25</v>
      </c>
      <c r="K5358" s="57" t="s">
        <v>7687</v>
      </c>
      <c r="L5358" s="184">
        <v>0</v>
      </c>
      <c r="M5358" s="185">
        <v>35</v>
      </c>
      <c r="N5358" s="186">
        <v>35</v>
      </c>
      <c r="O5358" s="187">
        <f t="shared" si="649"/>
        <v>0</v>
      </c>
      <c r="P5358" s="59">
        <f t="shared" si="650"/>
        <v>100</v>
      </c>
    </row>
    <row r="5359" spans="1:16" s="2" customFormat="1" ht="28.5" outlineLevel="2" x14ac:dyDescent="0.2">
      <c r="A5359" s="217">
        <f t="shared" si="647"/>
        <v>5356</v>
      </c>
      <c r="B5359" s="57" t="s">
        <v>7688</v>
      </c>
      <c r="C5359" s="58" t="s">
        <v>6234</v>
      </c>
      <c r="D5359" s="58" t="s">
        <v>6201</v>
      </c>
      <c r="E5359" s="58" t="s">
        <v>7689</v>
      </c>
      <c r="F5359" s="58" t="s">
        <v>134</v>
      </c>
      <c r="G5359" s="58" t="s">
        <v>103</v>
      </c>
      <c r="H5359" s="58" t="s">
        <v>7622</v>
      </c>
      <c r="I5359" s="58" t="s">
        <v>25</v>
      </c>
      <c r="J5359" s="58" t="s">
        <v>25</v>
      </c>
      <c r="K5359" s="57" t="s">
        <v>7690</v>
      </c>
      <c r="L5359" s="184">
        <v>0</v>
      </c>
      <c r="M5359" s="185">
        <v>30</v>
      </c>
      <c r="N5359" s="186">
        <v>30</v>
      </c>
      <c r="O5359" s="187">
        <f t="shared" si="649"/>
        <v>0</v>
      </c>
      <c r="P5359" s="59">
        <f t="shared" si="650"/>
        <v>100</v>
      </c>
    </row>
    <row r="5360" spans="1:16" s="2" customFormat="1" ht="28.5" outlineLevel="2" x14ac:dyDescent="0.2">
      <c r="A5360" s="217">
        <f t="shared" si="647"/>
        <v>5357</v>
      </c>
      <c r="B5360" s="57" t="s">
        <v>7691</v>
      </c>
      <c r="C5360" s="58" t="s">
        <v>6234</v>
      </c>
      <c r="D5360" s="58" t="s">
        <v>6201</v>
      </c>
      <c r="E5360" s="58" t="s">
        <v>7523</v>
      </c>
      <c r="F5360" s="58" t="s">
        <v>134</v>
      </c>
      <c r="G5360" s="58" t="s">
        <v>103</v>
      </c>
      <c r="H5360" s="58" t="s">
        <v>7622</v>
      </c>
      <c r="I5360" s="58" t="s">
        <v>25</v>
      </c>
      <c r="J5360" s="58" t="s">
        <v>25</v>
      </c>
      <c r="K5360" s="57" t="s">
        <v>7692</v>
      </c>
      <c r="L5360" s="184">
        <v>0</v>
      </c>
      <c r="M5360" s="185">
        <v>30</v>
      </c>
      <c r="N5360" s="186">
        <v>30</v>
      </c>
      <c r="O5360" s="187">
        <f t="shared" si="649"/>
        <v>0</v>
      </c>
      <c r="P5360" s="59">
        <f t="shared" si="650"/>
        <v>100</v>
      </c>
    </row>
    <row r="5361" spans="1:16" s="2" customFormat="1" ht="28.5" outlineLevel="2" x14ac:dyDescent="0.2">
      <c r="A5361" s="217">
        <f t="shared" si="647"/>
        <v>5358</v>
      </c>
      <c r="B5361" s="57" t="s">
        <v>7693</v>
      </c>
      <c r="C5361" s="58" t="s">
        <v>6234</v>
      </c>
      <c r="D5361" s="58" t="s">
        <v>6201</v>
      </c>
      <c r="E5361" s="58" t="s">
        <v>2746</v>
      </c>
      <c r="F5361" s="58" t="s">
        <v>134</v>
      </c>
      <c r="G5361" s="58" t="s">
        <v>103</v>
      </c>
      <c r="H5361" s="58" t="s">
        <v>7622</v>
      </c>
      <c r="I5361" s="58" t="s">
        <v>25</v>
      </c>
      <c r="J5361" s="58" t="s">
        <v>25</v>
      </c>
      <c r="K5361" s="57" t="s">
        <v>7694</v>
      </c>
      <c r="L5361" s="184">
        <v>0</v>
      </c>
      <c r="M5361" s="185">
        <v>30</v>
      </c>
      <c r="N5361" s="186">
        <v>30</v>
      </c>
      <c r="O5361" s="187">
        <f t="shared" si="649"/>
        <v>0</v>
      </c>
      <c r="P5361" s="59">
        <f t="shared" si="650"/>
        <v>100</v>
      </c>
    </row>
    <row r="5362" spans="1:16" s="2" customFormat="1" ht="28.5" outlineLevel="2" x14ac:dyDescent="0.2">
      <c r="A5362" s="217">
        <f t="shared" si="647"/>
        <v>5359</v>
      </c>
      <c r="B5362" s="57" t="s">
        <v>7695</v>
      </c>
      <c r="C5362" s="58" t="s">
        <v>6234</v>
      </c>
      <c r="D5362" s="58" t="s">
        <v>6201</v>
      </c>
      <c r="E5362" s="58" t="s">
        <v>125</v>
      </c>
      <c r="F5362" s="58" t="s">
        <v>134</v>
      </c>
      <c r="G5362" s="58" t="s">
        <v>103</v>
      </c>
      <c r="H5362" s="58" t="s">
        <v>7622</v>
      </c>
      <c r="I5362" s="58" t="s">
        <v>25</v>
      </c>
      <c r="J5362" s="58" t="s">
        <v>25</v>
      </c>
      <c r="K5362" s="57" t="s">
        <v>7696</v>
      </c>
      <c r="L5362" s="184">
        <v>0</v>
      </c>
      <c r="M5362" s="185">
        <v>40</v>
      </c>
      <c r="N5362" s="186">
        <v>40</v>
      </c>
      <c r="O5362" s="187">
        <f t="shared" si="649"/>
        <v>0</v>
      </c>
      <c r="P5362" s="59">
        <f t="shared" si="650"/>
        <v>100</v>
      </c>
    </row>
    <row r="5363" spans="1:16" s="2" customFormat="1" ht="28.5" outlineLevel="2" x14ac:dyDescent="0.2">
      <c r="A5363" s="217">
        <f t="shared" si="647"/>
        <v>5360</v>
      </c>
      <c r="B5363" s="57" t="s">
        <v>7697</v>
      </c>
      <c r="C5363" s="58" t="s">
        <v>6234</v>
      </c>
      <c r="D5363" s="58" t="s">
        <v>6201</v>
      </c>
      <c r="E5363" s="58" t="s">
        <v>2112</v>
      </c>
      <c r="F5363" s="58" t="s">
        <v>134</v>
      </c>
      <c r="G5363" s="58" t="s">
        <v>103</v>
      </c>
      <c r="H5363" s="58" t="s">
        <v>7622</v>
      </c>
      <c r="I5363" s="58" t="s">
        <v>25</v>
      </c>
      <c r="J5363" s="58" t="s">
        <v>25</v>
      </c>
      <c r="K5363" s="57" t="s">
        <v>7698</v>
      </c>
      <c r="L5363" s="184">
        <v>0</v>
      </c>
      <c r="M5363" s="185">
        <v>80</v>
      </c>
      <c r="N5363" s="186">
        <v>80</v>
      </c>
      <c r="O5363" s="187">
        <f t="shared" si="649"/>
        <v>0</v>
      </c>
      <c r="P5363" s="59">
        <f t="shared" si="650"/>
        <v>100</v>
      </c>
    </row>
    <row r="5364" spans="1:16" s="2" customFormat="1" ht="28.5" outlineLevel="2" x14ac:dyDescent="0.2">
      <c r="A5364" s="217">
        <f t="shared" si="647"/>
        <v>5361</v>
      </c>
      <c r="B5364" s="57" t="s">
        <v>7699</v>
      </c>
      <c r="C5364" s="58" t="s">
        <v>6234</v>
      </c>
      <c r="D5364" s="58" t="s">
        <v>6201</v>
      </c>
      <c r="E5364" s="58" t="s">
        <v>25</v>
      </c>
      <c r="F5364" s="58" t="s">
        <v>3790</v>
      </c>
      <c r="G5364" s="58" t="s">
        <v>159</v>
      </c>
      <c r="H5364" s="58" t="s">
        <v>7622</v>
      </c>
      <c r="I5364" s="58" t="s">
        <v>25</v>
      </c>
      <c r="J5364" s="58" t="s">
        <v>25</v>
      </c>
      <c r="K5364" s="57" t="s">
        <v>7700</v>
      </c>
      <c r="L5364" s="184">
        <v>0</v>
      </c>
      <c r="M5364" s="185">
        <v>50</v>
      </c>
      <c r="N5364" s="186">
        <v>50</v>
      </c>
      <c r="O5364" s="187">
        <f t="shared" si="649"/>
        <v>0</v>
      </c>
      <c r="P5364" s="59">
        <f t="shared" si="650"/>
        <v>100</v>
      </c>
    </row>
    <row r="5365" spans="1:16" s="2" customFormat="1" ht="28.5" outlineLevel="2" x14ac:dyDescent="0.2">
      <c r="A5365" s="217">
        <f t="shared" si="647"/>
        <v>5362</v>
      </c>
      <c r="B5365" s="57" t="s">
        <v>7701</v>
      </c>
      <c r="C5365" s="58" t="s">
        <v>6234</v>
      </c>
      <c r="D5365" s="58" t="s">
        <v>6201</v>
      </c>
      <c r="E5365" s="58" t="s">
        <v>2112</v>
      </c>
      <c r="F5365" s="58" t="s">
        <v>3790</v>
      </c>
      <c r="G5365" s="58" t="s">
        <v>103</v>
      </c>
      <c r="H5365" s="58" t="s">
        <v>7622</v>
      </c>
      <c r="I5365" s="58" t="s">
        <v>25</v>
      </c>
      <c r="J5365" s="58" t="s">
        <v>25</v>
      </c>
      <c r="K5365" s="57" t="s">
        <v>7702</v>
      </c>
      <c r="L5365" s="184">
        <v>0</v>
      </c>
      <c r="M5365" s="185">
        <v>50</v>
      </c>
      <c r="N5365" s="186">
        <v>50</v>
      </c>
      <c r="O5365" s="187">
        <f t="shared" si="649"/>
        <v>0</v>
      </c>
      <c r="P5365" s="59">
        <f t="shared" si="650"/>
        <v>100</v>
      </c>
    </row>
    <row r="5366" spans="1:16" s="2" customFormat="1" ht="14.25" customHeight="1" outlineLevel="2" x14ac:dyDescent="0.2">
      <c r="A5366" s="217">
        <f t="shared" si="647"/>
        <v>5363</v>
      </c>
      <c r="B5366" s="57" t="s">
        <v>7703</v>
      </c>
      <c r="C5366" s="58" t="s">
        <v>6234</v>
      </c>
      <c r="D5366" s="58" t="s">
        <v>6201</v>
      </c>
      <c r="E5366" s="58" t="s">
        <v>25</v>
      </c>
      <c r="F5366" s="58" t="s">
        <v>3795</v>
      </c>
      <c r="G5366" s="58" t="s">
        <v>86</v>
      </c>
      <c r="H5366" s="58" t="s">
        <v>7622</v>
      </c>
      <c r="I5366" s="58" t="s">
        <v>25</v>
      </c>
      <c r="J5366" s="58" t="s">
        <v>25</v>
      </c>
      <c r="K5366" s="57" t="s">
        <v>7704</v>
      </c>
      <c r="L5366" s="184">
        <v>0</v>
      </c>
      <c r="M5366" s="185">
        <v>30</v>
      </c>
      <c r="N5366" s="186">
        <v>30</v>
      </c>
      <c r="O5366" s="187">
        <f t="shared" si="649"/>
        <v>0</v>
      </c>
      <c r="P5366" s="59">
        <f t="shared" si="650"/>
        <v>100</v>
      </c>
    </row>
    <row r="5367" spans="1:16" s="2" customFormat="1" ht="28.5" outlineLevel="2" x14ac:dyDescent="0.2">
      <c r="A5367" s="217">
        <f t="shared" si="647"/>
        <v>5364</v>
      </c>
      <c r="B5367" s="57" t="s">
        <v>7705</v>
      </c>
      <c r="C5367" s="58" t="s">
        <v>6234</v>
      </c>
      <c r="D5367" s="58" t="s">
        <v>6201</v>
      </c>
      <c r="E5367" s="58" t="s">
        <v>25</v>
      </c>
      <c r="F5367" s="58" t="s">
        <v>26</v>
      </c>
      <c r="G5367" s="58" t="s">
        <v>89</v>
      </c>
      <c r="H5367" s="58" t="s">
        <v>7622</v>
      </c>
      <c r="I5367" s="58" t="s">
        <v>25</v>
      </c>
      <c r="J5367" s="58" t="s">
        <v>25</v>
      </c>
      <c r="K5367" s="57" t="s">
        <v>7706</v>
      </c>
      <c r="L5367" s="184">
        <v>0</v>
      </c>
      <c r="M5367" s="185">
        <v>30</v>
      </c>
      <c r="N5367" s="186">
        <v>0</v>
      </c>
      <c r="O5367" s="187">
        <f t="shared" si="649"/>
        <v>-30</v>
      </c>
      <c r="P5367" s="59">
        <f t="shared" si="650"/>
        <v>0</v>
      </c>
    </row>
    <row r="5368" spans="1:16" s="2" customFormat="1" ht="28.5" outlineLevel="2" x14ac:dyDescent="0.2">
      <c r="A5368" s="217">
        <f t="shared" si="647"/>
        <v>5365</v>
      </c>
      <c r="B5368" s="57" t="s">
        <v>7707</v>
      </c>
      <c r="C5368" s="58" t="s">
        <v>6234</v>
      </c>
      <c r="D5368" s="58" t="s">
        <v>6201</v>
      </c>
      <c r="E5368" s="58" t="s">
        <v>25</v>
      </c>
      <c r="F5368" s="58" t="s">
        <v>26</v>
      </c>
      <c r="G5368" s="58" t="s">
        <v>86</v>
      </c>
      <c r="H5368" s="58" t="s">
        <v>7622</v>
      </c>
      <c r="I5368" s="58" t="s">
        <v>25</v>
      </c>
      <c r="J5368" s="58" t="s">
        <v>25</v>
      </c>
      <c r="K5368" s="57" t="s">
        <v>7708</v>
      </c>
      <c r="L5368" s="184">
        <v>0</v>
      </c>
      <c r="M5368" s="185">
        <v>50</v>
      </c>
      <c r="N5368" s="186">
        <v>50</v>
      </c>
      <c r="O5368" s="187">
        <f t="shared" si="649"/>
        <v>0</v>
      </c>
      <c r="P5368" s="59">
        <f t="shared" si="650"/>
        <v>100</v>
      </c>
    </row>
    <row r="5369" spans="1:16" s="2" customFormat="1" ht="28.5" outlineLevel="2" x14ac:dyDescent="0.2">
      <c r="A5369" s="217">
        <f t="shared" si="647"/>
        <v>5366</v>
      </c>
      <c r="B5369" s="57" t="s">
        <v>7709</v>
      </c>
      <c r="C5369" s="58" t="s">
        <v>6234</v>
      </c>
      <c r="D5369" s="58" t="s">
        <v>6201</v>
      </c>
      <c r="E5369" s="58" t="s">
        <v>25</v>
      </c>
      <c r="F5369" s="58" t="s">
        <v>26</v>
      </c>
      <c r="G5369" s="58" t="s">
        <v>86</v>
      </c>
      <c r="H5369" s="58" t="s">
        <v>7622</v>
      </c>
      <c r="I5369" s="58" t="s">
        <v>25</v>
      </c>
      <c r="J5369" s="58" t="s">
        <v>25</v>
      </c>
      <c r="K5369" s="57" t="s">
        <v>7710</v>
      </c>
      <c r="L5369" s="184">
        <v>0</v>
      </c>
      <c r="M5369" s="185">
        <v>30</v>
      </c>
      <c r="N5369" s="186">
        <v>30</v>
      </c>
      <c r="O5369" s="187">
        <f t="shared" si="649"/>
        <v>0</v>
      </c>
      <c r="P5369" s="59">
        <f t="shared" si="650"/>
        <v>100</v>
      </c>
    </row>
    <row r="5370" spans="1:16" s="2" customFormat="1" ht="28.5" outlineLevel="2" x14ac:dyDescent="0.2">
      <c r="A5370" s="217">
        <f t="shared" si="647"/>
        <v>5367</v>
      </c>
      <c r="B5370" s="57" t="s">
        <v>7711</v>
      </c>
      <c r="C5370" s="58" t="s">
        <v>6234</v>
      </c>
      <c r="D5370" s="58" t="s">
        <v>6201</v>
      </c>
      <c r="E5370" s="58" t="s">
        <v>25</v>
      </c>
      <c r="F5370" s="58" t="s">
        <v>26</v>
      </c>
      <c r="G5370" s="58" t="s">
        <v>86</v>
      </c>
      <c r="H5370" s="58" t="s">
        <v>7622</v>
      </c>
      <c r="I5370" s="58" t="s">
        <v>25</v>
      </c>
      <c r="J5370" s="58" t="s">
        <v>25</v>
      </c>
      <c r="K5370" s="57" t="s">
        <v>7712</v>
      </c>
      <c r="L5370" s="184">
        <v>0</v>
      </c>
      <c r="M5370" s="185">
        <v>30</v>
      </c>
      <c r="N5370" s="186">
        <v>30</v>
      </c>
      <c r="O5370" s="187">
        <f t="shared" si="649"/>
        <v>0</v>
      </c>
      <c r="P5370" s="59">
        <f t="shared" si="650"/>
        <v>100</v>
      </c>
    </row>
    <row r="5371" spans="1:16" s="2" customFormat="1" ht="14.25" customHeight="1" outlineLevel="2" x14ac:dyDescent="0.2">
      <c r="A5371" s="217">
        <f t="shared" si="647"/>
        <v>5368</v>
      </c>
      <c r="B5371" s="57" t="s">
        <v>7713</v>
      </c>
      <c r="C5371" s="58" t="s">
        <v>6234</v>
      </c>
      <c r="D5371" s="58" t="s">
        <v>6201</v>
      </c>
      <c r="E5371" s="58" t="s">
        <v>25</v>
      </c>
      <c r="F5371" s="58" t="s">
        <v>26</v>
      </c>
      <c r="G5371" s="58" t="s">
        <v>86</v>
      </c>
      <c r="H5371" s="58" t="s">
        <v>7622</v>
      </c>
      <c r="I5371" s="58" t="s">
        <v>25</v>
      </c>
      <c r="J5371" s="58" t="s">
        <v>25</v>
      </c>
      <c r="K5371" s="57" t="s">
        <v>7714</v>
      </c>
      <c r="L5371" s="184">
        <v>0</v>
      </c>
      <c r="M5371" s="185">
        <v>35</v>
      </c>
      <c r="N5371" s="186">
        <v>35</v>
      </c>
      <c r="O5371" s="187">
        <f t="shared" si="649"/>
        <v>0</v>
      </c>
      <c r="P5371" s="59">
        <f t="shared" si="650"/>
        <v>100</v>
      </c>
    </row>
    <row r="5372" spans="1:16" s="2" customFormat="1" ht="28.5" outlineLevel="2" x14ac:dyDescent="0.2">
      <c r="A5372" s="217">
        <f t="shared" si="647"/>
        <v>5369</v>
      </c>
      <c r="B5372" s="57" t="s">
        <v>7715</v>
      </c>
      <c r="C5372" s="58" t="s">
        <v>6234</v>
      </c>
      <c r="D5372" s="58" t="s">
        <v>6201</v>
      </c>
      <c r="E5372" s="58" t="s">
        <v>25</v>
      </c>
      <c r="F5372" s="58" t="s">
        <v>26</v>
      </c>
      <c r="G5372" s="58" t="s">
        <v>86</v>
      </c>
      <c r="H5372" s="58" t="s">
        <v>7622</v>
      </c>
      <c r="I5372" s="58" t="s">
        <v>25</v>
      </c>
      <c r="J5372" s="58" t="s">
        <v>25</v>
      </c>
      <c r="K5372" s="57" t="s">
        <v>7716</v>
      </c>
      <c r="L5372" s="184">
        <v>0</v>
      </c>
      <c r="M5372" s="185">
        <v>30</v>
      </c>
      <c r="N5372" s="186">
        <v>30</v>
      </c>
      <c r="O5372" s="187">
        <f t="shared" si="649"/>
        <v>0</v>
      </c>
      <c r="P5372" s="59">
        <f t="shared" si="650"/>
        <v>100</v>
      </c>
    </row>
    <row r="5373" spans="1:16" s="2" customFormat="1" ht="28.5" outlineLevel="2" x14ac:dyDescent="0.2">
      <c r="A5373" s="217">
        <f t="shared" si="647"/>
        <v>5370</v>
      </c>
      <c r="B5373" s="57" t="s">
        <v>7717</v>
      </c>
      <c r="C5373" s="58" t="s">
        <v>6234</v>
      </c>
      <c r="D5373" s="58" t="s">
        <v>6201</v>
      </c>
      <c r="E5373" s="58" t="s">
        <v>25</v>
      </c>
      <c r="F5373" s="58" t="s">
        <v>26</v>
      </c>
      <c r="G5373" s="58" t="s">
        <v>86</v>
      </c>
      <c r="H5373" s="58" t="s">
        <v>7622</v>
      </c>
      <c r="I5373" s="58" t="s">
        <v>25</v>
      </c>
      <c r="J5373" s="58" t="s">
        <v>25</v>
      </c>
      <c r="K5373" s="57" t="s">
        <v>7718</v>
      </c>
      <c r="L5373" s="184">
        <v>0</v>
      </c>
      <c r="M5373" s="185">
        <v>50</v>
      </c>
      <c r="N5373" s="186">
        <v>50</v>
      </c>
      <c r="O5373" s="187">
        <f t="shared" si="649"/>
        <v>0</v>
      </c>
      <c r="P5373" s="59">
        <f t="shared" si="650"/>
        <v>100</v>
      </c>
    </row>
    <row r="5374" spans="1:16" s="2" customFormat="1" ht="14.25" customHeight="1" outlineLevel="2" x14ac:dyDescent="0.2">
      <c r="A5374" s="217">
        <f t="shared" si="647"/>
        <v>5371</v>
      </c>
      <c r="B5374" s="57" t="s">
        <v>7719</v>
      </c>
      <c r="C5374" s="58" t="s">
        <v>6234</v>
      </c>
      <c r="D5374" s="58" t="s">
        <v>6201</v>
      </c>
      <c r="E5374" s="58" t="s">
        <v>25</v>
      </c>
      <c r="F5374" s="58" t="s">
        <v>26</v>
      </c>
      <c r="G5374" s="58" t="s">
        <v>86</v>
      </c>
      <c r="H5374" s="58" t="s">
        <v>7622</v>
      </c>
      <c r="I5374" s="58" t="s">
        <v>25</v>
      </c>
      <c r="J5374" s="58" t="s">
        <v>25</v>
      </c>
      <c r="K5374" s="57" t="s">
        <v>7720</v>
      </c>
      <c r="L5374" s="184">
        <v>0</v>
      </c>
      <c r="M5374" s="185">
        <v>81</v>
      </c>
      <c r="N5374" s="186">
        <v>81</v>
      </c>
      <c r="O5374" s="187">
        <f t="shared" si="649"/>
        <v>0</v>
      </c>
      <c r="P5374" s="59">
        <f t="shared" si="650"/>
        <v>100</v>
      </c>
    </row>
    <row r="5375" spans="1:16" s="2" customFormat="1" ht="28.5" outlineLevel="2" x14ac:dyDescent="0.2">
      <c r="A5375" s="217">
        <f t="shared" si="647"/>
        <v>5372</v>
      </c>
      <c r="B5375" s="57" t="s">
        <v>7721</v>
      </c>
      <c r="C5375" s="58" t="s">
        <v>6234</v>
      </c>
      <c r="D5375" s="58" t="s">
        <v>6201</v>
      </c>
      <c r="E5375" s="58" t="s">
        <v>25</v>
      </c>
      <c r="F5375" s="58" t="s">
        <v>26</v>
      </c>
      <c r="G5375" s="58" t="s">
        <v>86</v>
      </c>
      <c r="H5375" s="58" t="s">
        <v>7622</v>
      </c>
      <c r="I5375" s="58" t="s">
        <v>25</v>
      </c>
      <c r="J5375" s="58" t="s">
        <v>25</v>
      </c>
      <c r="K5375" s="57" t="s">
        <v>7722</v>
      </c>
      <c r="L5375" s="184">
        <v>0</v>
      </c>
      <c r="M5375" s="185">
        <v>50</v>
      </c>
      <c r="N5375" s="186">
        <v>50</v>
      </c>
      <c r="O5375" s="187">
        <f t="shared" si="649"/>
        <v>0</v>
      </c>
      <c r="P5375" s="59">
        <f t="shared" si="650"/>
        <v>100</v>
      </c>
    </row>
    <row r="5376" spans="1:16" s="2" customFormat="1" ht="28.5" outlineLevel="2" x14ac:dyDescent="0.2">
      <c r="A5376" s="217">
        <f t="shared" si="647"/>
        <v>5373</v>
      </c>
      <c r="B5376" s="57" t="s">
        <v>7723</v>
      </c>
      <c r="C5376" s="58" t="s">
        <v>6234</v>
      </c>
      <c r="D5376" s="58" t="s">
        <v>6201</v>
      </c>
      <c r="E5376" s="58" t="s">
        <v>5107</v>
      </c>
      <c r="F5376" s="58" t="s">
        <v>26</v>
      </c>
      <c r="G5376" s="58" t="s">
        <v>103</v>
      </c>
      <c r="H5376" s="58" t="s">
        <v>7622</v>
      </c>
      <c r="I5376" s="58" t="s">
        <v>25</v>
      </c>
      <c r="J5376" s="58" t="s">
        <v>25</v>
      </c>
      <c r="K5376" s="57" t="s">
        <v>7724</v>
      </c>
      <c r="L5376" s="184">
        <v>0</v>
      </c>
      <c r="M5376" s="185">
        <v>35</v>
      </c>
      <c r="N5376" s="186">
        <v>35</v>
      </c>
      <c r="O5376" s="187">
        <f t="shared" si="649"/>
        <v>0</v>
      </c>
      <c r="P5376" s="59">
        <f t="shared" si="650"/>
        <v>100</v>
      </c>
    </row>
    <row r="5377" spans="1:16" s="2" customFormat="1" ht="28.5" outlineLevel="2" x14ac:dyDescent="0.2">
      <c r="A5377" s="217">
        <f t="shared" si="647"/>
        <v>5374</v>
      </c>
      <c r="B5377" s="57" t="s">
        <v>7725</v>
      </c>
      <c r="C5377" s="58" t="s">
        <v>6234</v>
      </c>
      <c r="D5377" s="58" t="s">
        <v>6201</v>
      </c>
      <c r="E5377" s="58" t="s">
        <v>5562</v>
      </c>
      <c r="F5377" s="58" t="s">
        <v>26</v>
      </c>
      <c r="G5377" s="58" t="s">
        <v>103</v>
      </c>
      <c r="H5377" s="58" t="s">
        <v>7622</v>
      </c>
      <c r="I5377" s="58" t="s">
        <v>25</v>
      </c>
      <c r="J5377" s="58" t="s">
        <v>25</v>
      </c>
      <c r="K5377" s="57" t="s">
        <v>7726</v>
      </c>
      <c r="L5377" s="184">
        <v>0</v>
      </c>
      <c r="M5377" s="185">
        <v>41</v>
      </c>
      <c r="N5377" s="186">
        <v>41</v>
      </c>
      <c r="O5377" s="187">
        <f t="shared" si="649"/>
        <v>0</v>
      </c>
      <c r="P5377" s="59">
        <f t="shared" si="650"/>
        <v>100</v>
      </c>
    </row>
    <row r="5378" spans="1:16" s="2" customFormat="1" ht="28.5" outlineLevel="2" x14ac:dyDescent="0.2">
      <c r="A5378" s="217">
        <f t="shared" si="647"/>
        <v>5375</v>
      </c>
      <c r="B5378" s="57" t="s">
        <v>7727</v>
      </c>
      <c r="C5378" s="58" t="s">
        <v>6234</v>
      </c>
      <c r="D5378" s="58" t="s">
        <v>6201</v>
      </c>
      <c r="E5378" s="58" t="s">
        <v>125</v>
      </c>
      <c r="F5378" s="58" t="s">
        <v>26</v>
      </c>
      <c r="G5378" s="58" t="s">
        <v>103</v>
      </c>
      <c r="H5378" s="58" t="s">
        <v>7622</v>
      </c>
      <c r="I5378" s="58" t="s">
        <v>25</v>
      </c>
      <c r="J5378" s="58" t="s">
        <v>25</v>
      </c>
      <c r="K5378" s="57" t="s">
        <v>7728</v>
      </c>
      <c r="L5378" s="184">
        <v>0</v>
      </c>
      <c r="M5378" s="185">
        <v>40</v>
      </c>
      <c r="N5378" s="186">
        <v>40</v>
      </c>
      <c r="O5378" s="187">
        <f t="shared" si="649"/>
        <v>0</v>
      </c>
      <c r="P5378" s="59">
        <f t="shared" si="650"/>
        <v>100</v>
      </c>
    </row>
    <row r="5379" spans="1:16" s="2" customFormat="1" ht="28.5" outlineLevel="2" x14ac:dyDescent="0.2">
      <c r="A5379" s="217">
        <f t="shared" si="647"/>
        <v>5376</v>
      </c>
      <c r="B5379" s="57" t="s">
        <v>7729</v>
      </c>
      <c r="C5379" s="58" t="s">
        <v>6234</v>
      </c>
      <c r="D5379" s="58" t="s">
        <v>6201</v>
      </c>
      <c r="E5379" s="58" t="s">
        <v>303</v>
      </c>
      <c r="F5379" s="58" t="s">
        <v>26</v>
      </c>
      <c r="G5379" s="58" t="s">
        <v>103</v>
      </c>
      <c r="H5379" s="58" t="s">
        <v>7622</v>
      </c>
      <c r="I5379" s="58" t="s">
        <v>25</v>
      </c>
      <c r="J5379" s="58" t="s">
        <v>25</v>
      </c>
      <c r="K5379" s="57" t="s">
        <v>7730</v>
      </c>
      <c r="L5379" s="184">
        <v>0</v>
      </c>
      <c r="M5379" s="185">
        <v>40</v>
      </c>
      <c r="N5379" s="186">
        <v>40</v>
      </c>
      <c r="O5379" s="187">
        <f t="shared" si="649"/>
        <v>0</v>
      </c>
      <c r="P5379" s="59">
        <f t="shared" si="650"/>
        <v>100</v>
      </c>
    </row>
    <row r="5380" spans="1:16" s="2" customFormat="1" ht="28.5" outlineLevel="2" x14ac:dyDescent="0.2">
      <c r="A5380" s="217">
        <f t="shared" si="647"/>
        <v>5377</v>
      </c>
      <c r="B5380" s="57" t="s">
        <v>7731</v>
      </c>
      <c r="C5380" s="58" t="s">
        <v>6234</v>
      </c>
      <c r="D5380" s="58" t="s">
        <v>6201</v>
      </c>
      <c r="E5380" s="58" t="s">
        <v>2755</v>
      </c>
      <c r="F5380" s="58" t="s">
        <v>26</v>
      </c>
      <c r="G5380" s="58" t="s">
        <v>103</v>
      </c>
      <c r="H5380" s="58" t="s">
        <v>7622</v>
      </c>
      <c r="I5380" s="58" t="s">
        <v>25</v>
      </c>
      <c r="J5380" s="58" t="s">
        <v>25</v>
      </c>
      <c r="K5380" s="57" t="s">
        <v>7732</v>
      </c>
      <c r="L5380" s="184">
        <v>0</v>
      </c>
      <c r="M5380" s="185">
        <v>35</v>
      </c>
      <c r="N5380" s="186">
        <v>35</v>
      </c>
      <c r="O5380" s="187">
        <f t="shared" si="649"/>
        <v>0</v>
      </c>
      <c r="P5380" s="59">
        <f t="shared" si="650"/>
        <v>100</v>
      </c>
    </row>
    <row r="5381" spans="1:16" s="2" customFormat="1" ht="28.5" outlineLevel="2" x14ac:dyDescent="0.2">
      <c r="A5381" s="217">
        <f t="shared" si="647"/>
        <v>5378</v>
      </c>
      <c r="B5381" s="57" t="s">
        <v>7733</v>
      </c>
      <c r="C5381" s="58" t="s">
        <v>6234</v>
      </c>
      <c r="D5381" s="58" t="s">
        <v>6201</v>
      </c>
      <c r="E5381" s="58" t="s">
        <v>145</v>
      </c>
      <c r="F5381" s="58" t="s">
        <v>26</v>
      </c>
      <c r="G5381" s="58" t="s">
        <v>103</v>
      </c>
      <c r="H5381" s="58" t="s">
        <v>7622</v>
      </c>
      <c r="I5381" s="58" t="s">
        <v>25</v>
      </c>
      <c r="J5381" s="58" t="s">
        <v>25</v>
      </c>
      <c r="K5381" s="57" t="s">
        <v>7734</v>
      </c>
      <c r="L5381" s="184">
        <v>0</v>
      </c>
      <c r="M5381" s="185">
        <v>50</v>
      </c>
      <c r="N5381" s="186">
        <v>50</v>
      </c>
      <c r="O5381" s="187">
        <f t="shared" si="649"/>
        <v>0</v>
      </c>
      <c r="P5381" s="59">
        <f t="shared" si="650"/>
        <v>100</v>
      </c>
    </row>
    <row r="5382" spans="1:16" s="2" customFormat="1" ht="28.5" outlineLevel="2" x14ac:dyDescent="0.2">
      <c r="A5382" s="217">
        <f t="shared" ref="A5382:A5445" si="651">A5381+1</f>
        <v>5379</v>
      </c>
      <c r="B5382" s="57" t="s">
        <v>7735</v>
      </c>
      <c r="C5382" s="58" t="s">
        <v>6234</v>
      </c>
      <c r="D5382" s="58" t="s">
        <v>6201</v>
      </c>
      <c r="E5382" s="58" t="s">
        <v>7736</v>
      </c>
      <c r="F5382" s="58" t="s">
        <v>26</v>
      </c>
      <c r="G5382" s="58" t="s">
        <v>5267</v>
      </c>
      <c r="H5382" s="58" t="s">
        <v>7622</v>
      </c>
      <c r="I5382" s="58" t="s">
        <v>25</v>
      </c>
      <c r="J5382" s="58" t="s">
        <v>25</v>
      </c>
      <c r="K5382" s="57" t="s">
        <v>7737</v>
      </c>
      <c r="L5382" s="184">
        <v>0</v>
      </c>
      <c r="M5382" s="185">
        <v>50</v>
      </c>
      <c r="N5382" s="186">
        <v>50</v>
      </c>
      <c r="O5382" s="187">
        <f t="shared" si="649"/>
        <v>0</v>
      </c>
      <c r="P5382" s="59">
        <f t="shared" si="650"/>
        <v>100</v>
      </c>
    </row>
    <row r="5383" spans="1:16" s="2" customFormat="1" ht="28.5" outlineLevel="2" x14ac:dyDescent="0.2">
      <c r="A5383" s="217">
        <f t="shared" si="651"/>
        <v>5380</v>
      </c>
      <c r="B5383" s="57" t="s">
        <v>7738</v>
      </c>
      <c r="C5383" s="58" t="s">
        <v>6234</v>
      </c>
      <c r="D5383" s="58" t="s">
        <v>6201</v>
      </c>
      <c r="E5383" s="58" t="s">
        <v>25</v>
      </c>
      <c r="F5383" s="58" t="s">
        <v>82</v>
      </c>
      <c r="G5383" s="58" t="s">
        <v>86</v>
      </c>
      <c r="H5383" s="58" t="s">
        <v>7622</v>
      </c>
      <c r="I5383" s="58" t="s">
        <v>25</v>
      </c>
      <c r="J5383" s="58" t="s">
        <v>25</v>
      </c>
      <c r="K5383" s="57" t="s">
        <v>7739</v>
      </c>
      <c r="L5383" s="184">
        <v>0</v>
      </c>
      <c r="M5383" s="185">
        <v>55</v>
      </c>
      <c r="N5383" s="186">
        <v>55</v>
      </c>
      <c r="O5383" s="187">
        <f t="shared" si="649"/>
        <v>0</v>
      </c>
      <c r="P5383" s="59">
        <f t="shared" si="650"/>
        <v>100</v>
      </c>
    </row>
    <row r="5384" spans="1:16" s="2" customFormat="1" ht="28.5" outlineLevel="2" x14ac:dyDescent="0.2">
      <c r="A5384" s="217">
        <f t="shared" si="651"/>
        <v>5381</v>
      </c>
      <c r="B5384" s="57" t="s">
        <v>7740</v>
      </c>
      <c r="C5384" s="58" t="s">
        <v>6234</v>
      </c>
      <c r="D5384" s="58" t="s">
        <v>6201</v>
      </c>
      <c r="E5384" s="58" t="s">
        <v>7741</v>
      </c>
      <c r="F5384" s="58" t="s">
        <v>82</v>
      </c>
      <c r="G5384" s="58" t="s">
        <v>103</v>
      </c>
      <c r="H5384" s="58" t="s">
        <v>7622</v>
      </c>
      <c r="I5384" s="58" t="s">
        <v>25</v>
      </c>
      <c r="J5384" s="58" t="s">
        <v>25</v>
      </c>
      <c r="K5384" s="57" t="s">
        <v>7742</v>
      </c>
      <c r="L5384" s="184">
        <v>0</v>
      </c>
      <c r="M5384" s="185">
        <v>70</v>
      </c>
      <c r="N5384" s="186">
        <v>70</v>
      </c>
      <c r="O5384" s="187">
        <f t="shared" si="649"/>
        <v>0</v>
      </c>
      <c r="P5384" s="59">
        <f t="shared" si="650"/>
        <v>100</v>
      </c>
    </row>
    <row r="5385" spans="1:16" s="2" customFormat="1" ht="28.5" outlineLevel="2" x14ac:dyDescent="0.2">
      <c r="A5385" s="217">
        <f t="shared" si="651"/>
        <v>5382</v>
      </c>
      <c r="B5385" s="57" t="s">
        <v>7743</v>
      </c>
      <c r="C5385" s="58" t="s">
        <v>6234</v>
      </c>
      <c r="D5385" s="58" t="s">
        <v>6201</v>
      </c>
      <c r="E5385" s="58" t="s">
        <v>7744</v>
      </c>
      <c r="F5385" s="58" t="s">
        <v>82</v>
      </c>
      <c r="G5385" s="58" t="s">
        <v>103</v>
      </c>
      <c r="H5385" s="58" t="s">
        <v>7622</v>
      </c>
      <c r="I5385" s="58" t="s">
        <v>25</v>
      </c>
      <c r="J5385" s="58" t="s">
        <v>25</v>
      </c>
      <c r="K5385" s="57" t="s">
        <v>7745</v>
      </c>
      <c r="L5385" s="184">
        <v>0</v>
      </c>
      <c r="M5385" s="185">
        <v>30</v>
      </c>
      <c r="N5385" s="186">
        <v>30</v>
      </c>
      <c r="O5385" s="187">
        <f t="shared" si="649"/>
        <v>0</v>
      </c>
      <c r="P5385" s="59">
        <f t="shared" si="650"/>
        <v>100</v>
      </c>
    </row>
    <row r="5386" spans="1:16" s="2" customFormat="1" ht="28.5" outlineLevel="2" x14ac:dyDescent="0.2">
      <c r="A5386" s="217">
        <f t="shared" si="651"/>
        <v>5383</v>
      </c>
      <c r="B5386" s="57" t="s">
        <v>7746</v>
      </c>
      <c r="C5386" s="58" t="s">
        <v>6234</v>
      </c>
      <c r="D5386" s="58" t="s">
        <v>6201</v>
      </c>
      <c r="E5386" s="58" t="s">
        <v>5139</v>
      </c>
      <c r="F5386" s="58" t="s">
        <v>82</v>
      </c>
      <c r="G5386" s="58" t="s">
        <v>103</v>
      </c>
      <c r="H5386" s="58" t="s">
        <v>7622</v>
      </c>
      <c r="I5386" s="58" t="s">
        <v>25</v>
      </c>
      <c r="J5386" s="58" t="s">
        <v>25</v>
      </c>
      <c r="K5386" s="57" t="s">
        <v>7747</v>
      </c>
      <c r="L5386" s="184">
        <v>0</v>
      </c>
      <c r="M5386" s="185">
        <v>31</v>
      </c>
      <c r="N5386" s="186">
        <v>31</v>
      </c>
      <c r="O5386" s="187">
        <f t="shared" si="649"/>
        <v>0</v>
      </c>
      <c r="P5386" s="59">
        <f t="shared" si="650"/>
        <v>100</v>
      </c>
    </row>
    <row r="5387" spans="1:16" s="2" customFormat="1" ht="28.5" outlineLevel="2" x14ac:dyDescent="0.2">
      <c r="A5387" s="217">
        <f t="shared" si="651"/>
        <v>5384</v>
      </c>
      <c r="B5387" s="57" t="s">
        <v>7748</v>
      </c>
      <c r="C5387" s="58" t="s">
        <v>6234</v>
      </c>
      <c r="D5387" s="58" t="s">
        <v>6201</v>
      </c>
      <c r="E5387" s="58" t="s">
        <v>7749</v>
      </c>
      <c r="F5387" s="58" t="s">
        <v>82</v>
      </c>
      <c r="G5387" s="58" t="s">
        <v>103</v>
      </c>
      <c r="H5387" s="58" t="s">
        <v>7622</v>
      </c>
      <c r="I5387" s="58" t="s">
        <v>25</v>
      </c>
      <c r="J5387" s="58" t="s">
        <v>25</v>
      </c>
      <c r="K5387" s="57" t="s">
        <v>7750</v>
      </c>
      <c r="L5387" s="184">
        <v>0</v>
      </c>
      <c r="M5387" s="185">
        <v>30</v>
      </c>
      <c r="N5387" s="186">
        <v>30</v>
      </c>
      <c r="O5387" s="187">
        <f t="shared" si="649"/>
        <v>0</v>
      </c>
      <c r="P5387" s="59">
        <f t="shared" si="650"/>
        <v>100</v>
      </c>
    </row>
    <row r="5388" spans="1:16" s="2" customFormat="1" ht="28.5" outlineLevel="2" x14ac:dyDescent="0.2">
      <c r="A5388" s="217">
        <f t="shared" si="651"/>
        <v>5385</v>
      </c>
      <c r="B5388" s="57" t="s">
        <v>7751</v>
      </c>
      <c r="C5388" s="58" t="s">
        <v>6234</v>
      </c>
      <c r="D5388" s="58" t="s">
        <v>6201</v>
      </c>
      <c r="E5388" s="58" t="s">
        <v>7752</v>
      </c>
      <c r="F5388" s="58" t="s">
        <v>82</v>
      </c>
      <c r="G5388" s="58" t="s">
        <v>103</v>
      </c>
      <c r="H5388" s="58" t="s">
        <v>7622</v>
      </c>
      <c r="I5388" s="58" t="s">
        <v>25</v>
      </c>
      <c r="J5388" s="58" t="s">
        <v>25</v>
      </c>
      <c r="K5388" s="57" t="s">
        <v>7753</v>
      </c>
      <c r="L5388" s="184">
        <v>0</v>
      </c>
      <c r="M5388" s="185">
        <v>30</v>
      </c>
      <c r="N5388" s="186">
        <v>30</v>
      </c>
      <c r="O5388" s="187">
        <f t="shared" ref="O5388:O5394" si="652">N5388-M5388</f>
        <v>0</v>
      </c>
      <c r="P5388" s="59">
        <f t="shared" si="650"/>
        <v>100</v>
      </c>
    </row>
    <row r="5389" spans="1:16" s="2" customFormat="1" ht="28.5" outlineLevel="2" x14ac:dyDescent="0.2">
      <c r="A5389" s="217">
        <f t="shared" si="651"/>
        <v>5386</v>
      </c>
      <c r="B5389" s="57" t="s">
        <v>7754</v>
      </c>
      <c r="C5389" s="58" t="s">
        <v>6234</v>
      </c>
      <c r="D5389" s="58" t="s">
        <v>6201</v>
      </c>
      <c r="E5389" s="58" t="s">
        <v>6345</v>
      </c>
      <c r="F5389" s="58" t="s">
        <v>82</v>
      </c>
      <c r="G5389" s="58" t="s">
        <v>103</v>
      </c>
      <c r="H5389" s="58" t="s">
        <v>7622</v>
      </c>
      <c r="I5389" s="58" t="s">
        <v>25</v>
      </c>
      <c r="J5389" s="58" t="s">
        <v>25</v>
      </c>
      <c r="K5389" s="57" t="s">
        <v>7755</v>
      </c>
      <c r="L5389" s="184">
        <v>0</v>
      </c>
      <c r="M5389" s="185">
        <v>40</v>
      </c>
      <c r="N5389" s="186">
        <v>40</v>
      </c>
      <c r="O5389" s="187">
        <f t="shared" si="652"/>
        <v>0</v>
      </c>
      <c r="P5389" s="59">
        <f t="shared" si="650"/>
        <v>100</v>
      </c>
    </row>
    <row r="5390" spans="1:16" s="2" customFormat="1" ht="28.5" outlineLevel="2" x14ac:dyDescent="0.2">
      <c r="A5390" s="217">
        <f t="shared" si="651"/>
        <v>5387</v>
      </c>
      <c r="B5390" s="57" t="s">
        <v>7756</v>
      </c>
      <c r="C5390" s="58" t="s">
        <v>6234</v>
      </c>
      <c r="D5390" s="58" t="s">
        <v>6201</v>
      </c>
      <c r="E5390" s="58" t="s">
        <v>191</v>
      </c>
      <c r="F5390" s="58" t="s">
        <v>82</v>
      </c>
      <c r="G5390" s="58" t="s">
        <v>103</v>
      </c>
      <c r="H5390" s="58" t="s">
        <v>7622</v>
      </c>
      <c r="I5390" s="58" t="s">
        <v>25</v>
      </c>
      <c r="J5390" s="58" t="s">
        <v>25</v>
      </c>
      <c r="K5390" s="57" t="s">
        <v>7757</v>
      </c>
      <c r="L5390" s="184">
        <v>0</v>
      </c>
      <c r="M5390" s="185">
        <v>30</v>
      </c>
      <c r="N5390" s="186">
        <v>30</v>
      </c>
      <c r="O5390" s="187">
        <f t="shared" si="652"/>
        <v>0</v>
      </c>
      <c r="P5390" s="59">
        <f t="shared" si="650"/>
        <v>100</v>
      </c>
    </row>
    <row r="5391" spans="1:16" s="2" customFormat="1" ht="14.25" customHeight="1" outlineLevel="2" x14ac:dyDescent="0.2">
      <c r="A5391" s="217">
        <f t="shared" si="651"/>
        <v>5388</v>
      </c>
      <c r="B5391" s="57" t="s">
        <v>7758</v>
      </c>
      <c r="C5391" s="58" t="s">
        <v>6234</v>
      </c>
      <c r="D5391" s="58" t="s">
        <v>6201</v>
      </c>
      <c r="E5391" s="58" t="s">
        <v>7759</v>
      </c>
      <c r="F5391" s="58" t="s">
        <v>82</v>
      </c>
      <c r="G5391" s="58" t="s">
        <v>103</v>
      </c>
      <c r="H5391" s="58" t="s">
        <v>7622</v>
      </c>
      <c r="I5391" s="58" t="s">
        <v>25</v>
      </c>
      <c r="J5391" s="58" t="s">
        <v>25</v>
      </c>
      <c r="K5391" s="57" t="s">
        <v>7760</v>
      </c>
      <c r="L5391" s="184">
        <v>0</v>
      </c>
      <c r="M5391" s="185">
        <v>50</v>
      </c>
      <c r="N5391" s="186">
        <v>50</v>
      </c>
      <c r="O5391" s="187">
        <f t="shared" si="652"/>
        <v>0</v>
      </c>
      <c r="P5391" s="59">
        <f t="shared" ref="P5391:P5454" si="653">N5391/M5391*100</f>
        <v>100</v>
      </c>
    </row>
    <row r="5392" spans="1:16" s="2" customFormat="1" ht="28.5" outlineLevel="2" x14ac:dyDescent="0.2">
      <c r="A5392" s="217">
        <f t="shared" si="651"/>
        <v>5389</v>
      </c>
      <c r="B5392" s="57" t="s">
        <v>7761</v>
      </c>
      <c r="C5392" s="58" t="s">
        <v>6234</v>
      </c>
      <c r="D5392" s="58" t="s">
        <v>6201</v>
      </c>
      <c r="E5392" s="58" t="s">
        <v>125</v>
      </c>
      <c r="F5392" s="58" t="s">
        <v>82</v>
      </c>
      <c r="G5392" s="58" t="s">
        <v>103</v>
      </c>
      <c r="H5392" s="58" t="s">
        <v>7622</v>
      </c>
      <c r="I5392" s="58" t="s">
        <v>25</v>
      </c>
      <c r="J5392" s="58" t="s">
        <v>25</v>
      </c>
      <c r="K5392" s="57" t="s">
        <v>7762</v>
      </c>
      <c r="L5392" s="184">
        <v>0</v>
      </c>
      <c r="M5392" s="185">
        <v>40</v>
      </c>
      <c r="N5392" s="186">
        <v>40</v>
      </c>
      <c r="O5392" s="187">
        <f t="shared" si="652"/>
        <v>0</v>
      </c>
      <c r="P5392" s="59">
        <f t="shared" si="653"/>
        <v>100</v>
      </c>
    </row>
    <row r="5393" spans="1:16" s="2" customFormat="1" ht="28.5" outlineLevel="2" x14ac:dyDescent="0.2">
      <c r="A5393" s="217">
        <f t="shared" si="651"/>
        <v>5390</v>
      </c>
      <c r="B5393" s="57" t="s">
        <v>7763</v>
      </c>
      <c r="C5393" s="58" t="s">
        <v>6234</v>
      </c>
      <c r="D5393" s="58" t="s">
        <v>6201</v>
      </c>
      <c r="E5393" s="58" t="s">
        <v>267</v>
      </c>
      <c r="F5393" s="58" t="s">
        <v>82</v>
      </c>
      <c r="G5393" s="58" t="s">
        <v>103</v>
      </c>
      <c r="H5393" s="58" t="s">
        <v>7622</v>
      </c>
      <c r="I5393" s="58" t="s">
        <v>25</v>
      </c>
      <c r="J5393" s="58" t="s">
        <v>25</v>
      </c>
      <c r="K5393" s="57" t="s">
        <v>7764</v>
      </c>
      <c r="L5393" s="184">
        <v>0</v>
      </c>
      <c r="M5393" s="185">
        <v>50</v>
      </c>
      <c r="N5393" s="186">
        <v>50</v>
      </c>
      <c r="O5393" s="187">
        <f t="shared" si="652"/>
        <v>0</v>
      </c>
      <c r="P5393" s="59">
        <f t="shared" si="653"/>
        <v>100</v>
      </c>
    </row>
    <row r="5394" spans="1:16" s="2" customFormat="1" ht="28.5" outlineLevel="2" x14ac:dyDescent="0.2">
      <c r="A5394" s="217">
        <f t="shared" si="651"/>
        <v>5391</v>
      </c>
      <c r="B5394" s="57" t="s">
        <v>7765</v>
      </c>
      <c r="C5394" s="58" t="s">
        <v>6234</v>
      </c>
      <c r="D5394" s="58" t="s">
        <v>6201</v>
      </c>
      <c r="E5394" s="58" t="s">
        <v>2813</v>
      </c>
      <c r="F5394" s="58" t="s">
        <v>82</v>
      </c>
      <c r="G5394" s="58" t="s">
        <v>103</v>
      </c>
      <c r="H5394" s="58" t="s">
        <v>7622</v>
      </c>
      <c r="I5394" s="58" t="s">
        <v>25</v>
      </c>
      <c r="J5394" s="58" t="s">
        <v>25</v>
      </c>
      <c r="K5394" s="57" t="s">
        <v>7766</v>
      </c>
      <c r="L5394" s="184">
        <v>0</v>
      </c>
      <c r="M5394" s="185">
        <v>35</v>
      </c>
      <c r="N5394" s="186">
        <v>35</v>
      </c>
      <c r="O5394" s="187">
        <f t="shared" si="652"/>
        <v>0</v>
      </c>
      <c r="P5394" s="59">
        <f t="shared" si="653"/>
        <v>100</v>
      </c>
    </row>
    <row r="5395" spans="1:16" s="2" customFormat="1" outlineLevel="1" x14ac:dyDescent="0.2">
      <c r="A5395" s="225">
        <f t="shared" si="651"/>
        <v>5392</v>
      </c>
      <c r="B5395" s="82" t="s">
        <v>7767</v>
      </c>
      <c r="C5395" s="61">
        <v>236650</v>
      </c>
      <c r="D5395" s="61">
        <v>2011</v>
      </c>
      <c r="E5395" s="61"/>
      <c r="F5395" s="61"/>
      <c r="G5395" s="61"/>
      <c r="H5395" s="62" t="s">
        <v>7768</v>
      </c>
      <c r="I5395" s="61"/>
      <c r="J5395" s="61"/>
      <c r="K5395" s="63"/>
      <c r="L5395" s="65">
        <f>SUM(L5396:L5434)</f>
        <v>10000</v>
      </c>
      <c r="M5395" s="65">
        <f t="shared" ref="M5395:O5395" si="654">SUM(M5396:M5434)</f>
        <v>10158</v>
      </c>
      <c r="N5395" s="65">
        <f t="shared" si="654"/>
        <v>10158</v>
      </c>
      <c r="O5395" s="66">
        <f t="shared" si="654"/>
        <v>0</v>
      </c>
      <c r="P5395" s="18">
        <f t="shared" si="653"/>
        <v>100</v>
      </c>
    </row>
    <row r="5396" spans="1:16" s="2" customFormat="1" ht="14.25" customHeight="1" outlineLevel="2" x14ac:dyDescent="0.2">
      <c r="A5396" s="217">
        <f t="shared" si="651"/>
        <v>5393</v>
      </c>
      <c r="B5396" s="57" t="s">
        <v>7769</v>
      </c>
      <c r="C5396" s="58" t="s">
        <v>6234</v>
      </c>
      <c r="D5396" s="58" t="s">
        <v>6201</v>
      </c>
      <c r="E5396" s="58" t="s">
        <v>25</v>
      </c>
      <c r="F5396" s="58" t="s">
        <v>5216</v>
      </c>
      <c r="G5396" s="58" t="s">
        <v>221</v>
      </c>
      <c r="H5396" s="58" t="s">
        <v>7768</v>
      </c>
      <c r="I5396" s="58" t="s">
        <v>25</v>
      </c>
      <c r="J5396" s="58" t="s">
        <v>25</v>
      </c>
      <c r="K5396" s="57"/>
      <c r="L5396" s="184">
        <v>10000</v>
      </c>
      <c r="M5396" s="185">
        <v>0</v>
      </c>
      <c r="N5396" s="186">
        <v>0</v>
      </c>
      <c r="O5396" s="187">
        <f t="shared" ref="O5396:O5434" si="655">N5396-M5396</f>
        <v>0</v>
      </c>
      <c r="P5396" s="59" t="s">
        <v>8417</v>
      </c>
    </row>
    <row r="5397" spans="1:16" s="2" customFormat="1" ht="28.5" outlineLevel="2" x14ac:dyDescent="0.2">
      <c r="A5397" s="217">
        <f t="shared" si="651"/>
        <v>5394</v>
      </c>
      <c r="B5397" s="57" t="s">
        <v>7770</v>
      </c>
      <c r="C5397" s="58" t="s">
        <v>6234</v>
      </c>
      <c r="D5397" s="58" t="s">
        <v>6201</v>
      </c>
      <c r="E5397" s="58" t="s">
        <v>25</v>
      </c>
      <c r="F5397" s="58" t="s">
        <v>5216</v>
      </c>
      <c r="G5397" s="58" t="s">
        <v>86</v>
      </c>
      <c r="H5397" s="58" t="s">
        <v>7768</v>
      </c>
      <c r="I5397" s="58" t="s">
        <v>25</v>
      </c>
      <c r="J5397" s="58" t="s">
        <v>25</v>
      </c>
      <c r="K5397" s="57" t="s">
        <v>7771</v>
      </c>
      <c r="L5397" s="184">
        <v>0</v>
      </c>
      <c r="M5397" s="185">
        <v>120</v>
      </c>
      <c r="N5397" s="186">
        <v>120</v>
      </c>
      <c r="O5397" s="187">
        <f t="shared" si="655"/>
        <v>0</v>
      </c>
      <c r="P5397" s="59">
        <f t="shared" si="653"/>
        <v>100</v>
      </c>
    </row>
    <row r="5398" spans="1:16" s="2" customFormat="1" ht="28.5" outlineLevel="2" x14ac:dyDescent="0.2">
      <c r="A5398" s="217">
        <f t="shared" si="651"/>
        <v>5395</v>
      </c>
      <c r="B5398" s="57" t="s">
        <v>7772</v>
      </c>
      <c r="C5398" s="58" t="s">
        <v>6234</v>
      </c>
      <c r="D5398" s="58" t="s">
        <v>6201</v>
      </c>
      <c r="E5398" s="58" t="s">
        <v>25</v>
      </c>
      <c r="F5398" s="58" t="s">
        <v>5216</v>
      </c>
      <c r="G5398" s="58" t="s">
        <v>86</v>
      </c>
      <c r="H5398" s="58" t="s">
        <v>7768</v>
      </c>
      <c r="I5398" s="58" t="s">
        <v>25</v>
      </c>
      <c r="J5398" s="58" t="s">
        <v>25</v>
      </c>
      <c r="K5398" s="57" t="s">
        <v>7773</v>
      </c>
      <c r="L5398" s="184">
        <v>0</v>
      </c>
      <c r="M5398" s="185">
        <v>74</v>
      </c>
      <c r="N5398" s="186">
        <v>74</v>
      </c>
      <c r="O5398" s="187">
        <f t="shared" si="655"/>
        <v>0</v>
      </c>
      <c r="P5398" s="59">
        <f t="shared" si="653"/>
        <v>100</v>
      </c>
    </row>
    <row r="5399" spans="1:16" s="2" customFormat="1" ht="28.5" outlineLevel="2" x14ac:dyDescent="0.2">
      <c r="A5399" s="217">
        <f t="shared" si="651"/>
        <v>5396</v>
      </c>
      <c r="B5399" s="57" t="s">
        <v>7774</v>
      </c>
      <c r="C5399" s="58" t="s">
        <v>6234</v>
      </c>
      <c r="D5399" s="58" t="s">
        <v>6201</v>
      </c>
      <c r="E5399" s="58" t="s">
        <v>25</v>
      </c>
      <c r="F5399" s="58" t="s">
        <v>5216</v>
      </c>
      <c r="G5399" s="58" t="s">
        <v>86</v>
      </c>
      <c r="H5399" s="58" t="s">
        <v>7768</v>
      </c>
      <c r="I5399" s="58" t="s">
        <v>25</v>
      </c>
      <c r="J5399" s="58" t="s">
        <v>25</v>
      </c>
      <c r="K5399" s="57" t="s">
        <v>7775</v>
      </c>
      <c r="L5399" s="184">
        <v>0</v>
      </c>
      <c r="M5399" s="185">
        <v>100</v>
      </c>
      <c r="N5399" s="186">
        <v>100</v>
      </c>
      <c r="O5399" s="187">
        <f t="shared" si="655"/>
        <v>0</v>
      </c>
      <c r="P5399" s="59">
        <f t="shared" si="653"/>
        <v>100</v>
      </c>
    </row>
    <row r="5400" spans="1:16" s="2" customFormat="1" ht="28.5" outlineLevel="2" x14ac:dyDescent="0.2">
      <c r="A5400" s="217">
        <f t="shared" si="651"/>
        <v>5397</v>
      </c>
      <c r="B5400" s="57" t="s">
        <v>7776</v>
      </c>
      <c r="C5400" s="58" t="s">
        <v>6234</v>
      </c>
      <c r="D5400" s="58" t="s">
        <v>6201</v>
      </c>
      <c r="E5400" s="58" t="s">
        <v>25</v>
      </c>
      <c r="F5400" s="58" t="s">
        <v>5216</v>
      </c>
      <c r="G5400" s="58" t="s">
        <v>86</v>
      </c>
      <c r="H5400" s="58" t="s">
        <v>7768</v>
      </c>
      <c r="I5400" s="58" t="s">
        <v>25</v>
      </c>
      <c r="J5400" s="58" t="s">
        <v>25</v>
      </c>
      <c r="K5400" s="57" t="s">
        <v>7777</v>
      </c>
      <c r="L5400" s="184">
        <v>0</v>
      </c>
      <c r="M5400" s="185">
        <v>500</v>
      </c>
      <c r="N5400" s="186">
        <v>500</v>
      </c>
      <c r="O5400" s="187">
        <f t="shared" si="655"/>
        <v>0</v>
      </c>
      <c r="P5400" s="59">
        <f t="shared" si="653"/>
        <v>100</v>
      </c>
    </row>
    <row r="5401" spans="1:16" s="2" customFormat="1" ht="28.5" outlineLevel="2" x14ac:dyDescent="0.2">
      <c r="A5401" s="217">
        <f t="shared" si="651"/>
        <v>5398</v>
      </c>
      <c r="B5401" s="57" t="s">
        <v>7778</v>
      </c>
      <c r="C5401" s="58" t="s">
        <v>6234</v>
      </c>
      <c r="D5401" s="58" t="s">
        <v>6201</v>
      </c>
      <c r="E5401" s="58" t="s">
        <v>25</v>
      </c>
      <c r="F5401" s="58" t="s">
        <v>5216</v>
      </c>
      <c r="G5401" s="58" t="s">
        <v>764</v>
      </c>
      <c r="H5401" s="58" t="s">
        <v>7768</v>
      </c>
      <c r="I5401" s="58" t="s">
        <v>25</v>
      </c>
      <c r="J5401" s="58" t="s">
        <v>25</v>
      </c>
      <c r="K5401" s="57" t="s">
        <v>7779</v>
      </c>
      <c r="L5401" s="184">
        <v>0</v>
      </c>
      <c r="M5401" s="185">
        <v>150</v>
      </c>
      <c r="N5401" s="186">
        <v>150</v>
      </c>
      <c r="O5401" s="187">
        <f t="shared" si="655"/>
        <v>0</v>
      </c>
      <c r="P5401" s="59">
        <f t="shared" si="653"/>
        <v>100</v>
      </c>
    </row>
    <row r="5402" spans="1:16" s="2" customFormat="1" ht="28.5" outlineLevel="2" x14ac:dyDescent="0.2">
      <c r="A5402" s="217">
        <f t="shared" si="651"/>
        <v>5399</v>
      </c>
      <c r="B5402" s="57" t="s">
        <v>7780</v>
      </c>
      <c r="C5402" s="58" t="s">
        <v>6234</v>
      </c>
      <c r="D5402" s="58" t="s">
        <v>6201</v>
      </c>
      <c r="E5402" s="58" t="s">
        <v>25</v>
      </c>
      <c r="F5402" s="58" t="s">
        <v>5216</v>
      </c>
      <c r="G5402" s="58" t="s">
        <v>764</v>
      </c>
      <c r="H5402" s="58" t="s">
        <v>7768</v>
      </c>
      <c r="I5402" s="58" t="s">
        <v>25</v>
      </c>
      <c r="J5402" s="58" t="s">
        <v>25</v>
      </c>
      <c r="K5402" s="57" t="s">
        <v>7781</v>
      </c>
      <c r="L5402" s="184">
        <v>0</v>
      </c>
      <c r="M5402" s="185">
        <v>190</v>
      </c>
      <c r="N5402" s="186">
        <v>190</v>
      </c>
      <c r="O5402" s="187">
        <f t="shared" si="655"/>
        <v>0</v>
      </c>
      <c r="P5402" s="59">
        <f t="shared" si="653"/>
        <v>100</v>
      </c>
    </row>
    <row r="5403" spans="1:16" s="2" customFormat="1" ht="28.5" outlineLevel="2" x14ac:dyDescent="0.2">
      <c r="A5403" s="217">
        <f t="shared" si="651"/>
        <v>5400</v>
      </c>
      <c r="B5403" s="57" t="s">
        <v>7782</v>
      </c>
      <c r="C5403" s="58" t="s">
        <v>6234</v>
      </c>
      <c r="D5403" s="58" t="s">
        <v>6201</v>
      </c>
      <c r="E5403" s="58" t="s">
        <v>25</v>
      </c>
      <c r="F5403" s="58" t="s">
        <v>5216</v>
      </c>
      <c r="G5403" s="58" t="s">
        <v>764</v>
      </c>
      <c r="H5403" s="58" t="s">
        <v>7768</v>
      </c>
      <c r="I5403" s="58" t="s">
        <v>25</v>
      </c>
      <c r="J5403" s="58" t="s">
        <v>25</v>
      </c>
      <c r="K5403" s="57" t="s">
        <v>7783</v>
      </c>
      <c r="L5403" s="184">
        <v>0</v>
      </c>
      <c r="M5403" s="185">
        <v>175</v>
      </c>
      <c r="N5403" s="186">
        <v>175</v>
      </c>
      <c r="O5403" s="187">
        <f t="shared" si="655"/>
        <v>0</v>
      </c>
      <c r="P5403" s="59">
        <f t="shared" si="653"/>
        <v>100</v>
      </c>
    </row>
    <row r="5404" spans="1:16" s="2" customFormat="1" ht="28.5" outlineLevel="2" x14ac:dyDescent="0.2">
      <c r="A5404" s="217">
        <f t="shared" si="651"/>
        <v>5401</v>
      </c>
      <c r="B5404" s="57" t="s">
        <v>7784</v>
      </c>
      <c r="C5404" s="58" t="s">
        <v>6234</v>
      </c>
      <c r="D5404" s="58" t="s">
        <v>6201</v>
      </c>
      <c r="E5404" s="58" t="s">
        <v>25</v>
      </c>
      <c r="F5404" s="58" t="s">
        <v>5216</v>
      </c>
      <c r="G5404" s="58" t="s">
        <v>764</v>
      </c>
      <c r="H5404" s="58" t="s">
        <v>7768</v>
      </c>
      <c r="I5404" s="58" t="s">
        <v>25</v>
      </c>
      <c r="J5404" s="58" t="s">
        <v>25</v>
      </c>
      <c r="K5404" s="57" t="s">
        <v>7785</v>
      </c>
      <c r="L5404" s="184">
        <v>0</v>
      </c>
      <c r="M5404" s="185">
        <v>150</v>
      </c>
      <c r="N5404" s="186">
        <v>150</v>
      </c>
      <c r="O5404" s="187">
        <f t="shared" si="655"/>
        <v>0</v>
      </c>
      <c r="P5404" s="59">
        <f t="shared" si="653"/>
        <v>100</v>
      </c>
    </row>
    <row r="5405" spans="1:16" s="2" customFormat="1" ht="28.5" outlineLevel="2" x14ac:dyDescent="0.2">
      <c r="A5405" s="217">
        <f t="shared" si="651"/>
        <v>5402</v>
      </c>
      <c r="B5405" s="57" t="s">
        <v>7786</v>
      </c>
      <c r="C5405" s="58" t="s">
        <v>6234</v>
      </c>
      <c r="D5405" s="58" t="s">
        <v>6201</v>
      </c>
      <c r="E5405" s="58" t="s">
        <v>25</v>
      </c>
      <c r="F5405" s="58" t="s">
        <v>5216</v>
      </c>
      <c r="G5405" s="58" t="s">
        <v>764</v>
      </c>
      <c r="H5405" s="58" t="s">
        <v>7768</v>
      </c>
      <c r="I5405" s="58" t="s">
        <v>25</v>
      </c>
      <c r="J5405" s="58" t="s">
        <v>25</v>
      </c>
      <c r="K5405" s="57" t="s">
        <v>7787</v>
      </c>
      <c r="L5405" s="184">
        <v>0</v>
      </c>
      <c r="M5405" s="185">
        <v>200</v>
      </c>
      <c r="N5405" s="186">
        <v>200</v>
      </c>
      <c r="O5405" s="187">
        <f t="shared" si="655"/>
        <v>0</v>
      </c>
      <c r="P5405" s="59">
        <f t="shared" si="653"/>
        <v>100</v>
      </c>
    </row>
    <row r="5406" spans="1:16" s="2" customFormat="1" ht="28.5" outlineLevel="2" x14ac:dyDescent="0.2">
      <c r="A5406" s="217">
        <f t="shared" si="651"/>
        <v>5403</v>
      </c>
      <c r="B5406" s="57" t="s">
        <v>7788</v>
      </c>
      <c r="C5406" s="58" t="s">
        <v>6234</v>
      </c>
      <c r="D5406" s="58" t="s">
        <v>6201</v>
      </c>
      <c r="E5406" s="58" t="s">
        <v>25</v>
      </c>
      <c r="F5406" s="58" t="s">
        <v>5216</v>
      </c>
      <c r="G5406" s="58" t="s">
        <v>764</v>
      </c>
      <c r="H5406" s="58" t="s">
        <v>7768</v>
      </c>
      <c r="I5406" s="58" t="s">
        <v>25</v>
      </c>
      <c r="J5406" s="58" t="s">
        <v>25</v>
      </c>
      <c r="K5406" s="57" t="s">
        <v>7789</v>
      </c>
      <c r="L5406" s="184">
        <v>0</v>
      </c>
      <c r="M5406" s="185">
        <v>200</v>
      </c>
      <c r="N5406" s="186">
        <v>200</v>
      </c>
      <c r="O5406" s="187">
        <f t="shared" si="655"/>
        <v>0</v>
      </c>
      <c r="P5406" s="59">
        <f t="shared" si="653"/>
        <v>100</v>
      </c>
    </row>
    <row r="5407" spans="1:16" s="2" customFormat="1" ht="28.5" outlineLevel="2" x14ac:dyDescent="0.2">
      <c r="A5407" s="217">
        <f t="shared" si="651"/>
        <v>5404</v>
      </c>
      <c r="B5407" s="57" t="s">
        <v>7790</v>
      </c>
      <c r="C5407" s="58" t="s">
        <v>6234</v>
      </c>
      <c r="D5407" s="58" t="s">
        <v>6201</v>
      </c>
      <c r="E5407" s="58" t="s">
        <v>25</v>
      </c>
      <c r="F5407" s="58" t="s">
        <v>5216</v>
      </c>
      <c r="G5407" s="58" t="s">
        <v>764</v>
      </c>
      <c r="H5407" s="58" t="s">
        <v>7768</v>
      </c>
      <c r="I5407" s="58" t="s">
        <v>25</v>
      </c>
      <c r="J5407" s="58" t="s">
        <v>25</v>
      </c>
      <c r="K5407" s="57" t="s">
        <v>7791</v>
      </c>
      <c r="L5407" s="184">
        <v>0</v>
      </c>
      <c r="M5407" s="185">
        <v>300</v>
      </c>
      <c r="N5407" s="186">
        <v>300</v>
      </c>
      <c r="O5407" s="187">
        <f t="shared" si="655"/>
        <v>0</v>
      </c>
      <c r="P5407" s="59">
        <f t="shared" si="653"/>
        <v>100</v>
      </c>
    </row>
    <row r="5408" spans="1:16" s="2" customFormat="1" ht="28.5" outlineLevel="2" x14ac:dyDescent="0.2">
      <c r="A5408" s="217">
        <f t="shared" si="651"/>
        <v>5405</v>
      </c>
      <c r="B5408" s="57" t="s">
        <v>7792</v>
      </c>
      <c r="C5408" s="58" t="s">
        <v>6234</v>
      </c>
      <c r="D5408" s="58" t="s">
        <v>6201</v>
      </c>
      <c r="E5408" s="58" t="s">
        <v>25</v>
      </c>
      <c r="F5408" s="58" t="s">
        <v>5216</v>
      </c>
      <c r="G5408" s="58" t="s">
        <v>764</v>
      </c>
      <c r="H5408" s="58" t="s">
        <v>7768</v>
      </c>
      <c r="I5408" s="58" t="s">
        <v>25</v>
      </c>
      <c r="J5408" s="58" t="s">
        <v>25</v>
      </c>
      <c r="K5408" s="57" t="s">
        <v>7793</v>
      </c>
      <c r="L5408" s="184">
        <v>0</v>
      </c>
      <c r="M5408" s="185">
        <v>350</v>
      </c>
      <c r="N5408" s="186">
        <v>350</v>
      </c>
      <c r="O5408" s="187">
        <f t="shared" si="655"/>
        <v>0</v>
      </c>
      <c r="P5408" s="59">
        <f t="shared" si="653"/>
        <v>100</v>
      </c>
    </row>
    <row r="5409" spans="1:16" s="2" customFormat="1" ht="28.5" outlineLevel="2" x14ac:dyDescent="0.2">
      <c r="A5409" s="217">
        <f t="shared" si="651"/>
        <v>5406</v>
      </c>
      <c r="B5409" s="57" t="s">
        <v>7794</v>
      </c>
      <c r="C5409" s="58" t="s">
        <v>6234</v>
      </c>
      <c r="D5409" s="58" t="s">
        <v>6201</v>
      </c>
      <c r="E5409" s="58" t="s">
        <v>6631</v>
      </c>
      <c r="F5409" s="58" t="s">
        <v>5216</v>
      </c>
      <c r="G5409" s="58" t="s">
        <v>103</v>
      </c>
      <c r="H5409" s="58" t="s">
        <v>7768</v>
      </c>
      <c r="I5409" s="58" t="s">
        <v>25</v>
      </c>
      <c r="J5409" s="58" t="s">
        <v>25</v>
      </c>
      <c r="K5409" s="57" t="s">
        <v>7795</v>
      </c>
      <c r="L5409" s="184">
        <v>0</v>
      </c>
      <c r="M5409" s="185">
        <v>300</v>
      </c>
      <c r="N5409" s="186">
        <v>300</v>
      </c>
      <c r="O5409" s="187">
        <f t="shared" si="655"/>
        <v>0</v>
      </c>
      <c r="P5409" s="59">
        <f t="shared" si="653"/>
        <v>100</v>
      </c>
    </row>
    <row r="5410" spans="1:16" s="2" customFormat="1" ht="14.25" customHeight="1" outlineLevel="2" x14ac:dyDescent="0.2">
      <c r="A5410" s="217">
        <f t="shared" si="651"/>
        <v>5407</v>
      </c>
      <c r="B5410" s="57" t="s">
        <v>7796</v>
      </c>
      <c r="C5410" s="58" t="s">
        <v>6234</v>
      </c>
      <c r="D5410" s="58" t="s">
        <v>6201</v>
      </c>
      <c r="E5410" s="58" t="s">
        <v>7797</v>
      </c>
      <c r="F5410" s="58" t="s">
        <v>5216</v>
      </c>
      <c r="G5410" s="58" t="s">
        <v>103</v>
      </c>
      <c r="H5410" s="58" t="s">
        <v>7768</v>
      </c>
      <c r="I5410" s="58" t="s">
        <v>25</v>
      </c>
      <c r="J5410" s="58" t="s">
        <v>25</v>
      </c>
      <c r="K5410" s="57" t="s">
        <v>7798</v>
      </c>
      <c r="L5410" s="184">
        <v>0</v>
      </c>
      <c r="M5410" s="185">
        <v>300</v>
      </c>
      <c r="N5410" s="186">
        <v>300</v>
      </c>
      <c r="O5410" s="187">
        <f t="shared" si="655"/>
        <v>0</v>
      </c>
      <c r="P5410" s="59">
        <f t="shared" si="653"/>
        <v>100</v>
      </c>
    </row>
    <row r="5411" spans="1:16" s="2" customFormat="1" ht="28.5" outlineLevel="2" x14ac:dyDescent="0.2">
      <c r="A5411" s="217">
        <f t="shared" si="651"/>
        <v>5408</v>
      </c>
      <c r="B5411" s="57" t="s">
        <v>7799</v>
      </c>
      <c r="C5411" s="58" t="s">
        <v>6234</v>
      </c>
      <c r="D5411" s="58" t="s">
        <v>6201</v>
      </c>
      <c r="E5411" s="58" t="s">
        <v>4619</v>
      </c>
      <c r="F5411" s="58" t="s">
        <v>5216</v>
      </c>
      <c r="G5411" s="58" t="s">
        <v>103</v>
      </c>
      <c r="H5411" s="58" t="s">
        <v>7768</v>
      </c>
      <c r="I5411" s="58" t="s">
        <v>25</v>
      </c>
      <c r="J5411" s="58" t="s">
        <v>25</v>
      </c>
      <c r="K5411" s="57" t="s">
        <v>7800</v>
      </c>
      <c r="L5411" s="184">
        <v>0</v>
      </c>
      <c r="M5411" s="185">
        <v>100</v>
      </c>
      <c r="N5411" s="186">
        <v>100</v>
      </c>
      <c r="O5411" s="187">
        <f t="shared" si="655"/>
        <v>0</v>
      </c>
      <c r="P5411" s="59">
        <f t="shared" si="653"/>
        <v>100</v>
      </c>
    </row>
    <row r="5412" spans="1:16" s="2" customFormat="1" ht="28.5" outlineLevel="2" x14ac:dyDescent="0.2">
      <c r="A5412" s="217">
        <f t="shared" si="651"/>
        <v>5409</v>
      </c>
      <c r="B5412" s="57" t="s">
        <v>7801</v>
      </c>
      <c r="C5412" s="58" t="s">
        <v>6234</v>
      </c>
      <c r="D5412" s="58" t="s">
        <v>6201</v>
      </c>
      <c r="E5412" s="58" t="s">
        <v>2772</v>
      </c>
      <c r="F5412" s="58" t="s">
        <v>5216</v>
      </c>
      <c r="G5412" s="58" t="s">
        <v>103</v>
      </c>
      <c r="H5412" s="58" t="s">
        <v>7768</v>
      </c>
      <c r="I5412" s="58" t="s">
        <v>25</v>
      </c>
      <c r="J5412" s="58" t="s">
        <v>25</v>
      </c>
      <c r="K5412" s="57" t="s">
        <v>7802</v>
      </c>
      <c r="L5412" s="184">
        <v>0</v>
      </c>
      <c r="M5412" s="185">
        <v>400</v>
      </c>
      <c r="N5412" s="186">
        <v>400</v>
      </c>
      <c r="O5412" s="187">
        <f t="shared" si="655"/>
        <v>0</v>
      </c>
      <c r="P5412" s="59">
        <f t="shared" si="653"/>
        <v>100</v>
      </c>
    </row>
    <row r="5413" spans="1:16" s="2" customFormat="1" ht="28.5" outlineLevel="2" x14ac:dyDescent="0.2">
      <c r="A5413" s="217">
        <f t="shared" si="651"/>
        <v>5410</v>
      </c>
      <c r="B5413" s="57" t="s">
        <v>7803</v>
      </c>
      <c r="C5413" s="58" t="s">
        <v>6234</v>
      </c>
      <c r="D5413" s="58" t="s">
        <v>6201</v>
      </c>
      <c r="E5413" s="58" t="s">
        <v>2781</v>
      </c>
      <c r="F5413" s="58" t="s">
        <v>5216</v>
      </c>
      <c r="G5413" s="58" t="s">
        <v>103</v>
      </c>
      <c r="H5413" s="58" t="s">
        <v>7768</v>
      </c>
      <c r="I5413" s="58" t="s">
        <v>25</v>
      </c>
      <c r="J5413" s="58" t="s">
        <v>25</v>
      </c>
      <c r="K5413" s="57" t="s">
        <v>7804</v>
      </c>
      <c r="L5413" s="184">
        <v>0</v>
      </c>
      <c r="M5413" s="185">
        <v>100</v>
      </c>
      <c r="N5413" s="186">
        <v>100</v>
      </c>
      <c r="O5413" s="187">
        <f t="shared" si="655"/>
        <v>0</v>
      </c>
      <c r="P5413" s="59">
        <f t="shared" si="653"/>
        <v>100</v>
      </c>
    </row>
    <row r="5414" spans="1:16" s="2" customFormat="1" ht="28.5" outlineLevel="2" x14ac:dyDescent="0.2">
      <c r="A5414" s="217">
        <f t="shared" si="651"/>
        <v>5411</v>
      </c>
      <c r="B5414" s="57" t="s">
        <v>7805</v>
      </c>
      <c r="C5414" s="58" t="s">
        <v>6234</v>
      </c>
      <c r="D5414" s="58" t="s">
        <v>6201</v>
      </c>
      <c r="E5414" s="58" t="s">
        <v>7806</v>
      </c>
      <c r="F5414" s="58" t="s">
        <v>5216</v>
      </c>
      <c r="G5414" s="58" t="s">
        <v>103</v>
      </c>
      <c r="H5414" s="58" t="s">
        <v>7768</v>
      </c>
      <c r="I5414" s="58" t="s">
        <v>25</v>
      </c>
      <c r="J5414" s="58" t="s">
        <v>25</v>
      </c>
      <c r="K5414" s="57" t="s">
        <v>7807</v>
      </c>
      <c r="L5414" s="184">
        <v>0</v>
      </c>
      <c r="M5414" s="185">
        <v>100</v>
      </c>
      <c r="N5414" s="186">
        <v>100</v>
      </c>
      <c r="O5414" s="187">
        <f t="shared" si="655"/>
        <v>0</v>
      </c>
      <c r="P5414" s="59">
        <f t="shared" si="653"/>
        <v>100</v>
      </c>
    </row>
    <row r="5415" spans="1:16" s="2" customFormat="1" ht="28.5" outlineLevel="2" x14ac:dyDescent="0.2">
      <c r="A5415" s="217">
        <f t="shared" si="651"/>
        <v>5412</v>
      </c>
      <c r="B5415" s="57" t="s">
        <v>7808</v>
      </c>
      <c r="C5415" s="58" t="s">
        <v>6234</v>
      </c>
      <c r="D5415" s="58" t="s">
        <v>6201</v>
      </c>
      <c r="E5415" s="58" t="s">
        <v>7689</v>
      </c>
      <c r="F5415" s="58" t="s">
        <v>5216</v>
      </c>
      <c r="G5415" s="58" t="s">
        <v>103</v>
      </c>
      <c r="H5415" s="58" t="s">
        <v>7768</v>
      </c>
      <c r="I5415" s="58" t="s">
        <v>25</v>
      </c>
      <c r="J5415" s="58" t="s">
        <v>25</v>
      </c>
      <c r="K5415" s="57" t="s">
        <v>7809</v>
      </c>
      <c r="L5415" s="184">
        <v>0</v>
      </c>
      <c r="M5415" s="185">
        <v>450</v>
      </c>
      <c r="N5415" s="186">
        <v>450</v>
      </c>
      <c r="O5415" s="187">
        <f t="shared" si="655"/>
        <v>0</v>
      </c>
      <c r="P5415" s="59">
        <f t="shared" si="653"/>
        <v>100</v>
      </c>
    </row>
    <row r="5416" spans="1:16" s="2" customFormat="1" ht="28.5" outlineLevel="2" x14ac:dyDescent="0.2">
      <c r="A5416" s="217">
        <f t="shared" si="651"/>
        <v>5413</v>
      </c>
      <c r="B5416" s="57" t="s">
        <v>7810</v>
      </c>
      <c r="C5416" s="58" t="s">
        <v>6234</v>
      </c>
      <c r="D5416" s="58" t="s">
        <v>6201</v>
      </c>
      <c r="E5416" s="58" t="s">
        <v>6614</v>
      </c>
      <c r="F5416" s="58" t="s">
        <v>5216</v>
      </c>
      <c r="G5416" s="58" t="s">
        <v>103</v>
      </c>
      <c r="H5416" s="58" t="s">
        <v>7768</v>
      </c>
      <c r="I5416" s="58" t="s">
        <v>25</v>
      </c>
      <c r="J5416" s="58" t="s">
        <v>25</v>
      </c>
      <c r="K5416" s="57" t="s">
        <v>7811</v>
      </c>
      <c r="L5416" s="184">
        <v>0</v>
      </c>
      <c r="M5416" s="185">
        <v>300</v>
      </c>
      <c r="N5416" s="186">
        <v>300</v>
      </c>
      <c r="O5416" s="187">
        <f t="shared" si="655"/>
        <v>0</v>
      </c>
      <c r="P5416" s="59">
        <f t="shared" si="653"/>
        <v>100</v>
      </c>
    </row>
    <row r="5417" spans="1:16" s="2" customFormat="1" ht="28.5" outlineLevel="2" x14ac:dyDescent="0.2">
      <c r="A5417" s="217">
        <f t="shared" si="651"/>
        <v>5414</v>
      </c>
      <c r="B5417" s="57" t="s">
        <v>7812</v>
      </c>
      <c r="C5417" s="58" t="s">
        <v>6234</v>
      </c>
      <c r="D5417" s="58" t="s">
        <v>6201</v>
      </c>
      <c r="E5417" s="58" t="s">
        <v>7813</v>
      </c>
      <c r="F5417" s="58" t="s">
        <v>5216</v>
      </c>
      <c r="G5417" s="58" t="s">
        <v>103</v>
      </c>
      <c r="H5417" s="58" t="s">
        <v>7768</v>
      </c>
      <c r="I5417" s="58" t="s">
        <v>25</v>
      </c>
      <c r="J5417" s="58" t="s">
        <v>25</v>
      </c>
      <c r="K5417" s="57" t="s">
        <v>7814</v>
      </c>
      <c r="L5417" s="184">
        <v>0</v>
      </c>
      <c r="M5417" s="185">
        <v>80</v>
      </c>
      <c r="N5417" s="186">
        <v>80</v>
      </c>
      <c r="O5417" s="187">
        <f t="shared" si="655"/>
        <v>0</v>
      </c>
      <c r="P5417" s="59">
        <f t="shared" si="653"/>
        <v>100</v>
      </c>
    </row>
    <row r="5418" spans="1:16" s="2" customFormat="1" ht="14.25" customHeight="1" outlineLevel="2" x14ac:dyDescent="0.2">
      <c r="A5418" s="217">
        <f t="shared" si="651"/>
        <v>5415</v>
      </c>
      <c r="B5418" s="57" t="s">
        <v>7815</v>
      </c>
      <c r="C5418" s="58" t="s">
        <v>6234</v>
      </c>
      <c r="D5418" s="58" t="s">
        <v>6201</v>
      </c>
      <c r="E5418" s="58" t="s">
        <v>6518</v>
      </c>
      <c r="F5418" s="58" t="s">
        <v>5216</v>
      </c>
      <c r="G5418" s="58" t="s">
        <v>103</v>
      </c>
      <c r="H5418" s="58" t="s">
        <v>7768</v>
      </c>
      <c r="I5418" s="58" t="s">
        <v>25</v>
      </c>
      <c r="J5418" s="58" t="s">
        <v>25</v>
      </c>
      <c r="K5418" s="57" t="s">
        <v>7816</v>
      </c>
      <c r="L5418" s="184">
        <v>0</v>
      </c>
      <c r="M5418" s="185">
        <v>300</v>
      </c>
      <c r="N5418" s="186">
        <v>300</v>
      </c>
      <c r="O5418" s="187">
        <f t="shared" si="655"/>
        <v>0</v>
      </c>
      <c r="P5418" s="59">
        <f t="shared" si="653"/>
        <v>100</v>
      </c>
    </row>
    <row r="5419" spans="1:16" s="2" customFormat="1" ht="28.5" outlineLevel="2" x14ac:dyDescent="0.2">
      <c r="A5419" s="217">
        <f t="shared" si="651"/>
        <v>5416</v>
      </c>
      <c r="B5419" s="57" t="s">
        <v>7817</v>
      </c>
      <c r="C5419" s="58" t="s">
        <v>6234</v>
      </c>
      <c r="D5419" s="58" t="s">
        <v>6201</v>
      </c>
      <c r="E5419" s="58" t="s">
        <v>4568</v>
      </c>
      <c r="F5419" s="58" t="s">
        <v>5216</v>
      </c>
      <c r="G5419" s="58" t="s">
        <v>103</v>
      </c>
      <c r="H5419" s="58" t="s">
        <v>7768</v>
      </c>
      <c r="I5419" s="58" t="s">
        <v>25</v>
      </c>
      <c r="J5419" s="58" t="s">
        <v>25</v>
      </c>
      <c r="K5419" s="57" t="s">
        <v>7818</v>
      </c>
      <c r="L5419" s="184">
        <v>0</v>
      </c>
      <c r="M5419" s="185">
        <v>100</v>
      </c>
      <c r="N5419" s="186">
        <v>100</v>
      </c>
      <c r="O5419" s="187">
        <f t="shared" si="655"/>
        <v>0</v>
      </c>
      <c r="P5419" s="59">
        <f t="shared" si="653"/>
        <v>100</v>
      </c>
    </row>
    <row r="5420" spans="1:16" s="2" customFormat="1" ht="28.5" outlineLevel="2" x14ac:dyDescent="0.2">
      <c r="A5420" s="217">
        <f t="shared" si="651"/>
        <v>5417</v>
      </c>
      <c r="B5420" s="57" t="s">
        <v>7819</v>
      </c>
      <c r="C5420" s="58" t="s">
        <v>6234</v>
      </c>
      <c r="D5420" s="58" t="s">
        <v>6201</v>
      </c>
      <c r="E5420" s="58" t="s">
        <v>7820</v>
      </c>
      <c r="F5420" s="58" t="s">
        <v>5216</v>
      </c>
      <c r="G5420" s="58" t="s">
        <v>103</v>
      </c>
      <c r="H5420" s="58" t="s">
        <v>7768</v>
      </c>
      <c r="I5420" s="58" t="s">
        <v>25</v>
      </c>
      <c r="J5420" s="58" t="s">
        <v>25</v>
      </c>
      <c r="K5420" s="57" t="s">
        <v>7821</v>
      </c>
      <c r="L5420" s="184">
        <v>0</v>
      </c>
      <c r="M5420" s="185">
        <v>150</v>
      </c>
      <c r="N5420" s="186">
        <v>150</v>
      </c>
      <c r="O5420" s="187">
        <f t="shared" si="655"/>
        <v>0</v>
      </c>
      <c r="P5420" s="59">
        <f t="shared" si="653"/>
        <v>100</v>
      </c>
    </row>
    <row r="5421" spans="1:16" s="2" customFormat="1" ht="14.25" customHeight="1" outlineLevel="2" x14ac:dyDescent="0.2">
      <c r="A5421" s="217">
        <f t="shared" si="651"/>
        <v>5418</v>
      </c>
      <c r="B5421" s="57" t="s">
        <v>7822</v>
      </c>
      <c r="C5421" s="58" t="s">
        <v>6234</v>
      </c>
      <c r="D5421" s="58" t="s">
        <v>6201</v>
      </c>
      <c r="E5421" s="58" t="s">
        <v>2755</v>
      </c>
      <c r="F5421" s="58" t="s">
        <v>5216</v>
      </c>
      <c r="G5421" s="58" t="s">
        <v>103</v>
      </c>
      <c r="H5421" s="58" t="s">
        <v>7768</v>
      </c>
      <c r="I5421" s="58" t="s">
        <v>25</v>
      </c>
      <c r="J5421" s="58" t="s">
        <v>25</v>
      </c>
      <c r="K5421" s="57" t="s">
        <v>7823</v>
      </c>
      <c r="L5421" s="184">
        <v>0</v>
      </c>
      <c r="M5421" s="185">
        <v>350</v>
      </c>
      <c r="N5421" s="186">
        <v>350</v>
      </c>
      <c r="O5421" s="187">
        <f t="shared" si="655"/>
        <v>0</v>
      </c>
      <c r="P5421" s="59">
        <f t="shared" si="653"/>
        <v>100</v>
      </c>
    </row>
    <row r="5422" spans="1:16" s="2" customFormat="1" ht="14.25" customHeight="1" outlineLevel="2" x14ac:dyDescent="0.2">
      <c r="A5422" s="217">
        <f t="shared" si="651"/>
        <v>5419</v>
      </c>
      <c r="B5422" s="57" t="s">
        <v>7824</v>
      </c>
      <c r="C5422" s="58" t="s">
        <v>6234</v>
      </c>
      <c r="D5422" s="58" t="s">
        <v>6201</v>
      </c>
      <c r="E5422" s="58" t="s">
        <v>7825</v>
      </c>
      <c r="F5422" s="58" t="s">
        <v>5216</v>
      </c>
      <c r="G5422" s="58" t="s">
        <v>103</v>
      </c>
      <c r="H5422" s="58" t="s">
        <v>7768</v>
      </c>
      <c r="I5422" s="58" t="s">
        <v>25</v>
      </c>
      <c r="J5422" s="58" t="s">
        <v>25</v>
      </c>
      <c r="K5422" s="57" t="s">
        <v>7826</v>
      </c>
      <c r="L5422" s="184">
        <v>0</v>
      </c>
      <c r="M5422" s="185">
        <v>400</v>
      </c>
      <c r="N5422" s="186">
        <v>400</v>
      </c>
      <c r="O5422" s="187">
        <f t="shared" si="655"/>
        <v>0</v>
      </c>
      <c r="P5422" s="59">
        <f t="shared" si="653"/>
        <v>100</v>
      </c>
    </row>
    <row r="5423" spans="1:16" s="2" customFormat="1" ht="28.5" outlineLevel="2" x14ac:dyDescent="0.2">
      <c r="A5423" s="217">
        <f t="shared" si="651"/>
        <v>5420</v>
      </c>
      <c r="B5423" s="57" t="s">
        <v>7827</v>
      </c>
      <c r="C5423" s="58" t="s">
        <v>6234</v>
      </c>
      <c r="D5423" s="58" t="s">
        <v>6201</v>
      </c>
      <c r="E5423" s="58" t="s">
        <v>7828</v>
      </c>
      <c r="F5423" s="58" t="s">
        <v>5216</v>
      </c>
      <c r="G5423" s="58" t="s">
        <v>103</v>
      </c>
      <c r="H5423" s="58" t="s">
        <v>7768</v>
      </c>
      <c r="I5423" s="58" t="s">
        <v>25</v>
      </c>
      <c r="J5423" s="58" t="s">
        <v>25</v>
      </c>
      <c r="K5423" s="57" t="s">
        <v>7829</v>
      </c>
      <c r="L5423" s="184">
        <v>0</v>
      </c>
      <c r="M5423" s="185">
        <v>315</v>
      </c>
      <c r="N5423" s="186">
        <v>315</v>
      </c>
      <c r="O5423" s="187">
        <f t="shared" si="655"/>
        <v>0</v>
      </c>
      <c r="P5423" s="59">
        <f t="shared" si="653"/>
        <v>100</v>
      </c>
    </row>
    <row r="5424" spans="1:16" s="2" customFormat="1" ht="28.5" outlineLevel="2" x14ac:dyDescent="0.2">
      <c r="A5424" s="217">
        <f t="shared" si="651"/>
        <v>5421</v>
      </c>
      <c r="B5424" s="57" t="s">
        <v>8540</v>
      </c>
      <c r="C5424" s="58" t="s">
        <v>6234</v>
      </c>
      <c r="D5424" s="58" t="s">
        <v>6201</v>
      </c>
      <c r="E5424" s="58" t="s">
        <v>25</v>
      </c>
      <c r="F5424" s="58" t="s">
        <v>5216</v>
      </c>
      <c r="G5424" s="58" t="s">
        <v>4245</v>
      </c>
      <c r="H5424" s="58" t="s">
        <v>7768</v>
      </c>
      <c r="I5424" s="58" t="s">
        <v>25</v>
      </c>
      <c r="J5424" s="58" t="s">
        <v>25</v>
      </c>
      <c r="K5424" s="57" t="s">
        <v>7830</v>
      </c>
      <c r="L5424" s="184">
        <v>0</v>
      </c>
      <c r="M5424" s="185">
        <v>80</v>
      </c>
      <c r="N5424" s="186">
        <v>80</v>
      </c>
      <c r="O5424" s="187">
        <f t="shared" si="655"/>
        <v>0</v>
      </c>
      <c r="P5424" s="59">
        <f t="shared" si="653"/>
        <v>100</v>
      </c>
    </row>
    <row r="5425" spans="1:16" s="2" customFormat="1" ht="28.5" outlineLevel="2" x14ac:dyDescent="0.2">
      <c r="A5425" s="217">
        <f t="shared" si="651"/>
        <v>5422</v>
      </c>
      <c r="B5425" s="57" t="s">
        <v>8541</v>
      </c>
      <c r="C5425" s="58" t="s">
        <v>6234</v>
      </c>
      <c r="D5425" s="58" t="s">
        <v>6201</v>
      </c>
      <c r="E5425" s="58" t="s">
        <v>25</v>
      </c>
      <c r="F5425" s="58" t="s">
        <v>5216</v>
      </c>
      <c r="G5425" s="58" t="s">
        <v>4245</v>
      </c>
      <c r="H5425" s="58" t="s">
        <v>7768</v>
      </c>
      <c r="I5425" s="58" t="s">
        <v>25</v>
      </c>
      <c r="J5425" s="58" t="s">
        <v>25</v>
      </c>
      <c r="K5425" s="57" t="s">
        <v>7831</v>
      </c>
      <c r="L5425" s="184">
        <v>0</v>
      </c>
      <c r="M5425" s="185">
        <v>505</v>
      </c>
      <c r="N5425" s="186">
        <v>505</v>
      </c>
      <c r="O5425" s="187">
        <f t="shared" si="655"/>
        <v>0</v>
      </c>
      <c r="P5425" s="59">
        <f t="shared" si="653"/>
        <v>100</v>
      </c>
    </row>
    <row r="5426" spans="1:16" s="2" customFormat="1" ht="28.5" outlineLevel="2" x14ac:dyDescent="0.2">
      <c r="A5426" s="217">
        <f t="shared" si="651"/>
        <v>5423</v>
      </c>
      <c r="B5426" s="57" t="s">
        <v>8542</v>
      </c>
      <c r="C5426" s="58" t="s">
        <v>6234</v>
      </c>
      <c r="D5426" s="58" t="s">
        <v>6201</v>
      </c>
      <c r="E5426" s="58" t="s">
        <v>25</v>
      </c>
      <c r="F5426" s="58" t="s">
        <v>5216</v>
      </c>
      <c r="G5426" s="58" t="s">
        <v>4245</v>
      </c>
      <c r="H5426" s="58" t="s">
        <v>7768</v>
      </c>
      <c r="I5426" s="58" t="s">
        <v>25</v>
      </c>
      <c r="J5426" s="58" t="s">
        <v>25</v>
      </c>
      <c r="K5426" s="57" t="s">
        <v>7832</v>
      </c>
      <c r="L5426" s="184">
        <v>0</v>
      </c>
      <c r="M5426" s="185">
        <v>150</v>
      </c>
      <c r="N5426" s="186">
        <v>150</v>
      </c>
      <c r="O5426" s="187">
        <f t="shared" si="655"/>
        <v>0</v>
      </c>
      <c r="P5426" s="59">
        <f t="shared" si="653"/>
        <v>100</v>
      </c>
    </row>
    <row r="5427" spans="1:16" s="2" customFormat="1" ht="28.5" outlineLevel="2" x14ac:dyDescent="0.2">
      <c r="A5427" s="217">
        <f t="shared" si="651"/>
        <v>5424</v>
      </c>
      <c r="B5427" s="57" t="s">
        <v>8543</v>
      </c>
      <c r="C5427" s="58" t="s">
        <v>6234</v>
      </c>
      <c r="D5427" s="58" t="s">
        <v>6201</v>
      </c>
      <c r="E5427" s="58" t="s">
        <v>25</v>
      </c>
      <c r="F5427" s="58" t="s">
        <v>5216</v>
      </c>
      <c r="G5427" s="58" t="s">
        <v>4245</v>
      </c>
      <c r="H5427" s="58" t="s">
        <v>7768</v>
      </c>
      <c r="I5427" s="58" t="s">
        <v>25</v>
      </c>
      <c r="J5427" s="58" t="s">
        <v>25</v>
      </c>
      <c r="K5427" s="57" t="s">
        <v>7833</v>
      </c>
      <c r="L5427" s="184">
        <v>0</v>
      </c>
      <c r="M5427" s="185">
        <v>319</v>
      </c>
      <c r="N5427" s="186">
        <v>319</v>
      </c>
      <c r="O5427" s="187">
        <f t="shared" si="655"/>
        <v>0</v>
      </c>
      <c r="P5427" s="59">
        <f t="shared" si="653"/>
        <v>100</v>
      </c>
    </row>
    <row r="5428" spans="1:16" s="2" customFormat="1" ht="28.5" outlineLevel="2" x14ac:dyDescent="0.2">
      <c r="A5428" s="217">
        <f t="shared" si="651"/>
        <v>5425</v>
      </c>
      <c r="B5428" s="57" t="s">
        <v>8544</v>
      </c>
      <c r="C5428" s="58" t="s">
        <v>6234</v>
      </c>
      <c r="D5428" s="58" t="s">
        <v>6201</v>
      </c>
      <c r="E5428" s="58" t="s">
        <v>25</v>
      </c>
      <c r="F5428" s="58" t="s">
        <v>5216</v>
      </c>
      <c r="G5428" s="58" t="s">
        <v>4245</v>
      </c>
      <c r="H5428" s="58" t="s">
        <v>7768</v>
      </c>
      <c r="I5428" s="58" t="s">
        <v>25</v>
      </c>
      <c r="J5428" s="58" t="s">
        <v>25</v>
      </c>
      <c r="K5428" s="57" t="s">
        <v>7834</v>
      </c>
      <c r="L5428" s="184">
        <v>0</v>
      </c>
      <c r="M5428" s="185">
        <v>500</v>
      </c>
      <c r="N5428" s="186">
        <v>500</v>
      </c>
      <c r="O5428" s="187">
        <f t="shared" si="655"/>
        <v>0</v>
      </c>
      <c r="P5428" s="59">
        <f t="shared" si="653"/>
        <v>100</v>
      </c>
    </row>
    <row r="5429" spans="1:16" s="2" customFormat="1" ht="28.5" outlineLevel="2" x14ac:dyDescent="0.2">
      <c r="A5429" s="217">
        <f t="shared" si="651"/>
        <v>5426</v>
      </c>
      <c r="B5429" s="57" t="s">
        <v>8545</v>
      </c>
      <c r="C5429" s="58" t="s">
        <v>6234</v>
      </c>
      <c r="D5429" s="58" t="s">
        <v>6201</v>
      </c>
      <c r="E5429" s="58" t="s">
        <v>25</v>
      </c>
      <c r="F5429" s="58" t="s">
        <v>5216</v>
      </c>
      <c r="G5429" s="58" t="s">
        <v>4245</v>
      </c>
      <c r="H5429" s="58" t="s">
        <v>7768</v>
      </c>
      <c r="I5429" s="58" t="s">
        <v>25</v>
      </c>
      <c r="J5429" s="58" t="s">
        <v>25</v>
      </c>
      <c r="K5429" s="57" t="s">
        <v>7835</v>
      </c>
      <c r="L5429" s="184">
        <v>0</v>
      </c>
      <c r="M5429" s="185">
        <v>150</v>
      </c>
      <c r="N5429" s="186">
        <v>150</v>
      </c>
      <c r="O5429" s="187">
        <f t="shared" si="655"/>
        <v>0</v>
      </c>
      <c r="P5429" s="59">
        <f t="shared" si="653"/>
        <v>100</v>
      </c>
    </row>
    <row r="5430" spans="1:16" s="2" customFormat="1" ht="28.5" outlineLevel="2" x14ac:dyDescent="0.2">
      <c r="A5430" s="217">
        <f t="shared" si="651"/>
        <v>5427</v>
      </c>
      <c r="B5430" s="57" t="s">
        <v>8546</v>
      </c>
      <c r="C5430" s="58" t="s">
        <v>6234</v>
      </c>
      <c r="D5430" s="58" t="s">
        <v>6201</v>
      </c>
      <c r="E5430" s="58" t="s">
        <v>25</v>
      </c>
      <c r="F5430" s="58" t="s">
        <v>5216</v>
      </c>
      <c r="G5430" s="58" t="s">
        <v>4245</v>
      </c>
      <c r="H5430" s="58" t="s">
        <v>7768</v>
      </c>
      <c r="I5430" s="58" t="s">
        <v>25</v>
      </c>
      <c r="J5430" s="58" t="s">
        <v>25</v>
      </c>
      <c r="K5430" s="57" t="s">
        <v>7836</v>
      </c>
      <c r="L5430" s="184">
        <v>0</v>
      </c>
      <c r="M5430" s="185">
        <v>300</v>
      </c>
      <c r="N5430" s="186">
        <v>300</v>
      </c>
      <c r="O5430" s="187">
        <f t="shared" si="655"/>
        <v>0</v>
      </c>
      <c r="P5430" s="59">
        <f t="shared" si="653"/>
        <v>100</v>
      </c>
    </row>
    <row r="5431" spans="1:16" s="2" customFormat="1" ht="28.5" outlineLevel="2" x14ac:dyDescent="0.2">
      <c r="A5431" s="217">
        <f t="shared" si="651"/>
        <v>5428</v>
      </c>
      <c r="B5431" s="57" t="s">
        <v>8547</v>
      </c>
      <c r="C5431" s="58" t="s">
        <v>6234</v>
      </c>
      <c r="D5431" s="58" t="s">
        <v>6201</v>
      </c>
      <c r="E5431" s="58" t="s">
        <v>25</v>
      </c>
      <c r="F5431" s="58" t="s">
        <v>5216</v>
      </c>
      <c r="G5431" s="58" t="s">
        <v>4245</v>
      </c>
      <c r="H5431" s="58" t="s">
        <v>7768</v>
      </c>
      <c r="I5431" s="58" t="s">
        <v>25</v>
      </c>
      <c r="J5431" s="58" t="s">
        <v>25</v>
      </c>
      <c r="K5431" s="57" t="s">
        <v>7837</v>
      </c>
      <c r="L5431" s="184">
        <v>0</v>
      </c>
      <c r="M5431" s="185">
        <v>200</v>
      </c>
      <c r="N5431" s="186">
        <v>200</v>
      </c>
      <c r="O5431" s="187">
        <f t="shared" si="655"/>
        <v>0</v>
      </c>
      <c r="P5431" s="59">
        <f t="shared" si="653"/>
        <v>100</v>
      </c>
    </row>
    <row r="5432" spans="1:16" s="2" customFormat="1" ht="28.5" outlineLevel="2" x14ac:dyDescent="0.2">
      <c r="A5432" s="217">
        <f t="shared" si="651"/>
        <v>5429</v>
      </c>
      <c r="B5432" s="57" t="s">
        <v>8548</v>
      </c>
      <c r="C5432" s="58" t="s">
        <v>6234</v>
      </c>
      <c r="D5432" s="58" t="s">
        <v>6201</v>
      </c>
      <c r="E5432" s="58" t="s">
        <v>25</v>
      </c>
      <c r="F5432" s="58" t="s">
        <v>5216</v>
      </c>
      <c r="G5432" s="58" t="s">
        <v>4245</v>
      </c>
      <c r="H5432" s="58" t="s">
        <v>7768</v>
      </c>
      <c r="I5432" s="58" t="s">
        <v>25</v>
      </c>
      <c r="J5432" s="58" t="s">
        <v>25</v>
      </c>
      <c r="K5432" s="57" t="s">
        <v>7838</v>
      </c>
      <c r="L5432" s="184">
        <v>0</v>
      </c>
      <c r="M5432" s="185">
        <v>800</v>
      </c>
      <c r="N5432" s="186">
        <v>800</v>
      </c>
      <c r="O5432" s="187">
        <f t="shared" si="655"/>
        <v>0</v>
      </c>
      <c r="P5432" s="59">
        <f t="shared" si="653"/>
        <v>100</v>
      </c>
    </row>
    <row r="5433" spans="1:16" s="2" customFormat="1" ht="28.5" outlineLevel="2" x14ac:dyDescent="0.2">
      <c r="A5433" s="217">
        <f t="shared" si="651"/>
        <v>5430</v>
      </c>
      <c r="B5433" s="57" t="s">
        <v>8549</v>
      </c>
      <c r="C5433" s="58" t="s">
        <v>6234</v>
      </c>
      <c r="D5433" s="58" t="s">
        <v>6201</v>
      </c>
      <c r="E5433" s="58" t="s">
        <v>25</v>
      </c>
      <c r="F5433" s="58" t="s">
        <v>5216</v>
      </c>
      <c r="G5433" s="58" t="s">
        <v>4245</v>
      </c>
      <c r="H5433" s="58" t="s">
        <v>7768</v>
      </c>
      <c r="I5433" s="58" t="s">
        <v>25</v>
      </c>
      <c r="J5433" s="58" t="s">
        <v>25</v>
      </c>
      <c r="K5433" s="57" t="s">
        <v>7839</v>
      </c>
      <c r="L5433" s="184">
        <v>0</v>
      </c>
      <c r="M5433" s="185">
        <v>200</v>
      </c>
      <c r="N5433" s="186">
        <v>200</v>
      </c>
      <c r="O5433" s="187">
        <f t="shared" si="655"/>
        <v>0</v>
      </c>
      <c r="P5433" s="59">
        <f t="shared" si="653"/>
        <v>100</v>
      </c>
    </row>
    <row r="5434" spans="1:16" s="2" customFormat="1" ht="14.25" customHeight="1" outlineLevel="2" x14ac:dyDescent="0.2">
      <c r="A5434" s="217">
        <f t="shared" si="651"/>
        <v>5431</v>
      </c>
      <c r="B5434" s="57" t="s">
        <v>8550</v>
      </c>
      <c r="C5434" s="58" t="s">
        <v>6234</v>
      </c>
      <c r="D5434" s="58" t="s">
        <v>6201</v>
      </c>
      <c r="E5434" s="58" t="s">
        <v>25</v>
      </c>
      <c r="F5434" s="58" t="s">
        <v>5216</v>
      </c>
      <c r="G5434" s="58" t="s">
        <v>4245</v>
      </c>
      <c r="H5434" s="58" t="s">
        <v>7768</v>
      </c>
      <c r="I5434" s="58" t="s">
        <v>25</v>
      </c>
      <c r="J5434" s="58" t="s">
        <v>25</v>
      </c>
      <c r="K5434" s="57" t="s">
        <v>7840</v>
      </c>
      <c r="L5434" s="184">
        <v>0</v>
      </c>
      <c r="M5434" s="185">
        <v>700</v>
      </c>
      <c r="N5434" s="186">
        <v>700</v>
      </c>
      <c r="O5434" s="187">
        <f t="shared" si="655"/>
        <v>0</v>
      </c>
      <c r="P5434" s="59">
        <f t="shared" si="653"/>
        <v>100</v>
      </c>
    </row>
    <row r="5435" spans="1:16" s="2" customFormat="1" ht="28.5" outlineLevel="1" x14ac:dyDescent="0.2">
      <c r="A5435" s="225">
        <f t="shared" si="651"/>
        <v>5432</v>
      </c>
      <c r="B5435" s="82" t="s">
        <v>7841</v>
      </c>
      <c r="C5435" s="61">
        <v>236650</v>
      </c>
      <c r="D5435" s="61">
        <v>2011</v>
      </c>
      <c r="E5435" s="61"/>
      <c r="F5435" s="61"/>
      <c r="G5435" s="61"/>
      <c r="H5435" s="135" t="s">
        <v>7842</v>
      </c>
      <c r="I5435" s="61"/>
      <c r="J5435" s="61"/>
      <c r="K5435" s="63"/>
      <c r="L5435" s="65">
        <f>SUM(L5436:L5450)</f>
        <v>1000</v>
      </c>
      <c r="M5435" s="65">
        <f t="shared" ref="M5435:O5435" si="656">SUM(M5436:M5450)</f>
        <v>1008</v>
      </c>
      <c r="N5435" s="65">
        <f t="shared" si="656"/>
        <v>950</v>
      </c>
      <c r="O5435" s="66">
        <f t="shared" si="656"/>
        <v>-58</v>
      </c>
      <c r="P5435" s="18">
        <f t="shared" si="653"/>
        <v>94.246031746031747</v>
      </c>
    </row>
    <row r="5436" spans="1:16" s="2" customFormat="1" ht="28.5" outlineLevel="2" x14ac:dyDescent="0.2">
      <c r="A5436" s="217">
        <f t="shared" si="651"/>
        <v>5433</v>
      </c>
      <c r="B5436" s="57" t="s">
        <v>7843</v>
      </c>
      <c r="C5436" s="58" t="s">
        <v>6234</v>
      </c>
      <c r="D5436" s="58" t="s">
        <v>6201</v>
      </c>
      <c r="E5436" s="58" t="s">
        <v>25</v>
      </c>
      <c r="F5436" s="58" t="s">
        <v>5970</v>
      </c>
      <c r="G5436" s="58" t="s">
        <v>221</v>
      </c>
      <c r="H5436" s="58" t="s">
        <v>7842</v>
      </c>
      <c r="I5436" s="58" t="s">
        <v>25</v>
      </c>
      <c r="J5436" s="58" t="s">
        <v>25</v>
      </c>
      <c r="K5436" s="57"/>
      <c r="L5436" s="184">
        <v>1000</v>
      </c>
      <c r="M5436" s="185">
        <v>58</v>
      </c>
      <c r="N5436" s="186">
        <v>0</v>
      </c>
      <c r="O5436" s="187">
        <f t="shared" ref="O5436:O5450" si="657">N5436-M5436</f>
        <v>-58</v>
      </c>
      <c r="P5436" s="59">
        <f t="shared" si="653"/>
        <v>0</v>
      </c>
    </row>
    <row r="5437" spans="1:16" s="2" customFormat="1" ht="28.5" outlineLevel="2" x14ac:dyDescent="0.2">
      <c r="A5437" s="217">
        <f t="shared" si="651"/>
        <v>5434</v>
      </c>
      <c r="B5437" s="57" t="s">
        <v>7844</v>
      </c>
      <c r="C5437" s="58" t="s">
        <v>6234</v>
      </c>
      <c r="D5437" s="58" t="s">
        <v>6201</v>
      </c>
      <c r="E5437" s="58" t="s">
        <v>25</v>
      </c>
      <c r="F5437" s="58" t="s">
        <v>5970</v>
      </c>
      <c r="G5437" s="58" t="s">
        <v>86</v>
      </c>
      <c r="H5437" s="58" t="s">
        <v>7842</v>
      </c>
      <c r="I5437" s="58" t="s">
        <v>25</v>
      </c>
      <c r="J5437" s="58" t="s">
        <v>25</v>
      </c>
      <c r="K5437" s="57" t="s">
        <v>7845</v>
      </c>
      <c r="L5437" s="184">
        <v>0</v>
      </c>
      <c r="M5437" s="185">
        <v>65</v>
      </c>
      <c r="N5437" s="186">
        <v>65</v>
      </c>
      <c r="O5437" s="187">
        <f t="shared" si="657"/>
        <v>0</v>
      </c>
      <c r="P5437" s="59">
        <f t="shared" si="653"/>
        <v>100</v>
      </c>
    </row>
    <row r="5438" spans="1:16" s="2" customFormat="1" ht="28.5" outlineLevel="2" x14ac:dyDescent="0.2">
      <c r="A5438" s="217">
        <f t="shared" si="651"/>
        <v>5435</v>
      </c>
      <c r="B5438" s="57" t="s">
        <v>7846</v>
      </c>
      <c r="C5438" s="58" t="s">
        <v>6234</v>
      </c>
      <c r="D5438" s="58" t="s">
        <v>6201</v>
      </c>
      <c r="E5438" s="58" t="s">
        <v>25</v>
      </c>
      <c r="F5438" s="58" t="s">
        <v>5970</v>
      </c>
      <c r="G5438" s="58" t="s">
        <v>86</v>
      </c>
      <c r="H5438" s="58" t="s">
        <v>7842</v>
      </c>
      <c r="I5438" s="58" t="s">
        <v>25</v>
      </c>
      <c r="J5438" s="58" t="s">
        <v>25</v>
      </c>
      <c r="K5438" s="57" t="s">
        <v>7847</v>
      </c>
      <c r="L5438" s="184">
        <v>0</v>
      </c>
      <c r="M5438" s="185">
        <v>200</v>
      </c>
      <c r="N5438" s="186">
        <v>200</v>
      </c>
      <c r="O5438" s="187">
        <f t="shared" si="657"/>
        <v>0</v>
      </c>
      <c r="P5438" s="59">
        <f t="shared" si="653"/>
        <v>100</v>
      </c>
    </row>
    <row r="5439" spans="1:16" s="2" customFormat="1" ht="28.5" outlineLevel="2" x14ac:dyDescent="0.2">
      <c r="A5439" s="217">
        <f t="shared" si="651"/>
        <v>5436</v>
      </c>
      <c r="B5439" s="57" t="s">
        <v>7848</v>
      </c>
      <c r="C5439" s="58" t="s">
        <v>6234</v>
      </c>
      <c r="D5439" s="58" t="s">
        <v>6201</v>
      </c>
      <c r="E5439" s="58" t="s">
        <v>4619</v>
      </c>
      <c r="F5439" s="58" t="s">
        <v>5970</v>
      </c>
      <c r="G5439" s="58" t="s">
        <v>103</v>
      </c>
      <c r="H5439" s="58" t="s">
        <v>7842</v>
      </c>
      <c r="I5439" s="58" t="s">
        <v>25</v>
      </c>
      <c r="J5439" s="58" t="s">
        <v>25</v>
      </c>
      <c r="K5439" s="57" t="s">
        <v>7849</v>
      </c>
      <c r="L5439" s="184">
        <v>0</v>
      </c>
      <c r="M5439" s="185">
        <v>70</v>
      </c>
      <c r="N5439" s="186">
        <v>70</v>
      </c>
      <c r="O5439" s="187">
        <f t="shared" si="657"/>
        <v>0</v>
      </c>
      <c r="P5439" s="59">
        <f t="shared" si="653"/>
        <v>100</v>
      </c>
    </row>
    <row r="5440" spans="1:16" s="2" customFormat="1" ht="28.5" outlineLevel="2" x14ac:dyDescent="0.2">
      <c r="A5440" s="217">
        <f t="shared" si="651"/>
        <v>5437</v>
      </c>
      <c r="B5440" s="57" t="s">
        <v>7850</v>
      </c>
      <c r="C5440" s="58" t="s">
        <v>6234</v>
      </c>
      <c r="D5440" s="58" t="s">
        <v>6201</v>
      </c>
      <c r="E5440" s="58" t="s">
        <v>5094</v>
      </c>
      <c r="F5440" s="58" t="s">
        <v>5970</v>
      </c>
      <c r="G5440" s="58" t="s">
        <v>103</v>
      </c>
      <c r="H5440" s="58" t="s">
        <v>7842</v>
      </c>
      <c r="I5440" s="58" t="s">
        <v>25</v>
      </c>
      <c r="J5440" s="58" t="s">
        <v>25</v>
      </c>
      <c r="K5440" s="57" t="s">
        <v>7851</v>
      </c>
      <c r="L5440" s="184">
        <v>0</v>
      </c>
      <c r="M5440" s="185">
        <v>92</v>
      </c>
      <c r="N5440" s="186">
        <v>92</v>
      </c>
      <c r="O5440" s="187">
        <f t="shared" si="657"/>
        <v>0</v>
      </c>
      <c r="P5440" s="59">
        <f t="shared" si="653"/>
        <v>100</v>
      </c>
    </row>
    <row r="5441" spans="1:16" s="2" customFormat="1" ht="28.5" outlineLevel="2" x14ac:dyDescent="0.2">
      <c r="A5441" s="217">
        <f t="shared" si="651"/>
        <v>5438</v>
      </c>
      <c r="B5441" s="57" t="s">
        <v>7852</v>
      </c>
      <c r="C5441" s="58" t="s">
        <v>6234</v>
      </c>
      <c r="D5441" s="58" t="s">
        <v>6201</v>
      </c>
      <c r="E5441" s="58" t="s">
        <v>6721</v>
      </c>
      <c r="F5441" s="58" t="s">
        <v>5970</v>
      </c>
      <c r="G5441" s="58" t="s">
        <v>103</v>
      </c>
      <c r="H5441" s="58" t="s">
        <v>7842</v>
      </c>
      <c r="I5441" s="58" t="s">
        <v>25</v>
      </c>
      <c r="J5441" s="58" t="s">
        <v>25</v>
      </c>
      <c r="K5441" s="57" t="s">
        <v>7853</v>
      </c>
      <c r="L5441" s="184">
        <v>0</v>
      </c>
      <c r="M5441" s="185">
        <v>50</v>
      </c>
      <c r="N5441" s="186">
        <v>50</v>
      </c>
      <c r="O5441" s="187">
        <f t="shared" si="657"/>
        <v>0</v>
      </c>
      <c r="P5441" s="59">
        <f t="shared" si="653"/>
        <v>100</v>
      </c>
    </row>
    <row r="5442" spans="1:16" s="2" customFormat="1" ht="28.5" outlineLevel="2" x14ac:dyDescent="0.2">
      <c r="A5442" s="217">
        <f t="shared" si="651"/>
        <v>5439</v>
      </c>
      <c r="B5442" s="57" t="s">
        <v>7854</v>
      </c>
      <c r="C5442" s="58" t="s">
        <v>6234</v>
      </c>
      <c r="D5442" s="58" t="s">
        <v>6201</v>
      </c>
      <c r="E5442" s="58" t="s">
        <v>7855</v>
      </c>
      <c r="F5442" s="58" t="s">
        <v>5970</v>
      </c>
      <c r="G5442" s="58" t="s">
        <v>103</v>
      </c>
      <c r="H5442" s="58" t="s">
        <v>7842</v>
      </c>
      <c r="I5442" s="58" t="s">
        <v>25</v>
      </c>
      <c r="J5442" s="58" t="s">
        <v>25</v>
      </c>
      <c r="K5442" s="57" t="s">
        <v>7856</v>
      </c>
      <c r="L5442" s="184">
        <v>0</v>
      </c>
      <c r="M5442" s="185">
        <v>50</v>
      </c>
      <c r="N5442" s="186">
        <v>50</v>
      </c>
      <c r="O5442" s="187">
        <f t="shared" si="657"/>
        <v>0</v>
      </c>
      <c r="P5442" s="59">
        <f t="shared" si="653"/>
        <v>100</v>
      </c>
    </row>
    <row r="5443" spans="1:16" s="2" customFormat="1" ht="28.5" outlineLevel="2" x14ac:dyDescent="0.2">
      <c r="A5443" s="217">
        <f t="shared" si="651"/>
        <v>5440</v>
      </c>
      <c r="B5443" s="57" t="s">
        <v>7857</v>
      </c>
      <c r="C5443" s="58" t="s">
        <v>6234</v>
      </c>
      <c r="D5443" s="58" t="s">
        <v>6201</v>
      </c>
      <c r="E5443" s="58" t="s">
        <v>5145</v>
      </c>
      <c r="F5443" s="58" t="s">
        <v>5970</v>
      </c>
      <c r="G5443" s="58" t="s">
        <v>103</v>
      </c>
      <c r="H5443" s="58" t="s">
        <v>7842</v>
      </c>
      <c r="I5443" s="58" t="s">
        <v>25</v>
      </c>
      <c r="J5443" s="58" t="s">
        <v>25</v>
      </c>
      <c r="K5443" s="57" t="s">
        <v>7858</v>
      </c>
      <c r="L5443" s="184">
        <v>0</v>
      </c>
      <c r="M5443" s="185">
        <v>31</v>
      </c>
      <c r="N5443" s="186">
        <v>31</v>
      </c>
      <c r="O5443" s="187">
        <f t="shared" si="657"/>
        <v>0</v>
      </c>
      <c r="P5443" s="59">
        <f t="shared" si="653"/>
        <v>100</v>
      </c>
    </row>
    <row r="5444" spans="1:16" s="2" customFormat="1" ht="28.5" outlineLevel="2" x14ac:dyDescent="0.2">
      <c r="A5444" s="217">
        <f t="shared" si="651"/>
        <v>5441</v>
      </c>
      <c r="B5444" s="57" t="s">
        <v>7859</v>
      </c>
      <c r="C5444" s="58" t="s">
        <v>6234</v>
      </c>
      <c r="D5444" s="58" t="s">
        <v>6201</v>
      </c>
      <c r="E5444" s="58" t="s">
        <v>5109</v>
      </c>
      <c r="F5444" s="58" t="s">
        <v>5970</v>
      </c>
      <c r="G5444" s="58" t="s">
        <v>103</v>
      </c>
      <c r="H5444" s="58" t="s">
        <v>7842</v>
      </c>
      <c r="I5444" s="58" t="s">
        <v>25</v>
      </c>
      <c r="J5444" s="58" t="s">
        <v>25</v>
      </c>
      <c r="K5444" s="57" t="s">
        <v>7860</v>
      </c>
      <c r="L5444" s="184">
        <v>0</v>
      </c>
      <c r="M5444" s="185">
        <v>66</v>
      </c>
      <c r="N5444" s="186">
        <v>66</v>
      </c>
      <c r="O5444" s="187">
        <f t="shared" si="657"/>
        <v>0</v>
      </c>
      <c r="P5444" s="59">
        <f t="shared" si="653"/>
        <v>100</v>
      </c>
    </row>
    <row r="5445" spans="1:16" s="2" customFormat="1" ht="28.5" outlineLevel="2" x14ac:dyDescent="0.2">
      <c r="A5445" s="217">
        <f t="shared" si="651"/>
        <v>5442</v>
      </c>
      <c r="B5445" s="57" t="s">
        <v>7861</v>
      </c>
      <c r="C5445" s="58" t="s">
        <v>6234</v>
      </c>
      <c r="D5445" s="58" t="s">
        <v>6201</v>
      </c>
      <c r="E5445" s="58" t="s">
        <v>5315</v>
      </c>
      <c r="F5445" s="58" t="s">
        <v>5970</v>
      </c>
      <c r="G5445" s="58" t="s">
        <v>103</v>
      </c>
      <c r="H5445" s="58" t="s">
        <v>7842</v>
      </c>
      <c r="I5445" s="58" t="s">
        <v>25</v>
      </c>
      <c r="J5445" s="58" t="s">
        <v>25</v>
      </c>
      <c r="K5445" s="57" t="s">
        <v>7862</v>
      </c>
      <c r="L5445" s="184">
        <v>0</v>
      </c>
      <c r="M5445" s="185">
        <v>54</v>
      </c>
      <c r="N5445" s="186">
        <v>54</v>
      </c>
      <c r="O5445" s="187">
        <f t="shared" si="657"/>
        <v>0</v>
      </c>
      <c r="P5445" s="59">
        <f t="shared" si="653"/>
        <v>100</v>
      </c>
    </row>
    <row r="5446" spans="1:16" s="2" customFormat="1" ht="28.5" outlineLevel="2" x14ac:dyDescent="0.2">
      <c r="A5446" s="217">
        <f t="shared" ref="A5446:A5509" si="658">A5445+1</f>
        <v>5443</v>
      </c>
      <c r="B5446" s="57" t="s">
        <v>7863</v>
      </c>
      <c r="C5446" s="58" t="s">
        <v>6234</v>
      </c>
      <c r="D5446" s="58" t="s">
        <v>6201</v>
      </c>
      <c r="E5446" s="58" t="s">
        <v>2626</v>
      </c>
      <c r="F5446" s="58" t="s">
        <v>5970</v>
      </c>
      <c r="G5446" s="58" t="s">
        <v>103</v>
      </c>
      <c r="H5446" s="58" t="s">
        <v>7842</v>
      </c>
      <c r="I5446" s="58" t="s">
        <v>25</v>
      </c>
      <c r="J5446" s="58" t="s">
        <v>25</v>
      </c>
      <c r="K5446" s="57" t="s">
        <v>7864</v>
      </c>
      <c r="L5446" s="184">
        <v>0</v>
      </c>
      <c r="M5446" s="185">
        <v>50</v>
      </c>
      <c r="N5446" s="186">
        <v>50</v>
      </c>
      <c r="O5446" s="187">
        <f t="shared" si="657"/>
        <v>0</v>
      </c>
      <c r="P5446" s="59">
        <f t="shared" si="653"/>
        <v>100</v>
      </c>
    </row>
    <row r="5447" spans="1:16" s="2" customFormat="1" ht="28.5" outlineLevel="2" x14ac:dyDescent="0.2">
      <c r="A5447" s="217">
        <f t="shared" si="658"/>
        <v>5444</v>
      </c>
      <c r="B5447" s="57" t="s">
        <v>7865</v>
      </c>
      <c r="C5447" s="58" t="s">
        <v>6234</v>
      </c>
      <c r="D5447" s="58" t="s">
        <v>6201</v>
      </c>
      <c r="E5447" s="58" t="s">
        <v>2626</v>
      </c>
      <c r="F5447" s="58" t="s">
        <v>5970</v>
      </c>
      <c r="G5447" s="58" t="s">
        <v>103</v>
      </c>
      <c r="H5447" s="58" t="s">
        <v>7842</v>
      </c>
      <c r="I5447" s="58" t="s">
        <v>25</v>
      </c>
      <c r="J5447" s="58" t="s">
        <v>25</v>
      </c>
      <c r="K5447" s="57" t="s">
        <v>7866</v>
      </c>
      <c r="L5447" s="184">
        <v>0</v>
      </c>
      <c r="M5447" s="185">
        <v>50</v>
      </c>
      <c r="N5447" s="186">
        <v>50</v>
      </c>
      <c r="O5447" s="187">
        <f t="shared" si="657"/>
        <v>0</v>
      </c>
      <c r="P5447" s="59">
        <f t="shared" si="653"/>
        <v>100</v>
      </c>
    </row>
    <row r="5448" spans="1:16" s="2" customFormat="1" ht="28.5" outlineLevel="2" x14ac:dyDescent="0.2">
      <c r="A5448" s="217">
        <f t="shared" si="658"/>
        <v>5445</v>
      </c>
      <c r="B5448" s="57" t="s">
        <v>7867</v>
      </c>
      <c r="C5448" s="58" t="s">
        <v>6234</v>
      </c>
      <c r="D5448" s="58" t="s">
        <v>6201</v>
      </c>
      <c r="E5448" s="58" t="s">
        <v>5112</v>
      </c>
      <c r="F5448" s="58" t="s">
        <v>5970</v>
      </c>
      <c r="G5448" s="58" t="s">
        <v>103</v>
      </c>
      <c r="H5448" s="58" t="s">
        <v>7842</v>
      </c>
      <c r="I5448" s="58" t="s">
        <v>25</v>
      </c>
      <c r="J5448" s="58" t="s">
        <v>25</v>
      </c>
      <c r="K5448" s="57" t="s">
        <v>7868</v>
      </c>
      <c r="L5448" s="184">
        <v>0</v>
      </c>
      <c r="M5448" s="185">
        <v>30</v>
      </c>
      <c r="N5448" s="186">
        <v>30</v>
      </c>
      <c r="O5448" s="187">
        <f t="shared" si="657"/>
        <v>0</v>
      </c>
      <c r="P5448" s="59">
        <f t="shared" si="653"/>
        <v>100</v>
      </c>
    </row>
    <row r="5449" spans="1:16" s="2" customFormat="1" ht="28.5" outlineLevel="2" x14ac:dyDescent="0.2">
      <c r="A5449" s="217">
        <f t="shared" si="658"/>
        <v>5446</v>
      </c>
      <c r="B5449" s="57" t="s">
        <v>7869</v>
      </c>
      <c r="C5449" s="58" t="s">
        <v>6234</v>
      </c>
      <c r="D5449" s="58" t="s">
        <v>6201</v>
      </c>
      <c r="E5449" s="58" t="s">
        <v>4568</v>
      </c>
      <c r="F5449" s="58" t="s">
        <v>5970</v>
      </c>
      <c r="G5449" s="58" t="s">
        <v>103</v>
      </c>
      <c r="H5449" s="58" t="s">
        <v>7842</v>
      </c>
      <c r="I5449" s="58" t="s">
        <v>25</v>
      </c>
      <c r="J5449" s="58" t="s">
        <v>25</v>
      </c>
      <c r="K5449" s="57" t="s">
        <v>7870</v>
      </c>
      <c r="L5449" s="184">
        <v>0</v>
      </c>
      <c r="M5449" s="185">
        <v>82</v>
      </c>
      <c r="N5449" s="186">
        <v>82</v>
      </c>
      <c r="O5449" s="187">
        <f t="shared" si="657"/>
        <v>0</v>
      </c>
      <c r="P5449" s="59">
        <f t="shared" si="653"/>
        <v>100</v>
      </c>
    </row>
    <row r="5450" spans="1:16" s="2" customFormat="1" ht="28.5" outlineLevel="2" x14ac:dyDescent="0.2">
      <c r="A5450" s="217">
        <f t="shared" si="658"/>
        <v>5447</v>
      </c>
      <c r="B5450" s="57" t="s">
        <v>8551</v>
      </c>
      <c r="C5450" s="58" t="s">
        <v>6234</v>
      </c>
      <c r="D5450" s="58" t="s">
        <v>6201</v>
      </c>
      <c r="E5450" s="58" t="s">
        <v>25</v>
      </c>
      <c r="F5450" s="58" t="s">
        <v>5970</v>
      </c>
      <c r="G5450" s="58" t="s">
        <v>4245</v>
      </c>
      <c r="H5450" s="58" t="s">
        <v>7842</v>
      </c>
      <c r="I5450" s="58" t="s">
        <v>25</v>
      </c>
      <c r="J5450" s="58" t="s">
        <v>25</v>
      </c>
      <c r="K5450" s="57" t="s">
        <v>7871</v>
      </c>
      <c r="L5450" s="184">
        <v>0</v>
      </c>
      <c r="M5450" s="185">
        <v>60</v>
      </c>
      <c r="N5450" s="186">
        <v>60</v>
      </c>
      <c r="O5450" s="187">
        <f t="shared" si="657"/>
        <v>0</v>
      </c>
      <c r="P5450" s="59">
        <f t="shared" si="653"/>
        <v>100</v>
      </c>
    </row>
    <row r="5451" spans="1:16" s="2" customFormat="1" outlineLevel="1" x14ac:dyDescent="0.2">
      <c r="A5451" s="225">
        <f t="shared" si="658"/>
        <v>5448</v>
      </c>
      <c r="B5451" s="82" t="s">
        <v>7872</v>
      </c>
      <c r="C5451" s="61">
        <v>236650</v>
      </c>
      <c r="D5451" s="61">
        <v>2011</v>
      </c>
      <c r="E5451" s="61"/>
      <c r="F5451" s="61"/>
      <c r="G5451" s="61"/>
      <c r="H5451" s="135" t="s">
        <v>7873</v>
      </c>
      <c r="I5451" s="61"/>
      <c r="J5451" s="61"/>
      <c r="K5451" s="63"/>
      <c r="L5451" s="65">
        <f>SUM(L5452:L5452)</f>
        <v>500</v>
      </c>
      <c r="M5451" s="65">
        <f t="shared" ref="M5451:O5451" si="659">SUM(M5452:M5452)</f>
        <v>0</v>
      </c>
      <c r="N5451" s="65">
        <f t="shared" si="659"/>
        <v>0</v>
      </c>
      <c r="O5451" s="66">
        <f t="shared" si="659"/>
        <v>0</v>
      </c>
      <c r="P5451" s="213" t="s">
        <v>8417</v>
      </c>
    </row>
    <row r="5452" spans="1:16" s="2" customFormat="1" outlineLevel="2" x14ac:dyDescent="0.2">
      <c r="A5452" s="217">
        <f t="shared" si="658"/>
        <v>5449</v>
      </c>
      <c r="B5452" s="57" t="s">
        <v>7874</v>
      </c>
      <c r="C5452" s="58" t="s">
        <v>6234</v>
      </c>
      <c r="D5452" s="58" t="s">
        <v>5096</v>
      </c>
      <c r="E5452" s="58" t="s">
        <v>25</v>
      </c>
      <c r="F5452" s="58" t="s">
        <v>263</v>
      </c>
      <c r="G5452" s="58" t="s">
        <v>221</v>
      </c>
      <c r="H5452" s="58" t="s">
        <v>7873</v>
      </c>
      <c r="I5452" s="58" t="s">
        <v>25</v>
      </c>
      <c r="J5452" s="58" t="s">
        <v>25</v>
      </c>
      <c r="K5452" s="57"/>
      <c r="L5452" s="184">
        <v>500</v>
      </c>
      <c r="M5452" s="185">
        <v>0</v>
      </c>
      <c r="N5452" s="186">
        <v>0</v>
      </c>
      <c r="O5452" s="187">
        <f>N5452-M5452</f>
        <v>0</v>
      </c>
      <c r="P5452" s="59" t="s">
        <v>8417</v>
      </c>
    </row>
    <row r="5453" spans="1:16" s="2" customFormat="1" outlineLevel="1" x14ac:dyDescent="0.2">
      <c r="A5453" s="225">
        <f t="shared" si="658"/>
        <v>5450</v>
      </c>
      <c r="B5453" s="82" t="s">
        <v>7875</v>
      </c>
      <c r="C5453" s="61">
        <v>236650</v>
      </c>
      <c r="D5453" s="61">
        <v>2011</v>
      </c>
      <c r="E5453" s="61"/>
      <c r="F5453" s="61"/>
      <c r="G5453" s="61"/>
      <c r="H5453" s="135" t="s">
        <v>7876</v>
      </c>
      <c r="I5453" s="61"/>
      <c r="J5453" s="61"/>
      <c r="K5453" s="63"/>
      <c r="L5453" s="65">
        <f>SUM(L5454:L5549)</f>
        <v>10500</v>
      </c>
      <c r="M5453" s="65">
        <f t="shared" ref="M5453:O5453" si="660">SUM(M5454:M5549)</f>
        <v>10536</v>
      </c>
      <c r="N5453" s="65">
        <f t="shared" si="660"/>
        <v>10498</v>
      </c>
      <c r="O5453" s="66">
        <f t="shared" si="660"/>
        <v>-38</v>
      </c>
      <c r="P5453" s="18">
        <f t="shared" si="653"/>
        <v>99.639331814730454</v>
      </c>
    </row>
    <row r="5454" spans="1:16" s="2" customFormat="1" ht="28.5" outlineLevel="2" x14ac:dyDescent="0.2">
      <c r="A5454" s="217">
        <f t="shared" si="658"/>
        <v>5451</v>
      </c>
      <c r="B5454" s="57" t="s">
        <v>7877</v>
      </c>
      <c r="C5454" s="58" t="s">
        <v>6234</v>
      </c>
      <c r="D5454" s="58" t="s">
        <v>5096</v>
      </c>
      <c r="E5454" s="58" t="s">
        <v>25</v>
      </c>
      <c r="F5454" s="58" t="s">
        <v>263</v>
      </c>
      <c r="G5454" s="58" t="s">
        <v>221</v>
      </c>
      <c r="H5454" s="58" t="s">
        <v>7876</v>
      </c>
      <c r="I5454" s="58" t="s">
        <v>25</v>
      </c>
      <c r="J5454" s="58" t="s">
        <v>25</v>
      </c>
      <c r="K5454" s="57"/>
      <c r="L5454" s="184">
        <v>10500</v>
      </c>
      <c r="M5454" s="185">
        <v>38</v>
      </c>
      <c r="N5454" s="186">
        <v>0</v>
      </c>
      <c r="O5454" s="187">
        <f t="shared" ref="O5454:O5517" si="661">N5454-M5454</f>
        <v>-38</v>
      </c>
      <c r="P5454" s="59">
        <f t="shared" si="653"/>
        <v>0</v>
      </c>
    </row>
    <row r="5455" spans="1:16" s="2" customFormat="1" ht="28.5" outlineLevel="2" x14ac:dyDescent="0.2">
      <c r="A5455" s="217">
        <f t="shared" si="658"/>
        <v>5452</v>
      </c>
      <c r="B5455" s="57" t="s">
        <v>7878</v>
      </c>
      <c r="C5455" s="58" t="s">
        <v>6234</v>
      </c>
      <c r="D5455" s="58" t="s">
        <v>5096</v>
      </c>
      <c r="E5455" s="58" t="s">
        <v>25</v>
      </c>
      <c r="F5455" s="58" t="s">
        <v>4459</v>
      </c>
      <c r="G5455" s="58" t="s">
        <v>159</v>
      </c>
      <c r="H5455" s="58" t="s">
        <v>7876</v>
      </c>
      <c r="I5455" s="58" t="s">
        <v>25</v>
      </c>
      <c r="J5455" s="58" t="s">
        <v>25</v>
      </c>
      <c r="K5455" s="57" t="s">
        <v>7879</v>
      </c>
      <c r="L5455" s="184">
        <v>0</v>
      </c>
      <c r="M5455" s="185">
        <v>5</v>
      </c>
      <c r="N5455" s="186">
        <v>5</v>
      </c>
      <c r="O5455" s="187">
        <f t="shared" si="661"/>
        <v>0</v>
      </c>
      <c r="P5455" s="59">
        <f t="shared" ref="P5455:P5518" si="662">N5455/M5455*100</f>
        <v>100</v>
      </c>
    </row>
    <row r="5456" spans="1:16" s="2" customFormat="1" ht="14.25" customHeight="1" outlineLevel="2" x14ac:dyDescent="0.2">
      <c r="A5456" s="217">
        <f t="shared" si="658"/>
        <v>5453</v>
      </c>
      <c r="B5456" s="57" t="s">
        <v>7880</v>
      </c>
      <c r="C5456" s="58" t="s">
        <v>6234</v>
      </c>
      <c r="D5456" s="58" t="s">
        <v>5096</v>
      </c>
      <c r="E5456" s="58" t="s">
        <v>25</v>
      </c>
      <c r="F5456" s="58" t="s">
        <v>4459</v>
      </c>
      <c r="G5456" s="58" t="s">
        <v>159</v>
      </c>
      <c r="H5456" s="58" t="s">
        <v>7876</v>
      </c>
      <c r="I5456" s="58" t="s">
        <v>25</v>
      </c>
      <c r="J5456" s="58" t="s">
        <v>25</v>
      </c>
      <c r="K5456" s="57" t="s">
        <v>7881</v>
      </c>
      <c r="L5456" s="184">
        <v>0</v>
      </c>
      <c r="M5456" s="185">
        <v>12</v>
      </c>
      <c r="N5456" s="186">
        <v>12</v>
      </c>
      <c r="O5456" s="187">
        <f t="shared" si="661"/>
        <v>0</v>
      </c>
      <c r="P5456" s="59">
        <f t="shared" si="662"/>
        <v>100</v>
      </c>
    </row>
    <row r="5457" spans="1:16" s="2" customFormat="1" ht="28.5" outlineLevel="2" x14ac:dyDescent="0.2">
      <c r="A5457" s="217">
        <f t="shared" si="658"/>
        <v>5454</v>
      </c>
      <c r="B5457" s="57" t="s">
        <v>7882</v>
      </c>
      <c r="C5457" s="58" t="s">
        <v>6234</v>
      </c>
      <c r="D5457" s="58" t="s">
        <v>5096</v>
      </c>
      <c r="E5457" s="58" t="s">
        <v>25</v>
      </c>
      <c r="F5457" s="58" t="s">
        <v>4459</v>
      </c>
      <c r="G5457" s="58" t="s">
        <v>159</v>
      </c>
      <c r="H5457" s="58" t="s">
        <v>7876</v>
      </c>
      <c r="I5457" s="58" t="s">
        <v>25</v>
      </c>
      <c r="J5457" s="58" t="s">
        <v>25</v>
      </c>
      <c r="K5457" s="57" t="s">
        <v>7883</v>
      </c>
      <c r="L5457" s="184">
        <v>0</v>
      </c>
      <c r="M5457" s="185">
        <v>9</v>
      </c>
      <c r="N5457" s="186">
        <v>9</v>
      </c>
      <c r="O5457" s="187">
        <f t="shared" si="661"/>
        <v>0</v>
      </c>
      <c r="P5457" s="59">
        <f t="shared" si="662"/>
        <v>100</v>
      </c>
    </row>
    <row r="5458" spans="1:16" s="2" customFormat="1" ht="14.25" customHeight="1" outlineLevel="2" x14ac:dyDescent="0.2">
      <c r="A5458" s="217">
        <f t="shared" si="658"/>
        <v>5455</v>
      </c>
      <c r="B5458" s="57" t="s">
        <v>7884</v>
      </c>
      <c r="C5458" s="58" t="s">
        <v>6234</v>
      </c>
      <c r="D5458" s="58" t="s">
        <v>5096</v>
      </c>
      <c r="E5458" s="58" t="s">
        <v>25</v>
      </c>
      <c r="F5458" s="58" t="s">
        <v>4459</v>
      </c>
      <c r="G5458" s="58" t="s">
        <v>159</v>
      </c>
      <c r="H5458" s="58" t="s">
        <v>7876</v>
      </c>
      <c r="I5458" s="58" t="s">
        <v>25</v>
      </c>
      <c r="J5458" s="58" t="s">
        <v>25</v>
      </c>
      <c r="K5458" s="57" t="s">
        <v>7885</v>
      </c>
      <c r="L5458" s="184">
        <v>0</v>
      </c>
      <c r="M5458" s="185">
        <v>20</v>
      </c>
      <c r="N5458" s="186">
        <v>20</v>
      </c>
      <c r="O5458" s="187">
        <f t="shared" si="661"/>
        <v>0</v>
      </c>
      <c r="P5458" s="59">
        <f t="shared" si="662"/>
        <v>100</v>
      </c>
    </row>
    <row r="5459" spans="1:16" s="2" customFormat="1" ht="28.5" outlineLevel="2" x14ac:dyDescent="0.2">
      <c r="A5459" s="217">
        <f t="shared" si="658"/>
        <v>5456</v>
      </c>
      <c r="B5459" s="57" t="s">
        <v>7886</v>
      </c>
      <c r="C5459" s="58" t="s">
        <v>6234</v>
      </c>
      <c r="D5459" s="58" t="s">
        <v>5096</v>
      </c>
      <c r="E5459" s="58" t="s">
        <v>25</v>
      </c>
      <c r="F5459" s="58" t="s">
        <v>4459</v>
      </c>
      <c r="G5459" s="58" t="s">
        <v>86</v>
      </c>
      <c r="H5459" s="58" t="s">
        <v>7876</v>
      </c>
      <c r="I5459" s="58" t="s">
        <v>25</v>
      </c>
      <c r="J5459" s="58" t="s">
        <v>25</v>
      </c>
      <c r="K5459" s="57" t="s">
        <v>7887</v>
      </c>
      <c r="L5459" s="184">
        <v>0</v>
      </c>
      <c r="M5459" s="185">
        <v>7</v>
      </c>
      <c r="N5459" s="186">
        <v>7</v>
      </c>
      <c r="O5459" s="187">
        <f t="shared" si="661"/>
        <v>0</v>
      </c>
      <c r="P5459" s="59">
        <f t="shared" si="662"/>
        <v>100</v>
      </c>
    </row>
    <row r="5460" spans="1:16" s="2" customFormat="1" ht="28.5" outlineLevel="2" x14ac:dyDescent="0.2">
      <c r="A5460" s="217">
        <f t="shared" si="658"/>
        <v>5457</v>
      </c>
      <c r="B5460" s="57" t="s">
        <v>7888</v>
      </c>
      <c r="C5460" s="58" t="s">
        <v>6234</v>
      </c>
      <c r="D5460" s="58" t="s">
        <v>5096</v>
      </c>
      <c r="E5460" s="58" t="s">
        <v>25</v>
      </c>
      <c r="F5460" s="58" t="s">
        <v>4459</v>
      </c>
      <c r="G5460" s="58" t="s">
        <v>86</v>
      </c>
      <c r="H5460" s="58" t="s">
        <v>7876</v>
      </c>
      <c r="I5460" s="58" t="s">
        <v>25</v>
      </c>
      <c r="J5460" s="58" t="s">
        <v>25</v>
      </c>
      <c r="K5460" s="57" t="s">
        <v>7889</v>
      </c>
      <c r="L5460" s="184">
        <v>0</v>
      </c>
      <c r="M5460" s="185">
        <v>31</v>
      </c>
      <c r="N5460" s="186">
        <v>31</v>
      </c>
      <c r="O5460" s="187">
        <f t="shared" si="661"/>
        <v>0</v>
      </c>
      <c r="P5460" s="59">
        <f t="shared" si="662"/>
        <v>100</v>
      </c>
    </row>
    <row r="5461" spans="1:16" s="2" customFormat="1" ht="14.25" customHeight="1" outlineLevel="2" x14ac:dyDescent="0.2">
      <c r="A5461" s="217">
        <f t="shared" si="658"/>
        <v>5458</v>
      </c>
      <c r="B5461" s="57" t="s">
        <v>7890</v>
      </c>
      <c r="C5461" s="58" t="s">
        <v>6234</v>
      </c>
      <c r="D5461" s="58" t="s">
        <v>5096</v>
      </c>
      <c r="E5461" s="58" t="s">
        <v>25</v>
      </c>
      <c r="F5461" s="58" t="s">
        <v>4459</v>
      </c>
      <c r="G5461" s="58" t="s">
        <v>86</v>
      </c>
      <c r="H5461" s="58" t="s">
        <v>7876</v>
      </c>
      <c r="I5461" s="58" t="s">
        <v>25</v>
      </c>
      <c r="J5461" s="58" t="s">
        <v>25</v>
      </c>
      <c r="K5461" s="57" t="s">
        <v>7891</v>
      </c>
      <c r="L5461" s="184">
        <v>0</v>
      </c>
      <c r="M5461" s="185">
        <v>5</v>
      </c>
      <c r="N5461" s="186">
        <v>5</v>
      </c>
      <c r="O5461" s="187">
        <f t="shared" si="661"/>
        <v>0</v>
      </c>
      <c r="P5461" s="59">
        <f t="shared" si="662"/>
        <v>100</v>
      </c>
    </row>
    <row r="5462" spans="1:16" s="2" customFormat="1" ht="28.5" outlineLevel="2" x14ac:dyDescent="0.2">
      <c r="A5462" s="217">
        <f t="shared" si="658"/>
        <v>5459</v>
      </c>
      <c r="B5462" s="57" t="s">
        <v>7892</v>
      </c>
      <c r="C5462" s="58" t="s">
        <v>6234</v>
      </c>
      <c r="D5462" s="58" t="s">
        <v>5096</v>
      </c>
      <c r="E5462" s="58" t="s">
        <v>25</v>
      </c>
      <c r="F5462" s="58" t="s">
        <v>4459</v>
      </c>
      <c r="G5462" s="58" t="s">
        <v>86</v>
      </c>
      <c r="H5462" s="58" t="s">
        <v>7876</v>
      </c>
      <c r="I5462" s="58" t="s">
        <v>25</v>
      </c>
      <c r="J5462" s="58" t="s">
        <v>25</v>
      </c>
      <c r="K5462" s="57" t="s">
        <v>7893</v>
      </c>
      <c r="L5462" s="184">
        <v>0</v>
      </c>
      <c r="M5462" s="185">
        <v>6</v>
      </c>
      <c r="N5462" s="186">
        <v>6</v>
      </c>
      <c r="O5462" s="187">
        <f t="shared" si="661"/>
        <v>0</v>
      </c>
      <c r="P5462" s="59">
        <f t="shared" si="662"/>
        <v>100</v>
      </c>
    </row>
    <row r="5463" spans="1:16" s="2" customFormat="1" ht="28.5" outlineLevel="2" x14ac:dyDescent="0.2">
      <c r="A5463" s="217">
        <f t="shared" si="658"/>
        <v>5460</v>
      </c>
      <c r="B5463" s="57" t="s">
        <v>7894</v>
      </c>
      <c r="C5463" s="58" t="s">
        <v>6234</v>
      </c>
      <c r="D5463" s="58" t="s">
        <v>5096</v>
      </c>
      <c r="E5463" s="58" t="s">
        <v>25</v>
      </c>
      <c r="F5463" s="58" t="s">
        <v>4459</v>
      </c>
      <c r="G5463" s="58" t="s">
        <v>777</v>
      </c>
      <c r="H5463" s="58" t="s">
        <v>7876</v>
      </c>
      <c r="I5463" s="58" t="s">
        <v>25</v>
      </c>
      <c r="J5463" s="58" t="s">
        <v>25</v>
      </c>
      <c r="K5463" s="57" t="s">
        <v>7895</v>
      </c>
      <c r="L5463" s="184">
        <v>0</v>
      </c>
      <c r="M5463" s="185">
        <v>7</v>
      </c>
      <c r="N5463" s="186">
        <v>7</v>
      </c>
      <c r="O5463" s="187">
        <f t="shared" si="661"/>
        <v>0</v>
      </c>
      <c r="P5463" s="59">
        <f t="shared" si="662"/>
        <v>100</v>
      </c>
    </row>
    <row r="5464" spans="1:16" s="2" customFormat="1" ht="28.5" outlineLevel="2" x14ac:dyDescent="0.2">
      <c r="A5464" s="217">
        <f t="shared" si="658"/>
        <v>5461</v>
      </c>
      <c r="B5464" s="57" t="s">
        <v>7896</v>
      </c>
      <c r="C5464" s="58" t="s">
        <v>6234</v>
      </c>
      <c r="D5464" s="58" t="s">
        <v>5096</v>
      </c>
      <c r="E5464" s="58" t="s">
        <v>25</v>
      </c>
      <c r="F5464" s="58" t="s">
        <v>4541</v>
      </c>
      <c r="G5464" s="58" t="s">
        <v>159</v>
      </c>
      <c r="H5464" s="58" t="s">
        <v>7876</v>
      </c>
      <c r="I5464" s="58" t="s">
        <v>25</v>
      </c>
      <c r="J5464" s="58" t="s">
        <v>25</v>
      </c>
      <c r="K5464" s="57" t="s">
        <v>7897</v>
      </c>
      <c r="L5464" s="184">
        <v>0</v>
      </c>
      <c r="M5464" s="185">
        <v>23</v>
      </c>
      <c r="N5464" s="186">
        <v>23</v>
      </c>
      <c r="O5464" s="187">
        <f t="shared" si="661"/>
        <v>0</v>
      </c>
      <c r="P5464" s="59">
        <f t="shared" si="662"/>
        <v>100</v>
      </c>
    </row>
    <row r="5465" spans="1:16" s="2" customFormat="1" ht="28.5" outlineLevel="2" x14ac:dyDescent="0.2">
      <c r="A5465" s="217">
        <f t="shared" si="658"/>
        <v>5462</v>
      </c>
      <c r="B5465" s="57" t="s">
        <v>7898</v>
      </c>
      <c r="C5465" s="58" t="s">
        <v>6234</v>
      </c>
      <c r="D5465" s="58" t="s">
        <v>5096</v>
      </c>
      <c r="E5465" s="58" t="s">
        <v>25</v>
      </c>
      <c r="F5465" s="58" t="s">
        <v>4541</v>
      </c>
      <c r="G5465" s="58" t="s">
        <v>86</v>
      </c>
      <c r="H5465" s="58" t="s">
        <v>7876</v>
      </c>
      <c r="I5465" s="58" t="s">
        <v>25</v>
      </c>
      <c r="J5465" s="58" t="s">
        <v>25</v>
      </c>
      <c r="K5465" s="57" t="s">
        <v>7899</v>
      </c>
      <c r="L5465" s="184">
        <v>0</v>
      </c>
      <c r="M5465" s="185">
        <v>132</v>
      </c>
      <c r="N5465" s="186">
        <v>132</v>
      </c>
      <c r="O5465" s="187">
        <f t="shared" si="661"/>
        <v>0</v>
      </c>
      <c r="P5465" s="59">
        <f t="shared" si="662"/>
        <v>100</v>
      </c>
    </row>
    <row r="5466" spans="1:16" s="2" customFormat="1" ht="28.5" outlineLevel="2" x14ac:dyDescent="0.2">
      <c r="A5466" s="217">
        <f t="shared" si="658"/>
        <v>5463</v>
      </c>
      <c r="B5466" s="57" t="s">
        <v>7900</v>
      </c>
      <c r="C5466" s="58" t="s">
        <v>6234</v>
      </c>
      <c r="D5466" s="58" t="s">
        <v>5096</v>
      </c>
      <c r="E5466" s="58" t="s">
        <v>25</v>
      </c>
      <c r="F5466" s="58" t="s">
        <v>4541</v>
      </c>
      <c r="G5466" s="58" t="s">
        <v>86</v>
      </c>
      <c r="H5466" s="58" t="s">
        <v>7876</v>
      </c>
      <c r="I5466" s="58" t="s">
        <v>25</v>
      </c>
      <c r="J5466" s="58" t="s">
        <v>25</v>
      </c>
      <c r="K5466" s="57" t="s">
        <v>7901</v>
      </c>
      <c r="L5466" s="184">
        <v>0</v>
      </c>
      <c r="M5466" s="185">
        <v>57</v>
      </c>
      <c r="N5466" s="186">
        <v>57</v>
      </c>
      <c r="O5466" s="187">
        <f t="shared" si="661"/>
        <v>0</v>
      </c>
      <c r="P5466" s="59">
        <f t="shared" si="662"/>
        <v>100</v>
      </c>
    </row>
    <row r="5467" spans="1:16" s="2" customFormat="1" ht="28.5" outlineLevel="2" x14ac:dyDescent="0.2">
      <c r="A5467" s="217">
        <f t="shared" si="658"/>
        <v>5464</v>
      </c>
      <c r="B5467" s="57" t="s">
        <v>7902</v>
      </c>
      <c r="C5467" s="58" t="s">
        <v>6234</v>
      </c>
      <c r="D5467" s="58" t="s">
        <v>5096</v>
      </c>
      <c r="E5467" s="58" t="s">
        <v>25</v>
      </c>
      <c r="F5467" s="58" t="s">
        <v>4541</v>
      </c>
      <c r="G5467" s="58" t="s">
        <v>777</v>
      </c>
      <c r="H5467" s="58" t="s">
        <v>7876</v>
      </c>
      <c r="I5467" s="58" t="s">
        <v>25</v>
      </c>
      <c r="J5467" s="58" t="s">
        <v>25</v>
      </c>
      <c r="K5467" s="57" t="s">
        <v>7903</v>
      </c>
      <c r="L5467" s="184">
        <v>0</v>
      </c>
      <c r="M5467" s="185">
        <v>800</v>
      </c>
      <c r="N5467" s="186">
        <v>800</v>
      </c>
      <c r="O5467" s="187">
        <f t="shared" si="661"/>
        <v>0</v>
      </c>
      <c r="P5467" s="59">
        <f t="shared" si="662"/>
        <v>100</v>
      </c>
    </row>
    <row r="5468" spans="1:16" s="2" customFormat="1" ht="28.5" outlineLevel="2" x14ac:dyDescent="0.2">
      <c r="A5468" s="217">
        <f t="shared" si="658"/>
        <v>5465</v>
      </c>
      <c r="B5468" s="57" t="s">
        <v>7904</v>
      </c>
      <c r="C5468" s="58" t="s">
        <v>6234</v>
      </c>
      <c r="D5468" s="58" t="s">
        <v>5096</v>
      </c>
      <c r="E5468" s="58" t="s">
        <v>25</v>
      </c>
      <c r="F5468" s="58" t="s">
        <v>4365</v>
      </c>
      <c r="G5468" s="58" t="s">
        <v>89</v>
      </c>
      <c r="H5468" s="58" t="s">
        <v>7876</v>
      </c>
      <c r="I5468" s="58" t="s">
        <v>25</v>
      </c>
      <c r="J5468" s="58" t="s">
        <v>25</v>
      </c>
      <c r="K5468" s="57" t="s">
        <v>7905</v>
      </c>
      <c r="L5468" s="184">
        <v>0</v>
      </c>
      <c r="M5468" s="185">
        <v>13</v>
      </c>
      <c r="N5468" s="186">
        <v>13</v>
      </c>
      <c r="O5468" s="187">
        <f t="shared" si="661"/>
        <v>0</v>
      </c>
      <c r="P5468" s="59">
        <f t="shared" si="662"/>
        <v>100</v>
      </c>
    </row>
    <row r="5469" spans="1:16" s="2" customFormat="1" ht="28.5" outlineLevel="2" x14ac:dyDescent="0.2">
      <c r="A5469" s="217">
        <f t="shared" si="658"/>
        <v>5466</v>
      </c>
      <c r="B5469" s="57" t="s">
        <v>7906</v>
      </c>
      <c r="C5469" s="58" t="s">
        <v>6234</v>
      </c>
      <c r="D5469" s="58" t="s">
        <v>5096</v>
      </c>
      <c r="E5469" s="58" t="s">
        <v>25</v>
      </c>
      <c r="F5469" s="58" t="s">
        <v>4365</v>
      </c>
      <c r="G5469" s="58" t="s">
        <v>89</v>
      </c>
      <c r="H5469" s="58" t="s">
        <v>7876</v>
      </c>
      <c r="I5469" s="58" t="s">
        <v>25</v>
      </c>
      <c r="J5469" s="58" t="s">
        <v>25</v>
      </c>
      <c r="K5469" s="57" t="s">
        <v>7907</v>
      </c>
      <c r="L5469" s="184">
        <v>0</v>
      </c>
      <c r="M5469" s="185">
        <v>14</v>
      </c>
      <c r="N5469" s="186">
        <v>14</v>
      </c>
      <c r="O5469" s="187">
        <f t="shared" si="661"/>
        <v>0</v>
      </c>
      <c r="P5469" s="59">
        <f t="shared" si="662"/>
        <v>100</v>
      </c>
    </row>
    <row r="5470" spans="1:16" s="2" customFormat="1" ht="28.5" outlineLevel="2" x14ac:dyDescent="0.2">
      <c r="A5470" s="217">
        <f t="shared" si="658"/>
        <v>5467</v>
      </c>
      <c r="B5470" s="57" t="s">
        <v>7908</v>
      </c>
      <c r="C5470" s="58" t="s">
        <v>6234</v>
      </c>
      <c r="D5470" s="58" t="s">
        <v>5096</v>
      </c>
      <c r="E5470" s="58" t="s">
        <v>2731</v>
      </c>
      <c r="F5470" s="58" t="s">
        <v>4365</v>
      </c>
      <c r="G5470" s="58" t="s">
        <v>103</v>
      </c>
      <c r="H5470" s="58" t="s">
        <v>7876</v>
      </c>
      <c r="I5470" s="58" t="s">
        <v>25</v>
      </c>
      <c r="J5470" s="58" t="s">
        <v>25</v>
      </c>
      <c r="K5470" s="57" t="s">
        <v>7909</v>
      </c>
      <c r="L5470" s="184">
        <v>0</v>
      </c>
      <c r="M5470" s="185">
        <v>252</v>
      </c>
      <c r="N5470" s="186">
        <v>252</v>
      </c>
      <c r="O5470" s="187">
        <f t="shared" si="661"/>
        <v>0</v>
      </c>
      <c r="P5470" s="59">
        <f t="shared" si="662"/>
        <v>100</v>
      </c>
    </row>
    <row r="5471" spans="1:16" s="2" customFormat="1" ht="28.5" outlineLevel="2" x14ac:dyDescent="0.2">
      <c r="A5471" s="217">
        <f t="shared" si="658"/>
        <v>5468</v>
      </c>
      <c r="B5471" s="57" t="s">
        <v>7910</v>
      </c>
      <c r="C5471" s="58" t="s">
        <v>6234</v>
      </c>
      <c r="D5471" s="58" t="s">
        <v>5096</v>
      </c>
      <c r="E5471" s="58" t="s">
        <v>2781</v>
      </c>
      <c r="F5471" s="58" t="s">
        <v>4365</v>
      </c>
      <c r="G5471" s="58" t="s">
        <v>103</v>
      </c>
      <c r="H5471" s="58" t="s">
        <v>7876</v>
      </c>
      <c r="I5471" s="58" t="s">
        <v>25</v>
      </c>
      <c r="J5471" s="58" t="s">
        <v>25</v>
      </c>
      <c r="K5471" s="57" t="s">
        <v>7911</v>
      </c>
      <c r="L5471" s="184">
        <v>0</v>
      </c>
      <c r="M5471" s="185">
        <v>167</v>
      </c>
      <c r="N5471" s="186">
        <v>167</v>
      </c>
      <c r="O5471" s="187">
        <f t="shared" si="661"/>
        <v>0</v>
      </c>
      <c r="P5471" s="59">
        <f t="shared" si="662"/>
        <v>100</v>
      </c>
    </row>
    <row r="5472" spans="1:16" s="2" customFormat="1" ht="14.25" customHeight="1" outlineLevel="2" x14ac:dyDescent="0.2">
      <c r="A5472" s="217">
        <f t="shared" si="658"/>
        <v>5469</v>
      </c>
      <c r="B5472" s="57" t="s">
        <v>7912</v>
      </c>
      <c r="C5472" s="58" t="s">
        <v>6234</v>
      </c>
      <c r="D5472" s="58" t="s">
        <v>5096</v>
      </c>
      <c r="E5472" s="58" t="s">
        <v>2112</v>
      </c>
      <c r="F5472" s="58" t="s">
        <v>4365</v>
      </c>
      <c r="G5472" s="58" t="s">
        <v>103</v>
      </c>
      <c r="H5472" s="58" t="s">
        <v>7876</v>
      </c>
      <c r="I5472" s="58" t="s">
        <v>25</v>
      </c>
      <c r="J5472" s="58" t="s">
        <v>25</v>
      </c>
      <c r="K5472" s="57" t="s">
        <v>7913</v>
      </c>
      <c r="L5472" s="184">
        <v>0</v>
      </c>
      <c r="M5472" s="185">
        <v>168</v>
      </c>
      <c r="N5472" s="186">
        <v>168</v>
      </c>
      <c r="O5472" s="187">
        <f t="shared" si="661"/>
        <v>0</v>
      </c>
      <c r="P5472" s="59">
        <f t="shared" si="662"/>
        <v>100</v>
      </c>
    </row>
    <row r="5473" spans="1:16" s="2" customFormat="1" ht="14.25" customHeight="1" outlineLevel="2" x14ac:dyDescent="0.2">
      <c r="A5473" s="217">
        <f t="shared" si="658"/>
        <v>5470</v>
      </c>
      <c r="B5473" s="57" t="s">
        <v>8552</v>
      </c>
      <c r="C5473" s="58" t="s">
        <v>6234</v>
      </c>
      <c r="D5473" s="58" t="s">
        <v>5096</v>
      </c>
      <c r="E5473" s="58" t="s">
        <v>25</v>
      </c>
      <c r="F5473" s="58" t="s">
        <v>4474</v>
      </c>
      <c r="G5473" s="58" t="s">
        <v>809</v>
      </c>
      <c r="H5473" s="58" t="s">
        <v>7876</v>
      </c>
      <c r="I5473" s="58" t="s">
        <v>25</v>
      </c>
      <c r="J5473" s="58" t="s">
        <v>25</v>
      </c>
      <c r="K5473" s="57" t="s">
        <v>7914</v>
      </c>
      <c r="L5473" s="184">
        <v>0</v>
      </c>
      <c r="M5473" s="185">
        <v>50</v>
      </c>
      <c r="N5473" s="186">
        <v>50</v>
      </c>
      <c r="O5473" s="187">
        <f t="shared" si="661"/>
        <v>0</v>
      </c>
      <c r="P5473" s="59">
        <f t="shared" si="662"/>
        <v>100</v>
      </c>
    </row>
    <row r="5474" spans="1:16" s="2" customFormat="1" ht="28.5" outlineLevel="2" x14ac:dyDescent="0.2">
      <c r="A5474" s="217">
        <f t="shared" si="658"/>
        <v>5471</v>
      </c>
      <c r="B5474" s="57" t="s">
        <v>7915</v>
      </c>
      <c r="C5474" s="58" t="s">
        <v>6234</v>
      </c>
      <c r="D5474" s="58" t="s">
        <v>5096</v>
      </c>
      <c r="E5474" s="58" t="s">
        <v>25</v>
      </c>
      <c r="F5474" s="58" t="s">
        <v>4474</v>
      </c>
      <c r="G5474" s="58" t="s">
        <v>89</v>
      </c>
      <c r="H5474" s="58" t="s">
        <v>7876</v>
      </c>
      <c r="I5474" s="58" t="s">
        <v>25</v>
      </c>
      <c r="J5474" s="58" t="s">
        <v>25</v>
      </c>
      <c r="K5474" s="57" t="s">
        <v>7916</v>
      </c>
      <c r="L5474" s="184">
        <v>0</v>
      </c>
      <c r="M5474" s="185">
        <v>32</v>
      </c>
      <c r="N5474" s="186">
        <v>32</v>
      </c>
      <c r="O5474" s="187">
        <f t="shared" si="661"/>
        <v>0</v>
      </c>
      <c r="P5474" s="59">
        <f t="shared" si="662"/>
        <v>100</v>
      </c>
    </row>
    <row r="5475" spans="1:16" s="2" customFormat="1" ht="28.5" outlineLevel="2" x14ac:dyDescent="0.2">
      <c r="A5475" s="217">
        <f t="shared" si="658"/>
        <v>5472</v>
      </c>
      <c r="B5475" s="57" t="s">
        <v>7917</v>
      </c>
      <c r="C5475" s="58" t="s">
        <v>6234</v>
      </c>
      <c r="D5475" s="58" t="s">
        <v>5096</v>
      </c>
      <c r="E5475" s="58" t="s">
        <v>25</v>
      </c>
      <c r="F5475" s="58" t="s">
        <v>4474</v>
      </c>
      <c r="G5475" s="58" t="s">
        <v>89</v>
      </c>
      <c r="H5475" s="58" t="s">
        <v>7876</v>
      </c>
      <c r="I5475" s="58" t="s">
        <v>25</v>
      </c>
      <c r="J5475" s="58" t="s">
        <v>25</v>
      </c>
      <c r="K5475" s="57" t="s">
        <v>7918</v>
      </c>
      <c r="L5475" s="184">
        <v>0</v>
      </c>
      <c r="M5475" s="185">
        <v>12</v>
      </c>
      <c r="N5475" s="186">
        <v>12</v>
      </c>
      <c r="O5475" s="187">
        <f t="shared" si="661"/>
        <v>0</v>
      </c>
      <c r="P5475" s="59">
        <f t="shared" si="662"/>
        <v>100</v>
      </c>
    </row>
    <row r="5476" spans="1:16" s="2" customFormat="1" ht="28.5" outlineLevel="2" x14ac:dyDescent="0.2">
      <c r="A5476" s="217">
        <f t="shared" si="658"/>
        <v>5473</v>
      </c>
      <c r="B5476" s="57" t="s">
        <v>7919</v>
      </c>
      <c r="C5476" s="58" t="s">
        <v>6234</v>
      </c>
      <c r="D5476" s="58" t="s">
        <v>5096</v>
      </c>
      <c r="E5476" s="58" t="s">
        <v>25</v>
      </c>
      <c r="F5476" s="58" t="s">
        <v>4474</v>
      </c>
      <c r="G5476" s="58" t="s">
        <v>159</v>
      </c>
      <c r="H5476" s="58" t="s">
        <v>7876</v>
      </c>
      <c r="I5476" s="58" t="s">
        <v>25</v>
      </c>
      <c r="J5476" s="58" t="s">
        <v>25</v>
      </c>
      <c r="K5476" s="57" t="s">
        <v>7920</v>
      </c>
      <c r="L5476" s="184">
        <v>0</v>
      </c>
      <c r="M5476" s="185">
        <v>38</v>
      </c>
      <c r="N5476" s="186">
        <v>38</v>
      </c>
      <c r="O5476" s="187">
        <f t="shared" si="661"/>
        <v>0</v>
      </c>
      <c r="P5476" s="59">
        <f t="shared" si="662"/>
        <v>100</v>
      </c>
    </row>
    <row r="5477" spans="1:16" s="2" customFormat="1" ht="28.5" outlineLevel="2" x14ac:dyDescent="0.2">
      <c r="A5477" s="217">
        <f t="shared" si="658"/>
        <v>5474</v>
      </c>
      <c r="B5477" s="57" t="s">
        <v>7921</v>
      </c>
      <c r="C5477" s="58" t="s">
        <v>6234</v>
      </c>
      <c r="D5477" s="58" t="s">
        <v>5096</v>
      </c>
      <c r="E5477" s="58" t="s">
        <v>25</v>
      </c>
      <c r="F5477" s="58" t="s">
        <v>4474</v>
      </c>
      <c r="G5477" s="58" t="s">
        <v>159</v>
      </c>
      <c r="H5477" s="58" t="s">
        <v>7876</v>
      </c>
      <c r="I5477" s="58" t="s">
        <v>25</v>
      </c>
      <c r="J5477" s="58" t="s">
        <v>25</v>
      </c>
      <c r="K5477" s="57" t="s">
        <v>7922</v>
      </c>
      <c r="L5477" s="184">
        <v>0</v>
      </c>
      <c r="M5477" s="185">
        <v>58</v>
      </c>
      <c r="N5477" s="186">
        <v>58</v>
      </c>
      <c r="O5477" s="187">
        <f t="shared" si="661"/>
        <v>0</v>
      </c>
      <c r="P5477" s="59">
        <f t="shared" si="662"/>
        <v>100</v>
      </c>
    </row>
    <row r="5478" spans="1:16" s="2" customFormat="1" ht="28.5" outlineLevel="2" x14ac:dyDescent="0.2">
      <c r="A5478" s="217">
        <f t="shared" si="658"/>
        <v>5475</v>
      </c>
      <c r="B5478" s="57" t="s">
        <v>7923</v>
      </c>
      <c r="C5478" s="58" t="s">
        <v>6234</v>
      </c>
      <c r="D5478" s="58" t="s">
        <v>5096</v>
      </c>
      <c r="E5478" s="58" t="s">
        <v>25</v>
      </c>
      <c r="F5478" s="58" t="s">
        <v>4474</v>
      </c>
      <c r="G5478" s="58" t="s">
        <v>159</v>
      </c>
      <c r="H5478" s="58" t="s">
        <v>7876</v>
      </c>
      <c r="I5478" s="58" t="s">
        <v>25</v>
      </c>
      <c r="J5478" s="58" t="s">
        <v>25</v>
      </c>
      <c r="K5478" s="57" t="s">
        <v>7924</v>
      </c>
      <c r="L5478" s="184">
        <v>0</v>
      </c>
      <c r="M5478" s="185">
        <v>31</v>
      </c>
      <c r="N5478" s="186">
        <v>31</v>
      </c>
      <c r="O5478" s="187">
        <f t="shared" si="661"/>
        <v>0</v>
      </c>
      <c r="P5478" s="59">
        <f t="shared" si="662"/>
        <v>100</v>
      </c>
    </row>
    <row r="5479" spans="1:16" s="2" customFormat="1" ht="28.5" outlineLevel="2" x14ac:dyDescent="0.2">
      <c r="A5479" s="217">
        <f t="shared" si="658"/>
        <v>5476</v>
      </c>
      <c r="B5479" s="57" t="s">
        <v>7925</v>
      </c>
      <c r="C5479" s="58" t="s">
        <v>6234</v>
      </c>
      <c r="D5479" s="58" t="s">
        <v>5096</v>
      </c>
      <c r="E5479" s="58" t="s">
        <v>25</v>
      </c>
      <c r="F5479" s="58" t="s">
        <v>4474</v>
      </c>
      <c r="G5479" s="58" t="s">
        <v>159</v>
      </c>
      <c r="H5479" s="58" t="s">
        <v>7876</v>
      </c>
      <c r="I5479" s="58" t="s">
        <v>25</v>
      </c>
      <c r="J5479" s="58" t="s">
        <v>25</v>
      </c>
      <c r="K5479" s="57" t="s">
        <v>7926</v>
      </c>
      <c r="L5479" s="184">
        <v>0</v>
      </c>
      <c r="M5479" s="185">
        <v>22</v>
      </c>
      <c r="N5479" s="186">
        <v>22</v>
      </c>
      <c r="O5479" s="187">
        <f t="shared" si="661"/>
        <v>0</v>
      </c>
      <c r="P5479" s="59">
        <f t="shared" si="662"/>
        <v>100</v>
      </c>
    </row>
    <row r="5480" spans="1:16" s="2" customFormat="1" ht="28.5" outlineLevel="2" x14ac:dyDescent="0.2">
      <c r="A5480" s="217">
        <f t="shared" si="658"/>
        <v>5477</v>
      </c>
      <c r="B5480" s="57" t="s">
        <v>7927</v>
      </c>
      <c r="C5480" s="58" t="s">
        <v>6234</v>
      </c>
      <c r="D5480" s="58" t="s">
        <v>5096</v>
      </c>
      <c r="E5480" s="58" t="s">
        <v>25</v>
      </c>
      <c r="F5480" s="58" t="s">
        <v>4474</v>
      </c>
      <c r="G5480" s="58" t="s">
        <v>86</v>
      </c>
      <c r="H5480" s="58" t="s">
        <v>7876</v>
      </c>
      <c r="I5480" s="58" t="s">
        <v>25</v>
      </c>
      <c r="J5480" s="58" t="s">
        <v>25</v>
      </c>
      <c r="K5480" s="57" t="s">
        <v>7928</v>
      </c>
      <c r="L5480" s="184">
        <v>0</v>
      </c>
      <c r="M5480" s="185">
        <v>30</v>
      </c>
      <c r="N5480" s="186">
        <v>30</v>
      </c>
      <c r="O5480" s="187">
        <f t="shared" si="661"/>
        <v>0</v>
      </c>
      <c r="P5480" s="59">
        <f t="shared" si="662"/>
        <v>100</v>
      </c>
    </row>
    <row r="5481" spans="1:16" s="2" customFormat="1" ht="14.25" customHeight="1" outlineLevel="2" x14ac:dyDescent="0.2">
      <c r="A5481" s="217">
        <f t="shared" si="658"/>
        <v>5478</v>
      </c>
      <c r="B5481" s="57" t="s">
        <v>7929</v>
      </c>
      <c r="C5481" s="58" t="s">
        <v>6234</v>
      </c>
      <c r="D5481" s="58" t="s">
        <v>5096</v>
      </c>
      <c r="E5481" s="58" t="s">
        <v>25</v>
      </c>
      <c r="F5481" s="58" t="s">
        <v>4474</v>
      </c>
      <c r="G5481" s="58" t="s">
        <v>86</v>
      </c>
      <c r="H5481" s="58" t="s">
        <v>7876</v>
      </c>
      <c r="I5481" s="58" t="s">
        <v>25</v>
      </c>
      <c r="J5481" s="58" t="s">
        <v>25</v>
      </c>
      <c r="K5481" s="57" t="s">
        <v>7930</v>
      </c>
      <c r="L5481" s="184">
        <v>0</v>
      </c>
      <c r="M5481" s="185">
        <v>49</v>
      </c>
      <c r="N5481" s="186">
        <v>49</v>
      </c>
      <c r="O5481" s="187">
        <f t="shared" si="661"/>
        <v>0</v>
      </c>
      <c r="P5481" s="59">
        <f t="shared" si="662"/>
        <v>100</v>
      </c>
    </row>
    <row r="5482" spans="1:16" s="2" customFormat="1" ht="28.5" outlineLevel="2" x14ac:dyDescent="0.2">
      <c r="A5482" s="217">
        <f t="shared" si="658"/>
        <v>5479</v>
      </c>
      <c r="B5482" s="57" t="s">
        <v>7931</v>
      </c>
      <c r="C5482" s="58" t="s">
        <v>6234</v>
      </c>
      <c r="D5482" s="58" t="s">
        <v>5096</v>
      </c>
      <c r="E5482" s="58" t="s">
        <v>25</v>
      </c>
      <c r="F5482" s="58" t="s">
        <v>4474</v>
      </c>
      <c r="G5482" s="58" t="s">
        <v>764</v>
      </c>
      <c r="H5482" s="58" t="s">
        <v>7876</v>
      </c>
      <c r="I5482" s="58" t="s">
        <v>25</v>
      </c>
      <c r="J5482" s="58" t="s">
        <v>25</v>
      </c>
      <c r="K5482" s="57" t="s">
        <v>7932</v>
      </c>
      <c r="L5482" s="184">
        <v>0</v>
      </c>
      <c r="M5482" s="185">
        <v>289</v>
      </c>
      <c r="N5482" s="186">
        <v>289</v>
      </c>
      <c r="O5482" s="187">
        <f t="shared" si="661"/>
        <v>0</v>
      </c>
      <c r="P5482" s="59">
        <f t="shared" si="662"/>
        <v>100</v>
      </c>
    </row>
    <row r="5483" spans="1:16" s="2" customFormat="1" ht="28.5" outlineLevel="2" x14ac:dyDescent="0.2">
      <c r="A5483" s="217">
        <f t="shared" si="658"/>
        <v>5480</v>
      </c>
      <c r="B5483" s="57" t="s">
        <v>7933</v>
      </c>
      <c r="C5483" s="58" t="s">
        <v>6234</v>
      </c>
      <c r="D5483" s="58" t="s">
        <v>5096</v>
      </c>
      <c r="E5483" s="58" t="s">
        <v>2741</v>
      </c>
      <c r="F5483" s="58" t="s">
        <v>4474</v>
      </c>
      <c r="G5483" s="58" t="s">
        <v>103</v>
      </c>
      <c r="H5483" s="58" t="s">
        <v>7876</v>
      </c>
      <c r="I5483" s="58" t="s">
        <v>25</v>
      </c>
      <c r="J5483" s="58" t="s">
        <v>25</v>
      </c>
      <c r="K5483" s="57" t="s">
        <v>7934</v>
      </c>
      <c r="L5483" s="184">
        <v>0</v>
      </c>
      <c r="M5483" s="185">
        <v>33</v>
      </c>
      <c r="N5483" s="186">
        <v>33</v>
      </c>
      <c r="O5483" s="187">
        <f t="shared" si="661"/>
        <v>0</v>
      </c>
      <c r="P5483" s="59">
        <f t="shared" si="662"/>
        <v>100</v>
      </c>
    </row>
    <row r="5484" spans="1:16" s="2" customFormat="1" ht="28.5" outlineLevel="2" x14ac:dyDescent="0.2">
      <c r="A5484" s="217">
        <f t="shared" si="658"/>
        <v>5481</v>
      </c>
      <c r="B5484" s="57" t="s">
        <v>7935</v>
      </c>
      <c r="C5484" s="58" t="s">
        <v>6234</v>
      </c>
      <c r="D5484" s="58" t="s">
        <v>5096</v>
      </c>
      <c r="E5484" s="58" t="s">
        <v>2112</v>
      </c>
      <c r="F5484" s="58" t="s">
        <v>4474</v>
      </c>
      <c r="G5484" s="58" t="s">
        <v>103</v>
      </c>
      <c r="H5484" s="58" t="s">
        <v>7876</v>
      </c>
      <c r="I5484" s="58" t="s">
        <v>25</v>
      </c>
      <c r="J5484" s="58" t="s">
        <v>25</v>
      </c>
      <c r="K5484" s="57" t="s">
        <v>7936</v>
      </c>
      <c r="L5484" s="184">
        <v>0</v>
      </c>
      <c r="M5484" s="185">
        <v>121</v>
      </c>
      <c r="N5484" s="186">
        <v>121</v>
      </c>
      <c r="O5484" s="187">
        <f t="shared" si="661"/>
        <v>0</v>
      </c>
      <c r="P5484" s="59">
        <f t="shared" si="662"/>
        <v>100</v>
      </c>
    </row>
    <row r="5485" spans="1:16" s="2" customFormat="1" ht="28.5" outlineLevel="2" x14ac:dyDescent="0.2">
      <c r="A5485" s="217">
        <f t="shared" si="658"/>
        <v>5482</v>
      </c>
      <c r="B5485" s="57" t="s">
        <v>7937</v>
      </c>
      <c r="C5485" s="58" t="s">
        <v>6234</v>
      </c>
      <c r="D5485" s="58" t="s">
        <v>5096</v>
      </c>
      <c r="E5485" s="58" t="s">
        <v>25</v>
      </c>
      <c r="F5485" s="58" t="s">
        <v>4477</v>
      </c>
      <c r="G5485" s="58" t="s">
        <v>159</v>
      </c>
      <c r="H5485" s="58" t="s">
        <v>7876</v>
      </c>
      <c r="I5485" s="58" t="s">
        <v>25</v>
      </c>
      <c r="J5485" s="58" t="s">
        <v>25</v>
      </c>
      <c r="K5485" s="57" t="s">
        <v>7938</v>
      </c>
      <c r="L5485" s="184">
        <v>0</v>
      </c>
      <c r="M5485" s="185">
        <v>211</v>
      </c>
      <c r="N5485" s="186">
        <v>211</v>
      </c>
      <c r="O5485" s="187">
        <f t="shared" si="661"/>
        <v>0</v>
      </c>
      <c r="P5485" s="59">
        <f t="shared" si="662"/>
        <v>100</v>
      </c>
    </row>
    <row r="5486" spans="1:16" s="2" customFormat="1" ht="14.25" customHeight="1" outlineLevel="2" x14ac:dyDescent="0.2">
      <c r="A5486" s="217">
        <f t="shared" si="658"/>
        <v>5483</v>
      </c>
      <c r="B5486" s="57" t="s">
        <v>7939</v>
      </c>
      <c r="C5486" s="58" t="s">
        <v>6234</v>
      </c>
      <c r="D5486" s="58" t="s">
        <v>5096</v>
      </c>
      <c r="E5486" s="58" t="s">
        <v>25</v>
      </c>
      <c r="F5486" s="58" t="s">
        <v>4477</v>
      </c>
      <c r="G5486" s="58" t="s">
        <v>159</v>
      </c>
      <c r="H5486" s="58" t="s">
        <v>7876</v>
      </c>
      <c r="I5486" s="58" t="s">
        <v>25</v>
      </c>
      <c r="J5486" s="58" t="s">
        <v>25</v>
      </c>
      <c r="K5486" s="57" t="s">
        <v>7940</v>
      </c>
      <c r="L5486" s="184">
        <v>0</v>
      </c>
      <c r="M5486" s="185">
        <v>89</v>
      </c>
      <c r="N5486" s="186">
        <v>89</v>
      </c>
      <c r="O5486" s="187">
        <f t="shared" si="661"/>
        <v>0</v>
      </c>
      <c r="P5486" s="59">
        <f t="shared" si="662"/>
        <v>100</v>
      </c>
    </row>
    <row r="5487" spans="1:16" s="2" customFormat="1" ht="28.5" outlineLevel="2" x14ac:dyDescent="0.2">
      <c r="A5487" s="217">
        <f t="shared" si="658"/>
        <v>5484</v>
      </c>
      <c r="B5487" s="57" t="s">
        <v>7941</v>
      </c>
      <c r="C5487" s="58" t="s">
        <v>6234</v>
      </c>
      <c r="D5487" s="58" t="s">
        <v>5096</v>
      </c>
      <c r="E5487" s="58" t="s">
        <v>25</v>
      </c>
      <c r="F5487" s="58" t="s">
        <v>4477</v>
      </c>
      <c r="G5487" s="58" t="s">
        <v>86</v>
      </c>
      <c r="H5487" s="58" t="s">
        <v>7876</v>
      </c>
      <c r="I5487" s="58" t="s">
        <v>25</v>
      </c>
      <c r="J5487" s="58" t="s">
        <v>25</v>
      </c>
      <c r="K5487" s="57" t="s">
        <v>7942</v>
      </c>
      <c r="L5487" s="184">
        <v>0</v>
      </c>
      <c r="M5487" s="185">
        <v>58</v>
      </c>
      <c r="N5487" s="186">
        <v>58</v>
      </c>
      <c r="O5487" s="187">
        <f t="shared" si="661"/>
        <v>0</v>
      </c>
      <c r="P5487" s="59">
        <f t="shared" si="662"/>
        <v>100</v>
      </c>
    </row>
    <row r="5488" spans="1:16" s="2" customFormat="1" ht="14.25" customHeight="1" outlineLevel="2" x14ac:dyDescent="0.2">
      <c r="A5488" s="217">
        <f t="shared" si="658"/>
        <v>5485</v>
      </c>
      <c r="B5488" s="57" t="s">
        <v>7943</v>
      </c>
      <c r="C5488" s="58" t="s">
        <v>6234</v>
      </c>
      <c r="D5488" s="58" t="s">
        <v>5096</v>
      </c>
      <c r="E5488" s="58" t="s">
        <v>25</v>
      </c>
      <c r="F5488" s="58" t="s">
        <v>4477</v>
      </c>
      <c r="G5488" s="58" t="s">
        <v>86</v>
      </c>
      <c r="H5488" s="58" t="s">
        <v>7876</v>
      </c>
      <c r="I5488" s="58" t="s">
        <v>25</v>
      </c>
      <c r="J5488" s="58" t="s">
        <v>25</v>
      </c>
      <c r="K5488" s="57" t="s">
        <v>7944</v>
      </c>
      <c r="L5488" s="184">
        <v>0</v>
      </c>
      <c r="M5488" s="185">
        <v>485</v>
      </c>
      <c r="N5488" s="186">
        <v>485</v>
      </c>
      <c r="O5488" s="187">
        <f t="shared" si="661"/>
        <v>0</v>
      </c>
      <c r="P5488" s="59">
        <f t="shared" si="662"/>
        <v>100</v>
      </c>
    </row>
    <row r="5489" spans="1:16" s="2" customFormat="1" ht="28.5" outlineLevel="2" x14ac:dyDescent="0.2">
      <c r="A5489" s="217">
        <f t="shared" si="658"/>
        <v>5486</v>
      </c>
      <c r="B5489" s="57" t="s">
        <v>7945</v>
      </c>
      <c r="C5489" s="58" t="s">
        <v>6234</v>
      </c>
      <c r="D5489" s="58" t="s">
        <v>5096</v>
      </c>
      <c r="E5489" s="58" t="s">
        <v>25</v>
      </c>
      <c r="F5489" s="58" t="s">
        <v>4477</v>
      </c>
      <c r="G5489" s="58" t="s">
        <v>764</v>
      </c>
      <c r="H5489" s="58" t="s">
        <v>7876</v>
      </c>
      <c r="I5489" s="58" t="s">
        <v>25</v>
      </c>
      <c r="J5489" s="58" t="s">
        <v>25</v>
      </c>
      <c r="K5489" s="57" t="s">
        <v>7946</v>
      </c>
      <c r="L5489" s="184">
        <v>0</v>
      </c>
      <c r="M5489" s="185">
        <v>309</v>
      </c>
      <c r="N5489" s="186">
        <v>309</v>
      </c>
      <c r="O5489" s="187">
        <f t="shared" si="661"/>
        <v>0</v>
      </c>
      <c r="P5489" s="59">
        <f t="shared" si="662"/>
        <v>100</v>
      </c>
    </row>
    <row r="5490" spans="1:16" s="2" customFormat="1" ht="14.25" customHeight="1" outlineLevel="2" x14ac:dyDescent="0.2">
      <c r="A5490" s="217">
        <f t="shared" si="658"/>
        <v>5487</v>
      </c>
      <c r="B5490" s="57" t="s">
        <v>7947</v>
      </c>
      <c r="C5490" s="58" t="s">
        <v>6234</v>
      </c>
      <c r="D5490" s="58" t="s">
        <v>5096</v>
      </c>
      <c r="E5490" s="58" t="s">
        <v>781</v>
      </c>
      <c r="F5490" s="58" t="s">
        <v>4477</v>
      </c>
      <c r="G5490" s="58" t="s">
        <v>103</v>
      </c>
      <c r="H5490" s="58" t="s">
        <v>7876</v>
      </c>
      <c r="I5490" s="58" t="s">
        <v>25</v>
      </c>
      <c r="J5490" s="58" t="s">
        <v>25</v>
      </c>
      <c r="K5490" s="57" t="s">
        <v>7948</v>
      </c>
      <c r="L5490" s="184">
        <v>0</v>
      </c>
      <c r="M5490" s="185">
        <v>416</v>
      </c>
      <c r="N5490" s="186">
        <v>416</v>
      </c>
      <c r="O5490" s="187">
        <f t="shared" si="661"/>
        <v>0</v>
      </c>
      <c r="P5490" s="59">
        <f t="shared" si="662"/>
        <v>100</v>
      </c>
    </row>
    <row r="5491" spans="1:16" s="2" customFormat="1" ht="28.5" outlineLevel="2" x14ac:dyDescent="0.2">
      <c r="A5491" s="217">
        <f t="shared" si="658"/>
        <v>5488</v>
      </c>
      <c r="B5491" s="57" t="s">
        <v>7949</v>
      </c>
      <c r="C5491" s="58" t="s">
        <v>6234</v>
      </c>
      <c r="D5491" s="58" t="s">
        <v>5096</v>
      </c>
      <c r="E5491" s="58" t="s">
        <v>4571</v>
      </c>
      <c r="F5491" s="58" t="s">
        <v>4477</v>
      </c>
      <c r="G5491" s="58" t="s">
        <v>103</v>
      </c>
      <c r="H5491" s="58" t="s">
        <v>7876</v>
      </c>
      <c r="I5491" s="58" t="s">
        <v>25</v>
      </c>
      <c r="J5491" s="58" t="s">
        <v>25</v>
      </c>
      <c r="K5491" s="57" t="s">
        <v>7950</v>
      </c>
      <c r="L5491" s="184">
        <v>0</v>
      </c>
      <c r="M5491" s="185">
        <v>134</v>
      </c>
      <c r="N5491" s="186">
        <v>134</v>
      </c>
      <c r="O5491" s="187">
        <f t="shared" si="661"/>
        <v>0</v>
      </c>
      <c r="P5491" s="59">
        <f t="shared" si="662"/>
        <v>100</v>
      </c>
    </row>
    <row r="5492" spans="1:16" s="2" customFormat="1" ht="28.5" outlineLevel="2" x14ac:dyDescent="0.2">
      <c r="A5492" s="217">
        <f t="shared" si="658"/>
        <v>5489</v>
      </c>
      <c r="B5492" s="57" t="s">
        <v>7951</v>
      </c>
      <c r="C5492" s="58" t="s">
        <v>6234</v>
      </c>
      <c r="D5492" s="58" t="s">
        <v>5096</v>
      </c>
      <c r="E5492" s="58" t="s">
        <v>25</v>
      </c>
      <c r="F5492" s="58" t="s">
        <v>4661</v>
      </c>
      <c r="G5492" s="58" t="s">
        <v>159</v>
      </c>
      <c r="H5492" s="58" t="s">
        <v>7876</v>
      </c>
      <c r="I5492" s="58" t="s">
        <v>25</v>
      </c>
      <c r="J5492" s="58" t="s">
        <v>25</v>
      </c>
      <c r="K5492" s="57" t="s">
        <v>7952</v>
      </c>
      <c r="L5492" s="184">
        <v>0</v>
      </c>
      <c r="M5492" s="185">
        <v>31</v>
      </c>
      <c r="N5492" s="186">
        <v>31</v>
      </c>
      <c r="O5492" s="187">
        <f t="shared" si="661"/>
        <v>0</v>
      </c>
      <c r="P5492" s="59">
        <f t="shared" si="662"/>
        <v>100</v>
      </c>
    </row>
    <row r="5493" spans="1:16" s="2" customFormat="1" ht="14.25" customHeight="1" outlineLevel="2" x14ac:dyDescent="0.2">
      <c r="A5493" s="217">
        <f t="shared" si="658"/>
        <v>5490</v>
      </c>
      <c r="B5493" s="57" t="s">
        <v>7953</v>
      </c>
      <c r="C5493" s="58" t="s">
        <v>6234</v>
      </c>
      <c r="D5493" s="58" t="s">
        <v>5096</v>
      </c>
      <c r="E5493" s="58" t="s">
        <v>25</v>
      </c>
      <c r="F5493" s="58" t="s">
        <v>4661</v>
      </c>
      <c r="G5493" s="58" t="s">
        <v>159</v>
      </c>
      <c r="H5493" s="58" t="s">
        <v>7876</v>
      </c>
      <c r="I5493" s="58" t="s">
        <v>25</v>
      </c>
      <c r="J5493" s="58" t="s">
        <v>25</v>
      </c>
      <c r="K5493" s="57" t="s">
        <v>7954</v>
      </c>
      <c r="L5493" s="184">
        <v>0</v>
      </c>
      <c r="M5493" s="185">
        <v>44</v>
      </c>
      <c r="N5493" s="186">
        <v>44</v>
      </c>
      <c r="O5493" s="187">
        <f t="shared" si="661"/>
        <v>0</v>
      </c>
      <c r="P5493" s="59">
        <f t="shared" si="662"/>
        <v>100</v>
      </c>
    </row>
    <row r="5494" spans="1:16" s="2" customFormat="1" ht="28.5" outlineLevel="2" x14ac:dyDescent="0.2">
      <c r="A5494" s="217">
        <f t="shared" si="658"/>
        <v>5491</v>
      </c>
      <c r="B5494" s="57" t="s">
        <v>7955</v>
      </c>
      <c r="C5494" s="58" t="s">
        <v>6234</v>
      </c>
      <c r="D5494" s="58" t="s">
        <v>5096</v>
      </c>
      <c r="E5494" s="58" t="s">
        <v>25</v>
      </c>
      <c r="F5494" s="58" t="s">
        <v>4661</v>
      </c>
      <c r="G5494" s="58" t="s">
        <v>777</v>
      </c>
      <c r="H5494" s="58" t="s">
        <v>7876</v>
      </c>
      <c r="I5494" s="58" t="s">
        <v>25</v>
      </c>
      <c r="J5494" s="58" t="s">
        <v>25</v>
      </c>
      <c r="K5494" s="57" t="s">
        <v>7956</v>
      </c>
      <c r="L5494" s="184">
        <v>0</v>
      </c>
      <c r="M5494" s="185">
        <v>61</v>
      </c>
      <c r="N5494" s="186">
        <v>61</v>
      </c>
      <c r="O5494" s="187">
        <f t="shared" si="661"/>
        <v>0</v>
      </c>
      <c r="P5494" s="59">
        <f t="shared" si="662"/>
        <v>100</v>
      </c>
    </row>
    <row r="5495" spans="1:16" s="2" customFormat="1" ht="28.5" outlineLevel="2" x14ac:dyDescent="0.2">
      <c r="A5495" s="217">
        <f t="shared" si="658"/>
        <v>5492</v>
      </c>
      <c r="B5495" s="57" t="s">
        <v>7957</v>
      </c>
      <c r="C5495" s="58" t="s">
        <v>6234</v>
      </c>
      <c r="D5495" s="58" t="s">
        <v>5096</v>
      </c>
      <c r="E5495" s="58" t="s">
        <v>105</v>
      </c>
      <c r="F5495" s="58" t="s">
        <v>4661</v>
      </c>
      <c r="G5495" s="58" t="s">
        <v>103</v>
      </c>
      <c r="H5495" s="58" t="s">
        <v>7876</v>
      </c>
      <c r="I5495" s="58" t="s">
        <v>25</v>
      </c>
      <c r="J5495" s="58" t="s">
        <v>25</v>
      </c>
      <c r="K5495" s="57" t="s">
        <v>7958</v>
      </c>
      <c r="L5495" s="184">
        <v>0</v>
      </c>
      <c r="M5495" s="185">
        <v>25</v>
      </c>
      <c r="N5495" s="186">
        <v>25</v>
      </c>
      <c r="O5495" s="187">
        <f t="shared" si="661"/>
        <v>0</v>
      </c>
      <c r="P5495" s="59">
        <f t="shared" si="662"/>
        <v>100</v>
      </c>
    </row>
    <row r="5496" spans="1:16" s="2" customFormat="1" ht="28.5" outlineLevel="2" x14ac:dyDescent="0.2">
      <c r="A5496" s="217">
        <f t="shared" si="658"/>
        <v>5493</v>
      </c>
      <c r="B5496" s="57" t="s">
        <v>7959</v>
      </c>
      <c r="C5496" s="58" t="s">
        <v>6234</v>
      </c>
      <c r="D5496" s="58" t="s">
        <v>5096</v>
      </c>
      <c r="E5496" s="58" t="s">
        <v>25</v>
      </c>
      <c r="F5496" s="58" t="s">
        <v>523</v>
      </c>
      <c r="G5496" s="58" t="s">
        <v>764</v>
      </c>
      <c r="H5496" s="58" t="s">
        <v>7876</v>
      </c>
      <c r="I5496" s="58" t="s">
        <v>25</v>
      </c>
      <c r="J5496" s="58" t="s">
        <v>25</v>
      </c>
      <c r="K5496" s="57" t="s">
        <v>7960</v>
      </c>
      <c r="L5496" s="184">
        <v>0</v>
      </c>
      <c r="M5496" s="185">
        <v>129</v>
      </c>
      <c r="N5496" s="186">
        <v>129</v>
      </c>
      <c r="O5496" s="187">
        <f t="shared" si="661"/>
        <v>0</v>
      </c>
      <c r="P5496" s="59">
        <f t="shared" si="662"/>
        <v>100</v>
      </c>
    </row>
    <row r="5497" spans="1:16" s="2" customFormat="1" ht="14.25" customHeight="1" outlineLevel="2" x14ac:dyDescent="0.2">
      <c r="A5497" s="217">
        <f t="shared" si="658"/>
        <v>5494</v>
      </c>
      <c r="B5497" s="57" t="s">
        <v>7961</v>
      </c>
      <c r="C5497" s="58" t="s">
        <v>6234</v>
      </c>
      <c r="D5497" s="58" t="s">
        <v>5096</v>
      </c>
      <c r="E5497" s="58" t="s">
        <v>4688</v>
      </c>
      <c r="F5497" s="58" t="s">
        <v>523</v>
      </c>
      <c r="G5497" s="58" t="s">
        <v>103</v>
      </c>
      <c r="H5497" s="58" t="s">
        <v>7876</v>
      </c>
      <c r="I5497" s="58" t="s">
        <v>25</v>
      </c>
      <c r="J5497" s="58" t="s">
        <v>25</v>
      </c>
      <c r="K5497" s="57" t="s">
        <v>7962</v>
      </c>
      <c r="L5497" s="184">
        <v>0</v>
      </c>
      <c r="M5497" s="185">
        <v>310</v>
      </c>
      <c r="N5497" s="186">
        <v>310</v>
      </c>
      <c r="O5497" s="187">
        <f t="shared" si="661"/>
        <v>0</v>
      </c>
      <c r="P5497" s="59">
        <f t="shared" si="662"/>
        <v>100</v>
      </c>
    </row>
    <row r="5498" spans="1:16" s="2" customFormat="1" ht="28.5" outlineLevel="2" x14ac:dyDescent="0.2">
      <c r="A5498" s="217">
        <f t="shared" si="658"/>
        <v>5495</v>
      </c>
      <c r="B5498" s="57" t="s">
        <v>7963</v>
      </c>
      <c r="C5498" s="58" t="s">
        <v>6234</v>
      </c>
      <c r="D5498" s="58" t="s">
        <v>5096</v>
      </c>
      <c r="E5498" s="58" t="s">
        <v>4694</v>
      </c>
      <c r="F5498" s="58" t="s">
        <v>523</v>
      </c>
      <c r="G5498" s="58" t="s">
        <v>103</v>
      </c>
      <c r="H5498" s="58" t="s">
        <v>7876</v>
      </c>
      <c r="I5498" s="58" t="s">
        <v>25</v>
      </c>
      <c r="J5498" s="58" t="s">
        <v>25</v>
      </c>
      <c r="K5498" s="57" t="s">
        <v>7964</v>
      </c>
      <c r="L5498" s="184">
        <v>0</v>
      </c>
      <c r="M5498" s="185">
        <v>527</v>
      </c>
      <c r="N5498" s="186">
        <v>527</v>
      </c>
      <c r="O5498" s="187">
        <f t="shared" si="661"/>
        <v>0</v>
      </c>
      <c r="P5498" s="59">
        <f t="shared" si="662"/>
        <v>100</v>
      </c>
    </row>
    <row r="5499" spans="1:16" s="2" customFormat="1" ht="28.5" outlineLevel="2" x14ac:dyDescent="0.2">
      <c r="A5499" s="217">
        <f t="shared" si="658"/>
        <v>5496</v>
      </c>
      <c r="B5499" s="57" t="s">
        <v>7965</v>
      </c>
      <c r="C5499" s="58" t="s">
        <v>6234</v>
      </c>
      <c r="D5499" s="58" t="s">
        <v>5096</v>
      </c>
      <c r="E5499" s="58" t="s">
        <v>4484</v>
      </c>
      <c r="F5499" s="58" t="s">
        <v>523</v>
      </c>
      <c r="G5499" s="58" t="s">
        <v>103</v>
      </c>
      <c r="H5499" s="58" t="s">
        <v>7876</v>
      </c>
      <c r="I5499" s="58" t="s">
        <v>25</v>
      </c>
      <c r="J5499" s="58" t="s">
        <v>25</v>
      </c>
      <c r="K5499" s="57" t="s">
        <v>7966</v>
      </c>
      <c r="L5499" s="184">
        <v>0</v>
      </c>
      <c r="M5499" s="185">
        <v>151</v>
      </c>
      <c r="N5499" s="186">
        <v>151</v>
      </c>
      <c r="O5499" s="187">
        <f t="shared" si="661"/>
        <v>0</v>
      </c>
      <c r="P5499" s="59">
        <f t="shared" si="662"/>
        <v>100</v>
      </c>
    </row>
    <row r="5500" spans="1:16" s="2" customFormat="1" ht="14.25" customHeight="1" outlineLevel="2" x14ac:dyDescent="0.2">
      <c r="A5500" s="217">
        <f t="shared" si="658"/>
        <v>5497</v>
      </c>
      <c r="B5500" s="57" t="s">
        <v>7967</v>
      </c>
      <c r="C5500" s="58" t="s">
        <v>6234</v>
      </c>
      <c r="D5500" s="58" t="s">
        <v>5096</v>
      </c>
      <c r="E5500" s="58" t="s">
        <v>4697</v>
      </c>
      <c r="F5500" s="58" t="s">
        <v>523</v>
      </c>
      <c r="G5500" s="58" t="s">
        <v>103</v>
      </c>
      <c r="H5500" s="58" t="s">
        <v>7876</v>
      </c>
      <c r="I5500" s="58" t="s">
        <v>25</v>
      </c>
      <c r="J5500" s="58" t="s">
        <v>25</v>
      </c>
      <c r="K5500" s="57" t="s">
        <v>7968</v>
      </c>
      <c r="L5500" s="184">
        <v>0</v>
      </c>
      <c r="M5500" s="185">
        <v>67</v>
      </c>
      <c r="N5500" s="186">
        <v>67</v>
      </c>
      <c r="O5500" s="187">
        <f t="shared" si="661"/>
        <v>0</v>
      </c>
      <c r="P5500" s="59">
        <f t="shared" si="662"/>
        <v>100</v>
      </c>
    </row>
    <row r="5501" spans="1:16" s="2" customFormat="1" ht="28.5" outlineLevel="2" x14ac:dyDescent="0.2">
      <c r="A5501" s="217">
        <f t="shared" si="658"/>
        <v>5498</v>
      </c>
      <c r="B5501" s="57" t="s">
        <v>7969</v>
      </c>
      <c r="C5501" s="58" t="s">
        <v>6234</v>
      </c>
      <c r="D5501" s="58" t="s">
        <v>5096</v>
      </c>
      <c r="E5501" s="58" t="s">
        <v>4571</v>
      </c>
      <c r="F5501" s="58" t="s">
        <v>523</v>
      </c>
      <c r="G5501" s="58" t="s">
        <v>103</v>
      </c>
      <c r="H5501" s="58" t="s">
        <v>7876</v>
      </c>
      <c r="I5501" s="58" t="s">
        <v>25</v>
      </c>
      <c r="J5501" s="58" t="s">
        <v>25</v>
      </c>
      <c r="K5501" s="57" t="s">
        <v>7970</v>
      </c>
      <c r="L5501" s="184">
        <v>0</v>
      </c>
      <c r="M5501" s="185">
        <v>205</v>
      </c>
      <c r="N5501" s="186">
        <v>205</v>
      </c>
      <c r="O5501" s="187">
        <f t="shared" si="661"/>
        <v>0</v>
      </c>
      <c r="P5501" s="59">
        <f t="shared" si="662"/>
        <v>100</v>
      </c>
    </row>
    <row r="5502" spans="1:16" s="2" customFormat="1" ht="28.5" outlineLevel="2" x14ac:dyDescent="0.2">
      <c r="A5502" s="217">
        <f t="shared" si="658"/>
        <v>5499</v>
      </c>
      <c r="B5502" s="57" t="s">
        <v>7971</v>
      </c>
      <c r="C5502" s="58" t="s">
        <v>6234</v>
      </c>
      <c r="D5502" s="58" t="s">
        <v>5096</v>
      </c>
      <c r="E5502" s="58" t="s">
        <v>4702</v>
      </c>
      <c r="F5502" s="58" t="s">
        <v>523</v>
      </c>
      <c r="G5502" s="58" t="s">
        <v>103</v>
      </c>
      <c r="H5502" s="58" t="s">
        <v>7876</v>
      </c>
      <c r="I5502" s="58" t="s">
        <v>25</v>
      </c>
      <c r="J5502" s="58" t="s">
        <v>25</v>
      </c>
      <c r="K5502" s="57" t="s">
        <v>7972</v>
      </c>
      <c r="L5502" s="184">
        <v>0</v>
      </c>
      <c r="M5502" s="185">
        <v>207</v>
      </c>
      <c r="N5502" s="186">
        <v>207</v>
      </c>
      <c r="O5502" s="187">
        <f t="shared" si="661"/>
        <v>0</v>
      </c>
      <c r="P5502" s="59">
        <f t="shared" si="662"/>
        <v>100</v>
      </c>
    </row>
    <row r="5503" spans="1:16" s="2" customFormat="1" ht="28.5" outlineLevel="2" x14ac:dyDescent="0.2">
      <c r="A5503" s="217">
        <f t="shared" si="658"/>
        <v>5500</v>
      </c>
      <c r="B5503" s="57" t="s">
        <v>7973</v>
      </c>
      <c r="C5503" s="58" t="s">
        <v>6234</v>
      </c>
      <c r="D5503" s="58" t="s">
        <v>5096</v>
      </c>
      <c r="E5503" s="58" t="s">
        <v>25</v>
      </c>
      <c r="F5503" s="58" t="s">
        <v>4733</v>
      </c>
      <c r="G5503" s="58" t="s">
        <v>89</v>
      </c>
      <c r="H5503" s="58" t="s">
        <v>7876</v>
      </c>
      <c r="I5503" s="58" t="s">
        <v>25</v>
      </c>
      <c r="J5503" s="58" t="s">
        <v>25</v>
      </c>
      <c r="K5503" s="57" t="s">
        <v>7974</v>
      </c>
      <c r="L5503" s="184">
        <v>0</v>
      </c>
      <c r="M5503" s="185">
        <v>17</v>
      </c>
      <c r="N5503" s="186">
        <v>17</v>
      </c>
      <c r="O5503" s="187">
        <f t="shared" si="661"/>
        <v>0</v>
      </c>
      <c r="P5503" s="59">
        <f t="shared" si="662"/>
        <v>100</v>
      </c>
    </row>
    <row r="5504" spans="1:16" s="2" customFormat="1" ht="28.5" outlineLevel="2" x14ac:dyDescent="0.2">
      <c r="A5504" s="217">
        <f t="shared" si="658"/>
        <v>5501</v>
      </c>
      <c r="B5504" s="57" t="s">
        <v>7975</v>
      </c>
      <c r="C5504" s="58" t="s">
        <v>6234</v>
      </c>
      <c r="D5504" s="58" t="s">
        <v>5096</v>
      </c>
      <c r="E5504" s="58" t="s">
        <v>25</v>
      </c>
      <c r="F5504" s="58" t="s">
        <v>4489</v>
      </c>
      <c r="G5504" s="58" t="s">
        <v>159</v>
      </c>
      <c r="H5504" s="58" t="s">
        <v>7876</v>
      </c>
      <c r="I5504" s="58" t="s">
        <v>25</v>
      </c>
      <c r="J5504" s="58" t="s">
        <v>25</v>
      </c>
      <c r="K5504" s="57" t="s">
        <v>7976</v>
      </c>
      <c r="L5504" s="184">
        <v>0</v>
      </c>
      <c r="M5504" s="185">
        <v>23</v>
      </c>
      <c r="N5504" s="186">
        <v>23</v>
      </c>
      <c r="O5504" s="187">
        <f t="shared" si="661"/>
        <v>0</v>
      </c>
      <c r="P5504" s="59">
        <f t="shared" si="662"/>
        <v>100</v>
      </c>
    </row>
    <row r="5505" spans="1:16" s="2" customFormat="1" ht="28.5" outlineLevel="2" x14ac:dyDescent="0.2">
      <c r="A5505" s="217">
        <f t="shared" si="658"/>
        <v>5502</v>
      </c>
      <c r="B5505" s="57" t="s">
        <v>7977</v>
      </c>
      <c r="C5505" s="58" t="s">
        <v>6234</v>
      </c>
      <c r="D5505" s="58" t="s">
        <v>5096</v>
      </c>
      <c r="E5505" s="58" t="s">
        <v>25</v>
      </c>
      <c r="F5505" s="58" t="s">
        <v>4489</v>
      </c>
      <c r="G5505" s="58" t="s">
        <v>86</v>
      </c>
      <c r="H5505" s="58" t="s">
        <v>7876</v>
      </c>
      <c r="I5505" s="58" t="s">
        <v>25</v>
      </c>
      <c r="J5505" s="58" t="s">
        <v>25</v>
      </c>
      <c r="K5505" s="57" t="s">
        <v>7978</v>
      </c>
      <c r="L5505" s="184">
        <v>0</v>
      </c>
      <c r="M5505" s="185">
        <v>36</v>
      </c>
      <c r="N5505" s="186">
        <v>36</v>
      </c>
      <c r="O5505" s="187">
        <f t="shared" si="661"/>
        <v>0</v>
      </c>
      <c r="P5505" s="59">
        <f t="shared" si="662"/>
        <v>100</v>
      </c>
    </row>
    <row r="5506" spans="1:16" s="2" customFormat="1" ht="28.5" outlineLevel="2" x14ac:dyDescent="0.2">
      <c r="A5506" s="217">
        <f t="shared" si="658"/>
        <v>5503</v>
      </c>
      <c r="B5506" s="57" t="s">
        <v>7979</v>
      </c>
      <c r="C5506" s="58" t="s">
        <v>6234</v>
      </c>
      <c r="D5506" s="58" t="s">
        <v>5096</v>
      </c>
      <c r="E5506" s="58" t="s">
        <v>25</v>
      </c>
      <c r="F5506" s="58" t="s">
        <v>710</v>
      </c>
      <c r="G5506" s="58" t="s">
        <v>159</v>
      </c>
      <c r="H5506" s="58" t="s">
        <v>7876</v>
      </c>
      <c r="I5506" s="58" t="s">
        <v>25</v>
      </c>
      <c r="J5506" s="58" t="s">
        <v>25</v>
      </c>
      <c r="K5506" s="57" t="s">
        <v>7980</v>
      </c>
      <c r="L5506" s="184">
        <v>0</v>
      </c>
      <c r="M5506" s="185">
        <v>5</v>
      </c>
      <c r="N5506" s="186">
        <v>5</v>
      </c>
      <c r="O5506" s="187">
        <f t="shared" si="661"/>
        <v>0</v>
      </c>
      <c r="P5506" s="59">
        <f t="shared" si="662"/>
        <v>100</v>
      </c>
    </row>
    <row r="5507" spans="1:16" s="2" customFormat="1" ht="28.5" outlineLevel="2" x14ac:dyDescent="0.2">
      <c r="A5507" s="217">
        <f t="shared" si="658"/>
        <v>5504</v>
      </c>
      <c r="B5507" s="57" t="s">
        <v>7981</v>
      </c>
      <c r="C5507" s="58" t="s">
        <v>6234</v>
      </c>
      <c r="D5507" s="58" t="s">
        <v>5096</v>
      </c>
      <c r="E5507" s="58" t="s">
        <v>25</v>
      </c>
      <c r="F5507" s="58" t="s">
        <v>710</v>
      </c>
      <c r="G5507" s="58" t="s">
        <v>159</v>
      </c>
      <c r="H5507" s="58" t="s">
        <v>7876</v>
      </c>
      <c r="I5507" s="58" t="s">
        <v>25</v>
      </c>
      <c r="J5507" s="58" t="s">
        <v>25</v>
      </c>
      <c r="K5507" s="57" t="s">
        <v>7982</v>
      </c>
      <c r="L5507" s="184">
        <v>0</v>
      </c>
      <c r="M5507" s="185">
        <v>8</v>
      </c>
      <c r="N5507" s="186">
        <v>8</v>
      </c>
      <c r="O5507" s="187">
        <f t="shared" si="661"/>
        <v>0</v>
      </c>
      <c r="P5507" s="59">
        <f t="shared" si="662"/>
        <v>100</v>
      </c>
    </row>
    <row r="5508" spans="1:16" s="2" customFormat="1" ht="28.5" outlineLevel="2" x14ac:dyDescent="0.2">
      <c r="A5508" s="217">
        <f t="shared" si="658"/>
        <v>5505</v>
      </c>
      <c r="B5508" s="57" t="s">
        <v>7983</v>
      </c>
      <c r="C5508" s="58" t="s">
        <v>6234</v>
      </c>
      <c r="D5508" s="58" t="s">
        <v>5096</v>
      </c>
      <c r="E5508" s="58" t="s">
        <v>25</v>
      </c>
      <c r="F5508" s="58" t="s">
        <v>710</v>
      </c>
      <c r="G5508" s="58" t="s">
        <v>159</v>
      </c>
      <c r="H5508" s="58" t="s">
        <v>7876</v>
      </c>
      <c r="I5508" s="58" t="s">
        <v>25</v>
      </c>
      <c r="J5508" s="58" t="s">
        <v>25</v>
      </c>
      <c r="K5508" s="57" t="s">
        <v>7984</v>
      </c>
      <c r="L5508" s="184">
        <v>0</v>
      </c>
      <c r="M5508" s="185">
        <v>40</v>
      </c>
      <c r="N5508" s="186">
        <v>40</v>
      </c>
      <c r="O5508" s="187">
        <f t="shared" si="661"/>
        <v>0</v>
      </c>
      <c r="P5508" s="59">
        <f t="shared" si="662"/>
        <v>100</v>
      </c>
    </row>
    <row r="5509" spans="1:16" s="2" customFormat="1" ht="28.5" outlineLevel="2" x14ac:dyDescent="0.2">
      <c r="A5509" s="217">
        <f t="shared" si="658"/>
        <v>5506</v>
      </c>
      <c r="B5509" s="57" t="s">
        <v>7985</v>
      </c>
      <c r="C5509" s="58" t="s">
        <v>6234</v>
      </c>
      <c r="D5509" s="58" t="s">
        <v>5096</v>
      </c>
      <c r="E5509" s="58" t="s">
        <v>25</v>
      </c>
      <c r="F5509" s="58" t="s">
        <v>710</v>
      </c>
      <c r="G5509" s="58" t="s">
        <v>86</v>
      </c>
      <c r="H5509" s="58" t="s">
        <v>7876</v>
      </c>
      <c r="I5509" s="58" t="s">
        <v>25</v>
      </c>
      <c r="J5509" s="58" t="s">
        <v>25</v>
      </c>
      <c r="K5509" s="57" t="s">
        <v>7986</v>
      </c>
      <c r="L5509" s="184">
        <v>0</v>
      </c>
      <c r="M5509" s="185">
        <v>56</v>
      </c>
      <c r="N5509" s="186">
        <v>56</v>
      </c>
      <c r="O5509" s="187">
        <f t="shared" si="661"/>
        <v>0</v>
      </c>
      <c r="P5509" s="59">
        <f t="shared" si="662"/>
        <v>100</v>
      </c>
    </row>
    <row r="5510" spans="1:16" s="2" customFormat="1" ht="14.25" customHeight="1" outlineLevel="2" x14ac:dyDescent="0.2">
      <c r="A5510" s="217">
        <f t="shared" ref="A5510:A5573" si="663">A5509+1</f>
        <v>5507</v>
      </c>
      <c r="B5510" s="57" t="s">
        <v>7987</v>
      </c>
      <c r="C5510" s="58" t="s">
        <v>6234</v>
      </c>
      <c r="D5510" s="58" t="s">
        <v>5096</v>
      </c>
      <c r="E5510" s="58" t="s">
        <v>25</v>
      </c>
      <c r="F5510" s="58" t="s">
        <v>710</v>
      </c>
      <c r="G5510" s="58" t="s">
        <v>86</v>
      </c>
      <c r="H5510" s="58" t="s">
        <v>7876</v>
      </c>
      <c r="I5510" s="58" t="s">
        <v>25</v>
      </c>
      <c r="J5510" s="58" t="s">
        <v>25</v>
      </c>
      <c r="K5510" s="57" t="s">
        <v>7988</v>
      </c>
      <c r="L5510" s="184">
        <v>0</v>
      </c>
      <c r="M5510" s="185">
        <v>96</v>
      </c>
      <c r="N5510" s="186">
        <v>96</v>
      </c>
      <c r="O5510" s="187">
        <f t="shared" si="661"/>
        <v>0</v>
      </c>
      <c r="P5510" s="59">
        <f t="shared" si="662"/>
        <v>100</v>
      </c>
    </row>
    <row r="5511" spans="1:16" s="2" customFormat="1" ht="28.5" outlineLevel="2" x14ac:dyDescent="0.2">
      <c r="A5511" s="217">
        <f t="shared" si="663"/>
        <v>5508</v>
      </c>
      <c r="B5511" s="57" t="s">
        <v>7989</v>
      </c>
      <c r="C5511" s="58" t="s">
        <v>6234</v>
      </c>
      <c r="D5511" s="58" t="s">
        <v>5096</v>
      </c>
      <c r="E5511" s="58" t="s">
        <v>25</v>
      </c>
      <c r="F5511" s="58" t="s">
        <v>710</v>
      </c>
      <c r="G5511" s="58" t="s">
        <v>86</v>
      </c>
      <c r="H5511" s="58" t="s">
        <v>7876</v>
      </c>
      <c r="I5511" s="58" t="s">
        <v>25</v>
      </c>
      <c r="J5511" s="58" t="s">
        <v>25</v>
      </c>
      <c r="K5511" s="57" t="s">
        <v>7990</v>
      </c>
      <c r="L5511" s="184">
        <v>0</v>
      </c>
      <c r="M5511" s="185">
        <v>166</v>
      </c>
      <c r="N5511" s="186">
        <v>166</v>
      </c>
      <c r="O5511" s="187">
        <f t="shared" si="661"/>
        <v>0</v>
      </c>
      <c r="P5511" s="59">
        <f t="shared" si="662"/>
        <v>100</v>
      </c>
    </row>
    <row r="5512" spans="1:16" s="2" customFormat="1" ht="14.25" customHeight="1" outlineLevel="2" x14ac:dyDescent="0.2">
      <c r="A5512" s="217">
        <f t="shared" si="663"/>
        <v>5509</v>
      </c>
      <c r="B5512" s="57" t="s">
        <v>7991</v>
      </c>
      <c r="C5512" s="58" t="s">
        <v>6234</v>
      </c>
      <c r="D5512" s="58" t="s">
        <v>5096</v>
      </c>
      <c r="E5512" s="58" t="s">
        <v>25</v>
      </c>
      <c r="F5512" s="58" t="s">
        <v>710</v>
      </c>
      <c r="G5512" s="58" t="s">
        <v>86</v>
      </c>
      <c r="H5512" s="58" t="s">
        <v>7876</v>
      </c>
      <c r="I5512" s="58" t="s">
        <v>25</v>
      </c>
      <c r="J5512" s="58" t="s">
        <v>25</v>
      </c>
      <c r="K5512" s="57" t="s">
        <v>7992</v>
      </c>
      <c r="L5512" s="184">
        <v>0</v>
      </c>
      <c r="M5512" s="185">
        <v>58</v>
      </c>
      <c r="N5512" s="186">
        <v>58</v>
      </c>
      <c r="O5512" s="187">
        <f t="shared" si="661"/>
        <v>0</v>
      </c>
      <c r="P5512" s="59">
        <f t="shared" si="662"/>
        <v>100</v>
      </c>
    </row>
    <row r="5513" spans="1:16" s="2" customFormat="1" ht="28.5" outlineLevel="2" x14ac:dyDescent="0.2">
      <c r="A5513" s="217">
        <f t="shared" si="663"/>
        <v>5510</v>
      </c>
      <c r="B5513" s="57" t="s">
        <v>7993</v>
      </c>
      <c r="C5513" s="58" t="s">
        <v>6234</v>
      </c>
      <c r="D5513" s="58" t="s">
        <v>5096</v>
      </c>
      <c r="E5513" s="58" t="s">
        <v>25</v>
      </c>
      <c r="F5513" s="58" t="s">
        <v>710</v>
      </c>
      <c r="G5513" s="58" t="s">
        <v>86</v>
      </c>
      <c r="H5513" s="58" t="s">
        <v>7876</v>
      </c>
      <c r="I5513" s="58" t="s">
        <v>25</v>
      </c>
      <c r="J5513" s="58" t="s">
        <v>25</v>
      </c>
      <c r="K5513" s="57" t="s">
        <v>7994</v>
      </c>
      <c r="L5513" s="184">
        <v>0</v>
      </c>
      <c r="M5513" s="185">
        <v>64</v>
      </c>
      <c r="N5513" s="186">
        <v>64</v>
      </c>
      <c r="O5513" s="187">
        <f t="shared" si="661"/>
        <v>0</v>
      </c>
      <c r="P5513" s="59">
        <f t="shared" si="662"/>
        <v>100</v>
      </c>
    </row>
    <row r="5514" spans="1:16" s="2" customFormat="1" ht="28.5" outlineLevel="2" x14ac:dyDescent="0.2">
      <c r="A5514" s="217">
        <f t="shared" si="663"/>
        <v>5511</v>
      </c>
      <c r="B5514" s="57" t="s">
        <v>7995</v>
      </c>
      <c r="C5514" s="58" t="s">
        <v>6234</v>
      </c>
      <c r="D5514" s="58" t="s">
        <v>5096</v>
      </c>
      <c r="E5514" s="58" t="s">
        <v>25</v>
      </c>
      <c r="F5514" s="58" t="s">
        <v>710</v>
      </c>
      <c r="G5514" s="58" t="s">
        <v>764</v>
      </c>
      <c r="H5514" s="58" t="s">
        <v>7876</v>
      </c>
      <c r="I5514" s="58" t="s">
        <v>25</v>
      </c>
      <c r="J5514" s="58" t="s">
        <v>25</v>
      </c>
      <c r="K5514" s="57" t="s">
        <v>7996</v>
      </c>
      <c r="L5514" s="184">
        <v>0</v>
      </c>
      <c r="M5514" s="185">
        <v>23</v>
      </c>
      <c r="N5514" s="186">
        <v>23</v>
      </c>
      <c r="O5514" s="187">
        <f t="shared" si="661"/>
        <v>0</v>
      </c>
      <c r="P5514" s="59">
        <f t="shared" si="662"/>
        <v>100</v>
      </c>
    </row>
    <row r="5515" spans="1:16" s="2" customFormat="1" ht="28.5" outlineLevel="2" x14ac:dyDescent="0.2">
      <c r="A5515" s="217">
        <f t="shared" si="663"/>
        <v>5512</v>
      </c>
      <c r="B5515" s="57" t="s">
        <v>7997</v>
      </c>
      <c r="C5515" s="58" t="s">
        <v>6234</v>
      </c>
      <c r="D5515" s="58" t="s">
        <v>5096</v>
      </c>
      <c r="E5515" s="58" t="s">
        <v>25</v>
      </c>
      <c r="F5515" s="58" t="s">
        <v>710</v>
      </c>
      <c r="G5515" s="58" t="s">
        <v>764</v>
      </c>
      <c r="H5515" s="58" t="s">
        <v>7876</v>
      </c>
      <c r="I5515" s="58" t="s">
        <v>25</v>
      </c>
      <c r="J5515" s="58" t="s">
        <v>25</v>
      </c>
      <c r="K5515" s="57" t="s">
        <v>7998</v>
      </c>
      <c r="L5515" s="184">
        <v>0</v>
      </c>
      <c r="M5515" s="185">
        <v>31</v>
      </c>
      <c r="N5515" s="186">
        <v>31</v>
      </c>
      <c r="O5515" s="187">
        <f t="shared" si="661"/>
        <v>0</v>
      </c>
      <c r="P5515" s="59">
        <f t="shared" si="662"/>
        <v>100</v>
      </c>
    </row>
    <row r="5516" spans="1:16" s="2" customFormat="1" ht="14.25" customHeight="1" outlineLevel="2" x14ac:dyDescent="0.2">
      <c r="A5516" s="217">
        <f t="shared" si="663"/>
        <v>5513</v>
      </c>
      <c r="B5516" s="57" t="s">
        <v>7999</v>
      </c>
      <c r="C5516" s="58" t="s">
        <v>6234</v>
      </c>
      <c r="D5516" s="58" t="s">
        <v>5096</v>
      </c>
      <c r="E5516" s="58" t="s">
        <v>25</v>
      </c>
      <c r="F5516" s="58" t="s">
        <v>710</v>
      </c>
      <c r="G5516" s="58" t="s">
        <v>777</v>
      </c>
      <c r="H5516" s="58" t="s">
        <v>7876</v>
      </c>
      <c r="I5516" s="58" t="s">
        <v>25</v>
      </c>
      <c r="J5516" s="58" t="s">
        <v>25</v>
      </c>
      <c r="K5516" s="57" t="s">
        <v>8000</v>
      </c>
      <c r="L5516" s="184">
        <v>0</v>
      </c>
      <c r="M5516" s="185">
        <v>16</v>
      </c>
      <c r="N5516" s="186">
        <v>16</v>
      </c>
      <c r="O5516" s="187">
        <f t="shared" si="661"/>
        <v>0</v>
      </c>
      <c r="P5516" s="59">
        <f t="shared" si="662"/>
        <v>100</v>
      </c>
    </row>
    <row r="5517" spans="1:16" s="2" customFormat="1" ht="28.5" outlineLevel="2" x14ac:dyDescent="0.2">
      <c r="A5517" s="217">
        <f t="shared" si="663"/>
        <v>5514</v>
      </c>
      <c r="B5517" s="57" t="s">
        <v>8001</v>
      </c>
      <c r="C5517" s="58" t="s">
        <v>6234</v>
      </c>
      <c r="D5517" s="58" t="s">
        <v>5096</v>
      </c>
      <c r="E5517" s="58" t="s">
        <v>25</v>
      </c>
      <c r="F5517" s="58" t="s">
        <v>710</v>
      </c>
      <c r="G5517" s="58" t="s">
        <v>777</v>
      </c>
      <c r="H5517" s="58" t="s">
        <v>7876</v>
      </c>
      <c r="I5517" s="58" t="s">
        <v>25</v>
      </c>
      <c r="J5517" s="58" t="s">
        <v>25</v>
      </c>
      <c r="K5517" s="57" t="s">
        <v>8002</v>
      </c>
      <c r="L5517" s="184">
        <v>0</v>
      </c>
      <c r="M5517" s="185">
        <v>28</v>
      </c>
      <c r="N5517" s="186">
        <v>28</v>
      </c>
      <c r="O5517" s="187">
        <f t="shared" si="661"/>
        <v>0</v>
      </c>
      <c r="P5517" s="59">
        <f t="shared" si="662"/>
        <v>100</v>
      </c>
    </row>
    <row r="5518" spans="1:16" s="2" customFormat="1" ht="28.5" outlineLevel="2" x14ac:dyDescent="0.2">
      <c r="A5518" s="217">
        <f t="shared" si="663"/>
        <v>5515</v>
      </c>
      <c r="B5518" s="57" t="s">
        <v>8003</v>
      </c>
      <c r="C5518" s="58" t="s">
        <v>6234</v>
      </c>
      <c r="D5518" s="58" t="s">
        <v>5096</v>
      </c>
      <c r="E5518" s="58" t="s">
        <v>25</v>
      </c>
      <c r="F5518" s="58" t="s">
        <v>710</v>
      </c>
      <c r="G5518" s="58" t="s">
        <v>777</v>
      </c>
      <c r="H5518" s="58" t="s">
        <v>7876</v>
      </c>
      <c r="I5518" s="58" t="s">
        <v>25</v>
      </c>
      <c r="J5518" s="58" t="s">
        <v>25</v>
      </c>
      <c r="K5518" s="57" t="s">
        <v>8004</v>
      </c>
      <c r="L5518" s="184">
        <v>0</v>
      </c>
      <c r="M5518" s="185">
        <v>65</v>
      </c>
      <c r="N5518" s="186">
        <v>65</v>
      </c>
      <c r="O5518" s="187">
        <f t="shared" ref="O5518:O5549" si="664">N5518-M5518</f>
        <v>0</v>
      </c>
      <c r="P5518" s="59">
        <f t="shared" si="662"/>
        <v>100</v>
      </c>
    </row>
    <row r="5519" spans="1:16" s="2" customFormat="1" ht="28.5" outlineLevel="2" x14ac:dyDescent="0.2">
      <c r="A5519" s="217">
        <f t="shared" si="663"/>
        <v>5516</v>
      </c>
      <c r="B5519" s="57" t="s">
        <v>8005</v>
      </c>
      <c r="C5519" s="58" t="s">
        <v>6234</v>
      </c>
      <c r="D5519" s="58" t="s">
        <v>5096</v>
      </c>
      <c r="E5519" s="58" t="s">
        <v>785</v>
      </c>
      <c r="F5519" s="58" t="s">
        <v>710</v>
      </c>
      <c r="G5519" s="58" t="s">
        <v>103</v>
      </c>
      <c r="H5519" s="58" t="s">
        <v>7876</v>
      </c>
      <c r="I5519" s="58" t="s">
        <v>25</v>
      </c>
      <c r="J5519" s="58" t="s">
        <v>25</v>
      </c>
      <c r="K5519" s="57" t="s">
        <v>8006</v>
      </c>
      <c r="L5519" s="184">
        <v>0</v>
      </c>
      <c r="M5519" s="185">
        <v>132</v>
      </c>
      <c r="N5519" s="186">
        <v>132</v>
      </c>
      <c r="O5519" s="187">
        <f t="shared" si="664"/>
        <v>0</v>
      </c>
      <c r="P5519" s="59">
        <f t="shared" ref="P5519:P5581" si="665">N5519/M5519*100</f>
        <v>100</v>
      </c>
    </row>
    <row r="5520" spans="1:16" s="2" customFormat="1" ht="28.5" outlineLevel="2" x14ac:dyDescent="0.2">
      <c r="A5520" s="217">
        <f t="shared" si="663"/>
        <v>5517</v>
      </c>
      <c r="B5520" s="57" t="s">
        <v>8007</v>
      </c>
      <c r="C5520" s="58" t="s">
        <v>6234</v>
      </c>
      <c r="D5520" s="58" t="s">
        <v>5096</v>
      </c>
      <c r="E5520" s="58" t="s">
        <v>267</v>
      </c>
      <c r="F5520" s="58" t="s">
        <v>710</v>
      </c>
      <c r="G5520" s="58" t="s">
        <v>103</v>
      </c>
      <c r="H5520" s="58" t="s">
        <v>7876</v>
      </c>
      <c r="I5520" s="58" t="s">
        <v>25</v>
      </c>
      <c r="J5520" s="58" t="s">
        <v>25</v>
      </c>
      <c r="K5520" s="57" t="s">
        <v>8008</v>
      </c>
      <c r="L5520" s="184">
        <v>0</v>
      </c>
      <c r="M5520" s="185">
        <v>94</v>
      </c>
      <c r="N5520" s="186">
        <v>94</v>
      </c>
      <c r="O5520" s="187">
        <f t="shared" si="664"/>
        <v>0</v>
      </c>
      <c r="P5520" s="59">
        <f t="shared" si="665"/>
        <v>100</v>
      </c>
    </row>
    <row r="5521" spans="1:16" s="2" customFormat="1" ht="28.5" outlineLevel="2" x14ac:dyDescent="0.2">
      <c r="A5521" s="217">
        <f t="shared" si="663"/>
        <v>5518</v>
      </c>
      <c r="B5521" s="57" t="s">
        <v>8009</v>
      </c>
      <c r="C5521" s="58" t="s">
        <v>6234</v>
      </c>
      <c r="D5521" s="58" t="s">
        <v>5096</v>
      </c>
      <c r="E5521" s="58" t="s">
        <v>25</v>
      </c>
      <c r="F5521" s="58" t="s">
        <v>4757</v>
      </c>
      <c r="G5521" s="58" t="s">
        <v>86</v>
      </c>
      <c r="H5521" s="58" t="s">
        <v>7876</v>
      </c>
      <c r="I5521" s="58" t="s">
        <v>25</v>
      </c>
      <c r="J5521" s="58" t="s">
        <v>25</v>
      </c>
      <c r="K5521" s="57" t="s">
        <v>8010</v>
      </c>
      <c r="L5521" s="184">
        <v>0</v>
      </c>
      <c r="M5521" s="185">
        <v>249</v>
      </c>
      <c r="N5521" s="186">
        <v>249</v>
      </c>
      <c r="O5521" s="187">
        <f t="shared" si="664"/>
        <v>0</v>
      </c>
      <c r="P5521" s="59">
        <f t="shared" si="665"/>
        <v>100</v>
      </c>
    </row>
    <row r="5522" spans="1:16" s="2" customFormat="1" ht="28.5" outlineLevel="2" x14ac:dyDescent="0.2">
      <c r="A5522" s="217">
        <f t="shared" si="663"/>
        <v>5519</v>
      </c>
      <c r="B5522" s="57" t="s">
        <v>8011</v>
      </c>
      <c r="C5522" s="58" t="s">
        <v>6234</v>
      </c>
      <c r="D5522" s="58" t="s">
        <v>5096</v>
      </c>
      <c r="E5522" s="58" t="s">
        <v>25</v>
      </c>
      <c r="F5522" s="58" t="s">
        <v>85</v>
      </c>
      <c r="G5522" s="58" t="s">
        <v>159</v>
      </c>
      <c r="H5522" s="58" t="s">
        <v>7876</v>
      </c>
      <c r="I5522" s="58" t="s">
        <v>25</v>
      </c>
      <c r="J5522" s="58" t="s">
        <v>25</v>
      </c>
      <c r="K5522" s="57" t="s">
        <v>8012</v>
      </c>
      <c r="L5522" s="184">
        <v>0</v>
      </c>
      <c r="M5522" s="185">
        <v>111</v>
      </c>
      <c r="N5522" s="186">
        <v>111</v>
      </c>
      <c r="O5522" s="187">
        <f t="shared" si="664"/>
        <v>0</v>
      </c>
      <c r="P5522" s="59">
        <f t="shared" si="665"/>
        <v>100</v>
      </c>
    </row>
    <row r="5523" spans="1:16" s="2" customFormat="1" ht="28.5" outlineLevel="2" x14ac:dyDescent="0.2">
      <c r="A5523" s="217">
        <f t="shared" si="663"/>
        <v>5520</v>
      </c>
      <c r="B5523" s="57" t="s">
        <v>8013</v>
      </c>
      <c r="C5523" s="58" t="s">
        <v>6234</v>
      </c>
      <c r="D5523" s="58" t="s">
        <v>5096</v>
      </c>
      <c r="E5523" s="58" t="s">
        <v>25</v>
      </c>
      <c r="F5523" s="58" t="s">
        <v>85</v>
      </c>
      <c r="G5523" s="58" t="s">
        <v>86</v>
      </c>
      <c r="H5523" s="58" t="s">
        <v>7876</v>
      </c>
      <c r="I5523" s="58" t="s">
        <v>25</v>
      </c>
      <c r="J5523" s="58" t="s">
        <v>25</v>
      </c>
      <c r="K5523" s="57" t="s">
        <v>8014</v>
      </c>
      <c r="L5523" s="184">
        <v>0</v>
      </c>
      <c r="M5523" s="185">
        <v>175</v>
      </c>
      <c r="N5523" s="186">
        <v>175</v>
      </c>
      <c r="O5523" s="187">
        <f t="shared" si="664"/>
        <v>0</v>
      </c>
      <c r="P5523" s="59">
        <f t="shared" si="665"/>
        <v>100</v>
      </c>
    </row>
    <row r="5524" spans="1:16" s="2" customFormat="1" ht="28.5" outlineLevel="2" x14ac:dyDescent="0.2">
      <c r="A5524" s="217">
        <f t="shared" si="663"/>
        <v>5521</v>
      </c>
      <c r="B5524" s="57" t="s">
        <v>8015</v>
      </c>
      <c r="C5524" s="58" t="s">
        <v>6234</v>
      </c>
      <c r="D5524" s="58" t="s">
        <v>5096</v>
      </c>
      <c r="E5524" s="58" t="s">
        <v>25</v>
      </c>
      <c r="F5524" s="58" t="s">
        <v>85</v>
      </c>
      <c r="G5524" s="58" t="s">
        <v>86</v>
      </c>
      <c r="H5524" s="58" t="s">
        <v>7876</v>
      </c>
      <c r="I5524" s="58" t="s">
        <v>25</v>
      </c>
      <c r="J5524" s="58" t="s">
        <v>25</v>
      </c>
      <c r="K5524" s="57" t="s">
        <v>8016</v>
      </c>
      <c r="L5524" s="184">
        <v>0</v>
      </c>
      <c r="M5524" s="185">
        <v>40</v>
      </c>
      <c r="N5524" s="186">
        <v>40</v>
      </c>
      <c r="O5524" s="187">
        <f t="shared" si="664"/>
        <v>0</v>
      </c>
      <c r="P5524" s="59">
        <f t="shared" si="665"/>
        <v>100</v>
      </c>
    </row>
    <row r="5525" spans="1:16" s="2" customFormat="1" ht="28.5" outlineLevel="2" x14ac:dyDescent="0.2">
      <c r="A5525" s="217">
        <f t="shared" si="663"/>
        <v>5522</v>
      </c>
      <c r="B5525" s="57" t="s">
        <v>8017</v>
      </c>
      <c r="C5525" s="58" t="s">
        <v>6234</v>
      </c>
      <c r="D5525" s="58" t="s">
        <v>5096</v>
      </c>
      <c r="E5525" s="58" t="s">
        <v>25</v>
      </c>
      <c r="F5525" s="58" t="s">
        <v>85</v>
      </c>
      <c r="G5525" s="58" t="s">
        <v>86</v>
      </c>
      <c r="H5525" s="58" t="s">
        <v>7876</v>
      </c>
      <c r="I5525" s="58" t="s">
        <v>25</v>
      </c>
      <c r="J5525" s="58" t="s">
        <v>25</v>
      </c>
      <c r="K5525" s="57" t="s">
        <v>8018</v>
      </c>
      <c r="L5525" s="184">
        <v>0</v>
      </c>
      <c r="M5525" s="185">
        <v>31</v>
      </c>
      <c r="N5525" s="186">
        <v>31</v>
      </c>
      <c r="O5525" s="187">
        <f t="shared" si="664"/>
        <v>0</v>
      </c>
      <c r="P5525" s="59">
        <f t="shared" si="665"/>
        <v>100</v>
      </c>
    </row>
    <row r="5526" spans="1:16" s="2" customFormat="1" ht="14.25" customHeight="1" outlineLevel="2" x14ac:dyDescent="0.2">
      <c r="A5526" s="217">
        <f t="shared" si="663"/>
        <v>5523</v>
      </c>
      <c r="B5526" s="57" t="s">
        <v>8019</v>
      </c>
      <c r="C5526" s="58" t="s">
        <v>6234</v>
      </c>
      <c r="D5526" s="58" t="s">
        <v>5096</v>
      </c>
      <c r="E5526" s="58" t="s">
        <v>25</v>
      </c>
      <c r="F5526" s="58" t="s">
        <v>85</v>
      </c>
      <c r="G5526" s="58" t="s">
        <v>86</v>
      </c>
      <c r="H5526" s="58" t="s">
        <v>7876</v>
      </c>
      <c r="I5526" s="58" t="s">
        <v>25</v>
      </c>
      <c r="J5526" s="58" t="s">
        <v>25</v>
      </c>
      <c r="K5526" s="57" t="s">
        <v>8020</v>
      </c>
      <c r="L5526" s="184">
        <v>0</v>
      </c>
      <c r="M5526" s="185">
        <v>90</v>
      </c>
      <c r="N5526" s="186">
        <v>90</v>
      </c>
      <c r="O5526" s="187">
        <f t="shared" si="664"/>
        <v>0</v>
      </c>
      <c r="P5526" s="59">
        <f t="shared" si="665"/>
        <v>100</v>
      </c>
    </row>
    <row r="5527" spans="1:16" s="2" customFormat="1" ht="28.5" outlineLevel="2" x14ac:dyDescent="0.2">
      <c r="A5527" s="217">
        <f t="shared" si="663"/>
        <v>5524</v>
      </c>
      <c r="B5527" s="57" t="s">
        <v>8021</v>
      </c>
      <c r="C5527" s="58" t="s">
        <v>6234</v>
      </c>
      <c r="D5527" s="58" t="s">
        <v>5096</v>
      </c>
      <c r="E5527" s="58" t="s">
        <v>25</v>
      </c>
      <c r="F5527" s="58" t="s">
        <v>85</v>
      </c>
      <c r="G5527" s="58" t="s">
        <v>764</v>
      </c>
      <c r="H5527" s="58" t="s">
        <v>7876</v>
      </c>
      <c r="I5527" s="58" t="s">
        <v>25</v>
      </c>
      <c r="J5527" s="58" t="s">
        <v>25</v>
      </c>
      <c r="K5527" s="57" t="s">
        <v>8022</v>
      </c>
      <c r="L5527" s="184">
        <v>0</v>
      </c>
      <c r="M5527" s="185">
        <v>245</v>
      </c>
      <c r="N5527" s="186">
        <v>245</v>
      </c>
      <c r="O5527" s="187">
        <f t="shared" si="664"/>
        <v>0</v>
      </c>
      <c r="P5527" s="59">
        <f t="shared" si="665"/>
        <v>100</v>
      </c>
    </row>
    <row r="5528" spans="1:16" s="2" customFormat="1" ht="28.5" outlineLevel="2" x14ac:dyDescent="0.2">
      <c r="A5528" s="217">
        <f t="shared" si="663"/>
        <v>5525</v>
      </c>
      <c r="B5528" s="57" t="s">
        <v>8023</v>
      </c>
      <c r="C5528" s="58" t="s">
        <v>6234</v>
      </c>
      <c r="D5528" s="58" t="s">
        <v>5096</v>
      </c>
      <c r="E5528" s="58" t="s">
        <v>25</v>
      </c>
      <c r="F5528" s="58" t="s">
        <v>85</v>
      </c>
      <c r="G5528" s="58" t="s">
        <v>764</v>
      </c>
      <c r="H5528" s="58" t="s">
        <v>7876</v>
      </c>
      <c r="I5528" s="58" t="s">
        <v>25</v>
      </c>
      <c r="J5528" s="58" t="s">
        <v>25</v>
      </c>
      <c r="K5528" s="57" t="s">
        <v>8024</v>
      </c>
      <c r="L5528" s="184">
        <v>0</v>
      </c>
      <c r="M5528" s="185">
        <v>160</v>
      </c>
      <c r="N5528" s="186">
        <v>160</v>
      </c>
      <c r="O5528" s="187">
        <f t="shared" si="664"/>
        <v>0</v>
      </c>
      <c r="P5528" s="59">
        <f t="shared" si="665"/>
        <v>100</v>
      </c>
    </row>
    <row r="5529" spans="1:16" s="2" customFormat="1" ht="28.5" outlineLevel="2" x14ac:dyDescent="0.2">
      <c r="A5529" s="217">
        <f t="shared" si="663"/>
        <v>5526</v>
      </c>
      <c r="B5529" s="57" t="s">
        <v>8025</v>
      </c>
      <c r="C5529" s="58" t="s">
        <v>6234</v>
      </c>
      <c r="D5529" s="58" t="s">
        <v>5096</v>
      </c>
      <c r="E5529" s="58" t="s">
        <v>25</v>
      </c>
      <c r="F5529" s="58" t="s">
        <v>85</v>
      </c>
      <c r="G5529" s="58" t="s">
        <v>764</v>
      </c>
      <c r="H5529" s="58" t="s">
        <v>7876</v>
      </c>
      <c r="I5529" s="58" t="s">
        <v>25</v>
      </c>
      <c r="J5529" s="58" t="s">
        <v>25</v>
      </c>
      <c r="K5529" s="57" t="s">
        <v>8026</v>
      </c>
      <c r="L5529" s="184">
        <v>0</v>
      </c>
      <c r="M5529" s="185">
        <v>145</v>
      </c>
      <c r="N5529" s="186">
        <v>145</v>
      </c>
      <c r="O5529" s="187">
        <f t="shared" si="664"/>
        <v>0</v>
      </c>
      <c r="P5529" s="59">
        <f t="shared" si="665"/>
        <v>100</v>
      </c>
    </row>
    <row r="5530" spans="1:16" s="2" customFormat="1" ht="14.25" customHeight="1" outlineLevel="2" x14ac:dyDescent="0.2">
      <c r="A5530" s="217">
        <f t="shared" si="663"/>
        <v>5527</v>
      </c>
      <c r="B5530" s="57" t="s">
        <v>8027</v>
      </c>
      <c r="C5530" s="58" t="s">
        <v>6234</v>
      </c>
      <c r="D5530" s="58" t="s">
        <v>5096</v>
      </c>
      <c r="E5530" s="58" t="s">
        <v>25</v>
      </c>
      <c r="F5530" s="58" t="s">
        <v>85</v>
      </c>
      <c r="G5530" s="58" t="s">
        <v>764</v>
      </c>
      <c r="H5530" s="58" t="s">
        <v>7876</v>
      </c>
      <c r="I5530" s="58" t="s">
        <v>25</v>
      </c>
      <c r="J5530" s="58" t="s">
        <v>25</v>
      </c>
      <c r="K5530" s="57" t="s">
        <v>8028</v>
      </c>
      <c r="L5530" s="184">
        <v>0</v>
      </c>
      <c r="M5530" s="185">
        <v>109</v>
      </c>
      <c r="N5530" s="186">
        <v>109</v>
      </c>
      <c r="O5530" s="187">
        <f t="shared" si="664"/>
        <v>0</v>
      </c>
      <c r="P5530" s="59">
        <f t="shared" si="665"/>
        <v>100</v>
      </c>
    </row>
    <row r="5531" spans="1:16" s="2" customFormat="1" ht="14.25" customHeight="1" outlineLevel="2" x14ac:dyDescent="0.2">
      <c r="A5531" s="217">
        <f t="shared" si="663"/>
        <v>5528</v>
      </c>
      <c r="B5531" s="57" t="s">
        <v>8029</v>
      </c>
      <c r="C5531" s="58" t="s">
        <v>6234</v>
      </c>
      <c r="D5531" s="58" t="s">
        <v>5096</v>
      </c>
      <c r="E5531" s="58" t="s">
        <v>25</v>
      </c>
      <c r="F5531" s="58" t="s">
        <v>85</v>
      </c>
      <c r="G5531" s="58" t="s">
        <v>764</v>
      </c>
      <c r="H5531" s="58" t="s">
        <v>7876</v>
      </c>
      <c r="I5531" s="58" t="s">
        <v>25</v>
      </c>
      <c r="J5531" s="58" t="s">
        <v>25</v>
      </c>
      <c r="K5531" s="57" t="s">
        <v>8030</v>
      </c>
      <c r="L5531" s="184">
        <v>0</v>
      </c>
      <c r="M5531" s="185">
        <v>141</v>
      </c>
      <c r="N5531" s="186">
        <v>141</v>
      </c>
      <c r="O5531" s="187">
        <f t="shared" si="664"/>
        <v>0</v>
      </c>
      <c r="P5531" s="59">
        <f t="shared" si="665"/>
        <v>100</v>
      </c>
    </row>
    <row r="5532" spans="1:16" s="2" customFormat="1" ht="14.25" customHeight="1" outlineLevel="2" x14ac:dyDescent="0.2">
      <c r="A5532" s="217">
        <f t="shared" si="663"/>
        <v>5529</v>
      </c>
      <c r="B5532" s="57" t="s">
        <v>8031</v>
      </c>
      <c r="C5532" s="58" t="s">
        <v>6234</v>
      </c>
      <c r="D5532" s="58" t="s">
        <v>5096</v>
      </c>
      <c r="E5532" s="58" t="s">
        <v>25</v>
      </c>
      <c r="F5532" s="58" t="s">
        <v>85</v>
      </c>
      <c r="G5532" s="58" t="s">
        <v>764</v>
      </c>
      <c r="H5532" s="58" t="s">
        <v>7876</v>
      </c>
      <c r="I5532" s="58" t="s">
        <v>25</v>
      </c>
      <c r="J5532" s="58" t="s">
        <v>25</v>
      </c>
      <c r="K5532" s="57" t="s">
        <v>8032</v>
      </c>
      <c r="L5532" s="184">
        <v>0</v>
      </c>
      <c r="M5532" s="185">
        <v>41</v>
      </c>
      <c r="N5532" s="186">
        <v>41</v>
      </c>
      <c r="O5532" s="187">
        <f t="shared" si="664"/>
        <v>0</v>
      </c>
      <c r="P5532" s="59">
        <f t="shared" si="665"/>
        <v>100</v>
      </c>
    </row>
    <row r="5533" spans="1:16" s="2" customFormat="1" ht="28.5" outlineLevel="2" x14ac:dyDescent="0.2">
      <c r="A5533" s="217">
        <f t="shared" si="663"/>
        <v>5530</v>
      </c>
      <c r="B5533" s="57" t="s">
        <v>8033</v>
      </c>
      <c r="C5533" s="58" t="s">
        <v>6234</v>
      </c>
      <c r="D5533" s="58" t="s">
        <v>5096</v>
      </c>
      <c r="E5533" s="58" t="s">
        <v>25</v>
      </c>
      <c r="F5533" s="58" t="s">
        <v>4502</v>
      </c>
      <c r="G5533" s="58" t="s">
        <v>159</v>
      </c>
      <c r="H5533" s="58" t="s">
        <v>7876</v>
      </c>
      <c r="I5533" s="58" t="s">
        <v>25</v>
      </c>
      <c r="J5533" s="58" t="s">
        <v>25</v>
      </c>
      <c r="K5533" s="57" t="s">
        <v>8034</v>
      </c>
      <c r="L5533" s="184">
        <v>0</v>
      </c>
      <c r="M5533" s="185">
        <v>247</v>
      </c>
      <c r="N5533" s="186">
        <v>247</v>
      </c>
      <c r="O5533" s="187">
        <f t="shared" si="664"/>
        <v>0</v>
      </c>
      <c r="P5533" s="59">
        <f t="shared" si="665"/>
        <v>100</v>
      </c>
    </row>
    <row r="5534" spans="1:16" s="2" customFormat="1" ht="14.25" customHeight="1" outlineLevel="2" x14ac:dyDescent="0.2">
      <c r="A5534" s="217">
        <f t="shared" si="663"/>
        <v>5531</v>
      </c>
      <c r="B5534" s="57" t="s">
        <v>8035</v>
      </c>
      <c r="C5534" s="58" t="s">
        <v>6234</v>
      </c>
      <c r="D5534" s="58" t="s">
        <v>5096</v>
      </c>
      <c r="E5534" s="58" t="s">
        <v>25</v>
      </c>
      <c r="F5534" s="58" t="s">
        <v>4502</v>
      </c>
      <c r="G5534" s="58" t="s">
        <v>86</v>
      </c>
      <c r="H5534" s="58" t="s">
        <v>7876</v>
      </c>
      <c r="I5534" s="58" t="s">
        <v>25</v>
      </c>
      <c r="J5534" s="58" t="s">
        <v>25</v>
      </c>
      <c r="K5534" s="57" t="s">
        <v>8036</v>
      </c>
      <c r="L5534" s="184">
        <v>0</v>
      </c>
      <c r="M5534" s="185">
        <v>35</v>
      </c>
      <c r="N5534" s="186">
        <v>35</v>
      </c>
      <c r="O5534" s="187">
        <f t="shared" si="664"/>
        <v>0</v>
      </c>
      <c r="P5534" s="59">
        <f t="shared" si="665"/>
        <v>100</v>
      </c>
    </row>
    <row r="5535" spans="1:16" s="2" customFormat="1" ht="14.25" customHeight="1" outlineLevel="2" x14ac:dyDescent="0.2">
      <c r="A5535" s="217">
        <f t="shared" si="663"/>
        <v>5532</v>
      </c>
      <c r="B5535" s="57" t="s">
        <v>8037</v>
      </c>
      <c r="C5535" s="58" t="s">
        <v>6234</v>
      </c>
      <c r="D5535" s="58" t="s">
        <v>5096</v>
      </c>
      <c r="E5535" s="58" t="s">
        <v>25</v>
      </c>
      <c r="F5535" s="58" t="s">
        <v>4502</v>
      </c>
      <c r="G5535" s="58" t="s">
        <v>86</v>
      </c>
      <c r="H5535" s="58" t="s">
        <v>7876</v>
      </c>
      <c r="I5535" s="58" t="s">
        <v>25</v>
      </c>
      <c r="J5535" s="58" t="s">
        <v>25</v>
      </c>
      <c r="K5535" s="57" t="s">
        <v>8038</v>
      </c>
      <c r="L5535" s="184">
        <v>0</v>
      </c>
      <c r="M5535" s="185">
        <v>45</v>
      </c>
      <c r="N5535" s="186">
        <v>45</v>
      </c>
      <c r="O5535" s="187">
        <f t="shared" si="664"/>
        <v>0</v>
      </c>
      <c r="P5535" s="59">
        <f t="shared" si="665"/>
        <v>100</v>
      </c>
    </row>
    <row r="5536" spans="1:16" s="2" customFormat="1" ht="28.5" outlineLevel="2" x14ac:dyDescent="0.2">
      <c r="A5536" s="217">
        <f t="shared" si="663"/>
        <v>5533</v>
      </c>
      <c r="B5536" s="57" t="s">
        <v>8039</v>
      </c>
      <c r="C5536" s="58" t="s">
        <v>6234</v>
      </c>
      <c r="D5536" s="58" t="s">
        <v>5096</v>
      </c>
      <c r="E5536" s="58" t="s">
        <v>25</v>
      </c>
      <c r="F5536" s="58" t="s">
        <v>4502</v>
      </c>
      <c r="G5536" s="58" t="s">
        <v>86</v>
      </c>
      <c r="H5536" s="58" t="s">
        <v>7876</v>
      </c>
      <c r="I5536" s="58" t="s">
        <v>25</v>
      </c>
      <c r="J5536" s="58" t="s">
        <v>25</v>
      </c>
      <c r="K5536" s="57" t="s">
        <v>8040</v>
      </c>
      <c r="L5536" s="184">
        <v>0</v>
      </c>
      <c r="M5536" s="185">
        <v>146</v>
      </c>
      <c r="N5536" s="186">
        <v>146</v>
      </c>
      <c r="O5536" s="187">
        <f t="shared" si="664"/>
        <v>0</v>
      </c>
      <c r="P5536" s="59">
        <f t="shared" si="665"/>
        <v>100</v>
      </c>
    </row>
    <row r="5537" spans="1:16" s="2" customFormat="1" ht="28.5" outlineLevel="2" x14ac:dyDescent="0.2">
      <c r="A5537" s="217">
        <f t="shared" si="663"/>
        <v>5534</v>
      </c>
      <c r="B5537" s="57" t="s">
        <v>8041</v>
      </c>
      <c r="C5537" s="58" t="s">
        <v>6234</v>
      </c>
      <c r="D5537" s="58" t="s">
        <v>5096</v>
      </c>
      <c r="E5537" s="58" t="s">
        <v>25</v>
      </c>
      <c r="F5537" s="58" t="s">
        <v>4502</v>
      </c>
      <c r="G5537" s="58" t="s">
        <v>86</v>
      </c>
      <c r="H5537" s="58" t="s">
        <v>7876</v>
      </c>
      <c r="I5537" s="58" t="s">
        <v>25</v>
      </c>
      <c r="J5537" s="58" t="s">
        <v>25</v>
      </c>
      <c r="K5537" s="57" t="s">
        <v>8042</v>
      </c>
      <c r="L5537" s="184">
        <v>0</v>
      </c>
      <c r="M5537" s="185">
        <v>25</v>
      </c>
      <c r="N5537" s="186">
        <v>25</v>
      </c>
      <c r="O5537" s="187">
        <f t="shared" si="664"/>
        <v>0</v>
      </c>
      <c r="P5537" s="59">
        <f t="shared" si="665"/>
        <v>100</v>
      </c>
    </row>
    <row r="5538" spans="1:16" s="2" customFormat="1" ht="28.5" outlineLevel="2" x14ac:dyDescent="0.2">
      <c r="A5538" s="217">
        <f t="shared" si="663"/>
        <v>5535</v>
      </c>
      <c r="B5538" s="57" t="s">
        <v>8043</v>
      </c>
      <c r="C5538" s="58" t="s">
        <v>6234</v>
      </c>
      <c r="D5538" s="58" t="s">
        <v>5096</v>
      </c>
      <c r="E5538" s="58" t="s">
        <v>25</v>
      </c>
      <c r="F5538" s="58" t="s">
        <v>4502</v>
      </c>
      <c r="G5538" s="58" t="s">
        <v>86</v>
      </c>
      <c r="H5538" s="58" t="s">
        <v>7876</v>
      </c>
      <c r="I5538" s="58" t="s">
        <v>25</v>
      </c>
      <c r="J5538" s="58" t="s">
        <v>25</v>
      </c>
      <c r="K5538" s="57" t="s">
        <v>8044</v>
      </c>
      <c r="L5538" s="184">
        <v>0</v>
      </c>
      <c r="M5538" s="185">
        <v>312</v>
      </c>
      <c r="N5538" s="186">
        <v>312</v>
      </c>
      <c r="O5538" s="187">
        <f t="shared" si="664"/>
        <v>0</v>
      </c>
      <c r="P5538" s="59">
        <f t="shared" si="665"/>
        <v>100</v>
      </c>
    </row>
    <row r="5539" spans="1:16" s="2" customFormat="1" ht="14.25" customHeight="1" outlineLevel="2" x14ac:dyDescent="0.2">
      <c r="A5539" s="217">
        <f t="shared" si="663"/>
        <v>5536</v>
      </c>
      <c r="B5539" s="57" t="s">
        <v>8045</v>
      </c>
      <c r="C5539" s="58" t="s">
        <v>6234</v>
      </c>
      <c r="D5539" s="58" t="s">
        <v>5096</v>
      </c>
      <c r="E5539" s="58" t="s">
        <v>25</v>
      </c>
      <c r="F5539" s="58" t="s">
        <v>4502</v>
      </c>
      <c r="G5539" s="58" t="s">
        <v>86</v>
      </c>
      <c r="H5539" s="58" t="s">
        <v>7876</v>
      </c>
      <c r="I5539" s="58" t="s">
        <v>25</v>
      </c>
      <c r="J5539" s="58" t="s">
        <v>25</v>
      </c>
      <c r="K5539" s="57" t="s">
        <v>8046</v>
      </c>
      <c r="L5539" s="184">
        <v>0</v>
      </c>
      <c r="M5539" s="185">
        <v>40</v>
      </c>
      <c r="N5539" s="186">
        <v>40</v>
      </c>
      <c r="O5539" s="187">
        <f t="shared" si="664"/>
        <v>0</v>
      </c>
      <c r="P5539" s="59">
        <f t="shared" si="665"/>
        <v>100</v>
      </c>
    </row>
    <row r="5540" spans="1:16" s="2" customFormat="1" ht="14.25" customHeight="1" outlineLevel="2" x14ac:dyDescent="0.2">
      <c r="A5540" s="217">
        <f t="shared" si="663"/>
        <v>5537</v>
      </c>
      <c r="B5540" s="57" t="s">
        <v>8047</v>
      </c>
      <c r="C5540" s="58" t="s">
        <v>6234</v>
      </c>
      <c r="D5540" s="58" t="s">
        <v>5096</v>
      </c>
      <c r="E5540" s="58" t="s">
        <v>25</v>
      </c>
      <c r="F5540" s="58" t="s">
        <v>4502</v>
      </c>
      <c r="G5540" s="58" t="s">
        <v>764</v>
      </c>
      <c r="H5540" s="58" t="s">
        <v>7876</v>
      </c>
      <c r="I5540" s="58" t="s">
        <v>25</v>
      </c>
      <c r="J5540" s="58" t="s">
        <v>25</v>
      </c>
      <c r="K5540" s="57" t="s">
        <v>8048</v>
      </c>
      <c r="L5540" s="184">
        <v>0</v>
      </c>
      <c r="M5540" s="185">
        <v>623</v>
      </c>
      <c r="N5540" s="186">
        <v>623</v>
      </c>
      <c r="O5540" s="187">
        <f t="shared" si="664"/>
        <v>0</v>
      </c>
      <c r="P5540" s="59">
        <f t="shared" si="665"/>
        <v>100</v>
      </c>
    </row>
    <row r="5541" spans="1:16" s="2" customFormat="1" ht="28.5" outlineLevel="2" x14ac:dyDescent="0.2">
      <c r="A5541" s="217">
        <f t="shared" si="663"/>
        <v>5538</v>
      </c>
      <c r="B5541" s="57" t="s">
        <v>8049</v>
      </c>
      <c r="C5541" s="58" t="s">
        <v>6234</v>
      </c>
      <c r="D5541" s="58" t="s">
        <v>5096</v>
      </c>
      <c r="E5541" s="58" t="s">
        <v>25</v>
      </c>
      <c r="F5541" s="58" t="s">
        <v>4502</v>
      </c>
      <c r="G5541" s="58" t="s">
        <v>764</v>
      </c>
      <c r="H5541" s="58" t="s">
        <v>7876</v>
      </c>
      <c r="I5541" s="58" t="s">
        <v>25</v>
      </c>
      <c r="J5541" s="58" t="s">
        <v>25</v>
      </c>
      <c r="K5541" s="57" t="s">
        <v>8050</v>
      </c>
      <c r="L5541" s="184">
        <v>0</v>
      </c>
      <c r="M5541" s="185">
        <v>235</v>
      </c>
      <c r="N5541" s="186">
        <v>235</v>
      </c>
      <c r="O5541" s="187">
        <f t="shared" si="664"/>
        <v>0</v>
      </c>
      <c r="P5541" s="59">
        <f t="shared" si="665"/>
        <v>100</v>
      </c>
    </row>
    <row r="5542" spans="1:16" s="2" customFormat="1" ht="28.5" outlineLevel="2" x14ac:dyDescent="0.2">
      <c r="A5542" s="217">
        <f t="shared" si="663"/>
        <v>5539</v>
      </c>
      <c r="B5542" s="57" t="s">
        <v>8051</v>
      </c>
      <c r="C5542" s="58" t="s">
        <v>6234</v>
      </c>
      <c r="D5542" s="58" t="s">
        <v>5096</v>
      </c>
      <c r="E5542" s="58" t="s">
        <v>25</v>
      </c>
      <c r="F5542" s="58" t="s">
        <v>4819</v>
      </c>
      <c r="G5542" s="58" t="s">
        <v>86</v>
      </c>
      <c r="H5542" s="58" t="s">
        <v>7876</v>
      </c>
      <c r="I5542" s="58" t="s">
        <v>25</v>
      </c>
      <c r="J5542" s="58" t="s">
        <v>25</v>
      </c>
      <c r="K5542" s="57" t="s">
        <v>8052</v>
      </c>
      <c r="L5542" s="184">
        <v>0</v>
      </c>
      <c r="M5542" s="185">
        <v>56</v>
      </c>
      <c r="N5542" s="186">
        <v>56</v>
      </c>
      <c r="O5542" s="187">
        <f t="shared" si="664"/>
        <v>0</v>
      </c>
      <c r="P5542" s="59">
        <f t="shared" si="665"/>
        <v>100</v>
      </c>
    </row>
    <row r="5543" spans="1:16" s="2" customFormat="1" ht="28.5" outlineLevel="2" x14ac:dyDescent="0.2">
      <c r="A5543" s="217">
        <f t="shared" si="663"/>
        <v>5540</v>
      </c>
      <c r="B5543" s="57" t="s">
        <v>8053</v>
      </c>
      <c r="C5543" s="58" t="s">
        <v>6234</v>
      </c>
      <c r="D5543" s="58" t="s">
        <v>5096</v>
      </c>
      <c r="E5543" s="58" t="s">
        <v>2746</v>
      </c>
      <c r="F5543" s="58" t="s">
        <v>4819</v>
      </c>
      <c r="G5543" s="58" t="s">
        <v>103</v>
      </c>
      <c r="H5543" s="58" t="s">
        <v>7876</v>
      </c>
      <c r="I5543" s="58" t="s">
        <v>25</v>
      </c>
      <c r="J5543" s="58" t="s">
        <v>25</v>
      </c>
      <c r="K5543" s="57" t="s">
        <v>8054</v>
      </c>
      <c r="L5543" s="184">
        <v>0</v>
      </c>
      <c r="M5543" s="185">
        <v>30</v>
      </c>
      <c r="N5543" s="186">
        <v>30</v>
      </c>
      <c r="O5543" s="187">
        <f t="shared" si="664"/>
        <v>0</v>
      </c>
      <c r="P5543" s="59">
        <f t="shared" si="665"/>
        <v>100</v>
      </c>
    </row>
    <row r="5544" spans="1:16" s="2" customFormat="1" ht="14.25" customHeight="1" outlineLevel="2" x14ac:dyDescent="0.2">
      <c r="A5544" s="217">
        <f t="shared" si="663"/>
        <v>5541</v>
      </c>
      <c r="B5544" s="57" t="s">
        <v>8055</v>
      </c>
      <c r="C5544" s="58" t="s">
        <v>6234</v>
      </c>
      <c r="D5544" s="58" t="s">
        <v>5096</v>
      </c>
      <c r="E5544" s="58" t="s">
        <v>25</v>
      </c>
      <c r="F5544" s="58" t="s">
        <v>753</v>
      </c>
      <c r="G5544" s="58" t="s">
        <v>86</v>
      </c>
      <c r="H5544" s="58" t="s">
        <v>7876</v>
      </c>
      <c r="I5544" s="58" t="s">
        <v>25</v>
      </c>
      <c r="J5544" s="58" t="s">
        <v>25</v>
      </c>
      <c r="K5544" s="57" t="s">
        <v>8056</v>
      </c>
      <c r="L5544" s="184">
        <v>0</v>
      </c>
      <c r="M5544" s="185">
        <v>27</v>
      </c>
      <c r="N5544" s="186">
        <v>27</v>
      </c>
      <c r="O5544" s="187">
        <f t="shared" si="664"/>
        <v>0</v>
      </c>
      <c r="P5544" s="59">
        <f t="shared" si="665"/>
        <v>100</v>
      </c>
    </row>
    <row r="5545" spans="1:16" s="2" customFormat="1" ht="28.5" outlineLevel="2" x14ac:dyDescent="0.2">
      <c r="A5545" s="217">
        <f t="shared" si="663"/>
        <v>5542</v>
      </c>
      <c r="B5545" s="57" t="s">
        <v>8057</v>
      </c>
      <c r="C5545" s="58" t="s">
        <v>6234</v>
      </c>
      <c r="D5545" s="58" t="s">
        <v>5096</v>
      </c>
      <c r="E5545" s="58" t="s">
        <v>25</v>
      </c>
      <c r="F5545" s="58" t="s">
        <v>753</v>
      </c>
      <c r="G5545" s="58" t="s">
        <v>86</v>
      </c>
      <c r="H5545" s="58" t="s">
        <v>7876</v>
      </c>
      <c r="I5545" s="58" t="s">
        <v>25</v>
      </c>
      <c r="J5545" s="58" t="s">
        <v>25</v>
      </c>
      <c r="K5545" s="57" t="s">
        <v>8058</v>
      </c>
      <c r="L5545" s="184">
        <v>0</v>
      </c>
      <c r="M5545" s="185">
        <v>23</v>
      </c>
      <c r="N5545" s="186">
        <v>23</v>
      </c>
      <c r="O5545" s="187">
        <f t="shared" si="664"/>
        <v>0</v>
      </c>
      <c r="P5545" s="59">
        <f t="shared" si="665"/>
        <v>100</v>
      </c>
    </row>
    <row r="5546" spans="1:16" s="2" customFormat="1" ht="28.5" outlineLevel="2" x14ac:dyDescent="0.2">
      <c r="A5546" s="217">
        <f t="shared" si="663"/>
        <v>5543</v>
      </c>
      <c r="B5546" s="57" t="s">
        <v>8059</v>
      </c>
      <c r="C5546" s="58" t="s">
        <v>6234</v>
      </c>
      <c r="D5546" s="58" t="s">
        <v>5096</v>
      </c>
      <c r="E5546" s="58" t="s">
        <v>25</v>
      </c>
      <c r="F5546" s="58" t="s">
        <v>760</v>
      </c>
      <c r="G5546" s="58" t="s">
        <v>86</v>
      </c>
      <c r="H5546" s="58" t="s">
        <v>7876</v>
      </c>
      <c r="I5546" s="58" t="s">
        <v>25</v>
      </c>
      <c r="J5546" s="58" t="s">
        <v>25</v>
      </c>
      <c r="K5546" s="57" t="s">
        <v>8060</v>
      </c>
      <c r="L5546" s="184">
        <v>0</v>
      </c>
      <c r="M5546" s="185">
        <v>26</v>
      </c>
      <c r="N5546" s="186">
        <v>26</v>
      </c>
      <c r="O5546" s="187">
        <f t="shared" si="664"/>
        <v>0</v>
      </c>
      <c r="P5546" s="59">
        <f t="shared" si="665"/>
        <v>100</v>
      </c>
    </row>
    <row r="5547" spans="1:16" s="2" customFormat="1" ht="14.25" customHeight="1" outlineLevel="2" x14ac:dyDescent="0.2">
      <c r="A5547" s="217">
        <f t="shared" si="663"/>
        <v>5544</v>
      </c>
      <c r="B5547" s="57" t="s">
        <v>8061</v>
      </c>
      <c r="C5547" s="58" t="s">
        <v>6234</v>
      </c>
      <c r="D5547" s="58" t="s">
        <v>5096</v>
      </c>
      <c r="E5547" s="58" t="s">
        <v>25</v>
      </c>
      <c r="F5547" s="58" t="s">
        <v>760</v>
      </c>
      <c r="G5547" s="58" t="s">
        <v>86</v>
      </c>
      <c r="H5547" s="58" t="s">
        <v>7876</v>
      </c>
      <c r="I5547" s="58" t="s">
        <v>25</v>
      </c>
      <c r="J5547" s="58" t="s">
        <v>25</v>
      </c>
      <c r="K5547" s="57" t="s">
        <v>8062</v>
      </c>
      <c r="L5547" s="184">
        <v>0</v>
      </c>
      <c r="M5547" s="185">
        <v>56</v>
      </c>
      <c r="N5547" s="186">
        <v>56</v>
      </c>
      <c r="O5547" s="187">
        <f t="shared" si="664"/>
        <v>0</v>
      </c>
      <c r="P5547" s="59">
        <f t="shared" si="665"/>
        <v>100</v>
      </c>
    </row>
    <row r="5548" spans="1:16" s="2" customFormat="1" ht="28.5" outlineLevel="2" x14ac:dyDescent="0.2">
      <c r="A5548" s="217">
        <f t="shared" si="663"/>
        <v>5545</v>
      </c>
      <c r="B5548" s="57" t="s">
        <v>8063</v>
      </c>
      <c r="C5548" s="58" t="s">
        <v>6234</v>
      </c>
      <c r="D5548" s="58" t="s">
        <v>5096</v>
      </c>
      <c r="E5548" s="58" t="s">
        <v>25</v>
      </c>
      <c r="F5548" s="58" t="s">
        <v>760</v>
      </c>
      <c r="G5548" s="58" t="s">
        <v>86</v>
      </c>
      <c r="H5548" s="58" t="s">
        <v>7876</v>
      </c>
      <c r="I5548" s="58" t="s">
        <v>25</v>
      </c>
      <c r="J5548" s="58" t="s">
        <v>25</v>
      </c>
      <c r="K5548" s="57" t="s">
        <v>8064</v>
      </c>
      <c r="L5548" s="184">
        <v>0</v>
      </c>
      <c r="M5548" s="185">
        <v>120</v>
      </c>
      <c r="N5548" s="186">
        <v>120</v>
      </c>
      <c r="O5548" s="187">
        <f t="shared" si="664"/>
        <v>0</v>
      </c>
      <c r="P5548" s="59">
        <f t="shared" si="665"/>
        <v>100</v>
      </c>
    </row>
    <row r="5549" spans="1:16" s="2" customFormat="1" ht="28.5" outlineLevel="2" x14ac:dyDescent="0.2">
      <c r="A5549" s="217">
        <f t="shared" si="663"/>
        <v>5546</v>
      </c>
      <c r="B5549" s="57" t="s">
        <v>8065</v>
      </c>
      <c r="C5549" s="58" t="s">
        <v>6234</v>
      </c>
      <c r="D5549" s="58" t="s">
        <v>5096</v>
      </c>
      <c r="E5549" s="58" t="s">
        <v>25</v>
      </c>
      <c r="F5549" s="58" t="s">
        <v>760</v>
      </c>
      <c r="G5549" s="58" t="s">
        <v>777</v>
      </c>
      <c r="H5549" s="58" t="s">
        <v>7876</v>
      </c>
      <c r="I5549" s="58" t="s">
        <v>25</v>
      </c>
      <c r="J5549" s="58" t="s">
        <v>25</v>
      </c>
      <c r="K5549" s="57" t="s">
        <v>8066</v>
      </c>
      <c r="L5549" s="184">
        <v>0</v>
      </c>
      <c r="M5549" s="185">
        <v>5</v>
      </c>
      <c r="N5549" s="186">
        <v>5</v>
      </c>
      <c r="O5549" s="187">
        <f t="shared" si="664"/>
        <v>0</v>
      </c>
      <c r="P5549" s="59">
        <f t="shared" si="665"/>
        <v>100</v>
      </c>
    </row>
    <row r="5550" spans="1:16" s="2" customFormat="1" ht="28.5" outlineLevel="1" x14ac:dyDescent="0.2">
      <c r="A5550" s="225">
        <f t="shared" si="663"/>
        <v>5547</v>
      </c>
      <c r="B5550" s="82" t="s">
        <v>8067</v>
      </c>
      <c r="C5550" s="61">
        <v>236650</v>
      </c>
      <c r="D5550" s="61">
        <v>2011</v>
      </c>
      <c r="E5550" s="61"/>
      <c r="F5550" s="61"/>
      <c r="G5550" s="61"/>
      <c r="H5550" s="137" t="s">
        <v>8068</v>
      </c>
      <c r="I5550" s="61"/>
      <c r="J5550" s="61"/>
      <c r="K5550" s="63"/>
      <c r="L5550" s="65">
        <f>SUM(L5551:L5557)</f>
        <v>3100</v>
      </c>
      <c r="M5550" s="65">
        <f t="shared" ref="M5550:O5550" si="666">SUM(M5551:M5557)</f>
        <v>3000</v>
      </c>
      <c r="N5550" s="65">
        <f t="shared" si="666"/>
        <v>3000</v>
      </c>
      <c r="O5550" s="66">
        <f t="shared" si="666"/>
        <v>0</v>
      </c>
      <c r="P5550" s="18">
        <f t="shared" si="665"/>
        <v>100</v>
      </c>
    </row>
    <row r="5551" spans="1:16" s="2" customFormat="1" ht="14.25" customHeight="1" outlineLevel="2" x14ac:dyDescent="0.2">
      <c r="A5551" s="217">
        <f t="shared" si="663"/>
        <v>5548</v>
      </c>
      <c r="B5551" s="57" t="s">
        <v>8069</v>
      </c>
      <c r="C5551" s="58" t="s">
        <v>6234</v>
      </c>
      <c r="D5551" s="58" t="s">
        <v>5096</v>
      </c>
      <c r="E5551" s="58" t="s">
        <v>25</v>
      </c>
      <c r="F5551" s="58" t="s">
        <v>263</v>
      </c>
      <c r="G5551" s="58" t="s">
        <v>221</v>
      </c>
      <c r="H5551" s="58" t="s">
        <v>8068</v>
      </c>
      <c r="I5551" s="58" t="s">
        <v>25</v>
      </c>
      <c r="J5551" s="58" t="s">
        <v>25</v>
      </c>
      <c r="K5551" s="57"/>
      <c r="L5551" s="184">
        <v>3100</v>
      </c>
      <c r="M5551" s="185">
        <v>0</v>
      </c>
      <c r="N5551" s="186">
        <v>0</v>
      </c>
      <c r="O5551" s="187">
        <f t="shared" ref="O5551:O5557" si="667">N5551-M5551</f>
        <v>0</v>
      </c>
      <c r="P5551" s="59" t="s">
        <v>8417</v>
      </c>
    </row>
    <row r="5552" spans="1:16" s="2" customFormat="1" ht="28.5" outlineLevel="2" x14ac:dyDescent="0.2">
      <c r="A5552" s="217">
        <f t="shared" si="663"/>
        <v>5549</v>
      </c>
      <c r="B5552" s="57" t="s">
        <v>8070</v>
      </c>
      <c r="C5552" s="58" t="s">
        <v>6234</v>
      </c>
      <c r="D5552" s="58" t="s">
        <v>5096</v>
      </c>
      <c r="E5552" s="58" t="s">
        <v>25</v>
      </c>
      <c r="F5552" s="58" t="s">
        <v>4810</v>
      </c>
      <c r="G5552" s="58" t="s">
        <v>86</v>
      </c>
      <c r="H5552" s="58" t="s">
        <v>8068</v>
      </c>
      <c r="I5552" s="58" t="s">
        <v>25</v>
      </c>
      <c r="J5552" s="58" t="s">
        <v>25</v>
      </c>
      <c r="K5552" s="57" t="s">
        <v>8071</v>
      </c>
      <c r="L5552" s="184">
        <v>0</v>
      </c>
      <c r="M5552" s="185">
        <v>431</v>
      </c>
      <c r="N5552" s="186">
        <v>431</v>
      </c>
      <c r="O5552" s="187">
        <f t="shared" si="667"/>
        <v>0</v>
      </c>
      <c r="P5552" s="59">
        <f t="shared" si="665"/>
        <v>100</v>
      </c>
    </row>
    <row r="5553" spans="1:16" s="2" customFormat="1" ht="28.5" outlineLevel="2" x14ac:dyDescent="0.2">
      <c r="A5553" s="217">
        <f t="shared" si="663"/>
        <v>5550</v>
      </c>
      <c r="B5553" s="57" t="s">
        <v>8072</v>
      </c>
      <c r="C5553" s="58" t="s">
        <v>6234</v>
      </c>
      <c r="D5553" s="58" t="s">
        <v>5096</v>
      </c>
      <c r="E5553" s="58" t="s">
        <v>25</v>
      </c>
      <c r="F5553" s="58" t="s">
        <v>4810</v>
      </c>
      <c r="G5553" s="58" t="s">
        <v>86</v>
      </c>
      <c r="H5553" s="58" t="s">
        <v>8068</v>
      </c>
      <c r="I5553" s="58" t="s">
        <v>25</v>
      </c>
      <c r="J5553" s="58" t="s">
        <v>25</v>
      </c>
      <c r="K5553" s="57" t="s">
        <v>8073</v>
      </c>
      <c r="L5553" s="184">
        <v>0</v>
      </c>
      <c r="M5553" s="185">
        <v>732</v>
      </c>
      <c r="N5553" s="186">
        <v>732</v>
      </c>
      <c r="O5553" s="187">
        <f t="shared" si="667"/>
        <v>0</v>
      </c>
      <c r="P5553" s="59">
        <f t="shared" si="665"/>
        <v>100</v>
      </c>
    </row>
    <row r="5554" spans="1:16" s="2" customFormat="1" ht="28.5" outlineLevel="2" x14ac:dyDescent="0.2">
      <c r="A5554" s="217">
        <f t="shared" si="663"/>
        <v>5551</v>
      </c>
      <c r="B5554" s="57" t="s">
        <v>8074</v>
      </c>
      <c r="C5554" s="58" t="s">
        <v>6234</v>
      </c>
      <c r="D5554" s="58" t="s">
        <v>5096</v>
      </c>
      <c r="E5554" s="58" t="s">
        <v>25</v>
      </c>
      <c r="F5554" s="58" t="s">
        <v>4810</v>
      </c>
      <c r="G5554" s="58" t="s">
        <v>86</v>
      </c>
      <c r="H5554" s="58" t="s">
        <v>8068</v>
      </c>
      <c r="I5554" s="58" t="s">
        <v>25</v>
      </c>
      <c r="J5554" s="58" t="s">
        <v>25</v>
      </c>
      <c r="K5554" s="57" t="s">
        <v>8075</v>
      </c>
      <c r="L5554" s="184">
        <v>0</v>
      </c>
      <c r="M5554" s="185">
        <v>150</v>
      </c>
      <c r="N5554" s="186">
        <v>150</v>
      </c>
      <c r="O5554" s="187">
        <f t="shared" si="667"/>
        <v>0</v>
      </c>
      <c r="P5554" s="59">
        <f t="shared" si="665"/>
        <v>100</v>
      </c>
    </row>
    <row r="5555" spans="1:16" s="2" customFormat="1" ht="28.5" outlineLevel="2" x14ac:dyDescent="0.2">
      <c r="A5555" s="217">
        <f t="shared" si="663"/>
        <v>5552</v>
      </c>
      <c r="B5555" s="57" t="s">
        <v>8076</v>
      </c>
      <c r="C5555" s="58" t="s">
        <v>6234</v>
      </c>
      <c r="D5555" s="58" t="s">
        <v>5096</v>
      </c>
      <c r="E5555" s="58" t="s">
        <v>25</v>
      </c>
      <c r="F5555" s="58" t="s">
        <v>4810</v>
      </c>
      <c r="G5555" s="58" t="s">
        <v>86</v>
      </c>
      <c r="H5555" s="58" t="s">
        <v>8068</v>
      </c>
      <c r="I5555" s="58" t="s">
        <v>25</v>
      </c>
      <c r="J5555" s="58" t="s">
        <v>25</v>
      </c>
      <c r="K5555" s="57" t="s">
        <v>8077</v>
      </c>
      <c r="L5555" s="184">
        <v>0</v>
      </c>
      <c r="M5555" s="185">
        <v>583</v>
      </c>
      <c r="N5555" s="186">
        <v>583</v>
      </c>
      <c r="O5555" s="187">
        <f t="shared" si="667"/>
        <v>0</v>
      </c>
      <c r="P5555" s="59">
        <f t="shared" si="665"/>
        <v>100</v>
      </c>
    </row>
    <row r="5556" spans="1:16" s="2" customFormat="1" ht="28.5" outlineLevel="2" x14ac:dyDescent="0.2">
      <c r="A5556" s="217">
        <f t="shared" si="663"/>
        <v>5553</v>
      </c>
      <c r="B5556" s="57" t="s">
        <v>8078</v>
      </c>
      <c r="C5556" s="58" t="s">
        <v>6234</v>
      </c>
      <c r="D5556" s="58" t="s">
        <v>5096</v>
      </c>
      <c r="E5556" s="58" t="s">
        <v>25</v>
      </c>
      <c r="F5556" s="58" t="s">
        <v>4810</v>
      </c>
      <c r="G5556" s="58" t="s">
        <v>777</v>
      </c>
      <c r="H5556" s="58" t="s">
        <v>8068</v>
      </c>
      <c r="I5556" s="58" t="s">
        <v>25</v>
      </c>
      <c r="J5556" s="58" t="s">
        <v>25</v>
      </c>
      <c r="K5556" s="57" t="s">
        <v>8079</v>
      </c>
      <c r="L5556" s="184">
        <v>0</v>
      </c>
      <c r="M5556" s="185">
        <v>779</v>
      </c>
      <c r="N5556" s="186">
        <v>779</v>
      </c>
      <c r="O5556" s="187">
        <f t="shared" si="667"/>
        <v>0</v>
      </c>
      <c r="P5556" s="59">
        <f t="shared" si="665"/>
        <v>100</v>
      </c>
    </row>
    <row r="5557" spans="1:16" s="2" customFormat="1" ht="28.5" outlineLevel="2" x14ac:dyDescent="0.2">
      <c r="A5557" s="217">
        <f t="shared" si="663"/>
        <v>5554</v>
      </c>
      <c r="B5557" s="57" t="s">
        <v>8080</v>
      </c>
      <c r="C5557" s="58" t="s">
        <v>6234</v>
      </c>
      <c r="D5557" s="58" t="s">
        <v>5096</v>
      </c>
      <c r="E5557" s="58" t="s">
        <v>781</v>
      </c>
      <c r="F5557" s="58" t="s">
        <v>4810</v>
      </c>
      <c r="G5557" s="58" t="s">
        <v>103</v>
      </c>
      <c r="H5557" s="58" t="s">
        <v>8068</v>
      </c>
      <c r="I5557" s="58" t="s">
        <v>25</v>
      </c>
      <c r="J5557" s="58" t="s">
        <v>25</v>
      </c>
      <c r="K5557" s="57" t="s">
        <v>8081</v>
      </c>
      <c r="L5557" s="184">
        <v>0</v>
      </c>
      <c r="M5557" s="185">
        <v>325</v>
      </c>
      <c r="N5557" s="186">
        <v>325</v>
      </c>
      <c r="O5557" s="187">
        <f t="shared" si="667"/>
        <v>0</v>
      </c>
      <c r="P5557" s="59">
        <f t="shared" si="665"/>
        <v>100</v>
      </c>
    </row>
    <row r="5558" spans="1:16" s="2" customFormat="1" ht="28.5" outlineLevel="1" x14ac:dyDescent="0.2">
      <c r="A5558" s="225">
        <f t="shared" si="663"/>
        <v>5555</v>
      </c>
      <c r="B5558" s="82" t="s">
        <v>8082</v>
      </c>
      <c r="C5558" s="61">
        <v>236650</v>
      </c>
      <c r="D5558" s="61">
        <v>2011</v>
      </c>
      <c r="E5558" s="61"/>
      <c r="F5558" s="61"/>
      <c r="G5558" s="61"/>
      <c r="H5558" s="137" t="s">
        <v>8083</v>
      </c>
      <c r="I5558" s="61"/>
      <c r="J5558" s="61"/>
      <c r="K5558" s="63"/>
      <c r="L5558" s="65">
        <f>SUM(L5559:L5562)</f>
        <v>0</v>
      </c>
      <c r="M5558" s="65">
        <f t="shared" ref="M5558:O5558" si="668">SUM(M5559:M5562)</f>
        <v>100</v>
      </c>
      <c r="N5558" s="65">
        <f t="shared" si="668"/>
        <v>75</v>
      </c>
      <c r="O5558" s="66">
        <f t="shared" si="668"/>
        <v>-25</v>
      </c>
      <c r="P5558" s="18">
        <f t="shared" si="665"/>
        <v>75</v>
      </c>
    </row>
    <row r="5559" spans="1:16" s="2" customFormat="1" ht="28.5" outlineLevel="2" x14ac:dyDescent="0.2">
      <c r="A5559" s="217">
        <f t="shared" si="663"/>
        <v>5556</v>
      </c>
      <c r="B5559" s="57" t="s">
        <v>8084</v>
      </c>
      <c r="C5559" s="58" t="s">
        <v>6234</v>
      </c>
      <c r="D5559" s="58" t="s">
        <v>5096</v>
      </c>
      <c r="E5559" s="58" t="s">
        <v>25</v>
      </c>
      <c r="F5559" s="58" t="s">
        <v>1307</v>
      </c>
      <c r="G5559" s="58" t="s">
        <v>221</v>
      </c>
      <c r="H5559" s="58" t="s">
        <v>8083</v>
      </c>
      <c r="I5559" s="58" t="s">
        <v>25</v>
      </c>
      <c r="J5559" s="58" t="s">
        <v>25</v>
      </c>
      <c r="K5559" s="57"/>
      <c r="L5559" s="184">
        <v>0</v>
      </c>
      <c r="M5559" s="185">
        <v>25</v>
      </c>
      <c r="N5559" s="186">
        <v>0</v>
      </c>
      <c r="O5559" s="187">
        <f>N5559-M5559</f>
        <v>-25</v>
      </c>
      <c r="P5559" s="59">
        <f t="shared" si="665"/>
        <v>0</v>
      </c>
    </row>
    <row r="5560" spans="1:16" s="2" customFormat="1" ht="14.25" customHeight="1" outlineLevel="2" x14ac:dyDescent="0.2">
      <c r="A5560" s="217">
        <f t="shared" si="663"/>
        <v>5557</v>
      </c>
      <c r="B5560" s="57" t="s">
        <v>8085</v>
      </c>
      <c r="C5560" s="58" t="s">
        <v>6234</v>
      </c>
      <c r="D5560" s="58" t="s">
        <v>5096</v>
      </c>
      <c r="E5560" s="58" t="s">
        <v>25</v>
      </c>
      <c r="F5560" s="58" t="s">
        <v>760</v>
      </c>
      <c r="G5560" s="58" t="s">
        <v>86</v>
      </c>
      <c r="H5560" s="58" t="s">
        <v>8083</v>
      </c>
      <c r="I5560" s="58" t="s">
        <v>25</v>
      </c>
      <c r="J5560" s="58" t="s">
        <v>25</v>
      </c>
      <c r="K5560" s="57" t="s">
        <v>8086</v>
      </c>
      <c r="L5560" s="184">
        <v>0</v>
      </c>
      <c r="M5560" s="185">
        <v>25</v>
      </c>
      <c r="N5560" s="186">
        <v>25</v>
      </c>
      <c r="O5560" s="187">
        <f>N5560-M5560</f>
        <v>0</v>
      </c>
      <c r="P5560" s="59">
        <f t="shared" si="665"/>
        <v>100</v>
      </c>
    </row>
    <row r="5561" spans="1:16" s="2" customFormat="1" ht="14.25" customHeight="1" outlineLevel="2" x14ac:dyDescent="0.2">
      <c r="A5561" s="217">
        <f t="shared" si="663"/>
        <v>5558</v>
      </c>
      <c r="B5561" s="57" t="s">
        <v>8087</v>
      </c>
      <c r="C5561" s="58" t="s">
        <v>6234</v>
      </c>
      <c r="D5561" s="58" t="s">
        <v>5096</v>
      </c>
      <c r="E5561" s="58" t="s">
        <v>25</v>
      </c>
      <c r="F5561" s="58" t="s">
        <v>760</v>
      </c>
      <c r="G5561" s="58" t="s">
        <v>86</v>
      </c>
      <c r="H5561" s="58" t="s">
        <v>8083</v>
      </c>
      <c r="I5561" s="58" t="s">
        <v>25</v>
      </c>
      <c r="J5561" s="58" t="s">
        <v>25</v>
      </c>
      <c r="K5561" s="57" t="s">
        <v>8088</v>
      </c>
      <c r="L5561" s="184">
        <v>0</v>
      </c>
      <c r="M5561" s="185">
        <v>25</v>
      </c>
      <c r="N5561" s="186">
        <v>25</v>
      </c>
      <c r="O5561" s="187">
        <f>N5561-M5561</f>
        <v>0</v>
      </c>
      <c r="P5561" s="59">
        <f t="shared" si="665"/>
        <v>100</v>
      </c>
    </row>
    <row r="5562" spans="1:16" s="2" customFormat="1" ht="14.25" customHeight="1" outlineLevel="2" x14ac:dyDescent="0.2">
      <c r="A5562" s="217">
        <f t="shared" si="663"/>
        <v>5559</v>
      </c>
      <c r="B5562" s="57" t="s">
        <v>8089</v>
      </c>
      <c r="C5562" s="58" t="s">
        <v>6234</v>
      </c>
      <c r="D5562" s="58" t="s">
        <v>5096</v>
      </c>
      <c r="E5562" s="58" t="s">
        <v>25</v>
      </c>
      <c r="F5562" s="58" t="s">
        <v>760</v>
      </c>
      <c r="G5562" s="58" t="s">
        <v>777</v>
      </c>
      <c r="H5562" s="58" t="s">
        <v>8083</v>
      </c>
      <c r="I5562" s="58" t="s">
        <v>25</v>
      </c>
      <c r="J5562" s="58" t="s">
        <v>25</v>
      </c>
      <c r="K5562" s="57" t="s">
        <v>8090</v>
      </c>
      <c r="L5562" s="184">
        <v>0</v>
      </c>
      <c r="M5562" s="185">
        <v>25</v>
      </c>
      <c r="N5562" s="186">
        <v>25</v>
      </c>
      <c r="O5562" s="187">
        <f>N5562-M5562</f>
        <v>0</v>
      </c>
      <c r="P5562" s="59">
        <f t="shared" si="665"/>
        <v>100</v>
      </c>
    </row>
    <row r="5563" spans="1:16" s="2" customFormat="1" outlineLevel="1" x14ac:dyDescent="0.2">
      <c r="A5563" s="225">
        <f t="shared" si="663"/>
        <v>5560</v>
      </c>
      <c r="B5563" s="82" t="s">
        <v>8091</v>
      </c>
      <c r="C5563" s="61">
        <v>236650</v>
      </c>
      <c r="D5563" s="61">
        <v>2011</v>
      </c>
      <c r="E5563" s="61"/>
      <c r="F5563" s="61"/>
      <c r="G5563" s="61"/>
      <c r="H5563" s="137" t="s">
        <v>8092</v>
      </c>
      <c r="I5563" s="61"/>
      <c r="J5563" s="61"/>
      <c r="K5563" s="63"/>
      <c r="L5563" s="65">
        <f>SUM(L5564:L5569)</f>
        <v>500</v>
      </c>
      <c r="M5563" s="65">
        <f t="shared" ref="M5563:O5563" si="669">SUM(M5564:M5569)</f>
        <v>500</v>
      </c>
      <c r="N5563" s="65">
        <f t="shared" si="669"/>
        <v>346</v>
      </c>
      <c r="O5563" s="66">
        <f t="shared" si="669"/>
        <v>-154</v>
      </c>
      <c r="P5563" s="18">
        <f t="shared" si="665"/>
        <v>69.199999999999989</v>
      </c>
    </row>
    <row r="5564" spans="1:16" s="2" customFormat="1" outlineLevel="2" x14ac:dyDescent="0.2">
      <c r="A5564" s="217">
        <f t="shared" si="663"/>
        <v>5561</v>
      </c>
      <c r="B5564" s="57" t="s">
        <v>8093</v>
      </c>
      <c r="C5564" s="58" t="s">
        <v>6234</v>
      </c>
      <c r="D5564" s="58" t="s">
        <v>5096</v>
      </c>
      <c r="E5564" s="58" t="s">
        <v>25</v>
      </c>
      <c r="F5564" s="58" t="s">
        <v>263</v>
      </c>
      <c r="G5564" s="58" t="s">
        <v>221</v>
      </c>
      <c r="H5564" s="58" t="s">
        <v>8092</v>
      </c>
      <c r="I5564" s="58" t="s">
        <v>25</v>
      </c>
      <c r="J5564" s="58" t="s">
        <v>25</v>
      </c>
      <c r="K5564" s="57"/>
      <c r="L5564" s="184">
        <v>500</v>
      </c>
      <c r="M5564" s="185">
        <v>154</v>
      </c>
      <c r="N5564" s="186">
        <v>0</v>
      </c>
      <c r="O5564" s="187">
        <f t="shared" ref="O5564:O5569" si="670">N5564-M5564</f>
        <v>-154</v>
      </c>
      <c r="P5564" s="59">
        <f t="shared" si="665"/>
        <v>0</v>
      </c>
    </row>
    <row r="5565" spans="1:16" s="2" customFormat="1" ht="14.25" customHeight="1" outlineLevel="2" x14ac:dyDescent="0.2">
      <c r="A5565" s="217">
        <f t="shared" si="663"/>
        <v>5562</v>
      </c>
      <c r="B5565" s="57" t="s">
        <v>8094</v>
      </c>
      <c r="C5565" s="58" t="s">
        <v>6234</v>
      </c>
      <c r="D5565" s="58" t="s">
        <v>5096</v>
      </c>
      <c r="E5565" s="58" t="s">
        <v>25</v>
      </c>
      <c r="F5565" s="58" t="s">
        <v>263</v>
      </c>
      <c r="G5565" s="58" t="s">
        <v>159</v>
      </c>
      <c r="H5565" s="58" t="s">
        <v>8092</v>
      </c>
      <c r="I5565" s="58" t="s">
        <v>25</v>
      </c>
      <c r="J5565" s="58" t="s">
        <v>25</v>
      </c>
      <c r="K5565" s="57" t="s">
        <v>8095</v>
      </c>
      <c r="L5565" s="184">
        <v>0</v>
      </c>
      <c r="M5565" s="185">
        <v>70</v>
      </c>
      <c r="N5565" s="186">
        <v>70</v>
      </c>
      <c r="O5565" s="187">
        <f t="shared" si="670"/>
        <v>0</v>
      </c>
      <c r="P5565" s="59">
        <f t="shared" si="665"/>
        <v>100</v>
      </c>
    </row>
    <row r="5566" spans="1:16" s="2" customFormat="1" ht="28.5" outlineLevel="2" x14ac:dyDescent="0.2">
      <c r="A5566" s="217">
        <f t="shared" si="663"/>
        <v>5563</v>
      </c>
      <c r="B5566" s="57" t="s">
        <v>8096</v>
      </c>
      <c r="C5566" s="58" t="s">
        <v>6234</v>
      </c>
      <c r="D5566" s="58" t="s">
        <v>5096</v>
      </c>
      <c r="E5566" s="58" t="s">
        <v>25</v>
      </c>
      <c r="F5566" s="58" t="s">
        <v>263</v>
      </c>
      <c r="G5566" s="58" t="s">
        <v>159</v>
      </c>
      <c r="H5566" s="58" t="s">
        <v>8092</v>
      </c>
      <c r="I5566" s="58" t="s">
        <v>25</v>
      </c>
      <c r="J5566" s="58" t="s">
        <v>25</v>
      </c>
      <c r="K5566" s="57" t="s">
        <v>8097</v>
      </c>
      <c r="L5566" s="184">
        <v>0</v>
      </c>
      <c r="M5566" s="185">
        <v>70</v>
      </c>
      <c r="N5566" s="186">
        <v>70</v>
      </c>
      <c r="O5566" s="187">
        <f t="shared" si="670"/>
        <v>0</v>
      </c>
      <c r="P5566" s="59">
        <f t="shared" si="665"/>
        <v>100</v>
      </c>
    </row>
    <row r="5567" spans="1:16" s="2" customFormat="1" ht="14.25" customHeight="1" outlineLevel="2" x14ac:dyDescent="0.2">
      <c r="A5567" s="217">
        <f t="shared" si="663"/>
        <v>5564</v>
      </c>
      <c r="B5567" s="57" t="s">
        <v>8098</v>
      </c>
      <c r="C5567" s="58" t="s">
        <v>6234</v>
      </c>
      <c r="D5567" s="58" t="s">
        <v>5096</v>
      </c>
      <c r="E5567" s="58" t="s">
        <v>25</v>
      </c>
      <c r="F5567" s="58" t="s">
        <v>263</v>
      </c>
      <c r="G5567" s="58" t="s">
        <v>86</v>
      </c>
      <c r="H5567" s="58" t="s">
        <v>8092</v>
      </c>
      <c r="I5567" s="58" t="s">
        <v>25</v>
      </c>
      <c r="J5567" s="58" t="s">
        <v>25</v>
      </c>
      <c r="K5567" s="57" t="s">
        <v>8099</v>
      </c>
      <c r="L5567" s="184">
        <v>0</v>
      </c>
      <c r="M5567" s="185">
        <v>66</v>
      </c>
      <c r="N5567" s="186">
        <v>66</v>
      </c>
      <c r="O5567" s="187">
        <f t="shared" si="670"/>
        <v>0</v>
      </c>
      <c r="P5567" s="59">
        <f t="shared" si="665"/>
        <v>100</v>
      </c>
    </row>
    <row r="5568" spans="1:16" s="2" customFormat="1" ht="28.5" outlineLevel="2" x14ac:dyDescent="0.2">
      <c r="A5568" s="217">
        <f t="shared" si="663"/>
        <v>5565</v>
      </c>
      <c r="B5568" s="57" t="s">
        <v>8100</v>
      </c>
      <c r="C5568" s="58" t="s">
        <v>6234</v>
      </c>
      <c r="D5568" s="58" t="s">
        <v>5096</v>
      </c>
      <c r="E5568" s="58" t="s">
        <v>25</v>
      </c>
      <c r="F5568" s="58" t="s">
        <v>263</v>
      </c>
      <c r="G5568" s="58" t="s">
        <v>86</v>
      </c>
      <c r="H5568" s="58" t="s">
        <v>8092</v>
      </c>
      <c r="I5568" s="58" t="s">
        <v>25</v>
      </c>
      <c r="J5568" s="58" t="s">
        <v>25</v>
      </c>
      <c r="K5568" s="57" t="s">
        <v>8101</v>
      </c>
      <c r="L5568" s="184">
        <v>0</v>
      </c>
      <c r="M5568" s="185">
        <v>70</v>
      </c>
      <c r="N5568" s="186">
        <v>70</v>
      </c>
      <c r="O5568" s="187">
        <f t="shared" si="670"/>
        <v>0</v>
      </c>
      <c r="P5568" s="59">
        <f t="shared" si="665"/>
        <v>100</v>
      </c>
    </row>
    <row r="5569" spans="1:16" s="2" customFormat="1" ht="28.5" outlineLevel="2" x14ac:dyDescent="0.2">
      <c r="A5569" s="217">
        <f t="shared" si="663"/>
        <v>5566</v>
      </c>
      <c r="B5569" s="57" t="s">
        <v>8102</v>
      </c>
      <c r="C5569" s="58" t="s">
        <v>6234</v>
      </c>
      <c r="D5569" s="58" t="s">
        <v>5096</v>
      </c>
      <c r="E5569" s="58" t="s">
        <v>25</v>
      </c>
      <c r="F5569" s="58" t="s">
        <v>263</v>
      </c>
      <c r="G5569" s="58" t="s">
        <v>764</v>
      </c>
      <c r="H5569" s="58" t="s">
        <v>8092</v>
      </c>
      <c r="I5569" s="58" t="s">
        <v>25</v>
      </c>
      <c r="J5569" s="58" t="s">
        <v>25</v>
      </c>
      <c r="K5569" s="57" t="s">
        <v>8103</v>
      </c>
      <c r="L5569" s="184">
        <v>0</v>
      </c>
      <c r="M5569" s="185">
        <v>70</v>
      </c>
      <c r="N5569" s="186">
        <v>70</v>
      </c>
      <c r="O5569" s="187">
        <f t="shared" si="670"/>
        <v>0</v>
      </c>
      <c r="P5569" s="59">
        <f t="shared" si="665"/>
        <v>100</v>
      </c>
    </row>
    <row r="5570" spans="1:16" s="2" customFormat="1" outlineLevel="1" x14ac:dyDescent="0.2">
      <c r="A5570" s="225">
        <f t="shared" si="663"/>
        <v>5567</v>
      </c>
      <c r="B5570" s="82" t="s">
        <v>8104</v>
      </c>
      <c r="C5570" s="137" t="s">
        <v>6234</v>
      </c>
      <c r="D5570" s="137" t="s">
        <v>2731</v>
      </c>
      <c r="E5570" s="61"/>
      <c r="F5570" s="61"/>
      <c r="G5570" s="61"/>
      <c r="H5570" s="135" t="s">
        <v>8105</v>
      </c>
      <c r="I5570" s="61"/>
      <c r="J5570" s="61"/>
      <c r="K5570" s="63"/>
      <c r="L5570" s="65">
        <f>SUM(L5571:L5578)</f>
        <v>4000</v>
      </c>
      <c r="M5570" s="65">
        <f t="shared" ref="M5570:O5570" si="671">SUM(M5571:M5578)</f>
        <v>4000</v>
      </c>
      <c r="N5570" s="65">
        <f t="shared" si="671"/>
        <v>3816</v>
      </c>
      <c r="O5570" s="66">
        <f t="shared" si="671"/>
        <v>-184</v>
      </c>
      <c r="P5570" s="18">
        <f t="shared" si="665"/>
        <v>95.399999999999991</v>
      </c>
    </row>
    <row r="5571" spans="1:16" s="2" customFormat="1" outlineLevel="2" x14ac:dyDescent="0.2">
      <c r="A5571" s="217">
        <f t="shared" si="663"/>
        <v>5568</v>
      </c>
      <c r="B5571" s="57" t="s">
        <v>8104</v>
      </c>
      <c r="C5571" s="58" t="s">
        <v>6234</v>
      </c>
      <c r="D5571" s="58" t="s">
        <v>2731</v>
      </c>
      <c r="E5571" s="58" t="s">
        <v>25</v>
      </c>
      <c r="F5571" s="58" t="s">
        <v>8106</v>
      </c>
      <c r="G5571" s="58" t="s">
        <v>221</v>
      </c>
      <c r="H5571" s="58" t="s">
        <v>8105</v>
      </c>
      <c r="I5571" s="58" t="s">
        <v>25</v>
      </c>
      <c r="J5571" s="58" t="s">
        <v>25</v>
      </c>
      <c r="K5571" s="57" t="s">
        <v>25</v>
      </c>
      <c r="L5571" s="184">
        <v>4000</v>
      </c>
      <c r="M5571" s="185">
        <v>184</v>
      </c>
      <c r="N5571" s="186">
        <v>0</v>
      </c>
      <c r="O5571" s="187">
        <f t="shared" ref="O5571:O5578" si="672">N5571-M5571</f>
        <v>-184</v>
      </c>
      <c r="P5571" s="59">
        <f t="shared" si="665"/>
        <v>0</v>
      </c>
    </row>
    <row r="5572" spans="1:16" s="2" customFormat="1" ht="28.5" outlineLevel="2" x14ac:dyDescent="0.2">
      <c r="A5572" s="217">
        <f t="shared" si="663"/>
        <v>5569</v>
      </c>
      <c r="B5572" s="57" t="s">
        <v>8107</v>
      </c>
      <c r="C5572" s="58" t="s">
        <v>6234</v>
      </c>
      <c r="D5572" s="58" t="s">
        <v>2731</v>
      </c>
      <c r="E5572" s="58" t="s">
        <v>25</v>
      </c>
      <c r="F5572" s="58" t="s">
        <v>4863</v>
      </c>
      <c r="G5572" s="58" t="s">
        <v>89</v>
      </c>
      <c r="H5572" s="58" t="s">
        <v>8105</v>
      </c>
      <c r="I5572" s="58" t="s">
        <v>25</v>
      </c>
      <c r="J5572" s="58" t="s">
        <v>25</v>
      </c>
      <c r="K5572" s="57" t="s">
        <v>8108</v>
      </c>
      <c r="L5572" s="184">
        <v>0</v>
      </c>
      <c r="M5572" s="185">
        <v>160</v>
      </c>
      <c r="N5572" s="186">
        <v>160</v>
      </c>
      <c r="O5572" s="187">
        <f t="shared" si="672"/>
        <v>0</v>
      </c>
      <c r="P5572" s="59">
        <f t="shared" si="665"/>
        <v>100</v>
      </c>
    </row>
    <row r="5573" spans="1:16" s="2" customFormat="1" ht="28.5" outlineLevel="2" x14ac:dyDescent="0.2">
      <c r="A5573" s="217">
        <f t="shared" si="663"/>
        <v>5570</v>
      </c>
      <c r="B5573" s="57" t="s">
        <v>8109</v>
      </c>
      <c r="C5573" s="58" t="s">
        <v>6234</v>
      </c>
      <c r="D5573" s="58" t="s">
        <v>2731</v>
      </c>
      <c r="E5573" s="58" t="s">
        <v>25</v>
      </c>
      <c r="F5573" s="58" t="s">
        <v>4863</v>
      </c>
      <c r="G5573" s="58" t="s">
        <v>89</v>
      </c>
      <c r="H5573" s="58" t="s">
        <v>8105</v>
      </c>
      <c r="I5573" s="58" t="s">
        <v>25</v>
      </c>
      <c r="J5573" s="58" t="s">
        <v>25</v>
      </c>
      <c r="K5573" s="57" t="s">
        <v>8110</v>
      </c>
      <c r="L5573" s="184">
        <v>0</v>
      </c>
      <c r="M5573" s="185">
        <v>120</v>
      </c>
      <c r="N5573" s="186">
        <v>120</v>
      </c>
      <c r="O5573" s="187">
        <f t="shared" si="672"/>
        <v>0</v>
      </c>
      <c r="P5573" s="59">
        <f t="shared" si="665"/>
        <v>100</v>
      </c>
    </row>
    <row r="5574" spans="1:16" s="2" customFormat="1" ht="28.5" outlineLevel="2" x14ac:dyDescent="0.2">
      <c r="A5574" s="217">
        <f t="shared" ref="A5574:A5637" si="673">A5573+1</f>
        <v>5571</v>
      </c>
      <c r="B5574" s="57" t="s">
        <v>8111</v>
      </c>
      <c r="C5574" s="58" t="s">
        <v>6234</v>
      </c>
      <c r="D5574" s="58" t="s">
        <v>2731</v>
      </c>
      <c r="E5574" s="58" t="s">
        <v>25</v>
      </c>
      <c r="F5574" s="58" t="s">
        <v>4863</v>
      </c>
      <c r="G5574" s="58" t="s">
        <v>89</v>
      </c>
      <c r="H5574" s="58" t="s">
        <v>8105</v>
      </c>
      <c r="I5574" s="58" t="s">
        <v>25</v>
      </c>
      <c r="J5574" s="58" t="s">
        <v>25</v>
      </c>
      <c r="K5574" s="57" t="s">
        <v>8112</v>
      </c>
      <c r="L5574" s="184">
        <v>0</v>
      </c>
      <c r="M5574" s="185">
        <v>250</v>
      </c>
      <c r="N5574" s="186">
        <v>250</v>
      </c>
      <c r="O5574" s="187">
        <f t="shared" si="672"/>
        <v>0</v>
      </c>
      <c r="P5574" s="59">
        <f t="shared" si="665"/>
        <v>100</v>
      </c>
    </row>
    <row r="5575" spans="1:16" s="2" customFormat="1" ht="28.5" outlineLevel="2" x14ac:dyDescent="0.2">
      <c r="A5575" s="217">
        <f t="shared" si="673"/>
        <v>5572</v>
      </c>
      <c r="B5575" s="57" t="s">
        <v>8113</v>
      </c>
      <c r="C5575" s="58" t="s">
        <v>6234</v>
      </c>
      <c r="D5575" s="58" t="s">
        <v>2731</v>
      </c>
      <c r="E5575" s="58" t="s">
        <v>25</v>
      </c>
      <c r="F5575" s="58" t="s">
        <v>4863</v>
      </c>
      <c r="G5575" s="58" t="s">
        <v>3524</v>
      </c>
      <c r="H5575" s="58" t="s">
        <v>8105</v>
      </c>
      <c r="I5575" s="58" t="s">
        <v>25</v>
      </c>
      <c r="J5575" s="58" t="s">
        <v>25</v>
      </c>
      <c r="K5575" s="57" t="s">
        <v>8114</v>
      </c>
      <c r="L5575" s="184">
        <v>0</v>
      </c>
      <c r="M5575" s="185">
        <v>1350</v>
      </c>
      <c r="N5575" s="186">
        <v>1350</v>
      </c>
      <c r="O5575" s="187">
        <f t="shared" si="672"/>
        <v>0</v>
      </c>
      <c r="P5575" s="59">
        <f t="shared" si="665"/>
        <v>100</v>
      </c>
    </row>
    <row r="5576" spans="1:16" s="2" customFormat="1" ht="14.25" customHeight="1" outlineLevel="2" x14ac:dyDescent="0.2">
      <c r="A5576" s="217">
        <f t="shared" si="673"/>
        <v>5573</v>
      </c>
      <c r="B5576" s="57" t="s">
        <v>8115</v>
      </c>
      <c r="C5576" s="58" t="s">
        <v>6234</v>
      </c>
      <c r="D5576" s="58" t="s">
        <v>2731</v>
      </c>
      <c r="E5576" s="58" t="s">
        <v>25</v>
      </c>
      <c r="F5576" s="58" t="s">
        <v>8116</v>
      </c>
      <c r="G5576" s="58" t="s">
        <v>159</v>
      </c>
      <c r="H5576" s="58" t="s">
        <v>8105</v>
      </c>
      <c r="I5576" s="58" t="s">
        <v>25</v>
      </c>
      <c r="J5576" s="58" t="s">
        <v>25</v>
      </c>
      <c r="K5576" s="57" t="s">
        <v>8117</v>
      </c>
      <c r="L5576" s="184">
        <v>0</v>
      </c>
      <c r="M5576" s="185">
        <v>525</v>
      </c>
      <c r="N5576" s="186">
        <v>525</v>
      </c>
      <c r="O5576" s="187">
        <f t="shared" si="672"/>
        <v>0</v>
      </c>
      <c r="P5576" s="59">
        <f t="shared" si="665"/>
        <v>100</v>
      </c>
    </row>
    <row r="5577" spans="1:16" s="2" customFormat="1" ht="28.5" outlineLevel="2" x14ac:dyDescent="0.2">
      <c r="A5577" s="217">
        <f t="shared" si="673"/>
        <v>5574</v>
      </c>
      <c r="B5577" s="57" t="s">
        <v>8118</v>
      </c>
      <c r="C5577" s="58" t="s">
        <v>6234</v>
      </c>
      <c r="D5577" s="58" t="s">
        <v>2731</v>
      </c>
      <c r="E5577" s="58" t="s">
        <v>25</v>
      </c>
      <c r="F5577" s="58" t="s">
        <v>8116</v>
      </c>
      <c r="G5577" s="58" t="s">
        <v>86</v>
      </c>
      <c r="H5577" s="58" t="s">
        <v>8105</v>
      </c>
      <c r="I5577" s="58" t="s">
        <v>25</v>
      </c>
      <c r="J5577" s="58" t="s">
        <v>25</v>
      </c>
      <c r="K5577" s="57" t="s">
        <v>8119</v>
      </c>
      <c r="L5577" s="184">
        <v>0</v>
      </c>
      <c r="M5577" s="185">
        <v>1200</v>
      </c>
      <c r="N5577" s="186">
        <v>1200</v>
      </c>
      <c r="O5577" s="187">
        <f t="shared" si="672"/>
        <v>0</v>
      </c>
      <c r="P5577" s="59">
        <f t="shared" si="665"/>
        <v>100</v>
      </c>
    </row>
    <row r="5578" spans="1:16" s="2" customFormat="1" ht="28.5" outlineLevel="2" x14ac:dyDescent="0.2">
      <c r="A5578" s="217">
        <f t="shared" si="673"/>
        <v>5575</v>
      </c>
      <c r="B5578" s="57" t="s">
        <v>8120</v>
      </c>
      <c r="C5578" s="58" t="s">
        <v>6234</v>
      </c>
      <c r="D5578" s="58" t="s">
        <v>2731</v>
      </c>
      <c r="E5578" s="58" t="s">
        <v>25</v>
      </c>
      <c r="F5578" s="58" t="s">
        <v>8121</v>
      </c>
      <c r="G5578" s="58" t="s">
        <v>86</v>
      </c>
      <c r="H5578" s="58" t="s">
        <v>8105</v>
      </c>
      <c r="I5578" s="58" t="s">
        <v>25</v>
      </c>
      <c r="J5578" s="58" t="s">
        <v>25</v>
      </c>
      <c r="K5578" s="57" t="s">
        <v>8122</v>
      </c>
      <c r="L5578" s="184">
        <v>0</v>
      </c>
      <c r="M5578" s="185">
        <v>211</v>
      </c>
      <c r="N5578" s="186">
        <v>211</v>
      </c>
      <c r="O5578" s="187">
        <f t="shared" si="672"/>
        <v>0</v>
      </c>
      <c r="P5578" s="59">
        <f t="shared" si="665"/>
        <v>100</v>
      </c>
    </row>
    <row r="5579" spans="1:16" s="2" customFormat="1" ht="28.5" outlineLevel="1" x14ac:dyDescent="0.2">
      <c r="A5579" s="225">
        <f t="shared" si="673"/>
        <v>5576</v>
      </c>
      <c r="B5579" s="82" t="s">
        <v>8123</v>
      </c>
      <c r="C5579" s="137" t="s">
        <v>6234</v>
      </c>
      <c r="D5579" s="137" t="s">
        <v>2731</v>
      </c>
      <c r="E5579" s="61"/>
      <c r="F5579" s="61"/>
      <c r="G5579" s="61"/>
      <c r="H5579" s="135" t="s">
        <v>8124</v>
      </c>
      <c r="I5579" s="61"/>
      <c r="J5579" s="61"/>
      <c r="K5579" s="63"/>
      <c r="L5579" s="65">
        <f>SUM(L5580:L5581)</f>
        <v>1500</v>
      </c>
      <c r="M5579" s="65">
        <f>SUM(M5580:M5581)</f>
        <v>450</v>
      </c>
      <c r="N5579" s="65">
        <f>SUM(N5580:N5581)</f>
        <v>105</v>
      </c>
      <c r="O5579" s="66">
        <f>SUM(O5580:O5581)</f>
        <v>-345</v>
      </c>
      <c r="P5579" s="18">
        <f t="shared" si="665"/>
        <v>23.333333333333332</v>
      </c>
    </row>
    <row r="5580" spans="1:16" s="2" customFormat="1" ht="28.5" outlineLevel="2" x14ac:dyDescent="0.2">
      <c r="A5580" s="217">
        <f t="shared" si="673"/>
        <v>5577</v>
      </c>
      <c r="B5580" s="57" t="s">
        <v>8125</v>
      </c>
      <c r="C5580" s="58" t="s">
        <v>6234</v>
      </c>
      <c r="D5580" s="58" t="s">
        <v>2731</v>
      </c>
      <c r="E5580" s="58" t="s">
        <v>25</v>
      </c>
      <c r="F5580" s="58" t="s">
        <v>4863</v>
      </c>
      <c r="G5580" s="58" t="s">
        <v>221</v>
      </c>
      <c r="H5580" s="58" t="s">
        <v>8124</v>
      </c>
      <c r="I5580" s="58" t="s">
        <v>25</v>
      </c>
      <c r="J5580" s="58" t="s">
        <v>25</v>
      </c>
      <c r="K5580" s="57" t="s">
        <v>25</v>
      </c>
      <c r="L5580" s="184">
        <v>1500</v>
      </c>
      <c r="M5580" s="185">
        <v>345</v>
      </c>
      <c r="N5580" s="186">
        <v>0</v>
      </c>
      <c r="O5580" s="187">
        <f t="shared" ref="O5580:O5581" si="674">N5580-M5580</f>
        <v>-345</v>
      </c>
      <c r="P5580" s="59">
        <f t="shared" si="665"/>
        <v>0</v>
      </c>
    </row>
    <row r="5581" spans="1:16" s="2" customFormat="1" outlineLevel="2" x14ac:dyDescent="0.2">
      <c r="A5581" s="217">
        <f t="shared" si="673"/>
        <v>5578</v>
      </c>
      <c r="B5581" s="57" t="s">
        <v>8553</v>
      </c>
      <c r="C5581" s="58" t="s">
        <v>6234</v>
      </c>
      <c r="D5581" s="58" t="s">
        <v>2731</v>
      </c>
      <c r="E5581" s="58" t="s">
        <v>25</v>
      </c>
      <c r="F5581" s="58" t="s">
        <v>4863</v>
      </c>
      <c r="G5581" s="58" t="s">
        <v>7576</v>
      </c>
      <c r="H5581" s="58" t="s">
        <v>8124</v>
      </c>
      <c r="I5581" s="58" t="s">
        <v>25</v>
      </c>
      <c r="J5581" s="58" t="s">
        <v>25</v>
      </c>
      <c r="K5581" s="57"/>
      <c r="L5581" s="184">
        <v>0</v>
      </c>
      <c r="M5581" s="185">
        <v>105</v>
      </c>
      <c r="N5581" s="186">
        <v>105</v>
      </c>
      <c r="O5581" s="187">
        <f t="shared" si="674"/>
        <v>0</v>
      </c>
      <c r="P5581" s="59">
        <f t="shared" si="665"/>
        <v>100</v>
      </c>
    </row>
    <row r="5582" spans="1:16" s="2" customFormat="1" outlineLevel="1" x14ac:dyDescent="0.2">
      <c r="A5582" s="225">
        <f t="shared" si="673"/>
        <v>5579</v>
      </c>
      <c r="B5582" s="82" t="s">
        <v>8126</v>
      </c>
      <c r="C5582" s="61">
        <v>236650</v>
      </c>
      <c r="D5582" s="61">
        <v>2012</v>
      </c>
      <c r="E5582" s="61"/>
      <c r="F5582" s="61"/>
      <c r="G5582" s="61"/>
      <c r="H5582" s="137" t="s">
        <v>8127</v>
      </c>
      <c r="I5582" s="61"/>
      <c r="J5582" s="61"/>
      <c r="K5582" s="63"/>
      <c r="L5582" s="65">
        <f>SUM(L5583:L5590)</f>
        <v>1200</v>
      </c>
      <c r="M5582" s="65">
        <f t="shared" ref="M5582:O5582" si="675">SUM(M5583:M5590)</f>
        <v>1200</v>
      </c>
      <c r="N5582" s="65">
        <f t="shared" si="675"/>
        <v>1194</v>
      </c>
      <c r="O5582" s="66">
        <f t="shared" si="675"/>
        <v>-6</v>
      </c>
      <c r="P5582" s="18">
        <f t="shared" ref="P5582:P5616" si="676">N5582/M5582*100</f>
        <v>99.5</v>
      </c>
    </row>
    <row r="5583" spans="1:16" s="2" customFormat="1" ht="28.5" outlineLevel="2" x14ac:dyDescent="0.2">
      <c r="A5583" s="217">
        <f t="shared" si="673"/>
        <v>5580</v>
      </c>
      <c r="B5583" s="57" t="s">
        <v>8128</v>
      </c>
      <c r="C5583" s="58" t="s">
        <v>6234</v>
      </c>
      <c r="D5583" s="58" t="s">
        <v>2731</v>
      </c>
      <c r="E5583" s="58" t="s">
        <v>25</v>
      </c>
      <c r="F5583" s="58" t="s">
        <v>4863</v>
      </c>
      <c r="G5583" s="58" t="s">
        <v>221</v>
      </c>
      <c r="H5583" s="58" t="s">
        <v>8127</v>
      </c>
      <c r="I5583" s="58" t="s">
        <v>25</v>
      </c>
      <c r="J5583" s="58" t="s">
        <v>25</v>
      </c>
      <c r="K5583" s="57"/>
      <c r="L5583" s="184">
        <v>1200</v>
      </c>
      <c r="M5583" s="185">
        <v>6</v>
      </c>
      <c r="N5583" s="186">
        <v>0</v>
      </c>
      <c r="O5583" s="187">
        <f t="shared" ref="O5583:O5590" si="677">N5583-M5583</f>
        <v>-6</v>
      </c>
      <c r="P5583" s="59">
        <f t="shared" si="676"/>
        <v>0</v>
      </c>
    </row>
    <row r="5584" spans="1:16" s="2" customFormat="1" ht="28.5" outlineLevel="2" x14ac:dyDescent="0.2">
      <c r="A5584" s="217">
        <f t="shared" si="673"/>
        <v>5581</v>
      </c>
      <c r="B5584" s="57" t="s">
        <v>8129</v>
      </c>
      <c r="C5584" s="58" t="s">
        <v>6234</v>
      </c>
      <c r="D5584" s="58" t="s">
        <v>2731</v>
      </c>
      <c r="E5584" s="58"/>
      <c r="F5584" s="58" t="s">
        <v>5878</v>
      </c>
      <c r="G5584" s="58" t="s">
        <v>89</v>
      </c>
      <c r="H5584" s="58" t="s">
        <v>8127</v>
      </c>
      <c r="I5584" s="58" t="s">
        <v>25</v>
      </c>
      <c r="J5584" s="58" t="s">
        <v>25</v>
      </c>
      <c r="K5584" s="57" t="s">
        <v>8130</v>
      </c>
      <c r="L5584" s="184">
        <v>0</v>
      </c>
      <c r="M5584" s="185">
        <v>150</v>
      </c>
      <c r="N5584" s="186">
        <v>150</v>
      </c>
      <c r="O5584" s="187">
        <f t="shared" si="677"/>
        <v>0</v>
      </c>
      <c r="P5584" s="59">
        <f t="shared" si="676"/>
        <v>100</v>
      </c>
    </row>
    <row r="5585" spans="1:16" s="2" customFormat="1" ht="28.5" outlineLevel="2" x14ac:dyDescent="0.2">
      <c r="A5585" s="217">
        <f t="shared" si="673"/>
        <v>5582</v>
      </c>
      <c r="B5585" s="57" t="s">
        <v>8131</v>
      </c>
      <c r="C5585" s="58" t="s">
        <v>6234</v>
      </c>
      <c r="D5585" s="58" t="s">
        <v>2731</v>
      </c>
      <c r="E5585" s="58"/>
      <c r="F5585" s="58" t="s">
        <v>5878</v>
      </c>
      <c r="G5585" s="58" t="s">
        <v>89</v>
      </c>
      <c r="H5585" s="58" t="s">
        <v>8127</v>
      </c>
      <c r="I5585" s="58" t="s">
        <v>25</v>
      </c>
      <c r="J5585" s="58" t="s">
        <v>25</v>
      </c>
      <c r="K5585" s="57" t="s">
        <v>8132</v>
      </c>
      <c r="L5585" s="184">
        <v>0</v>
      </c>
      <c r="M5585" s="185">
        <v>200</v>
      </c>
      <c r="N5585" s="186">
        <v>200</v>
      </c>
      <c r="O5585" s="187">
        <f t="shared" si="677"/>
        <v>0</v>
      </c>
      <c r="P5585" s="59">
        <f t="shared" si="676"/>
        <v>100</v>
      </c>
    </row>
    <row r="5586" spans="1:16" s="2" customFormat="1" ht="28.5" outlineLevel="2" x14ac:dyDescent="0.2">
      <c r="A5586" s="217">
        <f t="shared" si="673"/>
        <v>5583</v>
      </c>
      <c r="B5586" s="57" t="s">
        <v>8133</v>
      </c>
      <c r="C5586" s="58" t="s">
        <v>6234</v>
      </c>
      <c r="D5586" s="58" t="s">
        <v>2731</v>
      </c>
      <c r="E5586" s="58"/>
      <c r="F5586" s="58" t="s">
        <v>5878</v>
      </c>
      <c r="G5586" s="58" t="s">
        <v>89</v>
      </c>
      <c r="H5586" s="58" t="s">
        <v>8127</v>
      </c>
      <c r="I5586" s="58" t="s">
        <v>25</v>
      </c>
      <c r="J5586" s="58" t="s">
        <v>25</v>
      </c>
      <c r="K5586" s="57" t="s">
        <v>8134</v>
      </c>
      <c r="L5586" s="184">
        <v>0</v>
      </c>
      <c r="M5586" s="185">
        <v>150</v>
      </c>
      <c r="N5586" s="186">
        <v>150</v>
      </c>
      <c r="O5586" s="187">
        <f t="shared" si="677"/>
        <v>0</v>
      </c>
      <c r="P5586" s="59">
        <f t="shared" si="676"/>
        <v>100</v>
      </c>
    </row>
    <row r="5587" spans="1:16" s="2" customFormat="1" ht="28.5" outlineLevel="2" x14ac:dyDescent="0.2">
      <c r="A5587" s="217">
        <f t="shared" si="673"/>
        <v>5584</v>
      </c>
      <c r="B5587" s="57" t="s">
        <v>8131</v>
      </c>
      <c r="C5587" s="58" t="s">
        <v>6234</v>
      </c>
      <c r="D5587" s="58" t="s">
        <v>2731</v>
      </c>
      <c r="E5587" s="58"/>
      <c r="F5587" s="58" t="s">
        <v>5878</v>
      </c>
      <c r="G5587" s="58" t="s">
        <v>89</v>
      </c>
      <c r="H5587" s="58" t="s">
        <v>8127</v>
      </c>
      <c r="I5587" s="58" t="s">
        <v>25</v>
      </c>
      <c r="J5587" s="58" t="s">
        <v>25</v>
      </c>
      <c r="K5587" s="57" t="s">
        <v>8135</v>
      </c>
      <c r="L5587" s="184">
        <v>0</v>
      </c>
      <c r="M5587" s="185">
        <v>100</v>
      </c>
      <c r="N5587" s="186">
        <v>100</v>
      </c>
      <c r="O5587" s="187">
        <f t="shared" si="677"/>
        <v>0</v>
      </c>
      <c r="P5587" s="59">
        <f t="shared" si="676"/>
        <v>100</v>
      </c>
    </row>
    <row r="5588" spans="1:16" s="2" customFormat="1" ht="28.5" outlineLevel="2" x14ac:dyDescent="0.2">
      <c r="A5588" s="217">
        <f t="shared" si="673"/>
        <v>5585</v>
      </c>
      <c r="B5588" s="57" t="s">
        <v>8136</v>
      </c>
      <c r="C5588" s="58" t="s">
        <v>6234</v>
      </c>
      <c r="D5588" s="58" t="s">
        <v>2731</v>
      </c>
      <c r="E5588" s="58"/>
      <c r="F5588" s="58" t="s">
        <v>5878</v>
      </c>
      <c r="G5588" s="58" t="s">
        <v>3524</v>
      </c>
      <c r="H5588" s="58" t="s">
        <v>8127</v>
      </c>
      <c r="I5588" s="58" t="s">
        <v>25</v>
      </c>
      <c r="J5588" s="58" t="s">
        <v>25</v>
      </c>
      <c r="K5588" s="57" t="s">
        <v>8137</v>
      </c>
      <c r="L5588" s="184">
        <v>0</v>
      </c>
      <c r="M5588" s="185">
        <v>410</v>
      </c>
      <c r="N5588" s="186">
        <v>410</v>
      </c>
      <c r="O5588" s="187">
        <f t="shared" si="677"/>
        <v>0</v>
      </c>
      <c r="P5588" s="59">
        <f t="shared" si="676"/>
        <v>100</v>
      </c>
    </row>
    <row r="5589" spans="1:16" s="2" customFormat="1" ht="28.5" outlineLevel="2" x14ac:dyDescent="0.2">
      <c r="A5589" s="217">
        <f t="shared" si="673"/>
        <v>5586</v>
      </c>
      <c r="B5589" s="57" t="s">
        <v>8138</v>
      </c>
      <c r="C5589" s="58" t="s">
        <v>6234</v>
      </c>
      <c r="D5589" s="58" t="s">
        <v>2731</v>
      </c>
      <c r="E5589" s="58"/>
      <c r="F5589" s="58" t="s">
        <v>5878</v>
      </c>
      <c r="G5589" s="58" t="s">
        <v>86</v>
      </c>
      <c r="H5589" s="58" t="s">
        <v>8127</v>
      </c>
      <c r="I5589" s="58" t="s">
        <v>25</v>
      </c>
      <c r="J5589" s="58" t="s">
        <v>25</v>
      </c>
      <c r="K5589" s="57" t="s">
        <v>8139</v>
      </c>
      <c r="L5589" s="184">
        <v>0</v>
      </c>
      <c r="M5589" s="185">
        <v>144</v>
      </c>
      <c r="N5589" s="186">
        <v>144</v>
      </c>
      <c r="O5589" s="187">
        <f t="shared" si="677"/>
        <v>0</v>
      </c>
      <c r="P5589" s="59">
        <f t="shared" si="676"/>
        <v>100</v>
      </c>
    </row>
    <row r="5590" spans="1:16" s="2" customFormat="1" ht="28.5" outlineLevel="2" x14ac:dyDescent="0.2">
      <c r="A5590" s="217">
        <f t="shared" si="673"/>
        <v>5587</v>
      </c>
      <c r="B5590" s="57" t="s">
        <v>8140</v>
      </c>
      <c r="C5590" s="58" t="s">
        <v>6234</v>
      </c>
      <c r="D5590" s="58" t="s">
        <v>2731</v>
      </c>
      <c r="E5590" s="58"/>
      <c r="F5590" s="58" t="s">
        <v>5878</v>
      </c>
      <c r="G5590" s="58" t="s">
        <v>2315</v>
      </c>
      <c r="H5590" s="58" t="s">
        <v>8127</v>
      </c>
      <c r="I5590" s="58" t="s">
        <v>25</v>
      </c>
      <c r="J5590" s="58" t="s">
        <v>25</v>
      </c>
      <c r="K5590" s="57" t="s">
        <v>8141</v>
      </c>
      <c r="L5590" s="184">
        <v>0</v>
      </c>
      <c r="M5590" s="185">
        <v>40</v>
      </c>
      <c r="N5590" s="186">
        <v>40</v>
      </c>
      <c r="O5590" s="187">
        <f t="shared" si="677"/>
        <v>0</v>
      </c>
      <c r="P5590" s="59">
        <f t="shared" si="676"/>
        <v>100</v>
      </c>
    </row>
    <row r="5591" spans="1:16" s="2" customFormat="1" ht="28.5" outlineLevel="1" x14ac:dyDescent="0.2">
      <c r="A5591" s="225">
        <f t="shared" si="673"/>
        <v>5588</v>
      </c>
      <c r="B5591" s="82" t="s">
        <v>8142</v>
      </c>
      <c r="C5591" s="137" t="s">
        <v>6234</v>
      </c>
      <c r="D5591" s="137" t="s">
        <v>2731</v>
      </c>
      <c r="E5591" s="61"/>
      <c r="F5591" s="61"/>
      <c r="G5591" s="61"/>
      <c r="H5591" s="137" t="s">
        <v>8143</v>
      </c>
      <c r="I5591" s="61"/>
      <c r="J5591" s="61"/>
      <c r="K5591" s="63"/>
      <c r="L5591" s="65">
        <f>SUM(L5592:L5593)</f>
        <v>3500</v>
      </c>
      <c r="M5591" s="65">
        <f>SUM(M5592:M5593)</f>
        <v>1800</v>
      </c>
      <c r="N5591" s="65">
        <f>SUM(N5592:N5593)</f>
        <v>1300</v>
      </c>
      <c r="O5591" s="66">
        <f>SUM(O5592:O5593)</f>
        <v>-500</v>
      </c>
      <c r="P5591" s="18">
        <f t="shared" si="676"/>
        <v>72.222222222222214</v>
      </c>
    </row>
    <row r="5592" spans="1:16" s="2" customFormat="1" ht="14.25" customHeight="1" outlineLevel="2" x14ac:dyDescent="0.2">
      <c r="A5592" s="217">
        <f t="shared" si="673"/>
        <v>5589</v>
      </c>
      <c r="B5592" s="57" t="s">
        <v>8144</v>
      </c>
      <c r="C5592" s="58" t="s">
        <v>6234</v>
      </c>
      <c r="D5592" s="58" t="s">
        <v>2731</v>
      </c>
      <c r="E5592" s="58" t="s">
        <v>25</v>
      </c>
      <c r="F5592" s="58" t="s">
        <v>4863</v>
      </c>
      <c r="G5592" s="58" t="s">
        <v>221</v>
      </c>
      <c r="H5592" s="58" t="s">
        <v>8143</v>
      </c>
      <c r="I5592" s="58" t="s">
        <v>25</v>
      </c>
      <c r="J5592" s="58" t="s">
        <v>25</v>
      </c>
      <c r="K5592" s="57"/>
      <c r="L5592" s="184">
        <v>3500</v>
      </c>
      <c r="M5592" s="185">
        <v>500</v>
      </c>
      <c r="N5592" s="186">
        <v>0</v>
      </c>
      <c r="O5592" s="187">
        <f t="shared" ref="O5592:O5593" si="678">N5592-M5592</f>
        <v>-500</v>
      </c>
      <c r="P5592" s="59">
        <f t="shared" si="676"/>
        <v>0</v>
      </c>
    </row>
    <row r="5593" spans="1:16" s="2" customFormat="1" outlineLevel="2" x14ac:dyDescent="0.2">
      <c r="A5593" s="217">
        <f t="shared" si="673"/>
        <v>5590</v>
      </c>
      <c r="B5593" s="57" t="s">
        <v>8553</v>
      </c>
      <c r="C5593" s="58" t="s">
        <v>6234</v>
      </c>
      <c r="D5593" s="58" t="s">
        <v>2731</v>
      </c>
      <c r="E5593" s="58" t="s">
        <v>25</v>
      </c>
      <c r="F5593" s="58" t="s">
        <v>4863</v>
      </c>
      <c r="G5593" s="58" t="s">
        <v>7576</v>
      </c>
      <c r="H5593" s="58" t="s">
        <v>8143</v>
      </c>
      <c r="I5593" s="58" t="s">
        <v>25</v>
      </c>
      <c r="J5593" s="58" t="s">
        <v>25</v>
      </c>
      <c r="K5593" s="57"/>
      <c r="L5593" s="184">
        <v>0</v>
      </c>
      <c r="M5593" s="185">
        <v>1300</v>
      </c>
      <c r="N5593" s="186">
        <v>1300</v>
      </c>
      <c r="O5593" s="187">
        <f t="shared" si="678"/>
        <v>0</v>
      </c>
      <c r="P5593" s="59">
        <f t="shared" si="676"/>
        <v>100</v>
      </c>
    </row>
    <row r="5594" spans="1:16" s="2" customFormat="1" ht="28.5" outlineLevel="1" x14ac:dyDescent="0.2">
      <c r="A5594" s="225">
        <f t="shared" si="673"/>
        <v>5591</v>
      </c>
      <c r="B5594" s="82" t="s">
        <v>8145</v>
      </c>
      <c r="C5594" s="61">
        <v>236650</v>
      </c>
      <c r="D5594" s="61">
        <v>2012</v>
      </c>
      <c r="E5594" s="61"/>
      <c r="F5594" s="61"/>
      <c r="G5594" s="61"/>
      <c r="H5594" s="137" t="s">
        <v>8146</v>
      </c>
      <c r="I5594" s="61"/>
      <c r="J5594" s="61"/>
      <c r="K5594" s="63"/>
      <c r="L5594" s="65">
        <f>SUM(L5595:L5618)</f>
        <v>3400</v>
      </c>
      <c r="M5594" s="65">
        <f t="shared" ref="M5594:O5594" si="679">SUM(M5595:M5618)</f>
        <v>3400</v>
      </c>
      <c r="N5594" s="65">
        <f t="shared" si="679"/>
        <v>3391</v>
      </c>
      <c r="O5594" s="66">
        <f t="shared" si="679"/>
        <v>-9</v>
      </c>
      <c r="P5594" s="18">
        <f t="shared" si="676"/>
        <v>99.735294117647058</v>
      </c>
    </row>
    <row r="5595" spans="1:16" s="2" customFormat="1" ht="28.5" outlineLevel="2" x14ac:dyDescent="0.2">
      <c r="A5595" s="217">
        <f t="shared" si="673"/>
        <v>5592</v>
      </c>
      <c r="B5595" s="57" t="s">
        <v>8147</v>
      </c>
      <c r="C5595" s="58" t="s">
        <v>6234</v>
      </c>
      <c r="D5595" s="58" t="s">
        <v>2731</v>
      </c>
      <c r="E5595" s="58" t="s">
        <v>25</v>
      </c>
      <c r="F5595" s="58" t="s">
        <v>4863</v>
      </c>
      <c r="G5595" s="58" t="s">
        <v>221</v>
      </c>
      <c r="H5595" s="58" t="s">
        <v>8146</v>
      </c>
      <c r="I5595" s="58" t="s">
        <v>25</v>
      </c>
      <c r="J5595" s="58" t="s">
        <v>25</v>
      </c>
      <c r="K5595" s="57"/>
      <c r="L5595" s="184">
        <v>3400</v>
      </c>
      <c r="M5595" s="185">
        <v>4</v>
      </c>
      <c r="N5595" s="186">
        <v>0</v>
      </c>
      <c r="O5595" s="187">
        <f t="shared" ref="O5595:O5618" si="680">N5595-M5595</f>
        <v>-4</v>
      </c>
      <c r="P5595" s="59">
        <f t="shared" si="676"/>
        <v>0</v>
      </c>
    </row>
    <row r="5596" spans="1:16" s="2" customFormat="1" ht="28.5" outlineLevel="2" x14ac:dyDescent="0.2">
      <c r="A5596" s="217">
        <f t="shared" si="673"/>
        <v>5593</v>
      </c>
      <c r="B5596" s="57" t="s">
        <v>8148</v>
      </c>
      <c r="C5596" s="58" t="s">
        <v>6234</v>
      </c>
      <c r="D5596" s="58" t="s">
        <v>2731</v>
      </c>
      <c r="E5596" s="58" t="s">
        <v>25</v>
      </c>
      <c r="F5596" s="58" t="s">
        <v>4863</v>
      </c>
      <c r="G5596" s="58" t="s">
        <v>89</v>
      </c>
      <c r="H5596" s="58" t="s">
        <v>8146</v>
      </c>
      <c r="I5596" s="58" t="s">
        <v>25</v>
      </c>
      <c r="J5596" s="58" t="s">
        <v>25</v>
      </c>
      <c r="K5596" s="57" t="s">
        <v>8149</v>
      </c>
      <c r="L5596" s="184">
        <v>0</v>
      </c>
      <c r="M5596" s="185">
        <v>200</v>
      </c>
      <c r="N5596" s="186">
        <v>200</v>
      </c>
      <c r="O5596" s="187">
        <f t="shared" si="680"/>
        <v>0</v>
      </c>
      <c r="P5596" s="59">
        <f t="shared" si="676"/>
        <v>100</v>
      </c>
    </row>
    <row r="5597" spans="1:16" s="2" customFormat="1" ht="28.5" outlineLevel="2" x14ac:dyDescent="0.2">
      <c r="A5597" s="217">
        <f t="shared" si="673"/>
        <v>5594</v>
      </c>
      <c r="B5597" s="57" t="s">
        <v>8150</v>
      </c>
      <c r="C5597" s="58" t="s">
        <v>6234</v>
      </c>
      <c r="D5597" s="58" t="s">
        <v>2731</v>
      </c>
      <c r="E5597" s="58" t="s">
        <v>25</v>
      </c>
      <c r="F5597" s="58" t="s">
        <v>4863</v>
      </c>
      <c r="G5597" s="58" t="s">
        <v>89</v>
      </c>
      <c r="H5597" s="58" t="s">
        <v>8146</v>
      </c>
      <c r="I5597" s="58" t="s">
        <v>25</v>
      </c>
      <c r="J5597" s="58" t="s">
        <v>25</v>
      </c>
      <c r="K5597" s="57" t="s">
        <v>8151</v>
      </c>
      <c r="L5597" s="184">
        <v>0</v>
      </c>
      <c r="M5597" s="185">
        <v>136</v>
      </c>
      <c r="N5597" s="186">
        <v>136</v>
      </c>
      <c r="O5597" s="187">
        <f t="shared" si="680"/>
        <v>0</v>
      </c>
      <c r="P5597" s="59">
        <f t="shared" si="676"/>
        <v>100</v>
      </c>
    </row>
    <row r="5598" spans="1:16" s="2" customFormat="1" ht="28.5" outlineLevel="2" x14ac:dyDescent="0.2">
      <c r="A5598" s="217">
        <f t="shared" si="673"/>
        <v>5595</v>
      </c>
      <c r="B5598" s="57" t="s">
        <v>8148</v>
      </c>
      <c r="C5598" s="58" t="s">
        <v>6234</v>
      </c>
      <c r="D5598" s="58" t="s">
        <v>2731</v>
      </c>
      <c r="E5598" s="58" t="s">
        <v>25</v>
      </c>
      <c r="F5598" s="58" t="s">
        <v>4863</v>
      </c>
      <c r="G5598" s="58" t="s">
        <v>89</v>
      </c>
      <c r="H5598" s="58" t="s">
        <v>8146</v>
      </c>
      <c r="I5598" s="58" t="s">
        <v>25</v>
      </c>
      <c r="J5598" s="58" t="s">
        <v>25</v>
      </c>
      <c r="K5598" s="57" t="s">
        <v>8152</v>
      </c>
      <c r="L5598" s="184">
        <v>0</v>
      </c>
      <c r="M5598" s="185">
        <v>193</v>
      </c>
      <c r="N5598" s="186">
        <v>193</v>
      </c>
      <c r="O5598" s="187">
        <f t="shared" si="680"/>
        <v>0</v>
      </c>
      <c r="P5598" s="59">
        <f t="shared" si="676"/>
        <v>100</v>
      </c>
    </row>
    <row r="5599" spans="1:16" s="2" customFormat="1" ht="28.5" outlineLevel="2" x14ac:dyDescent="0.2">
      <c r="A5599" s="217">
        <f t="shared" si="673"/>
        <v>5596</v>
      </c>
      <c r="B5599" s="57" t="s">
        <v>8150</v>
      </c>
      <c r="C5599" s="58" t="s">
        <v>6234</v>
      </c>
      <c r="D5599" s="58" t="s">
        <v>2731</v>
      </c>
      <c r="E5599" s="58" t="s">
        <v>25</v>
      </c>
      <c r="F5599" s="58" t="s">
        <v>4863</v>
      </c>
      <c r="G5599" s="58" t="s">
        <v>89</v>
      </c>
      <c r="H5599" s="58" t="s">
        <v>8146</v>
      </c>
      <c r="I5599" s="58" t="s">
        <v>25</v>
      </c>
      <c r="J5599" s="58" t="s">
        <v>25</v>
      </c>
      <c r="K5599" s="57" t="s">
        <v>8153</v>
      </c>
      <c r="L5599" s="184">
        <v>0</v>
      </c>
      <c r="M5599" s="185">
        <v>14</v>
      </c>
      <c r="N5599" s="186">
        <v>14</v>
      </c>
      <c r="O5599" s="187">
        <f t="shared" si="680"/>
        <v>0</v>
      </c>
      <c r="P5599" s="59">
        <f t="shared" si="676"/>
        <v>100</v>
      </c>
    </row>
    <row r="5600" spans="1:16" s="2" customFormat="1" ht="14.25" customHeight="1" outlineLevel="2" x14ac:dyDescent="0.2">
      <c r="A5600" s="217">
        <f t="shared" si="673"/>
        <v>5597</v>
      </c>
      <c r="B5600" s="57" t="s">
        <v>8154</v>
      </c>
      <c r="C5600" s="58" t="s">
        <v>6234</v>
      </c>
      <c r="D5600" s="58" t="s">
        <v>2731</v>
      </c>
      <c r="E5600" s="58" t="s">
        <v>25</v>
      </c>
      <c r="F5600" s="58" t="s">
        <v>4863</v>
      </c>
      <c r="G5600" s="58" t="s">
        <v>159</v>
      </c>
      <c r="H5600" s="58" t="s">
        <v>8146</v>
      </c>
      <c r="I5600" s="58" t="s">
        <v>25</v>
      </c>
      <c r="J5600" s="58" t="s">
        <v>25</v>
      </c>
      <c r="K5600" s="57" t="s">
        <v>8155</v>
      </c>
      <c r="L5600" s="184">
        <v>0</v>
      </c>
      <c r="M5600" s="185">
        <v>12</v>
      </c>
      <c r="N5600" s="186">
        <v>12</v>
      </c>
      <c r="O5600" s="187">
        <f t="shared" si="680"/>
        <v>0</v>
      </c>
      <c r="P5600" s="59">
        <f t="shared" si="676"/>
        <v>100</v>
      </c>
    </row>
    <row r="5601" spans="1:16" s="2" customFormat="1" ht="28.5" outlineLevel="2" x14ac:dyDescent="0.2">
      <c r="A5601" s="217">
        <f t="shared" si="673"/>
        <v>5598</v>
      </c>
      <c r="B5601" s="57" t="s">
        <v>8156</v>
      </c>
      <c r="C5601" s="58" t="s">
        <v>6234</v>
      </c>
      <c r="D5601" s="58" t="s">
        <v>2731</v>
      </c>
      <c r="E5601" s="58" t="s">
        <v>25</v>
      </c>
      <c r="F5601" s="58" t="s">
        <v>4863</v>
      </c>
      <c r="G5601" s="58" t="s">
        <v>86</v>
      </c>
      <c r="H5601" s="58" t="s">
        <v>8146</v>
      </c>
      <c r="I5601" s="58" t="s">
        <v>25</v>
      </c>
      <c r="J5601" s="58" t="s">
        <v>25</v>
      </c>
      <c r="K5601" s="57" t="s">
        <v>8157</v>
      </c>
      <c r="L5601" s="184">
        <v>0</v>
      </c>
      <c r="M5601" s="185">
        <v>64</v>
      </c>
      <c r="N5601" s="186">
        <v>64</v>
      </c>
      <c r="O5601" s="187">
        <f t="shared" si="680"/>
        <v>0</v>
      </c>
      <c r="P5601" s="59">
        <f t="shared" si="676"/>
        <v>100</v>
      </c>
    </row>
    <row r="5602" spans="1:16" s="2" customFormat="1" ht="28.5" outlineLevel="2" x14ac:dyDescent="0.2">
      <c r="A5602" s="217">
        <f t="shared" si="673"/>
        <v>5599</v>
      </c>
      <c r="B5602" s="57" t="s">
        <v>8158</v>
      </c>
      <c r="C5602" s="58" t="s">
        <v>6234</v>
      </c>
      <c r="D5602" s="58" t="s">
        <v>2731</v>
      </c>
      <c r="E5602" s="58" t="s">
        <v>25</v>
      </c>
      <c r="F5602" s="58" t="s">
        <v>4863</v>
      </c>
      <c r="G5602" s="58" t="s">
        <v>86</v>
      </c>
      <c r="H5602" s="58" t="s">
        <v>8146</v>
      </c>
      <c r="I5602" s="58" t="s">
        <v>25</v>
      </c>
      <c r="J5602" s="58" t="s">
        <v>25</v>
      </c>
      <c r="K5602" s="57" t="s">
        <v>8159</v>
      </c>
      <c r="L5602" s="184">
        <v>0</v>
      </c>
      <c r="M5602" s="185">
        <v>44</v>
      </c>
      <c r="N5602" s="186">
        <v>44</v>
      </c>
      <c r="O5602" s="187">
        <f t="shared" si="680"/>
        <v>0</v>
      </c>
      <c r="P5602" s="59">
        <f t="shared" si="676"/>
        <v>100</v>
      </c>
    </row>
    <row r="5603" spans="1:16" s="2" customFormat="1" ht="28.5" outlineLevel="2" x14ac:dyDescent="0.2">
      <c r="A5603" s="217">
        <f t="shared" si="673"/>
        <v>5600</v>
      </c>
      <c r="B5603" s="57" t="s">
        <v>8160</v>
      </c>
      <c r="C5603" s="58" t="s">
        <v>6234</v>
      </c>
      <c r="D5603" s="58" t="s">
        <v>2731</v>
      </c>
      <c r="E5603" s="58" t="s">
        <v>25</v>
      </c>
      <c r="F5603" s="58" t="s">
        <v>4863</v>
      </c>
      <c r="G5603" s="58" t="s">
        <v>86</v>
      </c>
      <c r="H5603" s="58" t="s">
        <v>8146</v>
      </c>
      <c r="I5603" s="58" t="s">
        <v>25</v>
      </c>
      <c r="J5603" s="58" t="s">
        <v>25</v>
      </c>
      <c r="K5603" s="57" t="s">
        <v>8161</v>
      </c>
      <c r="L5603" s="184">
        <v>0</v>
      </c>
      <c r="M5603" s="185">
        <v>160</v>
      </c>
      <c r="N5603" s="186">
        <v>160</v>
      </c>
      <c r="O5603" s="187">
        <f t="shared" si="680"/>
        <v>0</v>
      </c>
      <c r="P5603" s="59">
        <f t="shared" si="676"/>
        <v>100</v>
      </c>
    </row>
    <row r="5604" spans="1:16" s="2" customFormat="1" ht="28.5" outlineLevel="2" x14ac:dyDescent="0.2">
      <c r="A5604" s="217">
        <f t="shared" si="673"/>
        <v>5601</v>
      </c>
      <c r="B5604" s="57" t="s">
        <v>8162</v>
      </c>
      <c r="C5604" s="58" t="s">
        <v>6234</v>
      </c>
      <c r="D5604" s="58" t="s">
        <v>2731</v>
      </c>
      <c r="E5604" s="58" t="s">
        <v>25</v>
      </c>
      <c r="F5604" s="58" t="s">
        <v>4863</v>
      </c>
      <c r="G5604" s="58" t="s">
        <v>86</v>
      </c>
      <c r="H5604" s="58" t="s">
        <v>8146</v>
      </c>
      <c r="I5604" s="58" t="s">
        <v>25</v>
      </c>
      <c r="J5604" s="58" t="s">
        <v>25</v>
      </c>
      <c r="K5604" s="57" t="s">
        <v>8163</v>
      </c>
      <c r="L5604" s="184">
        <v>0</v>
      </c>
      <c r="M5604" s="185">
        <v>225</v>
      </c>
      <c r="N5604" s="186">
        <v>225</v>
      </c>
      <c r="O5604" s="187">
        <f t="shared" si="680"/>
        <v>0</v>
      </c>
      <c r="P5604" s="59">
        <f t="shared" si="676"/>
        <v>100</v>
      </c>
    </row>
    <row r="5605" spans="1:16" s="2" customFormat="1" ht="28.5" outlineLevel="2" x14ac:dyDescent="0.2">
      <c r="A5605" s="217">
        <f t="shared" si="673"/>
        <v>5602</v>
      </c>
      <c r="B5605" s="57" t="s">
        <v>8162</v>
      </c>
      <c r="C5605" s="58" t="s">
        <v>6234</v>
      </c>
      <c r="D5605" s="58" t="s">
        <v>2731</v>
      </c>
      <c r="E5605" s="58" t="s">
        <v>25</v>
      </c>
      <c r="F5605" s="58" t="s">
        <v>4863</v>
      </c>
      <c r="G5605" s="58" t="s">
        <v>86</v>
      </c>
      <c r="H5605" s="58" t="s">
        <v>8146</v>
      </c>
      <c r="I5605" s="58" t="s">
        <v>25</v>
      </c>
      <c r="J5605" s="58" t="s">
        <v>25</v>
      </c>
      <c r="K5605" s="57" t="s">
        <v>8164</v>
      </c>
      <c r="L5605" s="184">
        <v>0</v>
      </c>
      <c r="M5605" s="185">
        <v>225</v>
      </c>
      <c r="N5605" s="186">
        <v>225</v>
      </c>
      <c r="O5605" s="187">
        <f t="shared" si="680"/>
        <v>0</v>
      </c>
      <c r="P5605" s="59">
        <f t="shared" si="676"/>
        <v>100</v>
      </c>
    </row>
    <row r="5606" spans="1:16" s="2" customFormat="1" ht="28.5" outlineLevel="2" x14ac:dyDescent="0.2">
      <c r="A5606" s="217">
        <f t="shared" si="673"/>
        <v>5603</v>
      </c>
      <c r="B5606" s="57" t="s">
        <v>8165</v>
      </c>
      <c r="C5606" s="58" t="s">
        <v>6234</v>
      </c>
      <c r="D5606" s="58" t="s">
        <v>2731</v>
      </c>
      <c r="E5606" s="58" t="s">
        <v>25</v>
      </c>
      <c r="F5606" s="58" t="s">
        <v>4863</v>
      </c>
      <c r="G5606" s="58" t="s">
        <v>86</v>
      </c>
      <c r="H5606" s="58" t="s">
        <v>8146</v>
      </c>
      <c r="I5606" s="58" t="s">
        <v>25</v>
      </c>
      <c r="J5606" s="58" t="s">
        <v>25</v>
      </c>
      <c r="K5606" s="57" t="s">
        <v>8166</v>
      </c>
      <c r="L5606" s="184">
        <v>0</v>
      </c>
      <c r="M5606" s="185">
        <v>250</v>
      </c>
      <c r="N5606" s="186">
        <v>250</v>
      </c>
      <c r="O5606" s="187">
        <f t="shared" si="680"/>
        <v>0</v>
      </c>
      <c r="P5606" s="59">
        <f t="shared" si="676"/>
        <v>100</v>
      </c>
    </row>
    <row r="5607" spans="1:16" s="2" customFormat="1" ht="28.5" outlineLevel="2" x14ac:dyDescent="0.2">
      <c r="A5607" s="217">
        <f t="shared" si="673"/>
        <v>5604</v>
      </c>
      <c r="B5607" s="57" t="s">
        <v>8158</v>
      </c>
      <c r="C5607" s="58" t="s">
        <v>6234</v>
      </c>
      <c r="D5607" s="58" t="s">
        <v>2731</v>
      </c>
      <c r="E5607" s="58" t="s">
        <v>25</v>
      </c>
      <c r="F5607" s="58" t="s">
        <v>4863</v>
      </c>
      <c r="G5607" s="58" t="s">
        <v>86</v>
      </c>
      <c r="H5607" s="58" t="s">
        <v>8146</v>
      </c>
      <c r="I5607" s="58" t="s">
        <v>25</v>
      </c>
      <c r="J5607" s="58" t="s">
        <v>25</v>
      </c>
      <c r="K5607" s="57" t="s">
        <v>8159</v>
      </c>
      <c r="L5607" s="184">
        <v>0</v>
      </c>
      <c r="M5607" s="185">
        <v>5</v>
      </c>
      <c r="N5607" s="186">
        <v>0</v>
      </c>
      <c r="O5607" s="187">
        <f t="shared" si="680"/>
        <v>-5</v>
      </c>
      <c r="P5607" s="59">
        <f t="shared" si="676"/>
        <v>0</v>
      </c>
    </row>
    <row r="5608" spans="1:16" s="2" customFormat="1" ht="28.5" outlineLevel="2" x14ac:dyDescent="0.2">
      <c r="A5608" s="217">
        <f t="shared" si="673"/>
        <v>5605</v>
      </c>
      <c r="B5608" s="57" t="s">
        <v>8167</v>
      </c>
      <c r="C5608" s="58" t="s">
        <v>6234</v>
      </c>
      <c r="D5608" s="58" t="s">
        <v>2731</v>
      </c>
      <c r="E5608" s="58" t="s">
        <v>25</v>
      </c>
      <c r="F5608" s="58" t="s">
        <v>4863</v>
      </c>
      <c r="G5608" s="58" t="s">
        <v>777</v>
      </c>
      <c r="H5608" s="58" t="s">
        <v>8146</v>
      </c>
      <c r="I5608" s="58" t="s">
        <v>25</v>
      </c>
      <c r="J5608" s="58" t="s">
        <v>25</v>
      </c>
      <c r="K5608" s="57" t="s">
        <v>8168</v>
      </c>
      <c r="L5608" s="184">
        <v>0</v>
      </c>
      <c r="M5608" s="185">
        <v>500</v>
      </c>
      <c r="N5608" s="186">
        <v>500</v>
      </c>
      <c r="O5608" s="187">
        <f t="shared" si="680"/>
        <v>0</v>
      </c>
      <c r="P5608" s="59">
        <f t="shared" si="676"/>
        <v>100</v>
      </c>
    </row>
    <row r="5609" spans="1:16" s="2" customFormat="1" ht="28.5" outlineLevel="2" x14ac:dyDescent="0.2">
      <c r="A5609" s="217">
        <f t="shared" si="673"/>
        <v>5606</v>
      </c>
      <c r="B5609" s="57" t="s">
        <v>8167</v>
      </c>
      <c r="C5609" s="58" t="s">
        <v>6234</v>
      </c>
      <c r="D5609" s="58" t="s">
        <v>2731</v>
      </c>
      <c r="E5609" s="58" t="s">
        <v>25</v>
      </c>
      <c r="F5609" s="58" t="s">
        <v>4863</v>
      </c>
      <c r="G5609" s="58" t="s">
        <v>777</v>
      </c>
      <c r="H5609" s="58" t="s">
        <v>8146</v>
      </c>
      <c r="I5609" s="58" t="s">
        <v>25</v>
      </c>
      <c r="J5609" s="58" t="s">
        <v>25</v>
      </c>
      <c r="K5609" s="57" t="s">
        <v>8169</v>
      </c>
      <c r="L5609" s="184">
        <v>0</v>
      </c>
      <c r="M5609" s="185">
        <v>500</v>
      </c>
      <c r="N5609" s="186">
        <v>500</v>
      </c>
      <c r="O5609" s="187">
        <f t="shared" si="680"/>
        <v>0</v>
      </c>
      <c r="P5609" s="59">
        <f t="shared" si="676"/>
        <v>100</v>
      </c>
    </row>
    <row r="5610" spans="1:16" s="2" customFormat="1" ht="28.5" outlineLevel="2" x14ac:dyDescent="0.2">
      <c r="A5610" s="217">
        <f t="shared" si="673"/>
        <v>5607</v>
      </c>
      <c r="B5610" s="57" t="s">
        <v>8170</v>
      </c>
      <c r="C5610" s="58" t="s">
        <v>6234</v>
      </c>
      <c r="D5610" s="58" t="s">
        <v>2731</v>
      </c>
      <c r="E5610" s="58" t="s">
        <v>128</v>
      </c>
      <c r="F5610" s="58" t="s">
        <v>4863</v>
      </c>
      <c r="G5610" s="58" t="s">
        <v>103</v>
      </c>
      <c r="H5610" s="58" t="s">
        <v>8146</v>
      </c>
      <c r="I5610" s="58" t="s">
        <v>25</v>
      </c>
      <c r="J5610" s="58" t="s">
        <v>25</v>
      </c>
      <c r="K5610" s="57" t="s">
        <v>8171</v>
      </c>
      <c r="L5610" s="184">
        <v>0</v>
      </c>
      <c r="M5610" s="185">
        <v>16</v>
      </c>
      <c r="N5610" s="186">
        <v>16</v>
      </c>
      <c r="O5610" s="187">
        <f t="shared" si="680"/>
        <v>0</v>
      </c>
      <c r="P5610" s="59">
        <f t="shared" si="676"/>
        <v>100</v>
      </c>
    </row>
    <row r="5611" spans="1:16" s="2" customFormat="1" ht="28.5" outlineLevel="2" x14ac:dyDescent="0.2">
      <c r="A5611" s="217">
        <f t="shared" si="673"/>
        <v>5608</v>
      </c>
      <c r="B5611" s="57" t="s">
        <v>8172</v>
      </c>
      <c r="C5611" s="58" t="s">
        <v>6234</v>
      </c>
      <c r="D5611" s="58" t="s">
        <v>2731</v>
      </c>
      <c r="E5611" s="58" t="s">
        <v>25</v>
      </c>
      <c r="F5611" s="58" t="s">
        <v>4863</v>
      </c>
      <c r="G5611" s="58" t="s">
        <v>2315</v>
      </c>
      <c r="H5611" s="58" t="s">
        <v>8146</v>
      </c>
      <c r="I5611" s="58" t="s">
        <v>25</v>
      </c>
      <c r="J5611" s="58" t="s">
        <v>25</v>
      </c>
      <c r="K5611" s="57" t="s">
        <v>8173</v>
      </c>
      <c r="L5611" s="184">
        <v>0</v>
      </c>
      <c r="M5611" s="185">
        <v>210</v>
      </c>
      <c r="N5611" s="186">
        <v>210</v>
      </c>
      <c r="O5611" s="187">
        <f t="shared" si="680"/>
        <v>0</v>
      </c>
      <c r="P5611" s="59">
        <f t="shared" si="676"/>
        <v>100</v>
      </c>
    </row>
    <row r="5612" spans="1:16" s="2" customFormat="1" ht="28.5" outlineLevel="2" x14ac:dyDescent="0.2">
      <c r="A5612" s="217">
        <f t="shared" si="673"/>
        <v>5609</v>
      </c>
      <c r="B5612" s="57" t="s">
        <v>8172</v>
      </c>
      <c r="C5612" s="58" t="s">
        <v>6234</v>
      </c>
      <c r="D5612" s="58" t="s">
        <v>2731</v>
      </c>
      <c r="E5612" s="58" t="s">
        <v>25</v>
      </c>
      <c r="F5612" s="58" t="s">
        <v>4863</v>
      </c>
      <c r="G5612" s="58" t="s">
        <v>2315</v>
      </c>
      <c r="H5612" s="58" t="s">
        <v>8146</v>
      </c>
      <c r="I5612" s="58" t="s">
        <v>25</v>
      </c>
      <c r="J5612" s="58" t="s">
        <v>25</v>
      </c>
      <c r="K5612" s="57" t="s">
        <v>8174</v>
      </c>
      <c r="L5612" s="184">
        <v>0</v>
      </c>
      <c r="M5612" s="185">
        <v>144</v>
      </c>
      <c r="N5612" s="186">
        <v>144</v>
      </c>
      <c r="O5612" s="187">
        <f t="shared" si="680"/>
        <v>0</v>
      </c>
      <c r="P5612" s="59">
        <f t="shared" si="676"/>
        <v>100</v>
      </c>
    </row>
    <row r="5613" spans="1:16" s="2" customFormat="1" ht="28.5" outlineLevel="2" x14ac:dyDescent="0.2">
      <c r="A5613" s="217">
        <f t="shared" si="673"/>
        <v>5610</v>
      </c>
      <c r="B5613" s="57" t="s">
        <v>8172</v>
      </c>
      <c r="C5613" s="58" t="s">
        <v>6234</v>
      </c>
      <c r="D5613" s="58" t="s">
        <v>2731</v>
      </c>
      <c r="E5613" s="58" t="s">
        <v>25</v>
      </c>
      <c r="F5613" s="58" t="s">
        <v>4863</v>
      </c>
      <c r="G5613" s="58" t="s">
        <v>2315</v>
      </c>
      <c r="H5613" s="58" t="s">
        <v>8146</v>
      </c>
      <c r="I5613" s="58" t="s">
        <v>25</v>
      </c>
      <c r="J5613" s="58" t="s">
        <v>25</v>
      </c>
      <c r="K5613" s="57" t="s">
        <v>8175</v>
      </c>
      <c r="L5613" s="184">
        <v>0</v>
      </c>
      <c r="M5613" s="185">
        <v>250</v>
      </c>
      <c r="N5613" s="186">
        <v>250</v>
      </c>
      <c r="O5613" s="187">
        <f t="shared" si="680"/>
        <v>0</v>
      </c>
      <c r="P5613" s="59">
        <f t="shared" si="676"/>
        <v>100</v>
      </c>
    </row>
    <row r="5614" spans="1:16" s="2" customFormat="1" ht="28.5" outlineLevel="2" x14ac:dyDescent="0.2">
      <c r="A5614" s="217">
        <f t="shared" si="673"/>
        <v>5611</v>
      </c>
      <c r="B5614" s="57" t="s">
        <v>8172</v>
      </c>
      <c r="C5614" s="58" t="s">
        <v>6234</v>
      </c>
      <c r="D5614" s="58" t="s">
        <v>2731</v>
      </c>
      <c r="E5614" s="58" t="s">
        <v>25</v>
      </c>
      <c r="F5614" s="58" t="s">
        <v>4863</v>
      </c>
      <c r="G5614" s="58" t="s">
        <v>2315</v>
      </c>
      <c r="H5614" s="58" t="s">
        <v>8146</v>
      </c>
      <c r="I5614" s="58" t="s">
        <v>25</v>
      </c>
      <c r="J5614" s="58" t="s">
        <v>25</v>
      </c>
      <c r="K5614" s="57" t="s">
        <v>8176</v>
      </c>
      <c r="L5614" s="184">
        <v>0</v>
      </c>
      <c r="M5614" s="185">
        <v>216</v>
      </c>
      <c r="N5614" s="186">
        <v>216</v>
      </c>
      <c r="O5614" s="187">
        <f t="shared" si="680"/>
        <v>0</v>
      </c>
      <c r="P5614" s="59">
        <f t="shared" si="676"/>
        <v>100</v>
      </c>
    </row>
    <row r="5615" spans="1:16" s="2" customFormat="1" ht="14.25" customHeight="1" outlineLevel="2" x14ac:dyDescent="0.2">
      <c r="A5615" s="217">
        <f t="shared" si="673"/>
        <v>5612</v>
      </c>
      <c r="B5615" s="57" t="s">
        <v>8554</v>
      </c>
      <c r="C5615" s="58" t="s">
        <v>6234</v>
      </c>
      <c r="D5615" s="58" t="s">
        <v>2731</v>
      </c>
      <c r="E5615" s="58" t="s">
        <v>25</v>
      </c>
      <c r="F5615" s="58" t="s">
        <v>4863</v>
      </c>
      <c r="G5615" s="58" t="s">
        <v>386</v>
      </c>
      <c r="H5615" s="58" t="s">
        <v>8146</v>
      </c>
      <c r="I5615" s="58" t="s">
        <v>25</v>
      </c>
      <c r="J5615" s="58" t="s">
        <v>25</v>
      </c>
      <c r="K5615" s="57" t="s">
        <v>8177</v>
      </c>
      <c r="L5615" s="184">
        <v>0</v>
      </c>
      <c r="M5615" s="185">
        <v>10</v>
      </c>
      <c r="N5615" s="186">
        <v>10</v>
      </c>
      <c r="O5615" s="187">
        <f t="shared" si="680"/>
        <v>0</v>
      </c>
      <c r="P5615" s="59">
        <f t="shared" si="676"/>
        <v>100</v>
      </c>
    </row>
    <row r="5616" spans="1:16" s="2" customFormat="1" ht="14.25" customHeight="1" outlineLevel="2" x14ac:dyDescent="0.2">
      <c r="A5616" s="217">
        <f t="shared" si="673"/>
        <v>5613</v>
      </c>
      <c r="B5616" s="57" t="s">
        <v>8555</v>
      </c>
      <c r="C5616" s="58" t="s">
        <v>6234</v>
      </c>
      <c r="D5616" s="58" t="s">
        <v>2731</v>
      </c>
      <c r="E5616" s="58" t="s">
        <v>25</v>
      </c>
      <c r="F5616" s="58" t="s">
        <v>4863</v>
      </c>
      <c r="G5616" s="58" t="s">
        <v>386</v>
      </c>
      <c r="H5616" s="58" t="s">
        <v>8146</v>
      </c>
      <c r="I5616" s="58" t="s">
        <v>25</v>
      </c>
      <c r="J5616" s="58" t="s">
        <v>25</v>
      </c>
      <c r="K5616" s="57" t="s">
        <v>8178</v>
      </c>
      <c r="L5616" s="184">
        <v>0</v>
      </c>
      <c r="M5616" s="185">
        <v>10</v>
      </c>
      <c r="N5616" s="186">
        <v>10</v>
      </c>
      <c r="O5616" s="187">
        <f t="shared" si="680"/>
        <v>0</v>
      </c>
      <c r="P5616" s="59">
        <f t="shared" si="676"/>
        <v>100</v>
      </c>
    </row>
    <row r="5617" spans="1:16" s="2" customFormat="1" ht="14.25" customHeight="1" outlineLevel="2" x14ac:dyDescent="0.2">
      <c r="A5617" s="217">
        <f t="shared" si="673"/>
        <v>5614</v>
      </c>
      <c r="B5617" s="57" t="s">
        <v>8556</v>
      </c>
      <c r="C5617" s="58" t="s">
        <v>6234</v>
      </c>
      <c r="D5617" s="58" t="s">
        <v>2731</v>
      </c>
      <c r="E5617" s="58" t="s">
        <v>25</v>
      </c>
      <c r="F5617" s="58" t="s">
        <v>4863</v>
      </c>
      <c r="G5617" s="58" t="s">
        <v>386</v>
      </c>
      <c r="H5617" s="58" t="s">
        <v>8146</v>
      </c>
      <c r="I5617" s="58" t="s">
        <v>25</v>
      </c>
      <c r="J5617" s="58" t="s">
        <v>25</v>
      </c>
      <c r="K5617" s="57" t="s">
        <v>8179</v>
      </c>
      <c r="L5617" s="184">
        <v>0</v>
      </c>
      <c r="M5617" s="185">
        <v>10</v>
      </c>
      <c r="N5617" s="186">
        <v>10</v>
      </c>
      <c r="O5617" s="187">
        <f t="shared" si="680"/>
        <v>0</v>
      </c>
      <c r="P5617" s="59">
        <f t="shared" ref="P5617:P5674" si="681">N5617/M5617*100</f>
        <v>100</v>
      </c>
    </row>
    <row r="5618" spans="1:16" s="2" customFormat="1" ht="14.25" customHeight="1" outlineLevel="2" x14ac:dyDescent="0.2">
      <c r="A5618" s="217">
        <f t="shared" si="673"/>
        <v>5615</v>
      </c>
      <c r="B5618" s="57" t="s">
        <v>8557</v>
      </c>
      <c r="C5618" s="58" t="s">
        <v>6234</v>
      </c>
      <c r="D5618" s="58" t="s">
        <v>2731</v>
      </c>
      <c r="E5618" s="58" t="s">
        <v>25</v>
      </c>
      <c r="F5618" s="58" t="s">
        <v>4863</v>
      </c>
      <c r="G5618" s="58" t="s">
        <v>386</v>
      </c>
      <c r="H5618" s="58" t="s">
        <v>8146</v>
      </c>
      <c r="I5618" s="58" t="s">
        <v>25</v>
      </c>
      <c r="J5618" s="58" t="s">
        <v>25</v>
      </c>
      <c r="K5618" s="57" t="s">
        <v>8180</v>
      </c>
      <c r="L5618" s="184">
        <v>0</v>
      </c>
      <c r="M5618" s="185">
        <v>2</v>
      </c>
      <c r="N5618" s="186">
        <v>2</v>
      </c>
      <c r="O5618" s="187">
        <f t="shared" si="680"/>
        <v>0</v>
      </c>
      <c r="P5618" s="59">
        <f t="shared" si="681"/>
        <v>100</v>
      </c>
    </row>
    <row r="5619" spans="1:16" s="2" customFormat="1" outlineLevel="1" x14ac:dyDescent="0.2">
      <c r="A5619" s="225">
        <f t="shared" si="673"/>
        <v>5616</v>
      </c>
      <c r="B5619" s="82" t="s">
        <v>8181</v>
      </c>
      <c r="C5619" s="61">
        <v>236650</v>
      </c>
      <c r="D5619" s="61">
        <v>2012</v>
      </c>
      <c r="E5619" s="61"/>
      <c r="F5619" s="61"/>
      <c r="G5619" s="61"/>
      <c r="H5619" s="137" t="s">
        <v>8182</v>
      </c>
      <c r="I5619" s="61"/>
      <c r="J5619" s="61"/>
      <c r="K5619" s="63"/>
      <c r="L5619" s="65">
        <f>SUM(L5620:L5625)</f>
        <v>10000</v>
      </c>
      <c r="M5619" s="65">
        <f t="shared" ref="M5619:O5619" si="682">SUM(M5620:M5625)</f>
        <v>15880</v>
      </c>
      <c r="N5619" s="65">
        <f t="shared" si="682"/>
        <v>10450</v>
      </c>
      <c r="O5619" s="66">
        <f t="shared" si="682"/>
        <v>-5430</v>
      </c>
      <c r="P5619" s="18">
        <f t="shared" si="681"/>
        <v>65.806045340050375</v>
      </c>
    </row>
    <row r="5620" spans="1:16" s="2" customFormat="1" outlineLevel="2" x14ac:dyDescent="0.2">
      <c r="A5620" s="217">
        <f t="shared" si="673"/>
        <v>5617</v>
      </c>
      <c r="B5620" s="57" t="s">
        <v>8181</v>
      </c>
      <c r="C5620" s="58" t="s">
        <v>6234</v>
      </c>
      <c r="D5620" s="58" t="s">
        <v>2731</v>
      </c>
      <c r="E5620" s="58" t="s">
        <v>25</v>
      </c>
      <c r="F5620" s="58" t="s">
        <v>4863</v>
      </c>
      <c r="G5620" s="58" t="s">
        <v>221</v>
      </c>
      <c r="H5620" s="58" t="s">
        <v>8182</v>
      </c>
      <c r="I5620" s="58" t="s">
        <v>25</v>
      </c>
      <c r="J5620" s="58" t="s">
        <v>25</v>
      </c>
      <c r="K5620" s="57"/>
      <c r="L5620" s="184">
        <v>10000</v>
      </c>
      <c r="M5620" s="185">
        <v>5430</v>
      </c>
      <c r="N5620" s="186">
        <v>0</v>
      </c>
      <c r="O5620" s="187">
        <f t="shared" ref="O5620:O5625" si="683">N5620-M5620</f>
        <v>-5430</v>
      </c>
      <c r="P5620" s="59">
        <f t="shared" si="681"/>
        <v>0</v>
      </c>
    </row>
    <row r="5621" spans="1:16" s="2" customFormat="1" ht="14.25" customHeight="1" outlineLevel="2" x14ac:dyDescent="0.2">
      <c r="A5621" s="217">
        <f t="shared" si="673"/>
        <v>5618</v>
      </c>
      <c r="B5621" s="57" t="s">
        <v>8183</v>
      </c>
      <c r="C5621" s="58" t="s">
        <v>6234</v>
      </c>
      <c r="D5621" s="58" t="s">
        <v>2731</v>
      </c>
      <c r="E5621" s="58" t="s">
        <v>25</v>
      </c>
      <c r="F5621" s="58" t="s">
        <v>4858</v>
      </c>
      <c r="G5621" s="58" t="s">
        <v>89</v>
      </c>
      <c r="H5621" s="58" t="s">
        <v>8182</v>
      </c>
      <c r="I5621" s="58" t="s">
        <v>25</v>
      </c>
      <c r="J5621" s="58" t="s">
        <v>25</v>
      </c>
      <c r="K5621" s="57" t="s">
        <v>8184</v>
      </c>
      <c r="L5621" s="184">
        <v>0</v>
      </c>
      <c r="M5621" s="185">
        <v>405</v>
      </c>
      <c r="N5621" s="186">
        <v>405</v>
      </c>
      <c r="O5621" s="187">
        <f t="shared" si="683"/>
        <v>0</v>
      </c>
      <c r="P5621" s="59">
        <f t="shared" si="681"/>
        <v>100</v>
      </c>
    </row>
    <row r="5622" spans="1:16" s="2" customFormat="1" ht="14.25" customHeight="1" outlineLevel="2" x14ac:dyDescent="0.2">
      <c r="A5622" s="217">
        <f t="shared" si="673"/>
        <v>5619</v>
      </c>
      <c r="B5622" s="57" t="s">
        <v>8185</v>
      </c>
      <c r="C5622" s="58" t="s">
        <v>6234</v>
      </c>
      <c r="D5622" s="58" t="s">
        <v>2731</v>
      </c>
      <c r="E5622" s="58" t="s">
        <v>25</v>
      </c>
      <c r="F5622" s="58" t="s">
        <v>4858</v>
      </c>
      <c r="G5622" s="58" t="s">
        <v>89</v>
      </c>
      <c r="H5622" s="58" t="s">
        <v>8182</v>
      </c>
      <c r="I5622" s="58" t="s">
        <v>25</v>
      </c>
      <c r="J5622" s="58" t="s">
        <v>25</v>
      </c>
      <c r="K5622" s="57" t="s">
        <v>8186</v>
      </c>
      <c r="L5622" s="184">
        <v>0</v>
      </c>
      <c r="M5622" s="185">
        <v>3713</v>
      </c>
      <c r="N5622" s="186">
        <v>3713</v>
      </c>
      <c r="O5622" s="187">
        <f t="shared" si="683"/>
        <v>0</v>
      </c>
      <c r="P5622" s="59">
        <f t="shared" si="681"/>
        <v>100</v>
      </c>
    </row>
    <row r="5623" spans="1:16" s="2" customFormat="1" ht="14.25" customHeight="1" outlineLevel="2" x14ac:dyDescent="0.2">
      <c r="A5623" s="217">
        <f t="shared" si="673"/>
        <v>5620</v>
      </c>
      <c r="B5623" s="57" t="s">
        <v>8187</v>
      </c>
      <c r="C5623" s="58" t="s">
        <v>6234</v>
      </c>
      <c r="D5623" s="58" t="s">
        <v>2731</v>
      </c>
      <c r="E5623" s="58" t="s">
        <v>25</v>
      </c>
      <c r="F5623" s="58" t="s">
        <v>4858</v>
      </c>
      <c r="G5623" s="58" t="s">
        <v>89</v>
      </c>
      <c r="H5623" s="58" t="s">
        <v>8182</v>
      </c>
      <c r="I5623" s="58" t="s">
        <v>25</v>
      </c>
      <c r="J5623" s="58" t="s">
        <v>25</v>
      </c>
      <c r="K5623" s="57" t="s">
        <v>8188</v>
      </c>
      <c r="L5623" s="184">
        <v>0</v>
      </c>
      <c r="M5623" s="185">
        <v>1500</v>
      </c>
      <c r="N5623" s="186">
        <v>1500</v>
      </c>
      <c r="O5623" s="187">
        <f t="shared" si="683"/>
        <v>0</v>
      </c>
      <c r="P5623" s="59">
        <f t="shared" si="681"/>
        <v>100</v>
      </c>
    </row>
    <row r="5624" spans="1:16" s="2" customFormat="1" ht="14.25" customHeight="1" outlineLevel="2" x14ac:dyDescent="0.2">
      <c r="A5624" s="217">
        <f t="shared" si="673"/>
        <v>5621</v>
      </c>
      <c r="B5624" s="57" t="s">
        <v>8189</v>
      </c>
      <c r="C5624" s="58" t="s">
        <v>6234</v>
      </c>
      <c r="D5624" s="58" t="s">
        <v>2731</v>
      </c>
      <c r="E5624" s="58" t="s">
        <v>25</v>
      </c>
      <c r="F5624" s="58" t="s">
        <v>4858</v>
      </c>
      <c r="G5624" s="58" t="s">
        <v>3524</v>
      </c>
      <c r="H5624" s="58" t="s">
        <v>8182</v>
      </c>
      <c r="I5624" s="58" t="s">
        <v>25</v>
      </c>
      <c r="J5624" s="58" t="s">
        <v>25</v>
      </c>
      <c r="K5624" s="57" t="s">
        <v>8190</v>
      </c>
      <c r="L5624" s="184">
        <v>0</v>
      </c>
      <c r="M5624" s="185">
        <v>4750</v>
      </c>
      <c r="N5624" s="186">
        <v>4750</v>
      </c>
      <c r="O5624" s="187">
        <f t="shared" si="683"/>
        <v>0</v>
      </c>
      <c r="P5624" s="59">
        <f t="shared" si="681"/>
        <v>100</v>
      </c>
    </row>
    <row r="5625" spans="1:16" s="2" customFormat="1" ht="14.25" customHeight="1" outlineLevel="2" x14ac:dyDescent="0.2">
      <c r="A5625" s="217">
        <f t="shared" si="673"/>
        <v>5622</v>
      </c>
      <c r="B5625" s="57" t="s">
        <v>8191</v>
      </c>
      <c r="C5625" s="58" t="s">
        <v>6234</v>
      </c>
      <c r="D5625" s="58" t="s">
        <v>2731</v>
      </c>
      <c r="E5625" s="58" t="s">
        <v>25</v>
      </c>
      <c r="F5625" s="58" t="s">
        <v>4858</v>
      </c>
      <c r="G5625" s="58" t="s">
        <v>159</v>
      </c>
      <c r="H5625" s="58" t="s">
        <v>8182</v>
      </c>
      <c r="I5625" s="58" t="s">
        <v>25</v>
      </c>
      <c r="J5625" s="58" t="s">
        <v>25</v>
      </c>
      <c r="K5625" s="57" t="s">
        <v>8192</v>
      </c>
      <c r="L5625" s="184">
        <v>0</v>
      </c>
      <c r="M5625" s="185">
        <v>82</v>
      </c>
      <c r="N5625" s="186">
        <v>82</v>
      </c>
      <c r="O5625" s="187">
        <f t="shared" si="683"/>
        <v>0</v>
      </c>
      <c r="P5625" s="59">
        <f t="shared" si="681"/>
        <v>100</v>
      </c>
    </row>
    <row r="5626" spans="1:16" s="2" customFormat="1" ht="28.5" outlineLevel="1" x14ac:dyDescent="0.2">
      <c r="A5626" s="225">
        <f t="shared" si="673"/>
        <v>5623</v>
      </c>
      <c r="B5626" s="82" t="s">
        <v>8193</v>
      </c>
      <c r="C5626" s="61">
        <v>236650</v>
      </c>
      <c r="D5626" s="61">
        <v>2012</v>
      </c>
      <c r="E5626" s="61"/>
      <c r="F5626" s="61"/>
      <c r="G5626" s="61"/>
      <c r="H5626" s="137" t="s">
        <v>8194</v>
      </c>
      <c r="I5626" s="61"/>
      <c r="J5626" s="61"/>
      <c r="K5626" s="63"/>
      <c r="L5626" s="65">
        <f>SUM(L5627:L5633)</f>
        <v>3000</v>
      </c>
      <c r="M5626" s="65">
        <f t="shared" ref="M5626:O5626" si="684">SUM(M5627:M5633)</f>
        <v>6014</v>
      </c>
      <c r="N5626" s="65">
        <f t="shared" si="684"/>
        <v>6014</v>
      </c>
      <c r="O5626" s="66">
        <f t="shared" si="684"/>
        <v>0</v>
      </c>
      <c r="P5626" s="18">
        <f t="shared" si="681"/>
        <v>100</v>
      </c>
    </row>
    <row r="5627" spans="1:16" s="2" customFormat="1" ht="28.5" outlineLevel="2" x14ac:dyDescent="0.2">
      <c r="A5627" s="217">
        <f t="shared" si="673"/>
        <v>5624</v>
      </c>
      <c r="B5627" s="57" t="s">
        <v>8195</v>
      </c>
      <c r="C5627" s="58" t="s">
        <v>6234</v>
      </c>
      <c r="D5627" s="58" t="s">
        <v>2731</v>
      </c>
      <c r="E5627" s="58" t="s">
        <v>25</v>
      </c>
      <c r="F5627" s="58" t="s">
        <v>4863</v>
      </c>
      <c r="G5627" s="58" t="s">
        <v>221</v>
      </c>
      <c r="H5627" s="58" t="s">
        <v>8194</v>
      </c>
      <c r="I5627" s="58" t="s">
        <v>25</v>
      </c>
      <c r="J5627" s="58" t="s">
        <v>25</v>
      </c>
      <c r="K5627" s="57"/>
      <c r="L5627" s="184">
        <v>3000</v>
      </c>
      <c r="M5627" s="185">
        <v>0</v>
      </c>
      <c r="N5627" s="186">
        <v>0</v>
      </c>
      <c r="O5627" s="187">
        <f t="shared" ref="O5627:O5633" si="685">N5627-M5627</f>
        <v>0</v>
      </c>
      <c r="P5627" s="59" t="s">
        <v>8417</v>
      </c>
    </row>
    <row r="5628" spans="1:16" s="2" customFormat="1" ht="28.5" outlineLevel="2" x14ac:dyDescent="0.2">
      <c r="A5628" s="217">
        <f t="shared" si="673"/>
        <v>5625</v>
      </c>
      <c r="B5628" s="57" t="s">
        <v>8196</v>
      </c>
      <c r="C5628" s="58" t="s">
        <v>6234</v>
      </c>
      <c r="D5628" s="58" t="s">
        <v>2731</v>
      </c>
      <c r="E5628" s="58" t="s">
        <v>25</v>
      </c>
      <c r="F5628" s="58" t="s">
        <v>4858</v>
      </c>
      <c r="G5628" s="58" t="s">
        <v>89</v>
      </c>
      <c r="H5628" s="58" t="s">
        <v>8194</v>
      </c>
      <c r="I5628" s="58" t="s">
        <v>25</v>
      </c>
      <c r="J5628" s="58" t="s">
        <v>25</v>
      </c>
      <c r="K5628" s="57" t="s">
        <v>8197</v>
      </c>
      <c r="L5628" s="184">
        <v>0</v>
      </c>
      <c r="M5628" s="185">
        <v>177</v>
      </c>
      <c r="N5628" s="186">
        <v>177</v>
      </c>
      <c r="O5628" s="187">
        <f t="shared" si="685"/>
        <v>0</v>
      </c>
      <c r="P5628" s="59">
        <f t="shared" si="681"/>
        <v>100</v>
      </c>
    </row>
    <row r="5629" spans="1:16" s="2" customFormat="1" ht="14.25" customHeight="1" outlineLevel="2" x14ac:dyDescent="0.2">
      <c r="A5629" s="217">
        <f t="shared" si="673"/>
        <v>5626</v>
      </c>
      <c r="B5629" s="57" t="s">
        <v>8198</v>
      </c>
      <c r="C5629" s="58" t="s">
        <v>6234</v>
      </c>
      <c r="D5629" s="58" t="s">
        <v>2731</v>
      </c>
      <c r="E5629" s="58" t="s">
        <v>25</v>
      </c>
      <c r="F5629" s="58" t="s">
        <v>4858</v>
      </c>
      <c r="G5629" s="58" t="s">
        <v>89</v>
      </c>
      <c r="H5629" s="58" t="s">
        <v>8194</v>
      </c>
      <c r="I5629" s="58" t="s">
        <v>25</v>
      </c>
      <c r="J5629" s="58" t="s">
        <v>25</v>
      </c>
      <c r="K5629" s="57" t="s">
        <v>8199</v>
      </c>
      <c r="L5629" s="184">
        <v>0</v>
      </c>
      <c r="M5629" s="185">
        <v>45</v>
      </c>
      <c r="N5629" s="186">
        <v>45</v>
      </c>
      <c r="O5629" s="187">
        <f t="shared" si="685"/>
        <v>0</v>
      </c>
      <c r="P5629" s="59">
        <f t="shared" si="681"/>
        <v>100</v>
      </c>
    </row>
    <row r="5630" spans="1:16" s="2" customFormat="1" ht="28.5" outlineLevel="2" x14ac:dyDescent="0.2">
      <c r="A5630" s="217">
        <f t="shared" si="673"/>
        <v>5627</v>
      </c>
      <c r="B5630" s="57" t="s">
        <v>8200</v>
      </c>
      <c r="C5630" s="58" t="s">
        <v>6234</v>
      </c>
      <c r="D5630" s="58" t="s">
        <v>2731</v>
      </c>
      <c r="E5630" s="58" t="s">
        <v>25</v>
      </c>
      <c r="F5630" s="58" t="s">
        <v>4858</v>
      </c>
      <c r="G5630" s="58" t="s">
        <v>89</v>
      </c>
      <c r="H5630" s="58" t="s">
        <v>8194</v>
      </c>
      <c r="I5630" s="58" t="s">
        <v>25</v>
      </c>
      <c r="J5630" s="58" t="s">
        <v>25</v>
      </c>
      <c r="K5630" s="57" t="s">
        <v>8201</v>
      </c>
      <c r="L5630" s="184">
        <v>0</v>
      </c>
      <c r="M5630" s="185">
        <v>546</v>
      </c>
      <c r="N5630" s="186">
        <v>546</v>
      </c>
      <c r="O5630" s="187">
        <f t="shared" si="685"/>
        <v>0</v>
      </c>
      <c r="P5630" s="59">
        <f t="shared" si="681"/>
        <v>100</v>
      </c>
    </row>
    <row r="5631" spans="1:16" s="2" customFormat="1" ht="28.5" outlineLevel="2" x14ac:dyDescent="0.2">
      <c r="A5631" s="217">
        <f t="shared" si="673"/>
        <v>5628</v>
      </c>
      <c r="B5631" s="57" t="s">
        <v>8202</v>
      </c>
      <c r="C5631" s="58" t="s">
        <v>6234</v>
      </c>
      <c r="D5631" s="58" t="s">
        <v>2731</v>
      </c>
      <c r="E5631" s="58" t="s">
        <v>25</v>
      </c>
      <c r="F5631" s="58" t="s">
        <v>4858</v>
      </c>
      <c r="G5631" s="58" t="s">
        <v>89</v>
      </c>
      <c r="H5631" s="58" t="s">
        <v>8194</v>
      </c>
      <c r="I5631" s="58" t="s">
        <v>25</v>
      </c>
      <c r="J5631" s="58" t="s">
        <v>25</v>
      </c>
      <c r="K5631" s="57" t="s">
        <v>8203</v>
      </c>
      <c r="L5631" s="184">
        <v>0</v>
      </c>
      <c r="M5631" s="185">
        <v>184</v>
      </c>
      <c r="N5631" s="186">
        <v>184</v>
      </c>
      <c r="O5631" s="187">
        <f t="shared" si="685"/>
        <v>0</v>
      </c>
      <c r="P5631" s="59">
        <f t="shared" si="681"/>
        <v>100</v>
      </c>
    </row>
    <row r="5632" spans="1:16" s="2" customFormat="1" ht="28.5" outlineLevel="2" x14ac:dyDescent="0.2">
      <c r="A5632" s="217">
        <f t="shared" si="673"/>
        <v>5629</v>
      </c>
      <c r="B5632" s="57" t="s">
        <v>8204</v>
      </c>
      <c r="C5632" s="58" t="s">
        <v>6234</v>
      </c>
      <c r="D5632" s="58" t="s">
        <v>2731</v>
      </c>
      <c r="E5632" s="58" t="s">
        <v>25</v>
      </c>
      <c r="F5632" s="58" t="s">
        <v>4858</v>
      </c>
      <c r="G5632" s="58" t="s">
        <v>3524</v>
      </c>
      <c r="H5632" s="58" t="s">
        <v>8194</v>
      </c>
      <c r="I5632" s="58" t="s">
        <v>25</v>
      </c>
      <c r="J5632" s="58" t="s">
        <v>25</v>
      </c>
      <c r="K5632" s="57" t="s">
        <v>8205</v>
      </c>
      <c r="L5632" s="184">
        <v>0</v>
      </c>
      <c r="M5632" s="185">
        <v>4818</v>
      </c>
      <c r="N5632" s="186">
        <v>4818</v>
      </c>
      <c r="O5632" s="187">
        <f t="shared" si="685"/>
        <v>0</v>
      </c>
      <c r="P5632" s="59">
        <f t="shared" si="681"/>
        <v>100</v>
      </c>
    </row>
    <row r="5633" spans="1:16" s="2" customFormat="1" ht="28.5" outlineLevel="2" x14ac:dyDescent="0.2">
      <c r="A5633" s="217">
        <f t="shared" si="673"/>
        <v>5630</v>
      </c>
      <c r="B5633" s="57" t="s">
        <v>8206</v>
      </c>
      <c r="C5633" s="58" t="s">
        <v>6234</v>
      </c>
      <c r="D5633" s="58" t="s">
        <v>2731</v>
      </c>
      <c r="E5633" s="58" t="s">
        <v>25</v>
      </c>
      <c r="F5633" s="58" t="s">
        <v>4858</v>
      </c>
      <c r="G5633" s="58" t="s">
        <v>159</v>
      </c>
      <c r="H5633" s="58" t="s">
        <v>8194</v>
      </c>
      <c r="I5633" s="58" t="s">
        <v>25</v>
      </c>
      <c r="J5633" s="58" t="s">
        <v>25</v>
      </c>
      <c r="K5633" s="57" t="s">
        <v>8207</v>
      </c>
      <c r="L5633" s="184">
        <v>0</v>
      </c>
      <c r="M5633" s="185">
        <v>244</v>
      </c>
      <c r="N5633" s="186">
        <v>244</v>
      </c>
      <c r="O5633" s="187">
        <f t="shared" si="685"/>
        <v>0</v>
      </c>
      <c r="P5633" s="59">
        <f t="shared" si="681"/>
        <v>100</v>
      </c>
    </row>
    <row r="5634" spans="1:16" s="2" customFormat="1" ht="28.5" outlineLevel="1" x14ac:dyDescent="0.2">
      <c r="A5634" s="225">
        <f t="shared" si="673"/>
        <v>5631</v>
      </c>
      <c r="B5634" s="82" t="s">
        <v>8208</v>
      </c>
      <c r="C5634" s="61">
        <v>236650</v>
      </c>
      <c r="D5634" s="61">
        <v>2014</v>
      </c>
      <c r="E5634" s="61"/>
      <c r="F5634" s="61"/>
      <c r="G5634" s="61"/>
      <c r="H5634" s="135" t="s">
        <v>8209</v>
      </c>
      <c r="I5634" s="61"/>
      <c r="J5634" s="61"/>
      <c r="K5634" s="63"/>
      <c r="L5634" s="65">
        <f>SUM(L5635:L5635)</f>
        <v>7000</v>
      </c>
      <c r="M5634" s="65">
        <f t="shared" ref="M5634:O5634" si="686">SUM(M5635:M5635)</f>
        <v>0</v>
      </c>
      <c r="N5634" s="65">
        <f t="shared" si="686"/>
        <v>0</v>
      </c>
      <c r="O5634" s="66">
        <f t="shared" si="686"/>
        <v>0</v>
      </c>
      <c r="P5634" s="213" t="s">
        <v>8417</v>
      </c>
    </row>
    <row r="5635" spans="1:16" s="2" customFormat="1" ht="28.5" outlineLevel="2" x14ac:dyDescent="0.2">
      <c r="A5635" s="217">
        <f t="shared" si="673"/>
        <v>5632</v>
      </c>
      <c r="B5635" s="57" t="s">
        <v>8210</v>
      </c>
      <c r="C5635" s="58" t="s">
        <v>6234</v>
      </c>
      <c r="D5635" s="58" t="s">
        <v>2781</v>
      </c>
      <c r="E5635" s="58" t="s">
        <v>25</v>
      </c>
      <c r="F5635" s="58" t="s">
        <v>6655</v>
      </c>
      <c r="G5635" s="58" t="s">
        <v>221</v>
      </c>
      <c r="H5635" s="58" t="s">
        <v>8209</v>
      </c>
      <c r="I5635" s="58" t="s">
        <v>25</v>
      </c>
      <c r="J5635" s="58" t="s">
        <v>25</v>
      </c>
      <c r="K5635" s="57"/>
      <c r="L5635" s="184">
        <v>7000</v>
      </c>
      <c r="M5635" s="185">
        <v>0</v>
      </c>
      <c r="N5635" s="186">
        <v>0</v>
      </c>
      <c r="O5635" s="187">
        <f>N5635-M5635</f>
        <v>0</v>
      </c>
      <c r="P5635" s="59" t="s">
        <v>8417</v>
      </c>
    </row>
    <row r="5636" spans="1:16" s="2" customFormat="1" ht="28.5" outlineLevel="1" x14ac:dyDescent="0.2">
      <c r="A5636" s="225">
        <f t="shared" si="673"/>
        <v>5633</v>
      </c>
      <c r="B5636" s="82" t="s">
        <v>8211</v>
      </c>
      <c r="C5636" s="61">
        <v>236650</v>
      </c>
      <c r="D5636" s="61">
        <v>2014</v>
      </c>
      <c r="E5636" s="61"/>
      <c r="F5636" s="61"/>
      <c r="G5636" s="61"/>
      <c r="H5636" s="137" t="s">
        <v>5076</v>
      </c>
      <c r="I5636" s="61"/>
      <c r="J5636" s="61"/>
      <c r="K5636" s="63"/>
      <c r="L5636" s="65">
        <f>SUM(L5637:L5653)</f>
        <v>1000</v>
      </c>
      <c r="M5636" s="65">
        <f t="shared" ref="M5636:O5636" si="687">SUM(M5637:M5653)</f>
        <v>582</v>
      </c>
      <c r="N5636" s="65">
        <f t="shared" si="687"/>
        <v>484</v>
      </c>
      <c r="O5636" s="66">
        <f t="shared" si="687"/>
        <v>-98</v>
      </c>
      <c r="P5636" s="18">
        <f t="shared" si="681"/>
        <v>83.161512027491412</v>
      </c>
    </row>
    <row r="5637" spans="1:16" s="2" customFormat="1" ht="28.5" outlineLevel="2" x14ac:dyDescent="0.2">
      <c r="A5637" s="217">
        <f t="shared" si="673"/>
        <v>5634</v>
      </c>
      <c r="B5637" s="57" t="s">
        <v>8212</v>
      </c>
      <c r="C5637" s="58" t="s">
        <v>6234</v>
      </c>
      <c r="D5637" s="58" t="s">
        <v>2781</v>
      </c>
      <c r="E5637" s="58" t="s">
        <v>25</v>
      </c>
      <c r="F5637" s="58" t="s">
        <v>5072</v>
      </c>
      <c r="G5637" s="58" t="s">
        <v>221</v>
      </c>
      <c r="H5637" s="58" t="s">
        <v>5076</v>
      </c>
      <c r="I5637" s="58" t="s">
        <v>25</v>
      </c>
      <c r="J5637" s="58" t="s">
        <v>25</v>
      </c>
      <c r="K5637" s="57"/>
      <c r="L5637" s="184">
        <v>1000</v>
      </c>
      <c r="M5637" s="185">
        <v>97</v>
      </c>
      <c r="N5637" s="186">
        <v>0</v>
      </c>
      <c r="O5637" s="187">
        <f t="shared" ref="O5637:O5653" si="688">N5637-M5637</f>
        <v>-97</v>
      </c>
      <c r="P5637" s="59">
        <f t="shared" si="681"/>
        <v>0</v>
      </c>
    </row>
    <row r="5638" spans="1:16" s="2" customFormat="1" ht="28.5" outlineLevel="2" x14ac:dyDescent="0.2">
      <c r="A5638" s="217">
        <f t="shared" ref="A5638:A5701" si="689">A5637+1</f>
        <v>5635</v>
      </c>
      <c r="B5638" s="57" t="s">
        <v>8213</v>
      </c>
      <c r="C5638" s="58" t="s">
        <v>6234</v>
      </c>
      <c r="D5638" s="58" t="s">
        <v>2781</v>
      </c>
      <c r="E5638" s="58" t="s">
        <v>25</v>
      </c>
      <c r="F5638" s="58" t="s">
        <v>5072</v>
      </c>
      <c r="G5638" s="58" t="s">
        <v>89</v>
      </c>
      <c r="H5638" s="58" t="s">
        <v>5076</v>
      </c>
      <c r="I5638" s="58" t="s">
        <v>25</v>
      </c>
      <c r="J5638" s="58" t="s">
        <v>25</v>
      </c>
      <c r="K5638" s="57" t="s">
        <v>8214</v>
      </c>
      <c r="L5638" s="184">
        <v>0</v>
      </c>
      <c r="M5638" s="185">
        <v>17</v>
      </c>
      <c r="N5638" s="186">
        <v>17</v>
      </c>
      <c r="O5638" s="187">
        <f t="shared" si="688"/>
        <v>0</v>
      </c>
      <c r="P5638" s="59">
        <f t="shared" si="681"/>
        <v>100</v>
      </c>
    </row>
    <row r="5639" spans="1:16" s="2" customFormat="1" ht="28.5" outlineLevel="2" x14ac:dyDescent="0.2">
      <c r="A5639" s="217">
        <f t="shared" si="689"/>
        <v>5636</v>
      </c>
      <c r="B5639" s="57" t="s">
        <v>8215</v>
      </c>
      <c r="C5639" s="58" t="s">
        <v>6234</v>
      </c>
      <c r="D5639" s="58" t="s">
        <v>2781</v>
      </c>
      <c r="E5639" s="58" t="s">
        <v>25</v>
      </c>
      <c r="F5639" s="58" t="s">
        <v>5072</v>
      </c>
      <c r="G5639" s="58" t="s">
        <v>159</v>
      </c>
      <c r="H5639" s="58" t="s">
        <v>5076</v>
      </c>
      <c r="I5639" s="58" t="s">
        <v>25</v>
      </c>
      <c r="J5639" s="58" t="s">
        <v>25</v>
      </c>
      <c r="K5639" s="57" t="s">
        <v>8216</v>
      </c>
      <c r="L5639" s="184">
        <v>0</v>
      </c>
      <c r="M5639" s="185">
        <v>41</v>
      </c>
      <c r="N5639" s="186">
        <v>41</v>
      </c>
      <c r="O5639" s="187">
        <f t="shared" si="688"/>
        <v>0</v>
      </c>
      <c r="P5639" s="59">
        <f t="shared" si="681"/>
        <v>100</v>
      </c>
    </row>
    <row r="5640" spans="1:16" s="2" customFormat="1" ht="14.25" customHeight="1" outlineLevel="2" x14ac:dyDescent="0.2">
      <c r="A5640" s="217">
        <f t="shared" si="689"/>
        <v>5637</v>
      </c>
      <c r="B5640" s="57" t="s">
        <v>8217</v>
      </c>
      <c r="C5640" s="58" t="s">
        <v>6234</v>
      </c>
      <c r="D5640" s="58" t="s">
        <v>2781</v>
      </c>
      <c r="E5640" s="58" t="s">
        <v>25</v>
      </c>
      <c r="F5640" s="58" t="s">
        <v>5072</v>
      </c>
      <c r="G5640" s="58" t="s">
        <v>86</v>
      </c>
      <c r="H5640" s="58" t="s">
        <v>5076</v>
      </c>
      <c r="I5640" s="58" t="s">
        <v>25</v>
      </c>
      <c r="J5640" s="58" t="s">
        <v>25</v>
      </c>
      <c r="K5640" s="57" t="s">
        <v>8218</v>
      </c>
      <c r="L5640" s="184">
        <v>0</v>
      </c>
      <c r="M5640" s="185">
        <v>13</v>
      </c>
      <c r="N5640" s="186">
        <v>13</v>
      </c>
      <c r="O5640" s="187">
        <f t="shared" si="688"/>
        <v>0</v>
      </c>
      <c r="P5640" s="59">
        <f t="shared" si="681"/>
        <v>100</v>
      </c>
    </row>
    <row r="5641" spans="1:16" s="2" customFormat="1" ht="28.5" outlineLevel="2" x14ac:dyDescent="0.2">
      <c r="A5641" s="217">
        <f t="shared" si="689"/>
        <v>5638</v>
      </c>
      <c r="B5641" s="57" t="s">
        <v>8219</v>
      </c>
      <c r="C5641" s="58" t="s">
        <v>6234</v>
      </c>
      <c r="D5641" s="58" t="s">
        <v>2781</v>
      </c>
      <c r="E5641" s="58" t="s">
        <v>25</v>
      </c>
      <c r="F5641" s="58" t="s">
        <v>5072</v>
      </c>
      <c r="G5641" s="58" t="s">
        <v>86</v>
      </c>
      <c r="H5641" s="58" t="s">
        <v>5076</v>
      </c>
      <c r="I5641" s="58" t="s">
        <v>25</v>
      </c>
      <c r="J5641" s="58" t="s">
        <v>25</v>
      </c>
      <c r="K5641" s="57" t="s">
        <v>8220</v>
      </c>
      <c r="L5641" s="184">
        <v>0</v>
      </c>
      <c r="M5641" s="185">
        <v>42</v>
      </c>
      <c r="N5641" s="186">
        <v>42</v>
      </c>
      <c r="O5641" s="187">
        <f t="shared" si="688"/>
        <v>0</v>
      </c>
      <c r="P5641" s="59">
        <f t="shared" si="681"/>
        <v>100</v>
      </c>
    </row>
    <row r="5642" spans="1:16" s="2" customFormat="1" ht="28.5" outlineLevel="2" x14ac:dyDescent="0.2">
      <c r="A5642" s="217">
        <f t="shared" si="689"/>
        <v>5639</v>
      </c>
      <c r="B5642" s="57" t="s">
        <v>8221</v>
      </c>
      <c r="C5642" s="58" t="s">
        <v>6234</v>
      </c>
      <c r="D5642" s="58" t="s">
        <v>2781</v>
      </c>
      <c r="E5642" s="58" t="s">
        <v>25</v>
      </c>
      <c r="F5642" s="58" t="s">
        <v>5072</v>
      </c>
      <c r="G5642" s="58" t="s">
        <v>86</v>
      </c>
      <c r="H5642" s="58" t="s">
        <v>5076</v>
      </c>
      <c r="I5642" s="58" t="s">
        <v>25</v>
      </c>
      <c r="J5642" s="58" t="s">
        <v>25</v>
      </c>
      <c r="K5642" s="57" t="s">
        <v>8222</v>
      </c>
      <c r="L5642" s="184">
        <v>0</v>
      </c>
      <c r="M5642" s="185">
        <v>14</v>
      </c>
      <c r="N5642" s="186">
        <v>14</v>
      </c>
      <c r="O5642" s="187">
        <f t="shared" si="688"/>
        <v>0</v>
      </c>
      <c r="P5642" s="59">
        <f t="shared" si="681"/>
        <v>100</v>
      </c>
    </row>
    <row r="5643" spans="1:16" s="2" customFormat="1" ht="28.5" outlineLevel="2" x14ac:dyDescent="0.2">
      <c r="A5643" s="217">
        <f t="shared" si="689"/>
        <v>5640</v>
      </c>
      <c r="B5643" s="57" t="s">
        <v>8223</v>
      </c>
      <c r="C5643" s="58" t="s">
        <v>6234</v>
      </c>
      <c r="D5643" s="58" t="s">
        <v>2781</v>
      </c>
      <c r="E5643" s="58" t="s">
        <v>25</v>
      </c>
      <c r="F5643" s="58" t="s">
        <v>5072</v>
      </c>
      <c r="G5643" s="58" t="s">
        <v>86</v>
      </c>
      <c r="H5643" s="58" t="s">
        <v>5076</v>
      </c>
      <c r="I5643" s="58" t="s">
        <v>25</v>
      </c>
      <c r="J5643" s="58" t="s">
        <v>25</v>
      </c>
      <c r="K5643" s="57" t="s">
        <v>8224</v>
      </c>
      <c r="L5643" s="184">
        <v>0</v>
      </c>
      <c r="M5643" s="185">
        <v>21</v>
      </c>
      <c r="N5643" s="186">
        <v>20</v>
      </c>
      <c r="O5643" s="187">
        <f t="shared" si="688"/>
        <v>-1</v>
      </c>
      <c r="P5643" s="59">
        <f t="shared" si="681"/>
        <v>95.238095238095227</v>
      </c>
    </row>
    <row r="5644" spans="1:16" s="2" customFormat="1" ht="28.5" outlineLevel="2" x14ac:dyDescent="0.2">
      <c r="A5644" s="217">
        <f t="shared" si="689"/>
        <v>5641</v>
      </c>
      <c r="B5644" s="57" t="s">
        <v>8225</v>
      </c>
      <c r="C5644" s="58" t="s">
        <v>6234</v>
      </c>
      <c r="D5644" s="58" t="s">
        <v>2781</v>
      </c>
      <c r="E5644" s="58" t="s">
        <v>25</v>
      </c>
      <c r="F5644" s="58" t="s">
        <v>5072</v>
      </c>
      <c r="G5644" s="58" t="s">
        <v>86</v>
      </c>
      <c r="H5644" s="58" t="s">
        <v>5076</v>
      </c>
      <c r="I5644" s="58" t="s">
        <v>25</v>
      </c>
      <c r="J5644" s="58" t="s">
        <v>25</v>
      </c>
      <c r="K5644" s="57" t="s">
        <v>8226</v>
      </c>
      <c r="L5644" s="184">
        <v>0</v>
      </c>
      <c r="M5644" s="185">
        <v>21</v>
      </c>
      <c r="N5644" s="186">
        <v>21</v>
      </c>
      <c r="O5644" s="187">
        <f t="shared" si="688"/>
        <v>0</v>
      </c>
      <c r="P5644" s="59">
        <f t="shared" si="681"/>
        <v>100</v>
      </c>
    </row>
    <row r="5645" spans="1:16" s="2" customFormat="1" ht="28.5" outlineLevel="2" x14ac:dyDescent="0.2">
      <c r="A5645" s="217">
        <f t="shared" si="689"/>
        <v>5642</v>
      </c>
      <c r="B5645" s="57" t="s">
        <v>8227</v>
      </c>
      <c r="C5645" s="58" t="s">
        <v>6234</v>
      </c>
      <c r="D5645" s="58" t="s">
        <v>2781</v>
      </c>
      <c r="E5645" s="58" t="s">
        <v>25</v>
      </c>
      <c r="F5645" s="58" t="s">
        <v>5072</v>
      </c>
      <c r="G5645" s="58" t="s">
        <v>86</v>
      </c>
      <c r="H5645" s="58" t="s">
        <v>5076</v>
      </c>
      <c r="I5645" s="58" t="s">
        <v>25</v>
      </c>
      <c r="J5645" s="58" t="s">
        <v>25</v>
      </c>
      <c r="K5645" s="57" t="s">
        <v>8228</v>
      </c>
      <c r="L5645" s="184">
        <v>0</v>
      </c>
      <c r="M5645" s="185">
        <v>36</v>
      </c>
      <c r="N5645" s="186">
        <v>36</v>
      </c>
      <c r="O5645" s="187">
        <f t="shared" si="688"/>
        <v>0</v>
      </c>
      <c r="P5645" s="59">
        <f t="shared" si="681"/>
        <v>100</v>
      </c>
    </row>
    <row r="5646" spans="1:16" s="2" customFormat="1" ht="28.5" outlineLevel="2" x14ac:dyDescent="0.2">
      <c r="A5646" s="217">
        <f t="shared" si="689"/>
        <v>5643</v>
      </c>
      <c r="B5646" s="57" t="s">
        <v>8229</v>
      </c>
      <c r="C5646" s="58" t="s">
        <v>6234</v>
      </c>
      <c r="D5646" s="58" t="s">
        <v>2781</v>
      </c>
      <c r="E5646" s="58" t="s">
        <v>25</v>
      </c>
      <c r="F5646" s="58" t="s">
        <v>5072</v>
      </c>
      <c r="G5646" s="58" t="s">
        <v>86</v>
      </c>
      <c r="H5646" s="58" t="s">
        <v>5076</v>
      </c>
      <c r="I5646" s="58" t="s">
        <v>25</v>
      </c>
      <c r="J5646" s="58" t="s">
        <v>25</v>
      </c>
      <c r="K5646" s="57" t="s">
        <v>8230</v>
      </c>
      <c r="L5646" s="184">
        <v>0</v>
      </c>
      <c r="M5646" s="185">
        <v>10</v>
      </c>
      <c r="N5646" s="186">
        <v>10</v>
      </c>
      <c r="O5646" s="187">
        <f t="shared" si="688"/>
        <v>0</v>
      </c>
      <c r="P5646" s="59">
        <f t="shared" si="681"/>
        <v>100</v>
      </c>
    </row>
    <row r="5647" spans="1:16" s="2" customFormat="1" ht="28.5" outlineLevel="2" x14ac:dyDescent="0.2">
      <c r="A5647" s="217">
        <f t="shared" si="689"/>
        <v>5644</v>
      </c>
      <c r="B5647" s="57" t="s">
        <v>8231</v>
      </c>
      <c r="C5647" s="58" t="s">
        <v>6234</v>
      </c>
      <c r="D5647" s="58" t="s">
        <v>2781</v>
      </c>
      <c r="E5647" s="58" t="s">
        <v>25</v>
      </c>
      <c r="F5647" s="58" t="s">
        <v>5072</v>
      </c>
      <c r="G5647" s="58" t="s">
        <v>86</v>
      </c>
      <c r="H5647" s="58" t="s">
        <v>5076</v>
      </c>
      <c r="I5647" s="58" t="s">
        <v>25</v>
      </c>
      <c r="J5647" s="58" t="s">
        <v>25</v>
      </c>
      <c r="K5647" s="57" t="s">
        <v>8232</v>
      </c>
      <c r="L5647" s="184">
        <v>0</v>
      </c>
      <c r="M5647" s="185">
        <v>81</v>
      </c>
      <c r="N5647" s="186">
        <v>81</v>
      </c>
      <c r="O5647" s="187">
        <f t="shared" si="688"/>
        <v>0</v>
      </c>
      <c r="P5647" s="59">
        <f t="shared" si="681"/>
        <v>100</v>
      </c>
    </row>
    <row r="5648" spans="1:16" s="2" customFormat="1" ht="28.5" outlineLevel="2" x14ac:dyDescent="0.2">
      <c r="A5648" s="217">
        <f t="shared" si="689"/>
        <v>5645</v>
      </c>
      <c r="B5648" s="57" t="s">
        <v>8233</v>
      </c>
      <c r="C5648" s="58" t="s">
        <v>6234</v>
      </c>
      <c r="D5648" s="58" t="s">
        <v>2781</v>
      </c>
      <c r="E5648" s="58" t="s">
        <v>25</v>
      </c>
      <c r="F5648" s="58" t="s">
        <v>5072</v>
      </c>
      <c r="G5648" s="58" t="s">
        <v>764</v>
      </c>
      <c r="H5648" s="58" t="s">
        <v>5076</v>
      </c>
      <c r="I5648" s="58" t="s">
        <v>25</v>
      </c>
      <c r="J5648" s="58" t="s">
        <v>25</v>
      </c>
      <c r="K5648" s="57" t="s">
        <v>8234</v>
      </c>
      <c r="L5648" s="184">
        <v>0</v>
      </c>
      <c r="M5648" s="185">
        <v>48</v>
      </c>
      <c r="N5648" s="186">
        <v>48</v>
      </c>
      <c r="O5648" s="187">
        <f t="shared" si="688"/>
        <v>0</v>
      </c>
      <c r="P5648" s="59">
        <f t="shared" si="681"/>
        <v>100</v>
      </c>
    </row>
    <row r="5649" spans="1:16" s="2" customFormat="1" ht="28.5" outlineLevel="2" x14ac:dyDescent="0.2">
      <c r="A5649" s="217">
        <f t="shared" si="689"/>
        <v>5646</v>
      </c>
      <c r="B5649" s="57" t="s">
        <v>8235</v>
      </c>
      <c r="C5649" s="58" t="s">
        <v>6234</v>
      </c>
      <c r="D5649" s="58" t="s">
        <v>2781</v>
      </c>
      <c r="E5649" s="58" t="s">
        <v>2791</v>
      </c>
      <c r="F5649" s="58" t="s">
        <v>5072</v>
      </c>
      <c r="G5649" s="58" t="s">
        <v>103</v>
      </c>
      <c r="H5649" s="58" t="s">
        <v>5076</v>
      </c>
      <c r="I5649" s="58" t="s">
        <v>25</v>
      </c>
      <c r="J5649" s="58" t="s">
        <v>25</v>
      </c>
      <c r="K5649" s="57" t="s">
        <v>8236</v>
      </c>
      <c r="L5649" s="184">
        <v>0</v>
      </c>
      <c r="M5649" s="185">
        <v>2</v>
      </c>
      <c r="N5649" s="186">
        <v>2</v>
      </c>
      <c r="O5649" s="187">
        <f t="shared" si="688"/>
        <v>0</v>
      </c>
      <c r="P5649" s="59">
        <f t="shared" si="681"/>
        <v>100</v>
      </c>
    </row>
    <row r="5650" spans="1:16" s="2" customFormat="1" ht="14.25" customHeight="1" outlineLevel="2" x14ac:dyDescent="0.2">
      <c r="A5650" s="217">
        <f t="shared" si="689"/>
        <v>5647</v>
      </c>
      <c r="B5650" s="57" t="s">
        <v>8237</v>
      </c>
      <c r="C5650" s="58" t="s">
        <v>6234</v>
      </c>
      <c r="D5650" s="58" t="s">
        <v>2781</v>
      </c>
      <c r="E5650" s="58" t="s">
        <v>2791</v>
      </c>
      <c r="F5650" s="58" t="s">
        <v>5072</v>
      </c>
      <c r="G5650" s="58" t="s">
        <v>103</v>
      </c>
      <c r="H5650" s="58" t="s">
        <v>5076</v>
      </c>
      <c r="I5650" s="58" t="s">
        <v>25</v>
      </c>
      <c r="J5650" s="58" t="s">
        <v>25</v>
      </c>
      <c r="K5650" s="57" t="s">
        <v>8238</v>
      </c>
      <c r="L5650" s="184">
        <v>0</v>
      </c>
      <c r="M5650" s="185">
        <v>24</v>
      </c>
      <c r="N5650" s="186">
        <v>24</v>
      </c>
      <c r="O5650" s="187">
        <f t="shared" si="688"/>
        <v>0</v>
      </c>
      <c r="P5650" s="59">
        <f t="shared" si="681"/>
        <v>100</v>
      </c>
    </row>
    <row r="5651" spans="1:16" s="2" customFormat="1" ht="14.25" customHeight="1" outlineLevel="2" x14ac:dyDescent="0.2">
      <c r="A5651" s="217">
        <f t="shared" si="689"/>
        <v>5648</v>
      </c>
      <c r="B5651" s="57" t="s">
        <v>8239</v>
      </c>
      <c r="C5651" s="58" t="s">
        <v>6234</v>
      </c>
      <c r="D5651" s="58" t="s">
        <v>2781</v>
      </c>
      <c r="E5651" s="58" t="s">
        <v>128</v>
      </c>
      <c r="F5651" s="58" t="s">
        <v>5072</v>
      </c>
      <c r="G5651" s="58" t="s">
        <v>103</v>
      </c>
      <c r="H5651" s="58" t="s">
        <v>5076</v>
      </c>
      <c r="I5651" s="58" t="s">
        <v>25</v>
      </c>
      <c r="J5651" s="58" t="s">
        <v>25</v>
      </c>
      <c r="K5651" s="57" t="s">
        <v>8240</v>
      </c>
      <c r="L5651" s="184">
        <v>0</v>
      </c>
      <c r="M5651" s="185">
        <v>9</v>
      </c>
      <c r="N5651" s="186">
        <v>9</v>
      </c>
      <c r="O5651" s="187">
        <f t="shared" si="688"/>
        <v>0</v>
      </c>
      <c r="P5651" s="59">
        <f t="shared" si="681"/>
        <v>100</v>
      </c>
    </row>
    <row r="5652" spans="1:16" s="2" customFormat="1" ht="28.5" outlineLevel="2" x14ac:dyDescent="0.2">
      <c r="A5652" s="217">
        <f t="shared" si="689"/>
        <v>5649</v>
      </c>
      <c r="B5652" s="57" t="s">
        <v>8241</v>
      </c>
      <c r="C5652" s="58" t="s">
        <v>6234</v>
      </c>
      <c r="D5652" s="58" t="s">
        <v>2781</v>
      </c>
      <c r="E5652" s="58" t="s">
        <v>7554</v>
      </c>
      <c r="F5652" s="58" t="s">
        <v>5072</v>
      </c>
      <c r="G5652" s="58" t="s">
        <v>103</v>
      </c>
      <c r="H5652" s="58" t="s">
        <v>5076</v>
      </c>
      <c r="I5652" s="58" t="s">
        <v>25</v>
      </c>
      <c r="J5652" s="58" t="s">
        <v>25</v>
      </c>
      <c r="K5652" s="57" t="s">
        <v>8242</v>
      </c>
      <c r="L5652" s="184">
        <v>0</v>
      </c>
      <c r="M5652" s="185">
        <v>53</v>
      </c>
      <c r="N5652" s="186">
        <v>53</v>
      </c>
      <c r="O5652" s="187">
        <f t="shared" si="688"/>
        <v>0</v>
      </c>
      <c r="P5652" s="59">
        <f t="shared" si="681"/>
        <v>100</v>
      </c>
    </row>
    <row r="5653" spans="1:16" s="2" customFormat="1" ht="28.5" outlineLevel="2" x14ac:dyDescent="0.2">
      <c r="A5653" s="217">
        <f t="shared" si="689"/>
        <v>5650</v>
      </c>
      <c r="B5653" s="57" t="s">
        <v>8243</v>
      </c>
      <c r="C5653" s="58" t="s">
        <v>6234</v>
      </c>
      <c r="D5653" s="58" t="s">
        <v>2781</v>
      </c>
      <c r="E5653" s="58" t="s">
        <v>2112</v>
      </c>
      <c r="F5653" s="58" t="s">
        <v>5072</v>
      </c>
      <c r="G5653" s="58" t="s">
        <v>103</v>
      </c>
      <c r="H5653" s="58" t="s">
        <v>5076</v>
      </c>
      <c r="I5653" s="58" t="s">
        <v>25</v>
      </c>
      <c r="J5653" s="58" t="s">
        <v>25</v>
      </c>
      <c r="K5653" s="57" t="s">
        <v>8244</v>
      </c>
      <c r="L5653" s="184">
        <v>0</v>
      </c>
      <c r="M5653" s="185">
        <v>53</v>
      </c>
      <c r="N5653" s="186">
        <v>53</v>
      </c>
      <c r="O5653" s="187">
        <f t="shared" si="688"/>
        <v>0</v>
      </c>
      <c r="P5653" s="59">
        <f t="shared" si="681"/>
        <v>100</v>
      </c>
    </row>
    <row r="5654" spans="1:16" s="2" customFormat="1" ht="28.5" outlineLevel="1" x14ac:dyDescent="0.2">
      <c r="A5654" s="225">
        <f t="shared" si="689"/>
        <v>5651</v>
      </c>
      <c r="B5654" s="82" t="s">
        <v>8245</v>
      </c>
      <c r="C5654" s="61">
        <v>236650</v>
      </c>
      <c r="D5654" s="61">
        <v>2014</v>
      </c>
      <c r="E5654" s="61"/>
      <c r="F5654" s="61"/>
      <c r="G5654" s="61"/>
      <c r="H5654" s="135" t="s">
        <v>8246</v>
      </c>
      <c r="I5654" s="61"/>
      <c r="J5654" s="61"/>
      <c r="K5654" s="63"/>
      <c r="L5654" s="65">
        <f>SUM(L5655:L5671)</f>
        <v>1000</v>
      </c>
      <c r="M5654" s="65">
        <f t="shared" ref="M5654:O5654" si="690">SUM(M5655:M5671)</f>
        <v>807</v>
      </c>
      <c r="N5654" s="65">
        <f t="shared" si="690"/>
        <v>692</v>
      </c>
      <c r="O5654" s="66">
        <f t="shared" si="690"/>
        <v>-115</v>
      </c>
      <c r="P5654" s="18">
        <f t="shared" si="681"/>
        <v>85.749690210656752</v>
      </c>
    </row>
    <row r="5655" spans="1:16" s="2" customFormat="1" ht="28.5" outlineLevel="2" x14ac:dyDescent="0.2">
      <c r="A5655" s="217">
        <f t="shared" si="689"/>
        <v>5652</v>
      </c>
      <c r="B5655" s="57" t="s">
        <v>8247</v>
      </c>
      <c r="C5655" s="58" t="s">
        <v>6234</v>
      </c>
      <c r="D5655" s="58" t="s">
        <v>2781</v>
      </c>
      <c r="E5655" s="58" t="s">
        <v>25</v>
      </c>
      <c r="F5655" s="58" t="s">
        <v>5069</v>
      </c>
      <c r="G5655" s="58" t="s">
        <v>221</v>
      </c>
      <c r="H5655" s="58" t="s">
        <v>8246</v>
      </c>
      <c r="I5655" s="58" t="s">
        <v>25</v>
      </c>
      <c r="J5655" s="58" t="s">
        <v>25</v>
      </c>
      <c r="K5655" s="57"/>
      <c r="L5655" s="184">
        <v>1000</v>
      </c>
      <c r="M5655" s="185">
        <v>31</v>
      </c>
      <c r="N5655" s="186">
        <v>0</v>
      </c>
      <c r="O5655" s="187">
        <f t="shared" ref="O5655:O5671" si="691">N5655-M5655</f>
        <v>-31</v>
      </c>
      <c r="P5655" s="59">
        <f t="shared" si="681"/>
        <v>0</v>
      </c>
    </row>
    <row r="5656" spans="1:16" s="2" customFormat="1" ht="14.25" customHeight="1" outlineLevel="2" x14ac:dyDescent="0.2">
      <c r="A5656" s="217">
        <f t="shared" si="689"/>
        <v>5653</v>
      </c>
      <c r="B5656" s="57" t="s">
        <v>8558</v>
      </c>
      <c r="C5656" s="58" t="s">
        <v>6234</v>
      </c>
      <c r="D5656" s="58" t="s">
        <v>2781</v>
      </c>
      <c r="E5656" s="58" t="s">
        <v>25</v>
      </c>
      <c r="F5656" s="58" t="s">
        <v>5069</v>
      </c>
      <c r="G5656" s="58" t="s">
        <v>809</v>
      </c>
      <c r="H5656" s="58" t="s">
        <v>8246</v>
      </c>
      <c r="I5656" s="58" t="s">
        <v>25</v>
      </c>
      <c r="J5656" s="58" t="s">
        <v>25</v>
      </c>
      <c r="K5656" s="57" t="s">
        <v>8248</v>
      </c>
      <c r="L5656" s="184">
        <v>0</v>
      </c>
      <c r="M5656" s="185">
        <v>40</v>
      </c>
      <c r="N5656" s="186">
        <v>40</v>
      </c>
      <c r="O5656" s="187">
        <f t="shared" si="691"/>
        <v>0</v>
      </c>
      <c r="P5656" s="59">
        <f t="shared" si="681"/>
        <v>100</v>
      </c>
    </row>
    <row r="5657" spans="1:16" s="2" customFormat="1" ht="14.25" customHeight="1" outlineLevel="2" x14ac:dyDescent="0.2">
      <c r="A5657" s="217">
        <f t="shared" si="689"/>
        <v>5654</v>
      </c>
      <c r="B5657" s="57" t="s">
        <v>8559</v>
      </c>
      <c r="C5657" s="58" t="s">
        <v>6234</v>
      </c>
      <c r="D5657" s="58" t="s">
        <v>2781</v>
      </c>
      <c r="E5657" s="58" t="s">
        <v>25</v>
      </c>
      <c r="F5657" s="58" t="s">
        <v>5069</v>
      </c>
      <c r="G5657" s="58" t="s">
        <v>809</v>
      </c>
      <c r="H5657" s="58" t="s">
        <v>8246</v>
      </c>
      <c r="I5657" s="58" t="s">
        <v>25</v>
      </c>
      <c r="J5657" s="58" t="s">
        <v>25</v>
      </c>
      <c r="K5657" s="57" t="s">
        <v>8249</v>
      </c>
      <c r="L5657" s="184">
        <v>0</v>
      </c>
      <c r="M5657" s="185">
        <v>59</v>
      </c>
      <c r="N5657" s="186">
        <v>59</v>
      </c>
      <c r="O5657" s="187">
        <f t="shared" si="691"/>
        <v>0</v>
      </c>
      <c r="P5657" s="59">
        <f t="shared" si="681"/>
        <v>100</v>
      </c>
    </row>
    <row r="5658" spans="1:16" s="2" customFormat="1" ht="28.5" outlineLevel="2" x14ac:dyDescent="0.2">
      <c r="A5658" s="217">
        <f t="shared" si="689"/>
        <v>5655</v>
      </c>
      <c r="B5658" s="57" t="s">
        <v>8560</v>
      </c>
      <c r="C5658" s="58" t="s">
        <v>6234</v>
      </c>
      <c r="D5658" s="58" t="s">
        <v>2781</v>
      </c>
      <c r="E5658" s="58" t="s">
        <v>25</v>
      </c>
      <c r="F5658" s="58" t="s">
        <v>5069</v>
      </c>
      <c r="G5658" s="58" t="s">
        <v>809</v>
      </c>
      <c r="H5658" s="58" t="s">
        <v>8246</v>
      </c>
      <c r="I5658" s="58" t="s">
        <v>25</v>
      </c>
      <c r="J5658" s="58" t="s">
        <v>25</v>
      </c>
      <c r="K5658" s="57" t="s">
        <v>8250</v>
      </c>
      <c r="L5658" s="184">
        <v>0</v>
      </c>
      <c r="M5658" s="185">
        <v>50</v>
      </c>
      <c r="N5658" s="186">
        <v>50</v>
      </c>
      <c r="O5658" s="187">
        <f t="shared" si="691"/>
        <v>0</v>
      </c>
      <c r="P5658" s="59">
        <f t="shared" si="681"/>
        <v>100</v>
      </c>
    </row>
    <row r="5659" spans="1:16" s="2" customFormat="1" ht="14.25" customHeight="1" outlineLevel="2" x14ac:dyDescent="0.2">
      <c r="A5659" s="217">
        <f t="shared" si="689"/>
        <v>5656</v>
      </c>
      <c r="B5659" s="57" t="s">
        <v>8561</v>
      </c>
      <c r="C5659" s="58" t="s">
        <v>6234</v>
      </c>
      <c r="D5659" s="58" t="s">
        <v>2781</v>
      </c>
      <c r="E5659" s="58" t="s">
        <v>25</v>
      </c>
      <c r="F5659" s="58" t="s">
        <v>5069</v>
      </c>
      <c r="G5659" s="58" t="s">
        <v>809</v>
      </c>
      <c r="H5659" s="58" t="s">
        <v>8246</v>
      </c>
      <c r="I5659" s="58" t="s">
        <v>25</v>
      </c>
      <c r="J5659" s="58" t="s">
        <v>25</v>
      </c>
      <c r="K5659" s="57" t="s">
        <v>8251</v>
      </c>
      <c r="L5659" s="184">
        <v>0</v>
      </c>
      <c r="M5659" s="185">
        <v>56</v>
      </c>
      <c r="N5659" s="186">
        <v>32</v>
      </c>
      <c r="O5659" s="187">
        <f t="shared" si="691"/>
        <v>-24</v>
      </c>
      <c r="P5659" s="59">
        <f t="shared" si="681"/>
        <v>57.142857142857139</v>
      </c>
    </row>
    <row r="5660" spans="1:16" s="2" customFormat="1" ht="28.5" outlineLevel="2" x14ac:dyDescent="0.2">
      <c r="A5660" s="217">
        <f t="shared" si="689"/>
        <v>5657</v>
      </c>
      <c r="B5660" s="57" t="s">
        <v>8562</v>
      </c>
      <c r="C5660" s="58" t="s">
        <v>6234</v>
      </c>
      <c r="D5660" s="58" t="s">
        <v>2781</v>
      </c>
      <c r="E5660" s="58" t="s">
        <v>25</v>
      </c>
      <c r="F5660" s="58" t="s">
        <v>5069</v>
      </c>
      <c r="G5660" s="58" t="s">
        <v>809</v>
      </c>
      <c r="H5660" s="58" t="s">
        <v>8246</v>
      </c>
      <c r="I5660" s="58" t="s">
        <v>25</v>
      </c>
      <c r="J5660" s="58" t="s">
        <v>25</v>
      </c>
      <c r="K5660" s="57" t="s">
        <v>8252</v>
      </c>
      <c r="L5660" s="184">
        <v>0</v>
      </c>
      <c r="M5660" s="185">
        <v>59</v>
      </c>
      <c r="N5660" s="186">
        <v>59</v>
      </c>
      <c r="O5660" s="187">
        <f t="shared" si="691"/>
        <v>0</v>
      </c>
      <c r="P5660" s="59">
        <f t="shared" si="681"/>
        <v>100</v>
      </c>
    </row>
    <row r="5661" spans="1:16" s="2" customFormat="1" ht="28.5" outlineLevel="2" x14ac:dyDescent="0.2">
      <c r="A5661" s="217">
        <f t="shared" si="689"/>
        <v>5658</v>
      </c>
      <c r="B5661" s="57" t="s">
        <v>8253</v>
      </c>
      <c r="C5661" s="58" t="s">
        <v>6234</v>
      </c>
      <c r="D5661" s="58" t="s">
        <v>2781</v>
      </c>
      <c r="E5661" s="58" t="s">
        <v>25</v>
      </c>
      <c r="F5661" s="58" t="s">
        <v>5069</v>
      </c>
      <c r="G5661" s="58" t="s">
        <v>89</v>
      </c>
      <c r="H5661" s="58" t="s">
        <v>8246</v>
      </c>
      <c r="I5661" s="58" t="s">
        <v>25</v>
      </c>
      <c r="J5661" s="58" t="s">
        <v>25</v>
      </c>
      <c r="K5661" s="57" t="s">
        <v>8254</v>
      </c>
      <c r="L5661" s="184">
        <v>0</v>
      </c>
      <c r="M5661" s="185">
        <v>60</v>
      </c>
      <c r="N5661" s="186">
        <v>0</v>
      </c>
      <c r="O5661" s="187">
        <f t="shared" si="691"/>
        <v>-60</v>
      </c>
      <c r="P5661" s="59">
        <f t="shared" si="681"/>
        <v>0</v>
      </c>
    </row>
    <row r="5662" spans="1:16" s="2" customFormat="1" ht="28.5" outlineLevel="2" x14ac:dyDescent="0.2">
      <c r="A5662" s="217">
        <f t="shared" si="689"/>
        <v>5659</v>
      </c>
      <c r="B5662" s="57" t="s">
        <v>8255</v>
      </c>
      <c r="C5662" s="58" t="s">
        <v>6234</v>
      </c>
      <c r="D5662" s="58" t="s">
        <v>2781</v>
      </c>
      <c r="E5662" s="58" t="s">
        <v>25</v>
      </c>
      <c r="F5662" s="58" t="s">
        <v>5069</v>
      </c>
      <c r="G5662" s="58" t="s">
        <v>89</v>
      </c>
      <c r="H5662" s="58" t="s">
        <v>8246</v>
      </c>
      <c r="I5662" s="58" t="s">
        <v>25</v>
      </c>
      <c r="J5662" s="58" t="s">
        <v>25</v>
      </c>
      <c r="K5662" s="57" t="s">
        <v>8256</v>
      </c>
      <c r="L5662" s="184">
        <v>0</v>
      </c>
      <c r="M5662" s="185">
        <v>59</v>
      </c>
      <c r="N5662" s="186">
        <v>59</v>
      </c>
      <c r="O5662" s="187">
        <f t="shared" si="691"/>
        <v>0</v>
      </c>
      <c r="P5662" s="59">
        <f t="shared" si="681"/>
        <v>100</v>
      </c>
    </row>
    <row r="5663" spans="1:16" s="2" customFormat="1" ht="14.25" customHeight="1" outlineLevel="2" x14ac:dyDescent="0.2">
      <c r="A5663" s="217">
        <f t="shared" si="689"/>
        <v>5660</v>
      </c>
      <c r="B5663" s="57" t="s">
        <v>8257</v>
      </c>
      <c r="C5663" s="58" t="s">
        <v>6234</v>
      </c>
      <c r="D5663" s="58" t="s">
        <v>2781</v>
      </c>
      <c r="E5663" s="58" t="s">
        <v>25</v>
      </c>
      <c r="F5663" s="58" t="s">
        <v>5069</v>
      </c>
      <c r="G5663" s="58" t="s">
        <v>89</v>
      </c>
      <c r="H5663" s="58" t="s">
        <v>8246</v>
      </c>
      <c r="I5663" s="58" t="s">
        <v>25</v>
      </c>
      <c r="J5663" s="58" t="s">
        <v>25</v>
      </c>
      <c r="K5663" s="57" t="s">
        <v>8258</v>
      </c>
      <c r="L5663" s="184">
        <v>0</v>
      </c>
      <c r="M5663" s="185">
        <v>47</v>
      </c>
      <c r="N5663" s="186">
        <v>47</v>
      </c>
      <c r="O5663" s="187">
        <f t="shared" si="691"/>
        <v>0</v>
      </c>
      <c r="P5663" s="59">
        <f t="shared" si="681"/>
        <v>100</v>
      </c>
    </row>
    <row r="5664" spans="1:16" s="2" customFormat="1" ht="42.75" outlineLevel="2" x14ac:dyDescent="0.2">
      <c r="A5664" s="217">
        <f t="shared" si="689"/>
        <v>5661</v>
      </c>
      <c r="B5664" s="57" t="s">
        <v>8259</v>
      </c>
      <c r="C5664" s="58" t="s">
        <v>6234</v>
      </c>
      <c r="D5664" s="58" t="s">
        <v>2781</v>
      </c>
      <c r="E5664" s="58" t="s">
        <v>25</v>
      </c>
      <c r="F5664" s="58" t="s">
        <v>5069</v>
      </c>
      <c r="G5664" s="58" t="s">
        <v>86</v>
      </c>
      <c r="H5664" s="58" t="s">
        <v>8246</v>
      </c>
      <c r="I5664" s="58" t="s">
        <v>25</v>
      </c>
      <c r="J5664" s="58" t="s">
        <v>25</v>
      </c>
      <c r="K5664" s="57" t="s">
        <v>8260</v>
      </c>
      <c r="L5664" s="184">
        <v>0</v>
      </c>
      <c r="M5664" s="185">
        <v>41</v>
      </c>
      <c r="N5664" s="186">
        <v>41</v>
      </c>
      <c r="O5664" s="187">
        <f t="shared" si="691"/>
        <v>0</v>
      </c>
      <c r="P5664" s="59">
        <f t="shared" si="681"/>
        <v>100</v>
      </c>
    </row>
    <row r="5665" spans="1:16" s="2" customFormat="1" ht="28.5" outlineLevel="2" x14ac:dyDescent="0.2">
      <c r="A5665" s="217">
        <f t="shared" si="689"/>
        <v>5662</v>
      </c>
      <c r="B5665" s="57" t="s">
        <v>8261</v>
      </c>
      <c r="C5665" s="58" t="s">
        <v>6234</v>
      </c>
      <c r="D5665" s="58" t="s">
        <v>2781</v>
      </c>
      <c r="E5665" s="58" t="s">
        <v>25</v>
      </c>
      <c r="F5665" s="58" t="s">
        <v>5069</v>
      </c>
      <c r="G5665" s="58" t="s">
        <v>86</v>
      </c>
      <c r="H5665" s="58" t="s">
        <v>8246</v>
      </c>
      <c r="I5665" s="58" t="s">
        <v>25</v>
      </c>
      <c r="J5665" s="58" t="s">
        <v>25</v>
      </c>
      <c r="K5665" s="57" t="s">
        <v>8262</v>
      </c>
      <c r="L5665" s="184">
        <v>0</v>
      </c>
      <c r="M5665" s="185">
        <v>9</v>
      </c>
      <c r="N5665" s="186">
        <v>9</v>
      </c>
      <c r="O5665" s="187">
        <f t="shared" si="691"/>
        <v>0</v>
      </c>
      <c r="P5665" s="59">
        <f t="shared" si="681"/>
        <v>100</v>
      </c>
    </row>
    <row r="5666" spans="1:16" s="2" customFormat="1" ht="28.5" outlineLevel="2" x14ac:dyDescent="0.2">
      <c r="A5666" s="217">
        <f t="shared" si="689"/>
        <v>5663</v>
      </c>
      <c r="B5666" s="57" t="s">
        <v>8263</v>
      </c>
      <c r="C5666" s="58" t="s">
        <v>6234</v>
      </c>
      <c r="D5666" s="58" t="s">
        <v>2781</v>
      </c>
      <c r="E5666" s="58" t="s">
        <v>25</v>
      </c>
      <c r="F5666" s="58" t="s">
        <v>5069</v>
      </c>
      <c r="G5666" s="58" t="s">
        <v>86</v>
      </c>
      <c r="H5666" s="58" t="s">
        <v>8246</v>
      </c>
      <c r="I5666" s="58" t="s">
        <v>25</v>
      </c>
      <c r="J5666" s="58" t="s">
        <v>25</v>
      </c>
      <c r="K5666" s="57" t="s">
        <v>8264</v>
      </c>
      <c r="L5666" s="184">
        <v>0</v>
      </c>
      <c r="M5666" s="185">
        <v>40</v>
      </c>
      <c r="N5666" s="186">
        <v>40</v>
      </c>
      <c r="O5666" s="187">
        <f t="shared" si="691"/>
        <v>0</v>
      </c>
      <c r="P5666" s="59">
        <f t="shared" si="681"/>
        <v>100</v>
      </c>
    </row>
    <row r="5667" spans="1:16" s="2" customFormat="1" ht="28.5" outlineLevel="2" x14ac:dyDescent="0.2">
      <c r="A5667" s="217">
        <f t="shared" si="689"/>
        <v>5664</v>
      </c>
      <c r="B5667" s="57" t="s">
        <v>8265</v>
      </c>
      <c r="C5667" s="58" t="s">
        <v>6234</v>
      </c>
      <c r="D5667" s="58" t="s">
        <v>2781</v>
      </c>
      <c r="E5667" s="58" t="s">
        <v>25</v>
      </c>
      <c r="F5667" s="58" t="s">
        <v>5069</v>
      </c>
      <c r="G5667" s="58" t="s">
        <v>86</v>
      </c>
      <c r="H5667" s="58" t="s">
        <v>8246</v>
      </c>
      <c r="I5667" s="58" t="s">
        <v>25</v>
      </c>
      <c r="J5667" s="58" t="s">
        <v>25</v>
      </c>
      <c r="K5667" s="57" t="s">
        <v>8266</v>
      </c>
      <c r="L5667" s="184">
        <v>0</v>
      </c>
      <c r="M5667" s="185">
        <v>59</v>
      </c>
      <c r="N5667" s="186">
        <v>59</v>
      </c>
      <c r="O5667" s="187">
        <f t="shared" si="691"/>
        <v>0</v>
      </c>
      <c r="P5667" s="59">
        <f t="shared" si="681"/>
        <v>100</v>
      </c>
    </row>
    <row r="5668" spans="1:16" s="2" customFormat="1" ht="14.25" customHeight="1" outlineLevel="2" x14ac:dyDescent="0.2">
      <c r="A5668" s="217">
        <f t="shared" si="689"/>
        <v>5665</v>
      </c>
      <c r="B5668" s="57" t="s">
        <v>8267</v>
      </c>
      <c r="C5668" s="58" t="s">
        <v>6234</v>
      </c>
      <c r="D5668" s="58" t="s">
        <v>2781</v>
      </c>
      <c r="E5668" s="58" t="s">
        <v>8268</v>
      </c>
      <c r="F5668" s="58" t="s">
        <v>5069</v>
      </c>
      <c r="G5668" s="58" t="s">
        <v>103</v>
      </c>
      <c r="H5668" s="58" t="s">
        <v>8246</v>
      </c>
      <c r="I5668" s="58" t="s">
        <v>25</v>
      </c>
      <c r="J5668" s="58" t="s">
        <v>25</v>
      </c>
      <c r="K5668" s="57" t="s">
        <v>8269</v>
      </c>
      <c r="L5668" s="184">
        <v>0</v>
      </c>
      <c r="M5668" s="185">
        <v>59</v>
      </c>
      <c r="N5668" s="186">
        <v>59</v>
      </c>
      <c r="O5668" s="187">
        <f t="shared" si="691"/>
        <v>0</v>
      </c>
      <c r="P5668" s="59">
        <f t="shared" si="681"/>
        <v>100</v>
      </c>
    </row>
    <row r="5669" spans="1:16" s="2" customFormat="1" ht="14.25" customHeight="1" outlineLevel="2" x14ac:dyDescent="0.2">
      <c r="A5669" s="217">
        <f t="shared" si="689"/>
        <v>5666</v>
      </c>
      <c r="B5669" s="57" t="s">
        <v>8270</v>
      </c>
      <c r="C5669" s="58" t="s">
        <v>6234</v>
      </c>
      <c r="D5669" s="58" t="s">
        <v>2781</v>
      </c>
      <c r="E5669" s="58" t="s">
        <v>6489</v>
      </c>
      <c r="F5669" s="58" t="s">
        <v>5069</v>
      </c>
      <c r="G5669" s="58" t="s">
        <v>103</v>
      </c>
      <c r="H5669" s="58" t="s">
        <v>8246</v>
      </c>
      <c r="I5669" s="58" t="s">
        <v>25</v>
      </c>
      <c r="J5669" s="58" t="s">
        <v>25</v>
      </c>
      <c r="K5669" s="57" t="s">
        <v>8271</v>
      </c>
      <c r="L5669" s="184">
        <v>0</v>
      </c>
      <c r="M5669" s="185">
        <v>58</v>
      </c>
      <c r="N5669" s="186">
        <v>58</v>
      </c>
      <c r="O5669" s="187">
        <f t="shared" si="691"/>
        <v>0</v>
      </c>
      <c r="P5669" s="59">
        <f t="shared" si="681"/>
        <v>100</v>
      </c>
    </row>
    <row r="5670" spans="1:16" s="2" customFormat="1" ht="14.25" customHeight="1" outlineLevel="2" x14ac:dyDescent="0.2">
      <c r="A5670" s="217">
        <f t="shared" si="689"/>
        <v>5667</v>
      </c>
      <c r="B5670" s="57" t="s">
        <v>8272</v>
      </c>
      <c r="C5670" s="58" t="s">
        <v>6234</v>
      </c>
      <c r="D5670" s="58" t="s">
        <v>2781</v>
      </c>
      <c r="E5670" s="58" t="s">
        <v>6317</v>
      </c>
      <c r="F5670" s="58" t="s">
        <v>5069</v>
      </c>
      <c r="G5670" s="58" t="s">
        <v>103</v>
      </c>
      <c r="H5670" s="58" t="s">
        <v>8246</v>
      </c>
      <c r="I5670" s="58" t="s">
        <v>25</v>
      </c>
      <c r="J5670" s="58" t="s">
        <v>25</v>
      </c>
      <c r="K5670" s="57" t="s">
        <v>8273</v>
      </c>
      <c r="L5670" s="184">
        <v>0</v>
      </c>
      <c r="M5670" s="185">
        <v>21</v>
      </c>
      <c r="N5670" s="186">
        <v>21</v>
      </c>
      <c r="O5670" s="187">
        <f t="shared" si="691"/>
        <v>0</v>
      </c>
      <c r="P5670" s="59">
        <f t="shared" si="681"/>
        <v>100</v>
      </c>
    </row>
    <row r="5671" spans="1:16" s="2" customFormat="1" ht="28.5" outlineLevel="2" x14ac:dyDescent="0.2">
      <c r="A5671" s="217">
        <f t="shared" si="689"/>
        <v>5668</v>
      </c>
      <c r="B5671" s="57" t="s">
        <v>8274</v>
      </c>
      <c r="C5671" s="58" t="s">
        <v>6234</v>
      </c>
      <c r="D5671" s="58" t="s">
        <v>2781</v>
      </c>
      <c r="E5671" s="58" t="s">
        <v>187</v>
      </c>
      <c r="F5671" s="58" t="s">
        <v>5069</v>
      </c>
      <c r="G5671" s="58" t="s">
        <v>103</v>
      </c>
      <c r="H5671" s="58" t="s">
        <v>8246</v>
      </c>
      <c r="I5671" s="58" t="s">
        <v>25</v>
      </c>
      <c r="J5671" s="58" t="s">
        <v>25</v>
      </c>
      <c r="K5671" s="57" t="s">
        <v>8275</v>
      </c>
      <c r="L5671" s="184">
        <v>0</v>
      </c>
      <c r="M5671" s="185">
        <v>59</v>
      </c>
      <c r="N5671" s="186">
        <v>59</v>
      </c>
      <c r="O5671" s="187">
        <f t="shared" si="691"/>
        <v>0</v>
      </c>
      <c r="P5671" s="59">
        <f t="shared" si="681"/>
        <v>100</v>
      </c>
    </row>
    <row r="5672" spans="1:16" s="2" customFormat="1" outlineLevel="1" x14ac:dyDescent="0.2">
      <c r="A5672" s="225">
        <f t="shared" si="689"/>
        <v>5669</v>
      </c>
      <c r="B5672" s="82" t="s">
        <v>8276</v>
      </c>
      <c r="C5672" s="61">
        <v>236650</v>
      </c>
      <c r="D5672" s="61">
        <v>2014</v>
      </c>
      <c r="E5672" s="61"/>
      <c r="F5672" s="61"/>
      <c r="G5672" s="61"/>
      <c r="H5672" s="135" t="s">
        <v>8277</v>
      </c>
      <c r="I5672" s="61"/>
      <c r="J5672" s="61"/>
      <c r="K5672" s="63"/>
      <c r="L5672" s="65">
        <f>SUM(L5673:L5674)</f>
        <v>4500</v>
      </c>
      <c r="M5672" s="65">
        <f>SUM(M5673:M5674)</f>
        <v>3616</v>
      </c>
      <c r="N5672" s="65">
        <f>SUM(N5673:N5674)</f>
        <v>2813</v>
      </c>
      <c r="O5672" s="66">
        <f>SUM(O5673:O5674)</f>
        <v>-803</v>
      </c>
      <c r="P5672" s="18">
        <f t="shared" si="681"/>
        <v>77.79314159292035</v>
      </c>
    </row>
    <row r="5673" spans="1:16" s="2" customFormat="1" ht="28.5" outlineLevel="2" x14ac:dyDescent="0.2">
      <c r="A5673" s="217">
        <f t="shared" si="689"/>
        <v>5670</v>
      </c>
      <c r="B5673" s="57" t="s">
        <v>8278</v>
      </c>
      <c r="C5673" s="58" t="s">
        <v>6234</v>
      </c>
      <c r="D5673" s="58" t="s">
        <v>2781</v>
      </c>
      <c r="E5673" s="58" t="s">
        <v>25</v>
      </c>
      <c r="F5673" s="58" t="s">
        <v>5278</v>
      </c>
      <c r="G5673" s="58" t="s">
        <v>221</v>
      </c>
      <c r="H5673" s="58" t="s">
        <v>8277</v>
      </c>
      <c r="I5673" s="58" t="s">
        <v>25</v>
      </c>
      <c r="J5673" s="58" t="s">
        <v>25</v>
      </c>
      <c r="K5673" s="57"/>
      <c r="L5673" s="184">
        <v>4500</v>
      </c>
      <c r="M5673" s="185">
        <v>682</v>
      </c>
      <c r="N5673" s="186">
        <v>0</v>
      </c>
      <c r="O5673" s="187">
        <f t="shared" ref="O5673:O5674" si="692">N5673-M5673</f>
        <v>-682</v>
      </c>
      <c r="P5673" s="59">
        <f t="shared" si="681"/>
        <v>0</v>
      </c>
    </row>
    <row r="5674" spans="1:16" s="2" customFormat="1" ht="14.25" customHeight="1" outlineLevel="2" x14ac:dyDescent="0.2">
      <c r="A5674" s="217">
        <f t="shared" si="689"/>
        <v>5671</v>
      </c>
      <c r="B5674" s="57" t="s">
        <v>8563</v>
      </c>
      <c r="C5674" s="58" t="s">
        <v>6234</v>
      </c>
      <c r="D5674" s="58" t="s">
        <v>2781</v>
      </c>
      <c r="E5674" s="58" t="s">
        <v>25</v>
      </c>
      <c r="F5674" s="58" t="s">
        <v>5278</v>
      </c>
      <c r="G5674" s="58" t="s">
        <v>4245</v>
      </c>
      <c r="H5674" s="58" t="s">
        <v>8277</v>
      </c>
      <c r="I5674" s="58" t="s">
        <v>25</v>
      </c>
      <c r="J5674" s="58" t="s">
        <v>25</v>
      </c>
      <c r="K5674" s="57" t="s">
        <v>8279</v>
      </c>
      <c r="L5674" s="184">
        <v>0</v>
      </c>
      <c r="M5674" s="185">
        <v>2934</v>
      </c>
      <c r="N5674" s="186">
        <v>2813</v>
      </c>
      <c r="O5674" s="187">
        <f t="shared" si="692"/>
        <v>-121</v>
      </c>
      <c r="P5674" s="59">
        <f t="shared" si="681"/>
        <v>95.875937286980232</v>
      </c>
    </row>
    <row r="5675" spans="1:16" s="2" customFormat="1" ht="28.5" outlineLevel="1" x14ac:dyDescent="0.2">
      <c r="A5675" s="225">
        <f t="shared" si="689"/>
        <v>5672</v>
      </c>
      <c r="B5675" s="82" t="s">
        <v>8280</v>
      </c>
      <c r="C5675" s="61">
        <v>236650</v>
      </c>
      <c r="D5675" s="61">
        <v>2014</v>
      </c>
      <c r="E5675" s="61"/>
      <c r="F5675" s="61"/>
      <c r="G5675" s="61"/>
      <c r="H5675" s="135" t="s">
        <v>8281</v>
      </c>
      <c r="I5675" s="61"/>
      <c r="J5675" s="61"/>
      <c r="K5675" s="63"/>
      <c r="L5675" s="65">
        <f>SUM(L5676:L5677)</f>
        <v>400</v>
      </c>
      <c r="M5675" s="65">
        <f t="shared" ref="M5675:O5675" si="693">SUM(M5676:M5677)</f>
        <v>200</v>
      </c>
      <c r="N5675" s="65">
        <f t="shared" si="693"/>
        <v>200</v>
      </c>
      <c r="O5675" s="66">
        <f t="shared" si="693"/>
        <v>0</v>
      </c>
      <c r="P5675" s="18">
        <f t="shared" ref="P5675:P5696" si="694">N5675/M5675*100</f>
        <v>100</v>
      </c>
    </row>
    <row r="5676" spans="1:16" s="2" customFormat="1" ht="28.5" outlineLevel="2" x14ac:dyDescent="0.2">
      <c r="A5676" s="217">
        <f t="shared" si="689"/>
        <v>5673</v>
      </c>
      <c r="B5676" s="57" t="s">
        <v>8282</v>
      </c>
      <c r="C5676" s="58" t="s">
        <v>6234</v>
      </c>
      <c r="D5676" s="58" t="s">
        <v>2781</v>
      </c>
      <c r="E5676" s="58" t="s">
        <v>25</v>
      </c>
      <c r="F5676" s="58" t="s">
        <v>1887</v>
      </c>
      <c r="G5676" s="58" t="s">
        <v>221</v>
      </c>
      <c r="H5676" s="58" t="s">
        <v>8281</v>
      </c>
      <c r="I5676" s="58" t="s">
        <v>25</v>
      </c>
      <c r="J5676" s="58" t="s">
        <v>25</v>
      </c>
      <c r="K5676" s="57"/>
      <c r="L5676" s="184">
        <v>400</v>
      </c>
      <c r="M5676" s="185">
        <v>0</v>
      </c>
      <c r="N5676" s="186">
        <v>0</v>
      </c>
      <c r="O5676" s="187">
        <f>N5676-M5676</f>
        <v>0</v>
      </c>
      <c r="P5676" s="59" t="s">
        <v>8417</v>
      </c>
    </row>
    <row r="5677" spans="1:16" s="2" customFormat="1" ht="14.25" customHeight="1" outlineLevel="2" x14ac:dyDescent="0.2">
      <c r="A5677" s="217">
        <f t="shared" si="689"/>
        <v>5674</v>
      </c>
      <c r="B5677" s="57" t="s">
        <v>8283</v>
      </c>
      <c r="C5677" s="58" t="s">
        <v>6234</v>
      </c>
      <c r="D5677" s="58" t="s">
        <v>2781</v>
      </c>
      <c r="E5677" s="58" t="s">
        <v>25</v>
      </c>
      <c r="F5677" s="58" t="s">
        <v>1887</v>
      </c>
      <c r="G5677" s="58" t="s">
        <v>86</v>
      </c>
      <c r="H5677" s="58" t="s">
        <v>8281</v>
      </c>
      <c r="I5677" s="58" t="s">
        <v>25</v>
      </c>
      <c r="J5677" s="58" t="s">
        <v>25</v>
      </c>
      <c r="K5677" s="57" t="s">
        <v>8284</v>
      </c>
      <c r="L5677" s="184">
        <v>0</v>
      </c>
      <c r="M5677" s="185">
        <v>200</v>
      </c>
      <c r="N5677" s="186">
        <v>200</v>
      </c>
      <c r="O5677" s="187">
        <f>N5677-M5677</f>
        <v>0</v>
      </c>
      <c r="P5677" s="59">
        <f t="shared" si="694"/>
        <v>100</v>
      </c>
    </row>
    <row r="5678" spans="1:16" s="2" customFormat="1" outlineLevel="1" x14ac:dyDescent="0.2">
      <c r="A5678" s="218">
        <f t="shared" si="689"/>
        <v>5675</v>
      </c>
      <c r="B5678" s="60" t="s">
        <v>8285</v>
      </c>
      <c r="C5678" s="61"/>
      <c r="D5678" s="61">
        <v>20</v>
      </c>
      <c r="E5678" s="61"/>
      <c r="F5678" s="61"/>
      <c r="G5678" s="61"/>
      <c r="H5678" s="61">
        <v>15011</v>
      </c>
      <c r="I5678" s="61"/>
      <c r="J5678" s="61"/>
      <c r="K5678" s="63"/>
      <c r="L5678" s="65">
        <f>SUM(L5679:L5686)</f>
        <v>0</v>
      </c>
      <c r="M5678" s="65">
        <f t="shared" ref="M5678:O5678" si="695">SUM(M5679:M5686)</f>
        <v>6299</v>
      </c>
      <c r="N5678" s="65">
        <f t="shared" si="695"/>
        <v>3024</v>
      </c>
      <c r="O5678" s="66">
        <f t="shared" si="695"/>
        <v>-3275</v>
      </c>
      <c r="P5678" s="18">
        <f t="shared" si="694"/>
        <v>48.007620257183682</v>
      </c>
    </row>
    <row r="5679" spans="1:16" s="2" customFormat="1" outlineLevel="1" x14ac:dyDescent="0.2">
      <c r="A5679" s="217">
        <f t="shared" si="689"/>
        <v>5676</v>
      </c>
      <c r="B5679" s="57" t="s">
        <v>8286</v>
      </c>
      <c r="C5679" s="58" t="s">
        <v>8287</v>
      </c>
      <c r="D5679" s="58" t="s">
        <v>5200</v>
      </c>
      <c r="E5679" s="58" t="s">
        <v>25</v>
      </c>
      <c r="F5679" s="58" t="s">
        <v>8288</v>
      </c>
      <c r="G5679" s="58" t="s">
        <v>221</v>
      </c>
      <c r="H5679" s="58" t="s">
        <v>1566</v>
      </c>
      <c r="I5679" s="58" t="s">
        <v>1564</v>
      </c>
      <c r="J5679" s="58" t="s">
        <v>621</v>
      </c>
      <c r="K5679" s="57"/>
      <c r="L5679" s="184">
        <v>0</v>
      </c>
      <c r="M5679" s="185">
        <v>650</v>
      </c>
      <c r="N5679" s="186">
        <v>0</v>
      </c>
      <c r="O5679" s="187">
        <f t="shared" ref="O5679:O5686" si="696">N5679-M5679</f>
        <v>-650</v>
      </c>
      <c r="P5679" s="59">
        <f t="shared" si="694"/>
        <v>0</v>
      </c>
    </row>
    <row r="5680" spans="1:16" s="2" customFormat="1" ht="14.25" customHeight="1" outlineLevel="2" x14ac:dyDescent="0.2">
      <c r="A5680" s="217">
        <f t="shared" si="689"/>
        <v>5677</v>
      </c>
      <c r="B5680" s="57" t="s">
        <v>8286</v>
      </c>
      <c r="C5680" s="58" t="s">
        <v>8289</v>
      </c>
      <c r="D5680" s="58" t="s">
        <v>5200</v>
      </c>
      <c r="E5680" s="58" t="s">
        <v>25</v>
      </c>
      <c r="F5680" s="58" t="s">
        <v>8288</v>
      </c>
      <c r="G5680" s="58" t="s">
        <v>221</v>
      </c>
      <c r="H5680" s="58" t="s">
        <v>1566</v>
      </c>
      <c r="I5680" s="58" t="s">
        <v>1564</v>
      </c>
      <c r="J5680" s="58" t="s">
        <v>621</v>
      </c>
      <c r="K5680" s="57" t="s">
        <v>8290</v>
      </c>
      <c r="L5680" s="184">
        <v>0</v>
      </c>
      <c r="M5680" s="185">
        <v>2625</v>
      </c>
      <c r="N5680" s="186">
        <v>0</v>
      </c>
      <c r="O5680" s="187">
        <f t="shared" si="696"/>
        <v>-2625</v>
      </c>
      <c r="P5680" s="59">
        <f t="shared" si="694"/>
        <v>0</v>
      </c>
    </row>
    <row r="5681" spans="1:16" s="2" customFormat="1" ht="14.25" customHeight="1" outlineLevel="2" x14ac:dyDescent="0.2">
      <c r="A5681" s="217">
        <f t="shared" si="689"/>
        <v>5678</v>
      </c>
      <c r="B5681" s="57" t="s">
        <v>8291</v>
      </c>
      <c r="C5681" s="58" t="s">
        <v>8289</v>
      </c>
      <c r="D5681" s="58" t="s">
        <v>5200</v>
      </c>
      <c r="E5681" s="58" t="s">
        <v>25</v>
      </c>
      <c r="F5681" s="58" t="s">
        <v>8288</v>
      </c>
      <c r="G5681" s="58" t="s">
        <v>298</v>
      </c>
      <c r="H5681" s="58" t="s">
        <v>1566</v>
      </c>
      <c r="I5681" s="58" t="s">
        <v>1564</v>
      </c>
      <c r="J5681" s="58" t="s">
        <v>621</v>
      </c>
      <c r="K5681" s="57" t="s">
        <v>8290</v>
      </c>
      <c r="L5681" s="184">
        <v>0</v>
      </c>
      <c r="M5681" s="185">
        <v>1671</v>
      </c>
      <c r="N5681" s="186">
        <v>1671</v>
      </c>
      <c r="O5681" s="187">
        <f t="shared" si="696"/>
        <v>0</v>
      </c>
      <c r="P5681" s="59">
        <f t="shared" si="694"/>
        <v>100</v>
      </c>
    </row>
    <row r="5682" spans="1:16" s="2" customFormat="1" ht="14.25" customHeight="1" outlineLevel="2" x14ac:dyDescent="0.2">
      <c r="A5682" s="217">
        <f t="shared" si="689"/>
        <v>5679</v>
      </c>
      <c r="B5682" s="57" t="s">
        <v>8292</v>
      </c>
      <c r="C5682" s="58" t="s">
        <v>8289</v>
      </c>
      <c r="D5682" s="58" t="s">
        <v>5200</v>
      </c>
      <c r="E5682" s="58" t="s">
        <v>25</v>
      </c>
      <c r="F5682" s="58" t="s">
        <v>8288</v>
      </c>
      <c r="G5682" s="58" t="s">
        <v>269</v>
      </c>
      <c r="H5682" s="58" t="s">
        <v>1566</v>
      </c>
      <c r="I5682" s="58" t="s">
        <v>1564</v>
      </c>
      <c r="J5682" s="58" t="s">
        <v>621</v>
      </c>
      <c r="K5682" s="57" t="s">
        <v>8290</v>
      </c>
      <c r="L5682" s="184">
        <v>0</v>
      </c>
      <c r="M5682" s="185">
        <v>416</v>
      </c>
      <c r="N5682" s="186">
        <v>416</v>
      </c>
      <c r="O5682" s="187">
        <f t="shared" si="696"/>
        <v>0</v>
      </c>
      <c r="P5682" s="59">
        <f t="shared" si="694"/>
        <v>100</v>
      </c>
    </row>
    <row r="5683" spans="1:16" s="2" customFormat="1" ht="14.25" customHeight="1" outlineLevel="2" x14ac:dyDescent="0.2">
      <c r="A5683" s="217">
        <f t="shared" si="689"/>
        <v>5680</v>
      </c>
      <c r="B5683" s="57" t="s">
        <v>8293</v>
      </c>
      <c r="C5683" s="58" t="s">
        <v>8289</v>
      </c>
      <c r="D5683" s="58" t="s">
        <v>5200</v>
      </c>
      <c r="E5683" s="58" t="s">
        <v>25</v>
      </c>
      <c r="F5683" s="58" t="s">
        <v>8288</v>
      </c>
      <c r="G5683" s="58" t="s">
        <v>271</v>
      </c>
      <c r="H5683" s="58" t="s">
        <v>1566</v>
      </c>
      <c r="I5683" s="58" t="s">
        <v>1564</v>
      </c>
      <c r="J5683" s="58" t="s">
        <v>621</v>
      </c>
      <c r="K5683" s="57" t="s">
        <v>8290</v>
      </c>
      <c r="L5683" s="184">
        <v>0</v>
      </c>
      <c r="M5683" s="185">
        <v>150</v>
      </c>
      <c r="N5683" s="186">
        <v>150</v>
      </c>
      <c r="O5683" s="187">
        <f t="shared" si="696"/>
        <v>0</v>
      </c>
      <c r="P5683" s="59">
        <f t="shared" si="694"/>
        <v>100</v>
      </c>
    </row>
    <row r="5684" spans="1:16" s="2" customFormat="1" ht="14.25" customHeight="1" outlineLevel="2" x14ac:dyDescent="0.2">
      <c r="A5684" s="217">
        <f t="shared" si="689"/>
        <v>5681</v>
      </c>
      <c r="B5684" s="57" t="s">
        <v>5262</v>
      </c>
      <c r="C5684" s="58" t="s">
        <v>8289</v>
      </c>
      <c r="D5684" s="58" t="s">
        <v>5200</v>
      </c>
      <c r="E5684" s="58" t="s">
        <v>25</v>
      </c>
      <c r="F5684" s="58" t="s">
        <v>8288</v>
      </c>
      <c r="G5684" s="58" t="s">
        <v>31</v>
      </c>
      <c r="H5684" s="58" t="s">
        <v>1566</v>
      </c>
      <c r="I5684" s="58" t="s">
        <v>1564</v>
      </c>
      <c r="J5684" s="58" t="s">
        <v>621</v>
      </c>
      <c r="K5684" s="57" t="s">
        <v>8290</v>
      </c>
      <c r="L5684" s="184">
        <v>0</v>
      </c>
      <c r="M5684" s="185">
        <v>308</v>
      </c>
      <c r="N5684" s="186">
        <v>308</v>
      </c>
      <c r="O5684" s="187">
        <f t="shared" si="696"/>
        <v>0</v>
      </c>
      <c r="P5684" s="59">
        <f t="shared" si="694"/>
        <v>100</v>
      </c>
    </row>
    <row r="5685" spans="1:16" s="2" customFormat="1" ht="14.25" customHeight="1" outlineLevel="2" x14ac:dyDescent="0.2">
      <c r="A5685" s="217">
        <f t="shared" si="689"/>
        <v>5682</v>
      </c>
      <c r="B5685" s="57" t="s">
        <v>8294</v>
      </c>
      <c r="C5685" s="58" t="s">
        <v>8289</v>
      </c>
      <c r="D5685" s="58" t="s">
        <v>5200</v>
      </c>
      <c r="E5685" s="58" t="s">
        <v>25</v>
      </c>
      <c r="F5685" s="58" t="s">
        <v>8288</v>
      </c>
      <c r="G5685" s="58" t="s">
        <v>378</v>
      </c>
      <c r="H5685" s="58" t="s">
        <v>1566</v>
      </c>
      <c r="I5685" s="58" t="s">
        <v>1564</v>
      </c>
      <c r="J5685" s="58" t="s">
        <v>621</v>
      </c>
      <c r="K5685" s="57" t="s">
        <v>8290</v>
      </c>
      <c r="L5685" s="184">
        <v>0</v>
      </c>
      <c r="M5685" s="185">
        <v>16</v>
      </c>
      <c r="N5685" s="186">
        <v>16</v>
      </c>
      <c r="O5685" s="187">
        <f t="shared" si="696"/>
        <v>0</v>
      </c>
      <c r="P5685" s="59">
        <f t="shared" si="694"/>
        <v>100</v>
      </c>
    </row>
    <row r="5686" spans="1:16" s="2" customFormat="1" ht="14.25" customHeight="1" outlineLevel="2" x14ac:dyDescent="0.2">
      <c r="A5686" s="217">
        <f t="shared" si="689"/>
        <v>5683</v>
      </c>
      <c r="B5686" s="57" t="s">
        <v>8295</v>
      </c>
      <c r="C5686" s="58" t="s">
        <v>8287</v>
      </c>
      <c r="D5686" s="58" t="s">
        <v>5200</v>
      </c>
      <c r="E5686" s="58" t="s">
        <v>25</v>
      </c>
      <c r="F5686" s="58" t="s">
        <v>8288</v>
      </c>
      <c r="G5686" s="58" t="s">
        <v>795</v>
      </c>
      <c r="H5686" s="58" t="s">
        <v>1566</v>
      </c>
      <c r="I5686" s="58" t="s">
        <v>1564</v>
      </c>
      <c r="J5686" s="58" t="s">
        <v>621</v>
      </c>
      <c r="K5686" s="57" t="s">
        <v>8296</v>
      </c>
      <c r="L5686" s="184">
        <v>0</v>
      </c>
      <c r="M5686" s="185">
        <v>463</v>
      </c>
      <c r="N5686" s="186">
        <v>463</v>
      </c>
      <c r="O5686" s="187">
        <f t="shared" si="696"/>
        <v>0</v>
      </c>
      <c r="P5686" s="59">
        <f t="shared" si="694"/>
        <v>100</v>
      </c>
    </row>
    <row r="5687" spans="1:16" s="2" customFormat="1" ht="15" x14ac:dyDescent="0.25">
      <c r="A5687" s="242">
        <f t="shared" si="689"/>
        <v>5684</v>
      </c>
      <c r="B5687" s="153" t="s">
        <v>8297</v>
      </c>
      <c r="C5687" s="52"/>
      <c r="D5687" s="52"/>
      <c r="E5687" s="52"/>
      <c r="F5687" s="52"/>
      <c r="G5687" s="52"/>
      <c r="H5687" s="52"/>
      <c r="I5687" s="52"/>
      <c r="J5687" s="52"/>
      <c r="K5687" s="53"/>
      <c r="L5687" s="183">
        <f>L5688+L5690+L5767+L5773+L5777+L5746</f>
        <v>70823</v>
      </c>
      <c r="M5687" s="183">
        <f>M5688+M5690+M5767+M5773+M5777+M5746</f>
        <v>128905</v>
      </c>
      <c r="N5687" s="183">
        <f>N5688+N5690+N5767+N5773+N5777+N5746</f>
        <v>64405</v>
      </c>
      <c r="O5687" s="75">
        <f>O5688+O5690+O5767+O5773+O5777+O5746</f>
        <v>-64500</v>
      </c>
      <c r="P5687" s="54">
        <f t="shared" si="694"/>
        <v>49.963151157829408</v>
      </c>
    </row>
    <row r="5688" spans="1:16" s="2" customFormat="1" x14ac:dyDescent="0.2">
      <c r="A5688" s="243">
        <f t="shared" si="689"/>
        <v>5685</v>
      </c>
      <c r="B5688" s="154" t="s">
        <v>8298</v>
      </c>
      <c r="C5688" s="155"/>
      <c r="D5688" s="155"/>
      <c r="E5688" s="155"/>
      <c r="F5688" s="155"/>
      <c r="G5688" s="155"/>
      <c r="H5688" s="155"/>
      <c r="I5688" s="155"/>
      <c r="J5688" s="155"/>
      <c r="K5688" s="154"/>
      <c r="L5688" s="210">
        <f>L5689</f>
        <v>0</v>
      </c>
      <c r="M5688" s="210">
        <f t="shared" ref="M5688:O5688" si="697">M5689</f>
        <v>830</v>
      </c>
      <c r="N5688" s="210">
        <f t="shared" si="697"/>
        <v>211</v>
      </c>
      <c r="O5688" s="178">
        <f t="shared" si="697"/>
        <v>-619</v>
      </c>
      <c r="P5688" s="42">
        <f t="shared" si="694"/>
        <v>25.421686746987955</v>
      </c>
    </row>
    <row r="5689" spans="1:16" s="2" customFormat="1" ht="28.5" outlineLevel="1" x14ac:dyDescent="0.2">
      <c r="A5689" s="217">
        <f t="shared" si="689"/>
        <v>5686</v>
      </c>
      <c r="B5689" s="57" t="s">
        <v>8299</v>
      </c>
      <c r="C5689" s="58" t="s">
        <v>8300</v>
      </c>
      <c r="D5689" s="58" t="s">
        <v>8301</v>
      </c>
      <c r="E5689" s="58" t="s">
        <v>25</v>
      </c>
      <c r="F5689" s="58" t="s">
        <v>297</v>
      </c>
      <c r="G5689" s="58" t="s">
        <v>31</v>
      </c>
      <c r="H5689" s="58"/>
      <c r="I5689" s="58" t="s">
        <v>25</v>
      </c>
      <c r="J5689" s="58" t="s">
        <v>25</v>
      </c>
      <c r="K5689" s="57" t="s">
        <v>8302</v>
      </c>
      <c r="L5689" s="184">
        <v>0</v>
      </c>
      <c r="M5689" s="185">
        <v>830</v>
      </c>
      <c r="N5689" s="186">
        <v>211</v>
      </c>
      <c r="O5689" s="187">
        <f t="shared" ref="O5689" si="698">N5689-M5689</f>
        <v>-619</v>
      </c>
      <c r="P5689" s="59">
        <f t="shared" si="694"/>
        <v>25.421686746987955</v>
      </c>
    </row>
    <row r="5690" spans="1:16" s="2" customFormat="1" x14ac:dyDescent="0.2">
      <c r="A5690" s="243">
        <f t="shared" si="689"/>
        <v>5687</v>
      </c>
      <c r="B5690" s="154" t="s">
        <v>8303</v>
      </c>
      <c r="C5690" s="155"/>
      <c r="D5690" s="155"/>
      <c r="E5690" s="155"/>
      <c r="F5690" s="155"/>
      <c r="G5690" s="155"/>
      <c r="H5690" s="155"/>
      <c r="I5690" s="155"/>
      <c r="J5690" s="155"/>
      <c r="K5690" s="154"/>
      <c r="L5690" s="210">
        <f>SUM(L5691:L5745)</f>
        <v>47333</v>
      </c>
      <c r="M5690" s="210">
        <f t="shared" ref="M5690:O5690" si="699">SUM(M5691:M5745)</f>
        <v>82660</v>
      </c>
      <c r="N5690" s="210">
        <f t="shared" si="699"/>
        <v>48923</v>
      </c>
      <c r="O5690" s="178">
        <f t="shared" si="699"/>
        <v>-33737</v>
      </c>
      <c r="P5690" s="42">
        <f t="shared" si="694"/>
        <v>59.185821437212681</v>
      </c>
    </row>
    <row r="5691" spans="1:16" s="2" customFormat="1" ht="28.5" outlineLevel="1" x14ac:dyDescent="0.2">
      <c r="A5691" s="217">
        <f t="shared" si="689"/>
        <v>5688</v>
      </c>
      <c r="B5691" s="57" t="s">
        <v>8304</v>
      </c>
      <c r="C5691" s="58" t="s">
        <v>8300</v>
      </c>
      <c r="D5691" s="58" t="s">
        <v>8305</v>
      </c>
      <c r="E5691" s="58" t="s">
        <v>2366</v>
      </c>
      <c r="F5691" s="58" t="s">
        <v>1505</v>
      </c>
      <c r="G5691" s="58" t="s">
        <v>31</v>
      </c>
      <c r="H5691" s="58"/>
      <c r="I5691" s="58" t="s">
        <v>25</v>
      </c>
      <c r="J5691" s="58" t="s">
        <v>25</v>
      </c>
      <c r="K5691" s="57" t="s">
        <v>8306</v>
      </c>
      <c r="L5691" s="184">
        <v>0</v>
      </c>
      <c r="M5691" s="185">
        <v>149</v>
      </c>
      <c r="N5691" s="186">
        <v>129</v>
      </c>
      <c r="O5691" s="187">
        <f t="shared" ref="O5691:O5745" si="700">N5691-M5691</f>
        <v>-20</v>
      </c>
      <c r="P5691" s="59">
        <f t="shared" si="694"/>
        <v>86.577181208053688</v>
      </c>
    </row>
    <row r="5692" spans="1:16" s="2" customFormat="1" ht="28.5" outlineLevel="1" x14ac:dyDescent="0.2">
      <c r="A5692" s="217">
        <f t="shared" si="689"/>
        <v>5689</v>
      </c>
      <c r="B5692" s="57" t="s">
        <v>8304</v>
      </c>
      <c r="C5692" s="58" t="s">
        <v>8300</v>
      </c>
      <c r="D5692" s="58" t="s">
        <v>8305</v>
      </c>
      <c r="E5692" s="58" t="s">
        <v>2366</v>
      </c>
      <c r="F5692" s="58" t="s">
        <v>1505</v>
      </c>
      <c r="G5692" s="58" t="s">
        <v>213</v>
      </c>
      <c r="H5692" s="58"/>
      <c r="I5692" s="58" t="s">
        <v>25</v>
      </c>
      <c r="J5692" s="58" t="s">
        <v>25</v>
      </c>
      <c r="K5692" s="57" t="s">
        <v>8306</v>
      </c>
      <c r="L5692" s="184">
        <v>0</v>
      </c>
      <c r="M5692" s="185">
        <v>4002</v>
      </c>
      <c r="N5692" s="186">
        <v>4002</v>
      </c>
      <c r="O5692" s="187">
        <f t="shared" si="700"/>
        <v>0</v>
      </c>
      <c r="P5692" s="59">
        <f t="shared" si="694"/>
        <v>100</v>
      </c>
    </row>
    <row r="5693" spans="1:16" s="2" customFormat="1" ht="28.5" outlineLevel="1" x14ac:dyDescent="0.2">
      <c r="A5693" s="224">
        <f t="shared" si="689"/>
        <v>5690</v>
      </c>
      <c r="B5693" s="156" t="s">
        <v>8307</v>
      </c>
      <c r="C5693" s="58" t="s">
        <v>8300</v>
      </c>
      <c r="D5693" s="58" t="s">
        <v>8305</v>
      </c>
      <c r="E5693" s="58" t="s">
        <v>2143</v>
      </c>
      <c r="F5693" s="58" t="s">
        <v>1505</v>
      </c>
      <c r="G5693" s="58" t="s">
        <v>31</v>
      </c>
      <c r="H5693" s="58"/>
      <c r="I5693" s="58" t="s">
        <v>25</v>
      </c>
      <c r="J5693" s="58" t="s">
        <v>25</v>
      </c>
      <c r="K5693" s="57" t="s">
        <v>8308</v>
      </c>
      <c r="L5693" s="184">
        <v>400</v>
      </c>
      <c r="M5693" s="185">
        <v>400</v>
      </c>
      <c r="N5693" s="186">
        <v>371</v>
      </c>
      <c r="O5693" s="187">
        <f t="shared" si="700"/>
        <v>-29</v>
      </c>
      <c r="P5693" s="59">
        <f t="shared" si="694"/>
        <v>92.75</v>
      </c>
    </row>
    <row r="5694" spans="1:16" s="2" customFormat="1" ht="28.5" outlineLevel="1" x14ac:dyDescent="0.2">
      <c r="A5694" s="224">
        <f t="shared" si="689"/>
        <v>5691</v>
      </c>
      <c r="B5694" s="156" t="s">
        <v>8307</v>
      </c>
      <c r="C5694" s="58" t="s">
        <v>8300</v>
      </c>
      <c r="D5694" s="58" t="s">
        <v>8305</v>
      </c>
      <c r="E5694" s="58" t="s">
        <v>2143</v>
      </c>
      <c r="F5694" s="58" t="s">
        <v>1505</v>
      </c>
      <c r="G5694" s="58" t="s">
        <v>213</v>
      </c>
      <c r="H5694" s="58"/>
      <c r="I5694" s="58" t="s">
        <v>25</v>
      </c>
      <c r="J5694" s="58" t="s">
        <v>25</v>
      </c>
      <c r="K5694" s="57" t="s">
        <v>8308</v>
      </c>
      <c r="L5694" s="184">
        <v>6200</v>
      </c>
      <c r="M5694" s="185">
        <v>1492</v>
      </c>
      <c r="N5694" s="186">
        <v>0</v>
      </c>
      <c r="O5694" s="187">
        <f t="shared" si="700"/>
        <v>-1492</v>
      </c>
      <c r="P5694" s="59">
        <f t="shared" si="694"/>
        <v>0</v>
      </c>
    </row>
    <row r="5695" spans="1:16" s="2" customFormat="1" ht="14.25" customHeight="1" outlineLevel="1" x14ac:dyDescent="0.2">
      <c r="A5695" s="217">
        <f t="shared" si="689"/>
        <v>5692</v>
      </c>
      <c r="B5695" s="57" t="s">
        <v>8309</v>
      </c>
      <c r="C5695" s="58" t="s">
        <v>8300</v>
      </c>
      <c r="D5695" s="58" t="s">
        <v>8305</v>
      </c>
      <c r="E5695" s="58" t="s">
        <v>2143</v>
      </c>
      <c r="F5695" s="58" t="s">
        <v>1505</v>
      </c>
      <c r="G5695" s="58" t="s">
        <v>213</v>
      </c>
      <c r="H5695" s="58"/>
      <c r="I5695" s="58" t="s">
        <v>25</v>
      </c>
      <c r="J5695" s="58" t="s">
        <v>25</v>
      </c>
      <c r="K5695" s="57" t="s">
        <v>8310</v>
      </c>
      <c r="L5695" s="184">
        <v>3700</v>
      </c>
      <c r="M5695" s="185">
        <v>0</v>
      </c>
      <c r="N5695" s="186">
        <v>0</v>
      </c>
      <c r="O5695" s="187">
        <f t="shared" si="700"/>
        <v>0</v>
      </c>
      <c r="P5695" s="59" t="s">
        <v>8417</v>
      </c>
    </row>
    <row r="5696" spans="1:16" s="2" customFormat="1" ht="14.25" customHeight="1" outlineLevel="1" x14ac:dyDescent="0.2">
      <c r="A5696" s="217">
        <f t="shared" si="689"/>
        <v>5693</v>
      </c>
      <c r="B5696" s="57" t="s">
        <v>8311</v>
      </c>
      <c r="C5696" s="58" t="s">
        <v>8300</v>
      </c>
      <c r="D5696" s="58" t="s">
        <v>8305</v>
      </c>
      <c r="E5696" s="58" t="s">
        <v>2395</v>
      </c>
      <c r="F5696" s="58" t="s">
        <v>2389</v>
      </c>
      <c r="G5696" s="58" t="s">
        <v>31</v>
      </c>
      <c r="H5696" s="58"/>
      <c r="I5696" s="58" t="s">
        <v>25</v>
      </c>
      <c r="J5696" s="58" t="s">
        <v>25</v>
      </c>
      <c r="K5696" s="57" t="s">
        <v>8312</v>
      </c>
      <c r="L5696" s="184">
        <v>0</v>
      </c>
      <c r="M5696" s="185">
        <v>160</v>
      </c>
      <c r="N5696" s="186">
        <v>0</v>
      </c>
      <c r="O5696" s="187">
        <f t="shared" si="700"/>
        <v>-160</v>
      </c>
      <c r="P5696" s="59">
        <f t="shared" si="694"/>
        <v>0</v>
      </c>
    </row>
    <row r="5697" spans="1:16" s="2" customFormat="1" ht="28.5" outlineLevel="1" x14ac:dyDescent="0.2">
      <c r="A5697" s="224">
        <f t="shared" si="689"/>
        <v>5694</v>
      </c>
      <c r="B5697" s="156" t="s">
        <v>8313</v>
      </c>
      <c r="C5697" s="58" t="s">
        <v>8300</v>
      </c>
      <c r="D5697" s="58" t="s">
        <v>8305</v>
      </c>
      <c r="E5697" s="58" t="s">
        <v>2407</v>
      </c>
      <c r="F5697" s="58" t="s">
        <v>2389</v>
      </c>
      <c r="G5697" s="58" t="s">
        <v>213</v>
      </c>
      <c r="H5697" s="58"/>
      <c r="I5697" s="58" t="s">
        <v>25</v>
      </c>
      <c r="J5697" s="58" t="s">
        <v>25</v>
      </c>
      <c r="K5697" s="57" t="s">
        <v>8314</v>
      </c>
      <c r="L5697" s="184">
        <v>54</v>
      </c>
      <c r="M5697" s="185">
        <v>54</v>
      </c>
      <c r="N5697" s="186">
        <v>53</v>
      </c>
      <c r="O5697" s="187">
        <f t="shared" si="700"/>
        <v>-1</v>
      </c>
      <c r="P5697" s="59">
        <f t="shared" ref="P5697:P5760" si="701">N5697/M5697*100</f>
        <v>98.148148148148152</v>
      </c>
    </row>
    <row r="5698" spans="1:16" s="2" customFormat="1" ht="57" outlineLevel="1" x14ac:dyDescent="0.2">
      <c r="A5698" s="224">
        <f t="shared" si="689"/>
        <v>5695</v>
      </c>
      <c r="B5698" s="156" t="s">
        <v>8315</v>
      </c>
      <c r="C5698" s="58" t="s">
        <v>8300</v>
      </c>
      <c r="D5698" s="58" t="s">
        <v>8305</v>
      </c>
      <c r="E5698" s="58" t="s">
        <v>2419</v>
      </c>
      <c r="F5698" s="58" t="s">
        <v>151</v>
      </c>
      <c r="G5698" s="58" t="s">
        <v>31</v>
      </c>
      <c r="H5698" s="58"/>
      <c r="I5698" s="58" t="s">
        <v>25</v>
      </c>
      <c r="J5698" s="58" t="s">
        <v>25</v>
      </c>
      <c r="K5698" s="57" t="s">
        <v>8316</v>
      </c>
      <c r="L5698" s="184">
        <v>0</v>
      </c>
      <c r="M5698" s="185">
        <v>151</v>
      </c>
      <c r="N5698" s="186">
        <v>151</v>
      </c>
      <c r="O5698" s="187">
        <f t="shared" si="700"/>
        <v>0</v>
      </c>
      <c r="P5698" s="59">
        <f t="shared" si="701"/>
        <v>100</v>
      </c>
    </row>
    <row r="5699" spans="1:16" s="2" customFormat="1" ht="57" outlineLevel="1" x14ac:dyDescent="0.2">
      <c r="A5699" s="224">
        <f t="shared" si="689"/>
        <v>5696</v>
      </c>
      <c r="B5699" s="156" t="s">
        <v>8315</v>
      </c>
      <c r="C5699" s="58" t="s">
        <v>8300</v>
      </c>
      <c r="D5699" s="58" t="s">
        <v>8305</v>
      </c>
      <c r="E5699" s="58" t="s">
        <v>2419</v>
      </c>
      <c r="F5699" s="58" t="s">
        <v>151</v>
      </c>
      <c r="G5699" s="58" t="s">
        <v>213</v>
      </c>
      <c r="H5699" s="58"/>
      <c r="I5699" s="58" t="s">
        <v>25</v>
      </c>
      <c r="J5699" s="58" t="s">
        <v>25</v>
      </c>
      <c r="K5699" s="57" t="s">
        <v>8316</v>
      </c>
      <c r="L5699" s="184">
        <v>8085</v>
      </c>
      <c r="M5699" s="185">
        <v>3429</v>
      </c>
      <c r="N5699" s="186">
        <v>3429</v>
      </c>
      <c r="O5699" s="187">
        <f t="shared" si="700"/>
        <v>0</v>
      </c>
      <c r="P5699" s="59">
        <f t="shared" si="701"/>
        <v>100</v>
      </c>
    </row>
    <row r="5700" spans="1:16" s="2" customFormat="1" ht="57" outlineLevel="1" x14ac:dyDescent="0.2">
      <c r="A5700" s="224">
        <f t="shared" si="689"/>
        <v>5697</v>
      </c>
      <c r="B5700" s="156" t="s">
        <v>8315</v>
      </c>
      <c r="C5700" s="58" t="s">
        <v>8300</v>
      </c>
      <c r="D5700" s="58" t="s">
        <v>8305</v>
      </c>
      <c r="E5700" s="58" t="s">
        <v>2419</v>
      </c>
      <c r="F5700" s="58" t="s">
        <v>151</v>
      </c>
      <c r="G5700" s="58" t="s">
        <v>213</v>
      </c>
      <c r="H5700" s="58" t="s">
        <v>8317</v>
      </c>
      <c r="I5700" s="58" t="s">
        <v>25</v>
      </c>
      <c r="J5700" s="58" t="s">
        <v>25</v>
      </c>
      <c r="K5700" s="57" t="s">
        <v>8316</v>
      </c>
      <c r="L5700" s="184">
        <v>0</v>
      </c>
      <c r="M5700" s="185">
        <v>8521</v>
      </c>
      <c r="N5700" s="186">
        <v>8521</v>
      </c>
      <c r="O5700" s="187">
        <f t="shared" si="700"/>
        <v>0</v>
      </c>
      <c r="P5700" s="59">
        <f t="shared" si="701"/>
        <v>100</v>
      </c>
    </row>
    <row r="5701" spans="1:16" s="2" customFormat="1" ht="28.5" outlineLevel="1" x14ac:dyDescent="0.2">
      <c r="A5701" s="217">
        <f t="shared" si="689"/>
        <v>5698</v>
      </c>
      <c r="B5701" s="57" t="s">
        <v>8318</v>
      </c>
      <c r="C5701" s="58" t="s">
        <v>8300</v>
      </c>
      <c r="D5701" s="58" t="s">
        <v>8305</v>
      </c>
      <c r="E5701" s="58" t="s">
        <v>138</v>
      </c>
      <c r="F5701" s="58" t="s">
        <v>151</v>
      </c>
      <c r="G5701" s="58" t="s">
        <v>31</v>
      </c>
      <c r="H5701" s="58"/>
      <c r="I5701" s="58" t="s">
        <v>25</v>
      </c>
      <c r="J5701" s="58" t="s">
        <v>25</v>
      </c>
      <c r="K5701" s="57" t="s">
        <v>8319</v>
      </c>
      <c r="L5701" s="184">
        <v>0</v>
      </c>
      <c r="M5701" s="185">
        <v>129</v>
      </c>
      <c r="N5701" s="186">
        <v>129</v>
      </c>
      <c r="O5701" s="187">
        <f t="shared" si="700"/>
        <v>0</v>
      </c>
      <c r="P5701" s="59">
        <f t="shared" si="701"/>
        <v>100</v>
      </c>
    </row>
    <row r="5702" spans="1:16" s="2" customFormat="1" ht="28.5" outlineLevel="1" x14ac:dyDescent="0.2">
      <c r="A5702" s="217">
        <f t="shared" ref="A5702:A5765" si="702">A5701+1</f>
        <v>5699</v>
      </c>
      <c r="B5702" s="57" t="s">
        <v>8318</v>
      </c>
      <c r="C5702" s="58" t="s">
        <v>8300</v>
      </c>
      <c r="D5702" s="58" t="s">
        <v>8305</v>
      </c>
      <c r="E5702" s="58" t="s">
        <v>138</v>
      </c>
      <c r="F5702" s="58" t="s">
        <v>151</v>
      </c>
      <c r="G5702" s="58" t="s">
        <v>213</v>
      </c>
      <c r="H5702" s="58"/>
      <c r="I5702" s="58" t="s">
        <v>25</v>
      </c>
      <c r="J5702" s="58" t="s">
        <v>25</v>
      </c>
      <c r="K5702" s="57" t="s">
        <v>8319</v>
      </c>
      <c r="L5702" s="184">
        <v>0</v>
      </c>
      <c r="M5702" s="185">
        <v>3593</v>
      </c>
      <c r="N5702" s="186">
        <v>778</v>
      </c>
      <c r="O5702" s="187">
        <f t="shared" si="700"/>
        <v>-2815</v>
      </c>
      <c r="P5702" s="59">
        <f t="shared" si="701"/>
        <v>21.653214583913165</v>
      </c>
    </row>
    <row r="5703" spans="1:16" s="2" customFormat="1" ht="28.5" outlineLevel="1" x14ac:dyDescent="0.2">
      <c r="A5703" s="217">
        <f t="shared" si="702"/>
        <v>5700</v>
      </c>
      <c r="B5703" s="57" t="s">
        <v>8320</v>
      </c>
      <c r="C5703" s="58" t="s">
        <v>8300</v>
      </c>
      <c r="D5703" s="58" t="s">
        <v>8305</v>
      </c>
      <c r="E5703" s="58" t="s">
        <v>138</v>
      </c>
      <c r="F5703" s="58" t="s">
        <v>151</v>
      </c>
      <c r="G5703" s="58" t="s">
        <v>31</v>
      </c>
      <c r="H5703" s="58"/>
      <c r="I5703" s="58" t="s">
        <v>25</v>
      </c>
      <c r="J5703" s="58" t="s">
        <v>25</v>
      </c>
      <c r="K5703" s="57" t="s">
        <v>8321</v>
      </c>
      <c r="L5703" s="184">
        <v>0</v>
      </c>
      <c r="M5703" s="185">
        <v>50</v>
      </c>
      <c r="N5703" s="186">
        <v>0</v>
      </c>
      <c r="O5703" s="187">
        <f t="shared" si="700"/>
        <v>-50</v>
      </c>
      <c r="P5703" s="59">
        <f t="shared" si="701"/>
        <v>0</v>
      </c>
    </row>
    <row r="5704" spans="1:16" s="2" customFormat="1" ht="28.5" outlineLevel="1" x14ac:dyDescent="0.2">
      <c r="A5704" s="217">
        <f t="shared" si="702"/>
        <v>5701</v>
      </c>
      <c r="B5704" s="57" t="s">
        <v>8320</v>
      </c>
      <c r="C5704" s="58" t="s">
        <v>8300</v>
      </c>
      <c r="D5704" s="58" t="s">
        <v>8305</v>
      </c>
      <c r="E5704" s="58" t="s">
        <v>138</v>
      </c>
      <c r="F5704" s="58" t="s">
        <v>151</v>
      </c>
      <c r="G5704" s="58" t="s">
        <v>213</v>
      </c>
      <c r="H5704" s="58"/>
      <c r="I5704" s="58" t="s">
        <v>25</v>
      </c>
      <c r="J5704" s="58" t="s">
        <v>25</v>
      </c>
      <c r="K5704" s="57" t="s">
        <v>8321</v>
      </c>
      <c r="L5704" s="184">
        <v>0</v>
      </c>
      <c r="M5704" s="185">
        <v>269</v>
      </c>
      <c r="N5704" s="186">
        <v>47</v>
      </c>
      <c r="O5704" s="187">
        <f t="shared" si="700"/>
        <v>-222</v>
      </c>
      <c r="P5704" s="59">
        <f t="shared" si="701"/>
        <v>17.472118959107807</v>
      </c>
    </row>
    <row r="5705" spans="1:16" s="2" customFormat="1" ht="28.5" outlineLevel="1" x14ac:dyDescent="0.2">
      <c r="A5705" s="217">
        <f t="shared" si="702"/>
        <v>5702</v>
      </c>
      <c r="B5705" s="57" t="s">
        <v>8322</v>
      </c>
      <c r="C5705" s="58" t="s">
        <v>8300</v>
      </c>
      <c r="D5705" s="58" t="s">
        <v>8305</v>
      </c>
      <c r="E5705" s="58" t="s">
        <v>2430</v>
      </c>
      <c r="F5705" s="58" t="s">
        <v>151</v>
      </c>
      <c r="G5705" s="58" t="s">
        <v>31</v>
      </c>
      <c r="H5705" s="58"/>
      <c r="I5705" s="58" t="s">
        <v>25</v>
      </c>
      <c r="J5705" s="58" t="s">
        <v>25</v>
      </c>
      <c r="K5705" s="57" t="s">
        <v>8323</v>
      </c>
      <c r="L5705" s="184">
        <v>0</v>
      </c>
      <c r="M5705" s="185">
        <v>200</v>
      </c>
      <c r="N5705" s="186">
        <v>80</v>
      </c>
      <c r="O5705" s="187">
        <f t="shared" si="700"/>
        <v>-120</v>
      </c>
      <c r="P5705" s="59">
        <f t="shared" si="701"/>
        <v>40</v>
      </c>
    </row>
    <row r="5706" spans="1:16" s="2" customFormat="1" ht="28.5" outlineLevel="1" x14ac:dyDescent="0.2">
      <c r="A5706" s="217">
        <f t="shared" si="702"/>
        <v>5703</v>
      </c>
      <c r="B5706" s="57" t="s">
        <v>8324</v>
      </c>
      <c r="C5706" s="58" t="s">
        <v>8300</v>
      </c>
      <c r="D5706" s="58" t="s">
        <v>8305</v>
      </c>
      <c r="E5706" s="58" t="s">
        <v>2430</v>
      </c>
      <c r="F5706" s="58" t="s">
        <v>151</v>
      </c>
      <c r="G5706" s="58" t="s">
        <v>31</v>
      </c>
      <c r="H5706" s="58"/>
      <c r="I5706" s="58" t="s">
        <v>25</v>
      </c>
      <c r="J5706" s="58" t="s">
        <v>25</v>
      </c>
      <c r="K5706" s="57" t="s">
        <v>8323</v>
      </c>
      <c r="L5706" s="184">
        <v>0</v>
      </c>
      <c r="M5706" s="185">
        <v>662</v>
      </c>
      <c r="N5706" s="186">
        <v>0</v>
      </c>
      <c r="O5706" s="187">
        <f t="shared" si="700"/>
        <v>-662</v>
      </c>
      <c r="P5706" s="59">
        <f t="shared" si="701"/>
        <v>0</v>
      </c>
    </row>
    <row r="5707" spans="1:16" s="2" customFormat="1" ht="28.5" outlineLevel="1" x14ac:dyDescent="0.2">
      <c r="A5707" s="217">
        <f t="shared" si="702"/>
        <v>5704</v>
      </c>
      <c r="B5707" s="57" t="s">
        <v>8324</v>
      </c>
      <c r="C5707" s="58" t="s">
        <v>8300</v>
      </c>
      <c r="D5707" s="58" t="s">
        <v>8305</v>
      </c>
      <c r="E5707" s="58" t="s">
        <v>2430</v>
      </c>
      <c r="F5707" s="58" t="s">
        <v>151</v>
      </c>
      <c r="G5707" s="58" t="s">
        <v>213</v>
      </c>
      <c r="H5707" s="58"/>
      <c r="I5707" s="58" t="s">
        <v>25</v>
      </c>
      <c r="J5707" s="58" t="s">
        <v>25</v>
      </c>
      <c r="K5707" s="57" t="s">
        <v>8323</v>
      </c>
      <c r="L5707" s="184">
        <v>0</v>
      </c>
      <c r="M5707" s="185">
        <v>3388</v>
      </c>
      <c r="N5707" s="186">
        <v>0</v>
      </c>
      <c r="O5707" s="187">
        <f t="shared" si="700"/>
        <v>-3388</v>
      </c>
      <c r="P5707" s="59">
        <f t="shared" si="701"/>
        <v>0</v>
      </c>
    </row>
    <row r="5708" spans="1:16" s="2" customFormat="1" ht="28.5" outlineLevel="1" x14ac:dyDescent="0.2">
      <c r="A5708" s="217">
        <f t="shared" si="702"/>
        <v>5705</v>
      </c>
      <c r="B5708" s="57" t="s">
        <v>8325</v>
      </c>
      <c r="C5708" s="58" t="s">
        <v>8300</v>
      </c>
      <c r="D5708" s="58" t="s">
        <v>8305</v>
      </c>
      <c r="E5708" s="58" t="s">
        <v>2439</v>
      </c>
      <c r="F5708" s="58" t="s">
        <v>151</v>
      </c>
      <c r="G5708" s="58" t="s">
        <v>31</v>
      </c>
      <c r="H5708" s="58"/>
      <c r="I5708" s="58" t="s">
        <v>25</v>
      </c>
      <c r="J5708" s="58" t="s">
        <v>25</v>
      </c>
      <c r="K5708" s="57" t="s">
        <v>8326</v>
      </c>
      <c r="L5708" s="184">
        <v>0</v>
      </c>
      <c r="M5708" s="185">
        <v>27</v>
      </c>
      <c r="N5708" s="186">
        <v>27</v>
      </c>
      <c r="O5708" s="187">
        <f t="shared" si="700"/>
        <v>0</v>
      </c>
      <c r="P5708" s="59">
        <f t="shared" si="701"/>
        <v>100</v>
      </c>
    </row>
    <row r="5709" spans="1:16" s="2" customFormat="1" ht="28.5" outlineLevel="1" x14ac:dyDescent="0.2">
      <c r="A5709" s="224">
        <f t="shared" si="702"/>
        <v>5706</v>
      </c>
      <c r="B5709" s="156" t="s">
        <v>8327</v>
      </c>
      <c r="C5709" s="58" t="s">
        <v>8300</v>
      </c>
      <c r="D5709" s="58" t="s">
        <v>8305</v>
      </c>
      <c r="E5709" s="58" t="s">
        <v>2443</v>
      </c>
      <c r="F5709" s="58" t="s">
        <v>151</v>
      </c>
      <c r="G5709" s="58" t="s">
        <v>31</v>
      </c>
      <c r="H5709" s="58"/>
      <c r="I5709" s="58" t="s">
        <v>25</v>
      </c>
      <c r="J5709" s="58" t="s">
        <v>25</v>
      </c>
      <c r="K5709" s="57" t="s">
        <v>8328</v>
      </c>
      <c r="L5709" s="184">
        <v>0</v>
      </c>
      <c r="M5709" s="185">
        <v>134</v>
      </c>
      <c r="N5709" s="186">
        <v>47</v>
      </c>
      <c r="O5709" s="187">
        <f t="shared" si="700"/>
        <v>-87</v>
      </c>
      <c r="P5709" s="59">
        <f t="shared" si="701"/>
        <v>35.074626865671647</v>
      </c>
    </row>
    <row r="5710" spans="1:16" s="2" customFormat="1" ht="28.5" outlineLevel="1" x14ac:dyDescent="0.2">
      <c r="A5710" s="224">
        <f t="shared" si="702"/>
        <v>5707</v>
      </c>
      <c r="B5710" s="156" t="s">
        <v>8327</v>
      </c>
      <c r="C5710" s="58" t="s">
        <v>8300</v>
      </c>
      <c r="D5710" s="58" t="s">
        <v>8305</v>
      </c>
      <c r="E5710" s="58" t="s">
        <v>2443</v>
      </c>
      <c r="F5710" s="58" t="s">
        <v>151</v>
      </c>
      <c r="G5710" s="58" t="s">
        <v>213</v>
      </c>
      <c r="H5710" s="58"/>
      <c r="I5710" s="58" t="s">
        <v>25</v>
      </c>
      <c r="J5710" s="58" t="s">
        <v>25</v>
      </c>
      <c r="K5710" s="57" t="s">
        <v>8328</v>
      </c>
      <c r="L5710" s="184">
        <v>0</v>
      </c>
      <c r="M5710" s="185">
        <v>939</v>
      </c>
      <c r="N5710" s="186">
        <v>899</v>
      </c>
      <c r="O5710" s="187">
        <f t="shared" si="700"/>
        <v>-40</v>
      </c>
      <c r="P5710" s="59">
        <f t="shared" si="701"/>
        <v>95.740149094781685</v>
      </c>
    </row>
    <row r="5711" spans="1:16" s="2" customFormat="1" ht="28.5" customHeight="1" outlineLevel="1" x14ac:dyDescent="0.2">
      <c r="A5711" s="224">
        <f t="shared" si="702"/>
        <v>5708</v>
      </c>
      <c r="B5711" s="156" t="s">
        <v>8329</v>
      </c>
      <c r="C5711" s="58" t="s">
        <v>8300</v>
      </c>
      <c r="D5711" s="58" t="s">
        <v>8305</v>
      </c>
      <c r="E5711" s="58" t="s">
        <v>2445</v>
      </c>
      <c r="F5711" s="58" t="s">
        <v>151</v>
      </c>
      <c r="G5711" s="58" t="s">
        <v>213</v>
      </c>
      <c r="H5711" s="58"/>
      <c r="I5711" s="58" t="s">
        <v>25</v>
      </c>
      <c r="J5711" s="58" t="s">
        <v>25</v>
      </c>
      <c r="K5711" s="57" t="s">
        <v>8330</v>
      </c>
      <c r="L5711" s="184">
        <v>103</v>
      </c>
      <c r="M5711" s="185">
        <v>103</v>
      </c>
      <c r="N5711" s="186">
        <v>103</v>
      </c>
      <c r="O5711" s="187">
        <f t="shared" si="700"/>
        <v>0</v>
      </c>
      <c r="P5711" s="59">
        <f t="shared" si="701"/>
        <v>100</v>
      </c>
    </row>
    <row r="5712" spans="1:16" s="2" customFormat="1" ht="14.25" customHeight="1" outlineLevel="1" x14ac:dyDescent="0.2">
      <c r="A5712" s="217">
        <f t="shared" si="702"/>
        <v>5709</v>
      </c>
      <c r="B5712" s="57" t="s">
        <v>8331</v>
      </c>
      <c r="C5712" s="58" t="s">
        <v>8300</v>
      </c>
      <c r="D5712" s="58" t="s">
        <v>8305</v>
      </c>
      <c r="E5712" s="58" t="s">
        <v>2451</v>
      </c>
      <c r="F5712" s="58" t="s">
        <v>649</v>
      </c>
      <c r="G5712" s="58" t="s">
        <v>31</v>
      </c>
      <c r="H5712" s="58"/>
      <c r="I5712" s="58" t="s">
        <v>25</v>
      </c>
      <c r="J5712" s="58" t="s">
        <v>25</v>
      </c>
      <c r="K5712" s="57" t="s">
        <v>8332</v>
      </c>
      <c r="L5712" s="184">
        <v>0</v>
      </c>
      <c r="M5712" s="185">
        <v>344</v>
      </c>
      <c r="N5712" s="186">
        <v>185</v>
      </c>
      <c r="O5712" s="187">
        <f t="shared" si="700"/>
        <v>-159</v>
      </c>
      <c r="P5712" s="59">
        <f t="shared" si="701"/>
        <v>53.779069767441854</v>
      </c>
    </row>
    <row r="5713" spans="1:16" s="2" customFormat="1" ht="14.25" customHeight="1" outlineLevel="1" x14ac:dyDescent="0.2">
      <c r="A5713" s="217">
        <f t="shared" si="702"/>
        <v>5710</v>
      </c>
      <c r="B5713" s="57" t="s">
        <v>8331</v>
      </c>
      <c r="C5713" s="58" t="s">
        <v>8300</v>
      </c>
      <c r="D5713" s="58" t="s">
        <v>8305</v>
      </c>
      <c r="E5713" s="58" t="s">
        <v>2451</v>
      </c>
      <c r="F5713" s="58" t="s">
        <v>649</v>
      </c>
      <c r="G5713" s="58" t="s">
        <v>213</v>
      </c>
      <c r="H5713" s="58"/>
      <c r="I5713" s="58" t="s">
        <v>25</v>
      </c>
      <c r="J5713" s="58" t="s">
        <v>25</v>
      </c>
      <c r="K5713" s="57" t="s">
        <v>8332</v>
      </c>
      <c r="L5713" s="184">
        <v>9400</v>
      </c>
      <c r="M5713" s="185">
        <v>4411</v>
      </c>
      <c r="N5713" s="186">
        <v>1586</v>
      </c>
      <c r="O5713" s="187">
        <f t="shared" si="700"/>
        <v>-2825</v>
      </c>
      <c r="P5713" s="59">
        <f t="shared" si="701"/>
        <v>35.955565631376111</v>
      </c>
    </row>
    <row r="5714" spans="1:16" s="2" customFormat="1" ht="14.25" customHeight="1" outlineLevel="1" x14ac:dyDescent="0.2">
      <c r="A5714" s="217">
        <f t="shared" si="702"/>
        <v>5711</v>
      </c>
      <c r="B5714" s="57" t="s">
        <v>8331</v>
      </c>
      <c r="C5714" s="58" t="s">
        <v>8300</v>
      </c>
      <c r="D5714" s="58" t="s">
        <v>8305</v>
      </c>
      <c r="E5714" s="58" t="s">
        <v>2451</v>
      </c>
      <c r="F5714" s="58" t="s">
        <v>649</v>
      </c>
      <c r="G5714" s="58" t="s">
        <v>213</v>
      </c>
      <c r="H5714" s="58" t="s">
        <v>8317</v>
      </c>
      <c r="I5714" s="58" t="s">
        <v>25</v>
      </c>
      <c r="J5714" s="58" t="s">
        <v>25</v>
      </c>
      <c r="K5714" s="57" t="s">
        <v>8332</v>
      </c>
      <c r="L5714" s="184">
        <v>0</v>
      </c>
      <c r="M5714" s="185">
        <v>5000</v>
      </c>
      <c r="N5714" s="186">
        <v>5000</v>
      </c>
      <c r="O5714" s="187">
        <f t="shared" si="700"/>
        <v>0</v>
      </c>
      <c r="P5714" s="59">
        <f t="shared" si="701"/>
        <v>100</v>
      </c>
    </row>
    <row r="5715" spans="1:16" s="2" customFormat="1" ht="28.5" outlineLevel="1" x14ac:dyDescent="0.2">
      <c r="A5715" s="217">
        <f t="shared" si="702"/>
        <v>5712</v>
      </c>
      <c r="B5715" s="57" t="s">
        <v>8333</v>
      </c>
      <c r="C5715" s="58" t="s">
        <v>8300</v>
      </c>
      <c r="D5715" s="58" t="s">
        <v>8305</v>
      </c>
      <c r="E5715" s="58" t="s">
        <v>2453</v>
      </c>
      <c r="F5715" s="58" t="s">
        <v>649</v>
      </c>
      <c r="G5715" s="58" t="s">
        <v>31</v>
      </c>
      <c r="H5715" s="58"/>
      <c r="I5715" s="58" t="s">
        <v>25</v>
      </c>
      <c r="J5715" s="58" t="s">
        <v>25</v>
      </c>
      <c r="K5715" s="57" t="s">
        <v>8334</v>
      </c>
      <c r="L5715" s="184">
        <v>0</v>
      </c>
      <c r="M5715" s="185">
        <v>102</v>
      </c>
      <c r="N5715" s="186">
        <v>102</v>
      </c>
      <c r="O5715" s="187">
        <f t="shared" si="700"/>
        <v>0</v>
      </c>
      <c r="P5715" s="59">
        <f t="shared" si="701"/>
        <v>100</v>
      </c>
    </row>
    <row r="5716" spans="1:16" s="2" customFormat="1" ht="28.5" outlineLevel="1" x14ac:dyDescent="0.2">
      <c r="A5716" s="224">
        <f t="shared" si="702"/>
        <v>5713</v>
      </c>
      <c r="B5716" s="156" t="s">
        <v>8335</v>
      </c>
      <c r="C5716" s="58" t="s">
        <v>8300</v>
      </c>
      <c r="D5716" s="58" t="s">
        <v>8305</v>
      </c>
      <c r="E5716" s="58" t="s">
        <v>1266</v>
      </c>
      <c r="F5716" s="58" t="s">
        <v>649</v>
      </c>
      <c r="G5716" s="58" t="s">
        <v>31</v>
      </c>
      <c r="H5716" s="58"/>
      <c r="I5716" s="58" t="s">
        <v>25</v>
      </c>
      <c r="J5716" s="58" t="s">
        <v>25</v>
      </c>
      <c r="K5716" s="57" t="s">
        <v>8336</v>
      </c>
      <c r="L5716" s="184">
        <v>0</v>
      </c>
      <c r="M5716" s="185">
        <v>156</v>
      </c>
      <c r="N5716" s="186">
        <v>150</v>
      </c>
      <c r="O5716" s="187">
        <f t="shared" si="700"/>
        <v>-6</v>
      </c>
      <c r="P5716" s="59">
        <f t="shared" si="701"/>
        <v>96.15384615384616</v>
      </c>
    </row>
    <row r="5717" spans="1:16" s="2" customFormat="1" ht="28.5" outlineLevel="1" x14ac:dyDescent="0.2">
      <c r="A5717" s="224">
        <f t="shared" si="702"/>
        <v>5714</v>
      </c>
      <c r="B5717" s="156" t="s">
        <v>8335</v>
      </c>
      <c r="C5717" s="58" t="s">
        <v>8300</v>
      </c>
      <c r="D5717" s="58" t="s">
        <v>8305</v>
      </c>
      <c r="E5717" s="58" t="s">
        <v>1266</v>
      </c>
      <c r="F5717" s="58" t="s">
        <v>649</v>
      </c>
      <c r="G5717" s="58" t="s">
        <v>213</v>
      </c>
      <c r="H5717" s="58"/>
      <c r="I5717" s="58" t="s">
        <v>25</v>
      </c>
      <c r="J5717" s="58" t="s">
        <v>25</v>
      </c>
      <c r="K5717" s="57" t="s">
        <v>8336</v>
      </c>
      <c r="L5717" s="184">
        <v>0</v>
      </c>
      <c r="M5717" s="185">
        <v>3319</v>
      </c>
      <c r="N5717" s="186">
        <v>3264</v>
      </c>
      <c r="O5717" s="187">
        <f t="shared" si="700"/>
        <v>-55</v>
      </c>
      <c r="P5717" s="59">
        <f t="shared" si="701"/>
        <v>98.342874359746915</v>
      </c>
    </row>
    <row r="5718" spans="1:16" s="2" customFormat="1" ht="28.5" outlineLevel="1" x14ac:dyDescent="0.2">
      <c r="A5718" s="224">
        <f t="shared" si="702"/>
        <v>5715</v>
      </c>
      <c r="B5718" s="156" t="s">
        <v>8335</v>
      </c>
      <c r="C5718" s="58" t="s">
        <v>8300</v>
      </c>
      <c r="D5718" s="58" t="s">
        <v>8305</v>
      </c>
      <c r="E5718" s="58" t="s">
        <v>1266</v>
      </c>
      <c r="F5718" s="58" t="s">
        <v>649</v>
      </c>
      <c r="G5718" s="58" t="s">
        <v>213</v>
      </c>
      <c r="H5718" s="58" t="s">
        <v>8317</v>
      </c>
      <c r="I5718" s="58" t="s">
        <v>25</v>
      </c>
      <c r="J5718" s="58" t="s">
        <v>25</v>
      </c>
      <c r="K5718" s="57" t="s">
        <v>8336</v>
      </c>
      <c r="L5718" s="184">
        <v>0</v>
      </c>
      <c r="M5718" s="185">
        <v>2027</v>
      </c>
      <c r="N5718" s="186">
        <v>2027</v>
      </c>
      <c r="O5718" s="187">
        <f t="shared" si="700"/>
        <v>0</v>
      </c>
      <c r="P5718" s="59">
        <f t="shared" si="701"/>
        <v>100</v>
      </c>
    </row>
    <row r="5719" spans="1:16" s="2" customFormat="1" ht="42.75" outlineLevel="1" x14ac:dyDescent="0.2">
      <c r="A5719" s="224">
        <f t="shared" si="702"/>
        <v>5716</v>
      </c>
      <c r="B5719" s="156" t="s">
        <v>8337</v>
      </c>
      <c r="C5719" s="58" t="s">
        <v>8300</v>
      </c>
      <c r="D5719" s="58" t="s">
        <v>8305</v>
      </c>
      <c r="E5719" s="58" t="s">
        <v>2456</v>
      </c>
      <c r="F5719" s="58" t="s">
        <v>649</v>
      </c>
      <c r="G5719" s="58" t="s">
        <v>31</v>
      </c>
      <c r="H5719" s="58"/>
      <c r="I5719" s="58" t="s">
        <v>25</v>
      </c>
      <c r="J5719" s="58" t="s">
        <v>25</v>
      </c>
      <c r="K5719" s="57" t="s">
        <v>8338</v>
      </c>
      <c r="L5719" s="184">
        <v>0</v>
      </c>
      <c r="M5719" s="185">
        <v>4</v>
      </c>
      <c r="N5719" s="186">
        <v>4</v>
      </c>
      <c r="O5719" s="187">
        <f t="shared" si="700"/>
        <v>0</v>
      </c>
      <c r="P5719" s="59">
        <f t="shared" si="701"/>
        <v>100</v>
      </c>
    </row>
    <row r="5720" spans="1:16" s="2" customFormat="1" ht="28.5" outlineLevel="1" x14ac:dyDescent="0.2">
      <c r="A5720" s="217">
        <f t="shared" si="702"/>
        <v>5717</v>
      </c>
      <c r="B5720" s="57" t="s">
        <v>8339</v>
      </c>
      <c r="C5720" s="58" t="s">
        <v>8300</v>
      </c>
      <c r="D5720" s="58" t="s">
        <v>8305</v>
      </c>
      <c r="E5720" s="58" t="s">
        <v>2458</v>
      </c>
      <c r="F5720" s="58" t="s">
        <v>649</v>
      </c>
      <c r="G5720" s="58" t="s">
        <v>31</v>
      </c>
      <c r="H5720" s="58"/>
      <c r="I5720" s="58" t="s">
        <v>25</v>
      </c>
      <c r="J5720" s="58" t="s">
        <v>25</v>
      </c>
      <c r="K5720" s="57" t="s">
        <v>8340</v>
      </c>
      <c r="L5720" s="184">
        <v>0</v>
      </c>
      <c r="M5720" s="185">
        <v>299</v>
      </c>
      <c r="N5720" s="186">
        <v>0</v>
      </c>
      <c r="O5720" s="187">
        <f t="shared" si="700"/>
        <v>-299</v>
      </c>
      <c r="P5720" s="59">
        <f t="shared" si="701"/>
        <v>0</v>
      </c>
    </row>
    <row r="5721" spans="1:16" s="2" customFormat="1" ht="28.5" outlineLevel="1" x14ac:dyDescent="0.2">
      <c r="A5721" s="217">
        <f t="shared" si="702"/>
        <v>5718</v>
      </c>
      <c r="B5721" s="57" t="s">
        <v>8341</v>
      </c>
      <c r="C5721" s="58" t="s">
        <v>8300</v>
      </c>
      <c r="D5721" s="58" t="s">
        <v>8305</v>
      </c>
      <c r="E5721" s="58" t="s">
        <v>2460</v>
      </c>
      <c r="F5721" s="58" t="s">
        <v>649</v>
      </c>
      <c r="G5721" s="58" t="s">
        <v>31</v>
      </c>
      <c r="H5721" s="58"/>
      <c r="I5721" s="58" t="s">
        <v>25</v>
      </c>
      <c r="J5721" s="58" t="s">
        <v>25</v>
      </c>
      <c r="K5721" s="57" t="s">
        <v>8342</v>
      </c>
      <c r="L5721" s="184">
        <v>200</v>
      </c>
      <c r="M5721" s="185">
        <v>200</v>
      </c>
      <c r="N5721" s="186">
        <v>0</v>
      </c>
      <c r="O5721" s="187">
        <f t="shared" si="700"/>
        <v>-200</v>
      </c>
      <c r="P5721" s="59">
        <f t="shared" si="701"/>
        <v>0</v>
      </c>
    </row>
    <row r="5722" spans="1:16" s="2" customFormat="1" ht="28.5" outlineLevel="1" x14ac:dyDescent="0.2">
      <c r="A5722" s="217">
        <f t="shared" si="702"/>
        <v>5719</v>
      </c>
      <c r="B5722" s="57" t="s">
        <v>8341</v>
      </c>
      <c r="C5722" s="58" t="s">
        <v>8300</v>
      </c>
      <c r="D5722" s="58" t="s">
        <v>8305</v>
      </c>
      <c r="E5722" s="58" t="s">
        <v>2460</v>
      </c>
      <c r="F5722" s="58" t="s">
        <v>649</v>
      </c>
      <c r="G5722" s="58" t="s">
        <v>213</v>
      </c>
      <c r="H5722" s="58"/>
      <c r="I5722" s="58" t="s">
        <v>25</v>
      </c>
      <c r="J5722" s="58" t="s">
        <v>25</v>
      </c>
      <c r="K5722" s="57" t="s">
        <v>8342</v>
      </c>
      <c r="L5722" s="184">
        <v>9800</v>
      </c>
      <c r="M5722" s="185">
        <v>9800</v>
      </c>
      <c r="N5722" s="186">
        <v>0</v>
      </c>
      <c r="O5722" s="187">
        <f t="shared" si="700"/>
        <v>-9800</v>
      </c>
      <c r="P5722" s="59">
        <f t="shared" si="701"/>
        <v>0</v>
      </c>
    </row>
    <row r="5723" spans="1:16" s="2" customFormat="1" ht="14.25" customHeight="1" outlineLevel="1" x14ac:dyDescent="0.2">
      <c r="A5723" s="217">
        <f t="shared" si="702"/>
        <v>5720</v>
      </c>
      <c r="B5723" s="57" t="s">
        <v>8343</v>
      </c>
      <c r="C5723" s="58" t="s">
        <v>8300</v>
      </c>
      <c r="D5723" s="58" t="s">
        <v>8305</v>
      </c>
      <c r="E5723" s="58" t="s">
        <v>648</v>
      </c>
      <c r="F5723" s="58" t="s">
        <v>649</v>
      </c>
      <c r="G5723" s="58" t="s">
        <v>31</v>
      </c>
      <c r="H5723" s="58"/>
      <c r="I5723" s="58" t="s">
        <v>25</v>
      </c>
      <c r="J5723" s="58" t="s">
        <v>25</v>
      </c>
      <c r="K5723" s="57" t="s">
        <v>8344</v>
      </c>
      <c r="L5723" s="184">
        <v>0</v>
      </c>
      <c r="M5723" s="185">
        <v>545</v>
      </c>
      <c r="N5723" s="186">
        <v>290</v>
      </c>
      <c r="O5723" s="187">
        <f t="shared" si="700"/>
        <v>-255</v>
      </c>
      <c r="P5723" s="59">
        <f t="shared" si="701"/>
        <v>53.211009174311933</v>
      </c>
    </row>
    <row r="5724" spans="1:16" s="2" customFormat="1" ht="14.25" customHeight="1" outlineLevel="1" x14ac:dyDescent="0.2">
      <c r="A5724" s="217">
        <f t="shared" si="702"/>
        <v>5721</v>
      </c>
      <c r="B5724" s="57" t="s">
        <v>8345</v>
      </c>
      <c r="C5724" s="58" t="s">
        <v>8300</v>
      </c>
      <c r="D5724" s="58" t="s">
        <v>8305</v>
      </c>
      <c r="E5724" s="58" t="s">
        <v>1496</v>
      </c>
      <c r="F5724" s="58" t="s">
        <v>649</v>
      </c>
      <c r="G5724" s="58" t="s">
        <v>31</v>
      </c>
      <c r="H5724" s="58"/>
      <c r="I5724" s="58" t="s">
        <v>25</v>
      </c>
      <c r="J5724" s="58" t="s">
        <v>25</v>
      </c>
      <c r="K5724" s="57" t="s">
        <v>8346</v>
      </c>
      <c r="L5724" s="184">
        <v>600</v>
      </c>
      <c r="M5724" s="185">
        <v>894</v>
      </c>
      <c r="N5724" s="186">
        <v>859</v>
      </c>
      <c r="O5724" s="187">
        <f t="shared" si="700"/>
        <v>-35</v>
      </c>
      <c r="P5724" s="59">
        <f t="shared" si="701"/>
        <v>96.085011185682319</v>
      </c>
    </row>
    <row r="5725" spans="1:16" s="2" customFormat="1" ht="14.25" customHeight="1" outlineLevel="1" x14ac:dyDescent="0.2">
      <c r="A5725" s="217">
        <f t="shared" si="702"/>
        <v>5722</v>
      </c>
      <c r="B5725" s="57" t="s">
        <v>8345</v>
      </c>
      <c r="C5725" s="58" t="s">
        <v>8300</v>
      </c>
      <c r="D5725" s="58" t="s">
        <v>8305</v>
      </c>
      <c r="E5725" s="58" t="s">
        <v>1496</v>
      </c>
      <c r="F5725" s="58" t="s">
        <v>649</v>
      </c>
      <c r="G5725" s="58" t="s">
        <v>213</v>
      </c>
      <c r="H5725" s="58"/>
      <c r="I5725" s="58" t="s">
        <v>25</v>
      </c>
      <c r="J5725" s="58" t="s">
        <v>25</v>
      </c>
      <c r="K5725" s="57" t="s">
        <v>8346</v>
      </c>
      <c r="L5725" s="184">
        <v>2400</v>
      </c>
      <c r="M5725" s="185">
        <v>0</v>
      </c>
      <c r="N5725" s="186">
        <v>0</v>
      </c>
      <c r="O5725" s="187">
        <f t="shared" si="700"/>
        <v>0</v>
      </c>
      <c r="P5725" s="59" t="s">
        <v>8417</v>
      </c>
    </row>
    <row r="5726" spans="1:16" s="2" customFormat="1" ht="28.5" outlineLevel="1" x14ac:dyDescent="0.2">
      <c r="A5726" s="217">
        <f t="shared" si="702"/>
        <v>5723</v>
      </c>
      <c r="B5726" s="57" t="s">
        <v>8347</v>
      </c>
      <c r="C5726" s="58" t="s">
        <v>8300</v>
      </c>
      <c r="D5726" s="58" t="s">
        <v>8305</v>
      </c>
      <c r="E5726" s="58" t="s">
        <v>1248</v>
      </c>
      <c r="F5726" s="58" t="s">
        <v>649</v>
      </c>
      <c r="G5726" s="58" t="s">
        <v>31</v>
      </c>
      <c r="H5726" s="58"/>
      <c r="I5726" s="58" t="s">
        <v>25</v>
      </c>
      <c r="J5726" s="58" t="s">
        <v>25</v>
      </c>
      <c r="K5726" s="57" t="s">
        <v>8348</v>
      </c>
      <c r="L5726" s="184">
        <v>600</v>
      </c>
      <c r="M5726" s="185">
        <v>1134</v>
      </c>
      <c r="N5726" s="186">
        <v>1101</v>
      </c>
      <c r="O5726" s="187">
        <f t="shared" si="700"/>
        <v>-33</v>
      </c>
      <c r="P5726" s="59">
        <f t="shared" si="701"/>
        <v>97.089947089947088</v>
      </c>
    </row>
    <row r="5727" spans="1:16" s="2" customFormat="1" ht="28.5" outlineLevel="1" x14ac:dyDescent="0.2">
      <c r="A5727" s="217">
        <f t="shared" si="702"/>
        <v>5724</v>
      </c>
      <c r="B5727" s="57" t="s">
        <v>8347</v>
      </c>
      <c r="C5727" s="58" t="s">
        <v>8300</v>
      </c>
      <c r="D5727" s="58" t="s">
        <v>8305</v>
      </c>
      <c r="E5727" s="58" t="s">
        <v>1248</v>
      </c>
      <c r="F5727" s="58" t="s">
        <v>649</v>
      </c>
      <c r="G5727" s="58" t="s">
        <v>213</v>
      </c>
      <c r="H5727" s="58"/>
      <c r="I5727" s="58" t="s">
        <v>25</v>
      </c>
      <c r="J5727" s="58" t="s">
        <v>25</v>
      </c>
      <c r="K5727" s="57" t="s">
        <v>8348</v>
      </c>
      <c r="L5727" s="184">
        <v>2400</v>
      </c>
      <c r="M5727" s="185">
        <v>0</v>
      </c>
      <c r="N5727" s="186">
        <v>0</v>
      </c>
      <c r="O5727" s="187">
        <f t="shared" si="700"/>
        <v>0</v>
      </c>
      <c r="P5727" s="59" t="s">
        <v>8417</v>
      </c>
    </row>
    <row r="5728" spans="1:16" s="2" customFormat="1" ht="28.5" outlineLevel="1" x14ac:dyDescent="0.2">
      <c r="A5728" s="217">
        <f t="shared" si="702"/>
        <v>5725</v>
      </c>
      <c r="B5728" s="57" t="s">
        <v>8349</v>
      </c>
      <c r="C5728" s="58" t="s">
        <v>8300</v>
      </c>
      <c r="D5728" s="58" t="s">
        <v>8305</v>
      </c>
      <c r="E5728" s="58" t="s">
        <v>2484</v>
      </c>
      <c r="F5728" s="58" t="s">
        <v>2482</v>
      </c>
      <c r="G5728" s="58" t="s">
        <v>29</v>
      </c>
      <c r="H5728" s="58"/>
      <c r="I5728" s="58" t="s">
        <v>25</v>
      </c>
      <c r="J5728" s="58" t="s">
        <v>25</v>
      </c>
      <c r="K5728" s="57" t="s">
        <v>8350</v>
      </c>
      <c r="L5728" s="184">
        <v>0</v>
      </c>
      <c r="M5728" s="185">
        <v>7</v>
      </c>
      <c r="N5728" s="186">
        <v>7</v>
      </c>
      <c r="O5728" s="187">
        <f t="shared" si="700"/>
        <v>0</v>
      </c>
      <c r="P5728" s="59">
        <f t="shared" si="701"/>
        <v>100</v>
      </c>
    </row>
    <row r="5729" spans="1:16" s="2" customFormat="1" ht="28.5" outlineLevel="1" x14ac:dyDescent="0.2">
      <c r="A5729" s="217">
        <f t="shared" si="702"/>
        <v>5726</v>
      </c>
      <c r="B5729" s="57" t="s">
        <v>8349</v>
      </c>
      <c r="C5729" s="58" t="s">
        <v>8300</v>
      </c>
      <c r="D5729" s="58" t="s">
        <v>8305</v>
      </c>
      <c r="E5729" s="58" t="s">
        <v>2484</v>
      </c>
      <c r="F5729" s="58" t="s">
        <v>2482</v>
      </c>
      <c r="G5729" s="58" t="s">
        <v>27</v>
      </c>
      <c r="H5729" s="58"/>
      <c r="I5729" s="58" t="s">
        <v>25</v>
      </c>
      <c r="J5729" s="58" t="s">
        <v>25</v>
      </c>
      <c r="K5729" s="57" t="s">
        <v>8350</v>
      </c>
      <c r="L5729" s="184">
        <v>0</v>
      </c>
      <c r="M5729" s="185">
        <v>361</v>
      </c>
      <c r="N5729" s="186">
        <v>361</v>
      </c>
      <c r="O5729" s="187">
        <f t="shared" si="700"/>
        <v>0</v>
      </c>
      <c r="P5729" s="59">
        <f t="shared" si="701"/>
        <v>100</v>
      </c>
    </row>
    <row r="5730" spans="1:16" s="2" customFormat="1" ht="42.75" outlineLevel="1" x14ac:dyDescent="0.2">
      <c r="A5730" s="224">
        <f t="shared" si="702"/>
        <v>5727</v>
      </c>
      <c r="B5730" s="156" t="s">
        <v>8351</v>
      </c>
      <c r="C5730" s="58" t="s">
        <v>8300</v>
      </c>
      <c r="D5730" s="58" t="s">
        <v>8305</v>
      </c>
      <c r="E5730" s="58" t="s">
        <v>2486</v>
      </c>
      <c r="F5730" s="58" t="s">
        <v>2482</v>
      </c>
      <c r="G5730" s="58" t="s">
        <v>31</v>
      </c>
      <c r="H5730" s="58"/>
      <c r="I5730" s="58" t="s">
        <v>25</v>
      </c>
      <c r="J5730" s="58" t="s">
        <v>25</v>
      </c>
      <c r="K5730" s="57" t="s">
        <v>8352</v>
      </c>
      <c r="L5730" s="184">
        <v>0</v>
      </c>
      <c r="M5730" s="185">
        <v>300</v>
      </c>
      <c r="N5730" s="186">
        <v>101</v>
      </c>
      <c r="O5730" s="187">
        <f t="shared" si="700"/>
        <v>-199</v>
      </c>
      <c r="P5730" s="59">
        <f t="shared" si="701"/>
        <v>33.666666666666664</v>
      </c>
    </row>
    <row r="5731" spans="1:16" s="2" customFormat="1" ht="42.75" outlineLevel="1" x14ac:dyDescent="0.2">
      <c r="A5731" s="224">
        <f t="shared" si="702"/>
        <v>5728</v>
      </c>
      <c r="B5731" s="156" t="s">
        <v>8351</v>
      </c>
      <c r="C5731" s="58" t="s">
        <v>8300</v>
      </c>
      <c r="D5731" s="58" t="s">
        <v>8305</v>
      </c>
      <c r="E5731" s="58" t="s">
        <v>2486</v>
      </c>
      <c r="F5731" s="58" t="s">
        <v>2482</v>
      </c>
      <c r="G5731" s="58" t="s">
        <v>213</v>
      </c>
      <c r="H5731" s="58"/>
      <c r="I5731" s="58" t="s">
        <v>25</v>
      </c>
      <c r="J5731" s="58" t="s">
        <v>25</v>
      </c>
      <c r="K5731" s="57" t="s">
        <v>8352</v>
      </c>
      <c r="L5731" s="184">
        <v>0</v>
      </c>
      <c r="M5731" s="185">
        <v>3092</v>
      </c>
      <c r="N5731" s="186">
        <v>0</v>
      </c>
      <c r="O5731" s="187">
        <f t="shared" si="700"/>
        <v>-3092</v>
      </c>
      <c r="P5731" s="59">
        <f t="shared" si="701"/>
        <v>0</v>
      </c>
    </row>
    <row r="5732" spans="1:16" s="2" customFormat="1" ht="14.25" customHeight="1" outlineLevel="1" x14ac:dyDescent="0.2">
      <c r="A5732" s="217">
        <f t="shared" si="702"/>
        <v>5729</v>
      </c>
      <c r="B5732" s="57" t="s">
        <v>8353</v>
      </c>
      <c r="C5732" s="58" t="s">
        <v>8300</v>
      </c>
      <c r="D5732" s="58" t="s">
        <v>8305</v>
      </c>
      <c r="E5732" s="58" t="s">
        <v>2486</v>
      </c>
      <c r="F5732" s="58" t="s">
        <v>2482</v>
      </c>
      <c r="G5732" s="58" t="s">
        <v>31</v>
      </c>
      <c r="H5732" s="58"/>
      <c r="I5732" s="58" t="s">
        <v>25</v>
      </c>
      <c r="J5732" s="58" t="s">
        <v>25</v>
      </c>
      <c r="K5732" s="57" t="s">
        <v>8354</v>
      </c>
      <c r="L5732" s="184">
        <v>0</v>
      </c>
      <c r="M5732" s="185">
        <v>266</v>
      </c>
      <c r="N5732" s="186">
        <v>266</v>
      </c>
      <c r="O5732" s="187">
        <f t="shared" si="700"/>
        <v>0</v>
      </c>
      <c r="P5732" s="59">
        <f t="shared" si="701"/>
        <v>100</v>
      </c>
    </row>
    <row r="5733" spans="1:16" s="2" customFormat="1" ht="14.25" customHeight="1" outlineLevel="1" x14ac:dyDescent="0.2">
      <c r="A5733" s="217">
        <f t="shared" si="702"/>
        <v>5730</v>
      </c>
      <c r="B5733" s="57" t="s">
        <v>8355</v>
      </c>
      <c r="C5733" s="58" t="s">
        <v>8300</v>
      </c>
      <c r="D5733" s="58" t="s">
        <v>8305</v>
      </c>
      <c r="E5733" s="58" t="s">
        <v>2491</v>
      </c>
      <c r="F5733" s="58" t="s">
        <v>2492</v>
      </c>
      <c r="G5733" s="58" t="s">
        <v>213</v>
      </c>
      <c r="H5733" s="58"/>
      <c r="I5733" s="58" t="s">
        <v>25</v>
      </c>
      <c r="J5733" s="58" t="s">
        <v>25</v>
      </c>
      <c r="K5733" s="57" t="s">
        <v>8356</v>
      </c>
      <c r="L5733" s="184">
        <v>0</v>
      </c>
      <c r="M5733" s="185">
        <v>223</v>
      </c>
      <c r="N5733" s="186">
        <v>223</v>
      </c>
      <c r="O5733" s="187">
        <f t="shared" si="700"/>
        <v>0</v>
      </c>
      <c r="P5733" s="59">
        <f t="shared" si="701"/>
        <v>100</v>
      </c>
    </row>
    <row r="5734" spans="1:16" s="2" customFormat="1" ht="42.75" outlineLevel="1" x14ac:dyDescent="0.2">
      <c r="A5734" s="224">
        <f t="shared" si="702"/>
        <v>5731</v>
      </c>
      <c r="B5734" s="156" t="s">
        <v>8357</v>
      </c>
      <c r="C5734" s="58" t="s">
        <v>8300</v>
      </c>
      <c r="D5734" s="58" t="s">
        <v>8305</v>
      </c>
      <c r="E5734" s="58" t="s">
        <v>2494</v>
      </c>
      <c r="F5734" s="58" t="s">
        <v>2492</v>
      </c>
      <c r="G5734" s="58" t="s">
        <v>31</v>
      </c>
      <c r="H5734" s="58"/>
      <c r="I5734" s="58" t="s">
        <v>25</v>
      </c>
      <c r="J5734" s="58" t="s">
        <v>25</v>
      </c>
      <c r="K5734" s="57" t="s">
        <v>8358</v>
      </c>
      <c r="L5734" s="184">
        <v>0</v>
      </c>
      <c r="M5734" s="185">
        <v>434</v>
      </c>
      <c r="N5734" s="186">
        <v>223</v>
      </c>
      <c r="O5734" s="187">
        <f t="shared" si="700"/>
        <v>-211</v>
      </c>
      <c r="P5734" s="59">
        <f t="shared" si="701"/>
        <v>51.382488479262676</v>
      </c>
    </row>
    <row r="5735" spans="1:16" s="2" customFormat="1" ht="42.75" outlineLevel="1" x14ac:dyDescent="0.2">
      <c r="A5735" s="224">
        <f t="shared" si="702"/>
        <v>5732</v>
      </c>
      <c r="B5735" s="156" t="s">
        <v>8357</v>
      </c>
      <c r="C5735" s="58" t="s">
        <v>8300</v>
      </c>
      <c r="D5735" s="58" t="s">
        <v>8305</v>
      </c>
      <c r="E5735" s="58" t="s">
        <v>2494</v>
      </c>
      <c r="F5735" s="58" t="s">
        <v>2492</v>
      </c>
      <c r="G5735" s="58" t="s">
        <v>213</v>
      </c>
      <c r="H5735" s="58"/>
      <c r="I5735" s="58" t="s">
        <v>25</v>
      </c>
      <c r="J5735" s="58" t="s">
        <v>25</v>
      </c>
      <c r="K5735" s="57" t="s">
        <v>8358</v>
      </c>
      <c r="L5735" s="184">
        <v>0</v>
      </c>
      <c r="M5735" s="185">
        <v>4066</v>
      </c>
      <c r="N5735" s="186">
        <v>0</v>
      </c>
      <c r="O5735" s="187">
        <f t="shared" si="700"/>
        <v>-4066</v>
      </c>
      <c r="P5735" s="59">
        <f t="shared" si="701"/>
        <v>0</v>
      </c>
    </row>
    <row r="5736" spans="1:16" s="2" customFormat="1" ht="42.75" outlineLevel="1" x14ac:dyDescent="0.2">
      <c r="A5736" s="224">
        <f t="shared" si="702"/>
        <v>5733</v>
      </c>
      <c r="B5736" s="156" t="s">
        <v>8359</v>
      </c>
      <c r="C5736" s="58" t="s">
        <v>8300</v>
      </c>
      <c r="D5736" s="58" t="s">
        <v>8305</v>
      </c>
      <c r="E5736" s="58" t="s">
        <v>2496</v>
      </c>
      <c r="F5736" s="58" t="s">
        <v>2492</v>
      </c>
      <c r="G5736" s="58" t="s">
        <v>213</v>
      </c>
      <c r="H5736" s="58"/>
      <c r="I5736" s="58" t="s">
        <v>25</v>
      </c>
      <c r="J5736" s="58" t="s">
        <v>25</v>
      </c>
      <c r="K5736" s="57" t="s">
        <v>8360</v>
      </c>
      <c r="L5736" s="184">
        <v>91</v>
      </c>
      <c r="M5736" s="185">
        <v>91</v>
      </c>
      <c r="N5736" s="186">
        <v>90</v>
      </c>
      <c r="O5736" s="187">
        <f t="shared" si="700"/>
        <v>-1</v>
      </c>
      <c r="P5736" s="59">
        <f t="shared" si="701"/>
        <v>98.901098901098905</v>
      </c>
    </row>
    <row r="5737" spans="1:16" s="2" customFormat="1" ht="28.5" outlineLevel="1" x14ac:dyDescent="0.2">
      <c r="A5737" s="217">
        <f t="shared" si="702"/>
        <v>5734</v>
      </c>
      <c r="B5737" s="57" t="s">
        <v>8361</v>
      </c>
      <c r="C5737" s="58" t="s">
        <v>8300</v>
      </c>
      <c r="D5737" s="58" t="s">
        <v>8305</v>
      </c>
      <c r="E5737" s="58" t="s">
        <v>2496</v>
      </c>
      <c r="F5737" s="58" t="s">
        <v>2492</v>
      </c>
      <c r="G5737" s="58" t="s">
        <v>31</v>
      </c>
      <c r="H5737" s="58"/>
      <c r="I5737" s="58" t="s">
        <v>25</v>
      </c>
      <c r="J5737" s="58" t="s">
        <v>25</v>
      </c>
      <c r="K5737" s="57" t="s">
        <v>8362</v>
      </c>
      <c r="L5737" s="184">
        <v>0</v>
      </c>
      <c r="M5737" s="185">
        <v>96</v>
      </c>
      <c r="N5737" s="186">
        <v>71</v>
      </c>
      <c r="O5737" s="187">
        <f t="shared" si="700"/>
        <v>-25</v>
      </c>
      <c r="P5737" s="59">
        <f t="shared" si="701"/>
        <v>73.958333333333343</v>
      </c>
    </row>
    <row r="5738" spans="1:16" s="2" customFormat="1" ht="28.5" outlineLevel="1" x14ac:dyDescent="0.2">
      <c r="A5738" s="217">
        <f t="shared" si="702"/>
        <v>5735</v>
      </c>
      <c r="B5738" s="57" t="s">
        <v>8361</v>
      </c>
      <c r="C5738" s="58" t="s">
        <v>8300</v>
      </c>
      <c r="D5738" s="58" t="s">
        <v>8305</v>
      </c>
      <c r="E5738" s="58" t="s">
        <v>2496</v>
      </c>
      <c r="F5738" s="58" t="s">
        <v>2492</v>
      </c>
      <c r="G5738" s="58" t="s">
        <v>31</v>
      </c>
      <c r="H5738" s="58"/>
      <c r="I5738" s="58" t="s">
        <v>25</v>
      </c>
      <c r="J5738" s="58" t="s">
        <v>25</v>
      </c>
      <c r="K5738" s="57" t="s">
        <v>8362</v>
      </c>
      <c r="L5738" s="184">
        <v>200</v>
      </c>
      <c r="M5738" s="185">
        <v>150</v>
      </c>
      <c r="N5738" s="186">
        <v>69</v>
      </c>
      <c r="O5738" s="187">
        <f t="shared" si="700"/>
        <v>-81</v>
      </c>
      <c r="P5738" s="59">
        <f t="shared" si="701"/>
        <v>46</v>
      </c>
    </row>
    <row r="5739" spans="1:16" s="2" customFormat="1" ht="28.5" outlineLevel="1" x14ac:dyDescent="0.2">
      <c r="A5739" s="217">
        <f t="shared" si="702"/>
        <v>5736</v>
      </c>
      <c r="B5739" s="57" t="s">
        <v>8361</v>
      </c>
      <c r="C5739" s="58" t="s">
        <v>8300</v>
      </c>
      <c r="D5739" s="58" t="s">
        <v>8305</v>
      </c>
      <c r="E5739" s="58" t="s">
        <v>2496</v>
      </c>
      <c r="F5739" s="58" t="s">
        <v>2492</v>
      </c>
      <c r="G5739" s="58" t="s">
        <v>213</v>
      </c>
      <c r="H5739" s="58"/>
      <c r="I5739" s="58" t="s">
        <v>25</v>
      </c>
      <c r="J5739" s="58" t="s">
        <v>25</v>
      </c>
      <c r="K5739" s="57" t="s">
        <v>8362</v>
      </c>
      <c r="L5739" s="184">
        <v>800</v>
      </c>
      <c r="M5739" s="185">
        <v>950</v>
      </c>
      <c r="N5739" s="186">
        <v>0</v>
      </c>
      <c r="O5739" s="187">
        <f t="shared" si="700"/>
        <v>-950</v>
      </c>
      <c r="P5739" s="59">
        <f t="shared" si="701"/>
        <v>0</v>
      </c>
    </row>
    <row r="5740" spans="1:16" s="2" customFormat="1" ht="42.75" outlineLevel="1" x14ac:dyDescent="0.2">
      <c r="A5740" s="224">
        <f t="shared" si="702"/>
        <v>5737</v>
      </c>
      <c r="B5740" s="156" t="s">
        <v>8363</v>
      </c>
      <c r="C5740" s="58" t="s">
        <v>8300</v>
      </c>
      <c r="D5740" s="58" t="s">
        <v>8305</v>
      </c>
      <c r="E5740" s="58" t="s">
        <v>2504</v>
      </c>
      <c r="F5740" s="58" t="s">
        <v>2492</v>
      </c>
      <c r="G5740" s="58" t="s">
        <v>213</v>
      </c>
      <c r="H5740" s="58"/>
      <c r="I5740" s="58" t="s">
        <v>25</v>
      </c>
      <c r="J5740" s="58" t="s">
        <v>25</v>
      </c>
      <c r="K5740" s="57" t="s">
        <v>8364</v>
      </c>
      <c r="L5740" s="184">
        <v>0</v>
      </c>
      <c r="M5740" s="185">
        <v>11739</v>
      </c>
      <c r="N5740" s="186">
        <v>10125</v>
      </c>
      <c r="O5740" s="187">
        <f t="shared" si="700"/>
        <v>-1614</v>
      </c>
      <c r="P5740" s="59">
        <f t="shared" si="701"/>
        <v>86.250958343981594</v>
      </c>
    </row>
    <row r="5741" spans="1:16" s="2" customFormat="1" ht="42.75" outlineLevel="1" x14ac:dyDescent="0.2">
      <c r="A5741" s="224">
        <f t="shared" si="702"/>
        <v>5738</v>
      </c>
      <c r="B5741" s="156" t="s">
        <v>8363</v>
      </c>
      <c r="C5741" s="58" t="s">
        <v>8300</v>
      </c>
      <c r="D5741" s="58" t="s">
        <v>8305</v>
      </c>
      <c r="E5741" s="58" t="s">
        <v>2504</v>
      </c>
      <c r="F5741" s="58" t="s">
        <v>2492</v>
      </c>
      <c r="G5741" s="58" t="s">
        <v>31</v>
      </c>
      <c r="H5741" s="58"/>
      <c r="I5741" s="58" t="s">
        <v>25</v>
      </c>
      <c r="J5741" s="58" t="s">
        <v>25</v>
      </c>
      <c r="K5741" s="57" t="s">
        <v>8364</v>
      </c>
      <c r="L5741" s="184">
        <v>0</v>
      </c>
      <c r="M5741" s="185">
        <v>648</v>
      </c>
      <c r="N5741" s="186">
        <v>480</v>
      </c>
      <c r="O5741" s="187">
        <f t="shared" si="700"/>
        <v>-168</v>
      </c>
      <c r="P5741" s="59">
        <f t="shared" si="701"/>
        <v>74.074074074074076</v>
      </c>
    </row>
    <row r="5742" spans="1:16" s="2" customFormat="1" ht="28.5" outlineLevel="1" x14ac:dyDescent="0.2">
      <c r="A5742" s="224">
        <f t="shared" si="702"/>
        <v>5739</v>
      </c>
      <c r="B5742" s="156" t="s">
        <v>8365</v>
      </c>
      <c r="C5742" s="58" t="s">
        <v>8300</v>
      </c>
      <c r="D5742" s="58" t="s">
        <v>8305</v>
      </c>
      <c r="E5742" s="58" t="s">
        <v>2506</v>
      </c>
      <c r="F5742" s="58" t="s">
        <v>2492</v>
      </c>
      <c r="G5742" s="58" t="s">
        <v>31</v>
      </c>
      <c r="H5742" s="58"/>
      <c r="I5742" s="58" t="s">
        <v>25</v>
      </c>
      <c r="J5742" s="58" t="s">
        <v>25</v>
      </c>
      <c r="K5742" s="57" t="s">
        <v>8366</v>
      </c>
      <c r="L5742" s="184">
        <v>300</v>
      </c>
      <c r="M5742" s="185">
        <v>237</v>
      </c>
      <c r="N5742" s="186">
        <v>203</v>
      </c>
      <c r="O5742" s="187">
        <f t="shared" si="700"/>
        <v>-34</v>
      </c>
      <c r="P5742" s="59">
        <f t="shared" si="701"/>
        <v>85.654008438818565</v>
      </c>
    </row>
    <row r="5743" spans="1:16" s="2" customFormat="1" ht="28.5" outlineLevel="1" x14ac:dyDescent="0.2">
      <c r="A5743" s="224">
        <f t="shared" si="702"/>
        <v>5740</v>
      </c>
      <c r="B5743" s="156" t="s">
        <v>8365</v>
      </c>
      <c r="C5743" s="58" t="s">
        <v>8300</v>
      </c>
      <c r="D5743" s="58" t="s">
        <v>8305</v>
      </c>
      <c r="E5743" s="58" t="s">
        <v>2506</v>
      </c>
      <c r="F5743" s="58" t="s">
        <v>2492</v>
      </c>
      <c r="G5743" s="58" t="s">
        <v>31</v>
      </c>
      <c r="H5743" s="58"/>
      <c r="I5743" s="58" t="s">
        <v>25</v>
      </c>
      <c r="J5743" s="58" t="s">
        <v>25</v>
      </c>
      <c r="K5743" s="57" t="s">
        <v>8366</v>
      </c>
      <c r="L5743" s="184">
        <v>0</v>
      </c>
      <c r="M5743" s="185">
        <v>134</v>
      </c>
      <c r="N5743" s="186">
        <v>133</v>
      </c>
      <c r="O5743" s="187">
        <f t="shared" si="700"/>
        <v>-1</v>
      </c>
      <c r="P5743" s="59">
        <f t="shared" si="701"/>
        <v>99.253731343283576</v>
      </c>
    </row>
    <row r="5744" spans="1:16" s="2" customFormat="1" ht="28.5" outlineLevel="1" x14ac:dyDescent="0.2">
      <c r="A5744" s="224">
        <f t="shared" si="702"/>
        <v>5741</v>
      </c>
      <c r="B5744" s="156" t="s">
        <v>8365</v>
      </c>
      <c r="C5744" s="58" t="s">
        <v>8300</v>
      </c>
      <c r="D5744" s="58" t="s">
        <v>8305</v>
      </c>
      <c r="E5744" s="58" t="s">
        <v>2506</v>
      </c>
      <c r="F5744" s="58" t="s">
        <v>2492</v>
      </c>
      <c r="G5744" s="58" t="s">
        <v>213</v>
      </c>
      <c r="H5744" s="58"/>
      <c r="I5744" s="58" t="s">
        <v>25</v>
      </c>
      <c r="J5744" s="58" t="s">
        <v>25</v>
      </c>
      <c r="K5744" s="57" t="s">
        <v>8366</v>
      </c>
      <c r="L5744" s="184">
        <v>2000</v>
      </c>
      <c r="M5744" s="185">
        <v>3237</v>
      </c>
      <c r="N5744" s="186">
        <v>3237</v>
      </c>
      <c r="O5744" s="187">
        <f t="shared" si="700"/>
        <v>0</v>
      </c>
      <c r="P5744" s="59">
        <f t="shared" si="701"/>
        <v>100</v>
      </c>
    </row>
    <row r="5745" spans="1:16" s="2" customFormat="1" ht="28.5" outlineLevel="1" x14ac:dyDescent="0.2">
      <c r="A5745" s="217">
        <f t="shared" si="702"/>
        <v>5742</v>
      </c>
      <c r="B5745" s="57" t="s">
        <v>8367</v>
      </c>
      <c r="C5745" s="58" t="s">
        <v>8300</v>
      </c>
      <c r="D5745" s="58" t="s">
        <v>8305</v>
      </c>
      <c r="E5745" s="58" t="s">
        <v>2535</v>
      </c>
      <c r="F5745" s="58" t="s">
        <v>2531</v>
      </c>
      <c r="G5745" s="58" t="s">
        <v>31</v>
      </c>
      <c r="H5745" s="58"/>
      <c r="I5745" s="58" t="s">
        <v>25</v>
      </c>
      <c r="J5745" s="58" t="s">
        <v>25</v>
      </c>
      <c r="K5745" s="57" t="s">
        <v>8368</v>
      </c>
      <c r="L5745" s="184">
        <v>0</v>
      </c>
      <c r="M5745" s="185">
        <v>542</v>
      </c>
      <c r="N5745" s="186">
        <v>0</v>
      </c>
      <c r="O5745" s="187">
        <f t="shared" si="700"/>
        <v>-542</v>
      </c>
      <c r="P5745" s="59">
        <f t="shared" si="701"/>
        <v>0</v>
      </c>
    </row>
    <row r="5746" spans="1:16" s="2" customFormat="1" x14ac:dyDescent="0.2">
      <c r="A5746" s="243">
        <f t="shared" si="702"/>
        <v>5743</v>
      </c>
      <c r="B5746" s="154" t="s">
        <v>8369</v>
      </c>
      <c r="C5746" s="155"/>
      <c r="D5746" s="155"/>
      <c r="E5746" s="155"/>
      <c r="F5746" s="155"/>
      <c r="G5746" s="155"/>
      <c r="H5746" s="155"/>
      <c r="I5746" s="155"/>
      <c r="J5746" s="155"/>
      <c r="K5746" s="154"/>
      <c r="L5746" s="210">
        <f>SUM(L5747:L5766)</f>
        <v>17987</v>
      </c>
      <c r="M5746" s="210">
        <f>SUM(M5747:M5766)</f>
        <v>39772</v>
      </c>
      <c r="N5746" s="210">
        <f>SUM(N5747:N5766)</f>
        <v>13182</v>
      </c>
      <c r="O5746" s="178">
        <f>SUM(O5747:O5766)</f>
        <v>-26590</v>
      </c>
      <c r="P5746" s="42">
        <f t="shared" si="701"/>
        <v>33.143920345972042</v>
      </c>
    </row>
    <row r="5747" spans="1:16" s="2" customFormat="1" ht="28.5" outlineLevel="1" x14ac:dyDescent="0.2">
      <c r="A5747" s="224">
        <f t="shared" si="702"/>
        <v>5744</v>
      </c>
      <c r="B5747" s="156" t="s">
        <v>8370</v>
      </c>
      <c r="C5747" s="58" t="s">
        <v>8300</v>
      </c>
      <c r="D5747" s="58" t="s">
        <v>3460</v>
      </c>
      <c r="E5747" s="58" t="s">
        <v>4269</v>
      </c>
      <c r="F5747" s="58" t="s">
        <v>158</v>
      </c>
      <c r="G5747" s="58" t="s">
        <v>31</v>
      </c>
      <c r="H5747" s="58"/>
      <c r="I5747" s="58" t="s">
        <v>25</v>
      </c>
      <c r="J5747" s="58" t="s">
        <v>25</v>
      </c>
      <c r="K5747" s="57" t="s">
        <v>8371</v>
      </c>
      <c r="L5747" s="184">
        <v>0</v>
      </c>
      <c r="M5747" s="185">
        <v>222</v>
      </c>
      <c r="N5747" s="186">
        <v>199</v>
      </c>
      <c r="O5747" s="187">
        <f t="shared" ref="O5747:O5766" si="703">N5747-M5747</f>
        <v>-23</v>
      </c>
      <c r="P5747" s="59">
        <f t="shared" si="701"/>
        <v>89.63963963963964</v>
      </c>
    </row>
    <row r="5748" spans="1:16" s="2" customFormat="1" ht="28.5" outlineLevel="1" x14ac:dyDescent="0.2">
      <c r="A5748" s="224">
        <f t="shared" si="702"/>
        <v>5745</v>
      </c>
      <c r="B5748" s="156" t="s">
        <v>8370</v>
      </c>
      <c r="C5748" s="58" t="s">
        <v>8300</v>
      </c>
      <c r="D5748" s="58" t="s">
        <v>3460</v>
      </c>
      <c r="E5748" s="58" t="s">
        <v>4269</v>
      </c>
      <c r="F5748" s="58" t="s">
        <v>158</v>
      </c>
      <c r="G5748" s="58" t="s">
        <v>213</v>
      </c>
      <c r="H5748" s="58"/>
      <c r="I5748" s="58" t="s">
        <v>25</v>
      </c>
      <c r="J5748" s="58" t="s">
        <v>25</v>
      </c>
      <c r="K5748" s="57" t="s">
        <v>8371</v>
      </c>
      <c r="L5748" s="184">
        <v>6000</v>
      </c>
      <c r="M5748" s="185">
        <v>9281</v>
      </c>
      <c r="N5748" s="186">
        <v>7355</v>
      </c>
      <c r="O5748" s="187">
        <f t="shared" si="703"/>
        <v>-1926</v>
      </c>
      <c r="P5748" s="59">
        <f t="shared" si="701"/>
        <v>79.247925870057102</v>
      </c>
    </row>
    <row r="5749" spans="1:16" s="2" customFormat="1" ht="28.5" outlineLevel="1" x14ac:dyDescent="0.2">
      <c r="A5749" s="224">
        <f t="shared" si="702"/>
        <v>5746</v>
      </c>
      <c r="B5749" s="156" t="s">
        <v>8372</v>
      </c>
      <c r="C5749" s="58" t="s">
        <v>8300</v>
      </c>
      <c r="D5749" s="58" t="s">
        <v>3460</v>
      </c>
      <c r="E5749" s="58" t="s">
        <v>4281</v>
      </c>
      <c r="F5749" s="58" t="s">
        <v>158</v>
      </c>
      <c r="G5749" s="58" t="s">
        <v>31</v>
      </c>
      <c r="H5749" s="58"/>
      <c r="I5749" s="58" t="s">
        <v>25</v>
      </c>
      <c r="J5749" s="58" t="s">
        <v>25</v>
      </c>
      <c r="K5749" s="57" t="s">
        <v>8373</v>
      </c>
      <c r="L5749" s="184">
        <v>0</v>
      </c>
      <c r="M5749" s="185">
        <v>147</v>
      </c>
      <c r="N5749" s="186">
        <v>0</v>
      </c>
      <c r="O5749" s="187">
        <f t="shared" si="703"/>
        <v>-147</v>
      </c>
      <c r="P5749" s="59">
        <f t="shared" si="701"/>
        <v>0</v>
      </c>
    </row>
    <row r="5750" spans="1:16" s="2" customFormat="1" ht="28.5" outlineLevel="1" x14ac:dyDescent="0.2">
      <c r="A5750" s="224">
        <f t="shared" si="702"/>
        <v>5747</v>
      </c>
      <c r="B5750" s="156" t="s">
        <v>8372</v>
      </c>
      <c r="C5750" s="58" t="s">
        <v>8300</v>
      </c>
      <c r="D5750" s="58" t="s">
        <v>3460</v>
      </c>
      <c r="E5750" s="58" t="s">
        <v>4281</v>
      </c>
      <c r="F5750" s="58" t="s">
        <v>158</v>
      </c>
      <c r="G5750" s="58" t="s">
        <v>213</v>
      </c>
      <c r="H5750" s="58"/>
      <c r="I5750" s="58" t="s">
        <v>25</v>
      </c>
      <c r="J5750" s="58" t="s">
        <v>25</v>
      </c>
      <c r="K5750" s="57" t="s">
        <v>8373</v>
      </c>
      <c r="L5750" s="184">
        <v>0</v>
      </c>
      <c r="M5750" s="185">
        <v>1826</v>
      </c>
      <c r="N5750" s="186">
        <v>0</v>
      </c>
      <c r="O5750" s="187">
        <f t="shared" si="703"/>
        <v>-1826</v>
      </c>
      <c r="P5750" s="59">
        <f t="shared" si="701"/>
        <v>0</v>
      </c>
    </row>
    <row r="5751" spans="1:16" s="2" customFormat="1" ht="28.5" outlineLevel="1" x14ac:dyDescent="0.2">
      <c r="A5751" s="217">
        <f t="shared" si="702"/>
        <v>5748</v>
      </c>
      <c r="B5751" s="57" t="s">
        <v>8374</v>
      </c>
      <c r="C5751" s="58" t="s">
        <v>8300</v>
      </c>
      <c r="D5751" s="58" t="s">
        <v>3460</v>
      </c>
      <c r="E5751" s="58" t="s">
        <v>141</v>
      </c>
      <c r="F5751" s="58" t="s">
        <v>4249</v>
      </c>
      <c r="G5751" s="58" t="s">
        <v>213</v>
      </c>
      <c r="H5751" s="58"/>
      <c r="I5751" s="58" t="s">
        <v>25</v>
      </c>
      <c r="J5751" s="58" t="s">
        <v>25</v>
      </c>
      <c r="K5751" s="57" t="s">
        <v>8375</v>
      </c>
      <c r="L5751" s="184">
        <v>14</v>
      </c>
      <c r="M5751" s="185">
        <v>14</v>
      </c>
      <c r="N5751" s="186">
        <v>13</v>
      </c>
      <c r="O5751" s="187">
        <f t="shared" si="703"/>
        <v>-1</v>
      </c>
      <c r="P5751" s="59">
        <f t="shared" si="701"/>
        <v>92.857142857142861</v>
      </c>
    </row>
    <row r="5752" spans="1:16" s="2" customFormat="1" ht="14.25" customHeight="1" outlineLevel="1" x14ac:dyDescent="0.2">
      <c r="A5752" s="217">
        <f t="shared" si="702"/>
        <v>5749</v>
      </c>
      <c r="B5752" s="57" t="s">
        <v>8376</v>
      </c>
      <c r="C5752" s="58" t="s">
        <v>8300</v>
      </c>
      <c r="D5752" s="58" t="s">
        <v>3460</v>
      </c>
      <c r="E5752" s="58" t="s">
        <v>141</v>
      </c>
      <c r="F5752" s="58" t="s">
        <v>4249</v>
      </c>
      <c r="G5752" s="58" t="s">
        <v>213</v>
      </c>
      <c r="H5752" s="58"/>
      <c r="I5752" s="58" t="s">
        <v>25</v>
      </c>
      <c r="J5752" s="58" t="s">
        <v>25</v>
      </c>
      <c r="K5752" s="57" t="s">
        <v>8377</v>
      </c>
      <c r="L5752" s="184">
        <v>23</v>
      </c>
      <c r="M5752" s="185">
        <v>23</v>
      </c>
      <c r="N5752" s="186">
        <v>23</v>
      </c>
      <c r="O5752" s="187">
        <f t="shared" si="703"/>
        <v>0</v>
      </c>
      <c r="P5752" s="59">
        <f t="shared" si="701"/>
        <v>100</v>
      </c>
    </row>
    <row r="5753" spans="1:16" s="2" customFormat="1" ht="42.75" outlineLevel="1" x14ac:dyDescent="0.2">
      <c r="A5753" s="217">
        <f t="shared" si="702"/>
        <v>5750</v>
      </c>
      <c r="B5753" s="57" t="s">
        <v>8378</v>
      </c>
      <c r="C5753" s="58" t="s">
        <v>8300</v>
      </c>
      <c r="D5753" s="58" t="s">
        <v>3460</v>
      </c>
      <c r="E5753" s="58" t="s">
        <v>141</v>
      </c>
      <c r="F5753" s="58" t="s">
        <v>4249</v>
      </c>
      <c r="G5753" s="58" t="s">
        <v>31</v>
      </c>
      <c r="H5753" s="58"/>
      <c r="I5753" s="58" t="s">
        <v>25</v>
      </c>
      <c r="J5753" s="58" t="s">
        <v>25</v>
      </c>
      <c r="K5753" s="57" t="s">
        <v>8379</v>
      </c>
      <c r="L5753" s="184">
        <v>150</v>
      </c>
      <c r="M5753" s="185">
        <v>43</v>
      </c>
      <c r="N5753" s="186">
        <v>43</v>
      </c>
      <c r="O5753" s="187">
        <f t="shared" si="703"/>
        <v>0</v>
      </c>
      <c r="P5753" s="59">
        <f t="shared" si="701"/>
        <v>100</v>
      </c>
    </row>
    <row r="5754" spans="1:16" s="2" customFormat="1" ht="42.75" outlineLevel="1" x14ac:dyDescent="0.2">
      <c r="A5754" s="217">
        <f t="shared" si="702"/>
        <v>5751</v>
      </c>
      <c r="B5754" s="57" t="s">
        <v>8378</v>
      </c>
      <c r="C5754" s="58" t="s">
        <v>8300</v>
      </c>
      <c r="D5754" s="58" t="s">
        <v>3460</v>
      </c>
      <c r="E5754" s="58" t="s">
        <v>141</v>
      </c>
      <c r="F5754" s="58" t="s">
        <v>4249</v>
      </c>
      <c r="G5754" s="58" t="s">
        <v>213</v>
      </c>
      <c r="H5754" s="58"/>
      <c r="I5754" s="58" t="s">
        <v>25</v>
      </c>
      <c r="J5754" s="58" t="s">
        <v>25</v>
      </c>
      <c r="K5754" s="57" t="s">
        <v>8379</v>
      </c>
      <c r="L5754" s="184">
        <v>4800</v>
      </c>
      <c r="M5754" s="185">
        <v>440</v>
      </c>
      <c r="N5754" s="186">
        <v>440</v>
      </c>
      <c r="O5754" s="187">
        <f t="shared" si="703"/>
        <v>0</v>
      </c>
      <c r="P5754" s="59">
        <f t="shared" si="701"/>
        <v>100</v>
      </c>
    </row>
    <row r="5755" spans="1:16" s="2" customFormat="1" ht="28.5" outlineLevel="1" x14ac:dyDescent="0.2">
      <c r="A5755" s="217">
        <f t="shared" si="702"/>
        <v>5752</v>
      </c>
      <c r="B5755" s="57" t="s">
        <v>8380</v>
      </c>
      <c r="C5755" s="58" t="s">
        <v>8300</v>
      </c>
      <c r="D5755" s="58" t="s">
        <v>3460</v>
      </c>
      <c r="E5755" s="58" t="s">
        <v>141</v>
      </c>
      <c r="F5755" s="58" t="s">
        <v>4249</v>
      </c>
      <c r="G5755" s="58" t="s">
        <v>31</v>
      </c>
      <c r="H5755" s="58"/>
      <c r="I5755" s="58" t="s">
        <v>25</v>
      </c>
      <c r="J5755" s="58" t="s">
        <v>25</v>
      </c>
      <c r="K5755" s="57" t="s">
        <v>8381</v>
      </c>
      <c r="L5755" s="184">
        <v>0</v>
      </c>
      <c r="M5755" s="185">
        <v>1113</v>
      </c>
      <c r="N5755" s="186">
        <v>0</v>
      </c>
      <c r="O5755" s="187">
        <f t="shared" si="703"/>
        <v>-1113</v>
      </c>
      <c r="P5755" s="59">
        <f t="shared" si="701"/>
        <v>0</v>
      </c>
    </row>
    <row r="5756" spans="1:16" s="2" customFormat="1" ht="28.5" outlineLevel="1" x14ac:dyDescent="0.2">
      <c r="A5756" s="217">
        <f t="shared" si="702"/>
        <v>5753</v>
      </c>
      <c r="B5756" s="57" t="s">
        <v>8382</v>
      </c>
      <c r="C5756" s="58" t="s">
        <v>8300</v>
      </c>
      <c r="D5756" s="58" t="s">
        <v>3460</v>
      </c>
      <c r="E5756" s="58" t="s">
        <v>141</v>
      </c>
      <c r="F5756" s="58" t="s">
        <v>4249</v>
      </c>
      <c r="G5756" s="58" t="s">
        <v>213</v>
      </c>
      <c r="H5756" s="58"/>
      <c r="I5756" s="58" t="s">
        <v>25</v>
      </c>
      <c r="J5756" s="58" t="s">
        <v>25</v>
      </c>
      <c r="K5756" s="57" t="s">
        <v>8381</v>
      </c>
      <c r="L5756" s="184">
        <v>0</v>
      </c>
      <c r="M5756" s="185">
        <v>8873</v>
      </c>
      <c r="N5756" s="186">
        <v>0</v>
      </c>
      <c r="O5756" s="187">
        <f t="shared" si="703"/>
        <v>-8873</v>
      </c>
      <c r="P5756" s="59">
        <f t="shared" si="701"/>
        <v>0</v>
      </c>
    </row>
    <row r="5757" spans="1:16" s="2" customFormat="1" ht="28.5" outlineLevel="1" x14ac:dyDescent="0.2">
      <c r="A5757" s="217">
        <f t="shared" si="702"/>
        <v>5754</v>
      </c>
      <c r="B5757" s="57" t="s">
        <v>8383</v>
      </c>
      <c r="C5757" s="58" t="s">
        <v>8300</v>
      </c>
      <c r="D5757" s="58" t="s">
        <v>3460</v>
      </c>
      <c r="E5757" s="58" t="s">
        <v>4284</v>
      </c>
      <c r="F5757" s="58" t="s">
        <v>158</v>
      </c>
      <c r="G5757" s="58" t="s">
        <v>31</v>
      </c>
      <c r="H5757" s="58"/>
      <c r="I5757" s="58" t="s">
        <v>25</v>
      </c>
      <c r="J5757" s="58" t="s">
        <v>25</v>
      </c>
      <c r="K5757" s="57" t="s">
        <v>8384</v>
      </c>
      <c r="L5757" s="184">
        <v>200</v>
      </c>
      <c r="M5757" s="185">
        <v>349</v>
      </c>
      <c r="N5757" s="186">
        <v>29</v>
      </c>
      <c r="O5757" s="187">
        <f t="shared" si="703"/>
        <v>-320</v>
      </c>
      <c r="P5757" s="59">
        <f t="shared" si="701"/>
        <v>8.3094555873925504</v>
      </c>
    </row>
    <row r="5758" spans="1:16" s="2" customFormat="1" ht="28.5" outlineLevel="1" x14ac:dyDescent="0.2">
      <c r="A5758" s="217">
        <f t="shared" si="702"/>
        <v>5755</v>
      </c>
      <c r="B5758" s="57" t="s">
        <v>8383</v>
      </c>
      <c r="C5758" s="58" t="s">
        <v>8300</v>
      </c>
      <c r="D5758" s="58" t="s">
        <v>3460</v>
      </c>
      <c r="E5758" s="58" t="s">
        <v>4284</v>
      </c>
      <c r="F5758" s="58" t="s">
        <v>158</v>
      </c>
      <c r="G5758" s="58" t="s">
        <v>213</v>
      </c>
      <c r="H5758" s="58"/>
      <c r="I5758" s="58" t="s">
        <v>25</v>
      </c>
      <c r="J5758" s="58" t="s">
        <v>25</v>
      </c>
      <c r="K5758" s="57" t="s">
        <v>8384</v>
      </c>
      <c r="L5758" s="184">
        <v>6800</v>
      </c>
      <c r="M5758" s="185">
        <v>14179</v>
      </c>
      <c r="N5758" s="186">
        <v>1818</v>
      </c>
      <c r="O5758" s="187">
        <f t="shared" si="703"/>
        <v>-12361</v>
      </c>
      <c r="P5758" s="59">
        <f t="shared" si="701"/>
        <v>12.821778686790324</v>
      </c>
    </row>
    <row r="5759" spans="1:16" s="2" customFormat="1" ht="42.75" outlineLevel="1" x14ac:dyDescent="0.2">
      <c r="A5759" s="217">
        <f t="shared" si="702"/>
        <v>5756</v>
      </c>
      <c r="B5759" s="57" t="s">
        <v>8385</v>
      </c>
      <c r="C5759" s="58" t="s">
        <v>8300</v>
      </c>
      <c r="D5759" s="58" t="s">
        <v>3460</v>
      </c>
      <c r="E5759" s="58" t="s">
        <v>4284</v>
      </c>
      <c r="F5759" s="58" t="s">
        <v>158</v>
      </c>
      <c r="G5759" s="58" t="s">
        <v>27</v>
      </c>
      <c r="H5759" s="58"/>
      <c r="I5759" s="58" t="s">
        <v>25</v>
      </c>
      <c r="J5759" s="58" t="s">
        <v>25</v>
      </c>
      <c r="K5759" s="57" t="s">
        <v>8386</v>
      </c>
      <c r="L5759" s="184">
        <v>0</v>
      </c>
      <c r="M5759" s="185">
        <v>447</v>
      </c>
      <c r="N5759" s="186">
        <v>447</v>
      </c>
      <c r="O5759" s="187">
        <f t="shared" si="703"/>
        <v>0</v>
      </c>
      <c r="P5759" s="59">
        <f t="shared" si="701"/>
        <v>100</v>
      </c>
    </row>
    <row r="5760" spans="1:16" s="2" customFormat="1" ht="14.25" customHeight="1" outlineLevel="1" x14ac:dyDescent="0.2">
      <c r="A5760" s="217">
        <f t="shared" si="702"/>
        <v>5757</v>
      </c>
      <c r="B5760" s="57" t="s">
        <v>8387</v>
      </c>
      <c r="C5760" s="58" t="s">
        <v>8300</v>
      </c>
      <c r="D5760" s="58" t="s">
        <v>3460</v>
      </c>
      <c r="E5760" s="58" t="s">
        <v>4286</v>
      </c>
      <c r="F5760" s="58" t="s">
        <v>26</v>
      </c>
      <c r="G5760" s="58" t="s">
        <v>31</v>
      </c>
      <c r="H5760" s="58"/>
      <c r="I5760" s="58" t="s">
        <v>25</v>
      </c>
      <c r="J5760" s="58" t="s">
        <v>25</v>
      </c>
      <c r="K5760" s="57" t="s">
        <v>8388</v>
      </c>
      <c r="L5760" s="184">
        <v>0</v>
      </c>
      <c r="M5760" s="185">
        <v>11</v>
      </c>
      <c r="N5760" s="186">
        <v>11</v>
      </c>
      <c r="O5760" s="187">
        <f t="shared" si="703"/>
        <v>0</v>
      </c>
      <c r="P5760" s="59">
        <f t="shared" si="701"/>
        <v>100</v>
      </c>
    </row>
    <row r="5761" spans="1:16" s="2" customFormat="1" ht="28.5" outlineLevel="1" x14ac:dyDescent="0.2">
      <c r="A5761" s="217">
        <f t="shared" si="702"/>
        <v>5758</v>
      </c>
      <c r="B5761" s="57" t="s">
        <v>8389</v>
      </c>
      <c r="C5761" s="58" t="s">
        <v>8300</v>
      </c>
      <c r="D5761" s="58" t="s">
        <v>3460</v>
      </c>
      <c r="E5761" s="58" t="s">
        <v>668</v>
      </c>
      <c r="F5761" s="58" t="s">
        <v>669</v>
      </c>
      <c r="G5761" s="58" t="s">
        <v>27</v>
      </c>
      <c r="H5761" s="58"/>
      <c r="I5761" s="58" t="s">
        <v>25</v>
      </c>
      <c r="J5761" s="58" t="s">
        <v>25</v>
      </c>
      <c r="K5761" s="57" t="s">
        <v>8390</v>
      </c>
      <c r="L5761" s="184">
        <v>0</v>
      </c>
      <c r="M5761" s="185">
        <v>813</v>
      </c>
      <c r="N5761" s="186">
        <v>813</v>
      </c>
      <c r="O5761" s="187">
        <f t="shared" si="703"/>
        <v>0</v>
      </c>
      <c r="P5761" s="59">
        <f t="shared" ref="P5761:P5767" si="704">N5761/M5761*100</f>
        <v>100</v>
      </c>
    </row>
    <row r="5762" spans="1:16" s="2" customFormat="1" ht="28.5" outlineLevel="1" x14ac:dyDescent="0.2">
      <c r="A5762" s="217">
        <f t="shared" si="702"/>
        <v>5759</v>
      </c>
      <c r="B5762" s="57" t="s">
        <v>8391</v>
      </c>
      <c r="C5762" s="58" t="s">
        <v>8300</v>
      </c>
      <c r="D5762" s="58" t="s">
        <v>3460</v>
      </c>
      <c r="E5762" s="58" t="s">
        <v>668</v>
      </c>
      <c r="F5762" s="58" t="s">
        <v>669</v>
      </c>
      <c r="G5762" s="58" t="s">
        <v>31</v>
      </c>
      <c r="H5762" s="58"/>
      <c r="I5762" s="58" t="s">
        <v>25</v>
      </c>
      <c r="J5762" s="58" t="s">
        <v>25</v>
      </c>
      <c r="K5762" s="57" t="s">
        <v>8390</v>
      </c>
      <c r="L5762" s="184">
        <v>0</v>
      </c>
      <c r="M5762" s="185">
        <v>15</v>
      </c>
      <c r="N5762" s="186">
        <v>15</v>
      </c>
      <c r="O5762" s="187">
        <f t="shared" si="703"/>
        <v>0</v>
      </c>
      <c r="P5762" s="59">
        <f t="shared" si="704"/>
        <v>100</v>
      </c>
    </row>
    <row r="5763" spans="1:16" s="2" customFormat="1" ht="28.5" outlineLevel="1" x14ac:dyDescent="0.2">
      <c r="A5763" s="217">
        <f t="shared" si="702"/>
        <v>5760</v>
      </c>
      <c r="B5763" s="57" t="s">
        <v>8392</v>
      </c>
      <c r="C5763" s="58" t="s">
        <v>8300</v>
      </c>
      <c r="D5763" s="58" t="s">
        <v>3460</v>
      </c>
      <c r="E5763" s="58" t="s">
        <v>668</v>
      </c>
      <c r="F5763" s="58" t="s">
        <v>669</v>
      </c>
      <c r="G5763" s="58" t="s">
        <v>213</v>
      </c>
      <c r="H5763" s="58"/>
      <c r="I5763" s="58" t="s">
        <v>25</v>
      </c>
      <c r="J5763" s="58" t="s">
        <v>25</v>
      </c>
      <c r="K5763" s="57" t="s">
        <v>670</v>
      </c>
      <c r="L5763" s="184">
        <v>0</v>
      </c>
      <c r="M5763" s="185">
        <v>1884</v>
      </c>
      <c r="N5763" s="186">
        <v>1884</v>
      </c>
      <c r="O5763" s="187">
        <f>N5763-M5763</f>
        <v>0</v>
      </c>
      <c r="P5763" s="59">
        <f>N5763/M5763*100</f>
        <v>100</v>
      </c>
    </row>
    <row r="5764" spans="1:16" s="2" customFormat="1" ht="42.75" outlineLevel="1" x14ac:dyDescent="0.2">
      <c r="A5764" s="217">
        <f t="shared" si="702"/>
        <v>5761</v>
      </c>
      <c r="B5764" s="57" t="s">
        <v>8393</v>
      </c>
      <c r="C5764" s="58" t="s">
        <v>8300</v>
      </c>
      <c r="D5764" s="58" t="s">
        <v>3460</v>
      </c>
      <c r="E5764" s="58" t="s">
        <v>668</v>
      </c>
      <c r="F5764" s="58" t="s">
        <v>669</v>
      </c>
      <c r="G5764" s="58" t="s">
        <v>31</v>
      </c>
      <c r="H5764" s="58"/>
      <c r="I5764" s="58" t="s">
        <v>614</v>
      </c>
      <c r="J5764" s="58" t="s">
        <v>615</v>
      </c>
      <c r="K5764" s="57" t="s">
        <v>670</v>
      </c>
      <c r="L5764" s="184">
        <v>0</v>
      </c>
      <c r="M5764" s="185">
        <v>9</v>
      </c>
      <c r="N5764" s="186">
        <v>9</v>
      </c>
      <c r="O5764" s="187">
        <f t="shared" si="703"/>
        <v>0</v>
      </c>
      <c r="P5764" s="59">
        <f t="shared" si="704"/>
        <v>100</v>
      </c>
    </row>
    <row r="5765" spans="1:16" s="2" customFormat="1" ht="42.75" outlineLevel="1" x14ac:dyDescent="0.2">
      <c r="A5765" s="217">
        <f t="shared" si="702"/>
        <v>5762</v>
      </c>
      <c r="B5765" s="57" t="s">
        <v>8394</v>
      </c>
      <c r="C5765" s="58" t="s">
        <v>8300</v>
      </c>
      <c r="D5765" s="58" t="s">
        <v>3460</v>
      </c>
      <c r="E5765" s="58" t="s">
        <v>668</v>
      </c>
      <c r="F5765" s="58" t="s">
        <v>669</v>
      </c>
      <c r="G5765" s="58" t="s">
        <v>31</v>
      </c>
      <c r="H5765" s="58" t="s">
        <v>1730</v>
      </c>
      <c r="I5765" s="58" t="s">
        <v>614</v>
      </c>
      <c r="J5765" s="58" t="s">
        <v>615</v>
      </c>
      <c r="K5765" s="57" t="s">
        <v>673</v>
      </c>
      <c r="L5765" s="184">
        <v>0</v>
      </c>
      <c r="M5765" s="185">
        <v>5</v>
      </c>
      <c r="N5765" s="186">
        <v>5</v>
      </c>
      <c r="O5765" s="187">
        <f t="shared" si="703"/>
        <v>0</v>
      </c>
      <c r="P5765" s="59">
        <f t="shared" si="704"/>
        <v>100</v>
      </c>
    </row>
    <row r="5766" spans="1:16" s="2" customFormat="1" ht="42.75" outlineLevel="1" x14ac:dyDescent="0.2">
      <c r="A5766" s="217">
        <f t="shared" ref="A5766:A5779" si="705">A5765+1</f>
        <v>5763</v>
      </c>
      <c r="B5766" s="57" t="s">
        <v>8395</v>
      </c>
      <c r="C5766" s="58" t="s">
        <v>8300</v>
      </c>
      <c r="D5766" s="58" t="s">
        <v>3460</v>
      </c>
      <c r="E5766" s="58" t="s">
        <v>668</v>
      </c>
      <c r="F5766" s="58" t="s">
        <v>669</v>
      </c>
      <c r="G5766" s="58" t="s">
        <v>31</v>
      </c>
      <c r="H5766" s="58" t="s">
        <v>1733</v>
      </c>
      <c r="I5766" s="58" t="s">
        <v>614</v>
      </c>
      <c r="J5766" s="58" t="s">
        <v>621</v>
      </c>
      <c r="K5766" s="57" t="s">
        <v>675</v>
      </c>
      <c r="L5766" s="184">
        <v>0</v>
      </c>
      <c r="M5766" s="185">
        <v>78</v>
      </c>
      <c r="N5766" s="186">
        <v>78</v>
      </c>
      <c r="O5766" s="187">
        <f t="shared" si="703"/>
        <v>0</v>
      </c>
      <c r="P5766" s="59">
        <f t="shared" si="704"/>
        <v>100</v>
      </c>
    </row>
    <row r="5767" spans="1:16" s="2" customFormat="1" x14ac:dyDescent="0.2">
      <c r="A5767" s="243">
        <f t="shared" si="705"/>
        <v>5764</v>
      </c>
      <c r="B5767" s="154" t="s">
        <v>8396</v>
      </c>
      <c r="C5767" s="155"/>
      <c r="D5767" s="155"/>
      <c r="E5767" s="155"/>
      <c r="F5767" s="155"/>
      <c r="G5767" s="155"/>
      <c r="H5767" s="155"/>
      <c r="I5767" s="155"/>
      <c r="J5767" s="155"/>
      <c r="K5767" s="154"/>
      <c r="L5767" s="210">
        <f>SUM(L5768:L5772)</f>
        <v>4200</v>
      </c>
      <c r="M5767" s="210">
        <f t="shared" ref="M5767:O5767" si="706">SUM(M5768:M5772)</f>
        <v>4319</v>
      </c>
      <c r="N5767" s="210">
        <f t="shared" si="706"/>
        <v>1807</v>
      </c>
      <c r="O5767" s="178">
        <f t="shared" si="706"/>
        <v>-2512</v>
      </c>
      <c r="P5767" s="42">
        <f t="shared" si="704"/>
        <v>41.838388515860153</v>
      </c>
    </row>
    <row r="5768" spans="1:16" s="2" customFormat="1" ht="14.25" customHeight="1" outlineLevel="1" x14ac:dyDescent="0.2">
      <c r="A5768" s="217">
        <f t="shared" si="705"/>
        <v>5765</v>
      </c>
      <c r="B5768" s="57" t="s">
        <v>8397</v>
      </c>
      <c r="C5768" s="58" t="s">
        <v>8300</v>
      </c>
      <c r="D5768" s="58" t="s">
        <v>8398</v>
      </c>
      <c r="E5768" s="58" t="s">
        <v>625</v>
      </c>
      <c r="F5768" s="58" t="s">
        <v>523</v>
      </c>
      <c r="G5768" s="58" t="s">
        <v>31</v>
      </c>
      <c r="H5768" s="58"/>
      <c r="I5768" s="58" t="s">
        <v>25</v>
      </c>
      <c r="J5768" s="58" t="s">
        <v>25</v>
      </c>
      <c r="K5768" s="57" t="s">
        <v>8399</v>
      </c>
      <c r="L5768" s="184">
        <v>0</v>
      </c>
      <c r="M5768" s="185">
        <v>60</v>
      </c>
      <c r="N5768" s="186">
        <v>57</v>
      </c>
      <c r="O5768" s="187">
        <f>N5768-M5768</f>
        <v>-3</v>
      </c>
      <c r="P5768" s="59">
        <f>N5768/M5768*100</f>
        <v>95</v>
      </c>
    </row>
    <row r="5769" spans="1:16" s="2" customFormat="1" ht="42.75" outlineLevel="1" x14ac:dyDescent="0.2">
      <c r="A5769" s="217">
        <f t="shared" si="705"/>
        <v>5766</v>
      </c>
      <c r="B5769" s="57" t="s">
        <v>8400</v>
      </c>
      <c r="C5769" s="58" t="s">
        <v>8300</v>
      </c>
      <c r="D5769" s="58" t="s">
        <v>8398</v>
      </c>
      <c r="E5769" s="58" t="s">
        <v>4384</v>
      </c>
      <c r="F5769" s="58" t="s">
        <v>523</v>
      </c>
      <c r="G5769" s="58" t="s">
        <v>31</v>
      </c>
      <c r="H5769" s="58"/>
      <c r="I5769" s="58" t="s">
        <v>25</v>
      </c>
      <c r="J5769" s="58" t="s">
        <v>25</v>
      </c>
      <c r="K5769" s="57" t="s">
        <v>8401</v>
      </c>
      <c r="L5769" s="184">
        <v>0</v>
      </c>
      <c r="M5769" s="185">
        <v>273</v>
      </c>
      <c r="N5769" s="186">
        <v>250</v>
      </c>
      <c r="O5769" s="187">
        <f>N5769-M5769</f>
        <v>-23</v>
      </c>
      <c r="P5769" s="59">
        <f>N5769/M5769*100</f>
        <v>91.575091575091577</v>
      </c>
    </row>
    <row r="5770" spans="1:16" s="2" customFormat="1" ht="42.75" outlineLevel="1" x14ac:dyDescent="0.2">
      <c r="A5770" s="217">
        <f t="shared" si="705"/>
        <v>5767</v>
      </c>
      <c r="B5770" s="57" t="s">
        <v>8400</v>
      </c>
      <c r="C5770" s="58" t="s">
        <v>8300</v>
      </c>
      <c r="D5770" s="58" t="s">
        <v>8398</v>
      </c>
      <c r="E5770" s="58" t="s">
        <v>4384</v>
      </c>
      <c r="F5770" s="58" t="s">
        <v>523</v>
      </c>
      <c r="G5770" s="58" t="s">
        <v>213</v>
      </c>
      <c r="H5770" s="58"/>
      <c r="I5770" s="58" t="s">
        <v>25</v>
      </c>
      <c r="J5770" s="58" t="s">
        <v>25</v>
      </c>
      <c r="K5770" s="57" t="s">
        <v>8401</v>
      </c>
      <c r="L5770" s="184">
        <v>4200</v>
      </c>
      <c r="M5770" s="185">
        <v>2486</v>
      </c>
      <c r="N5770" s="186">
        <v>0</v>
      </c>
      <c r="O5770" s="187">
        <f>N5770-M5770</f>
        <v>-2486</v>
      </c>
      <c r="P5770" s="59">
        <f>N5770/M5770*100</f>
        <v>0</v>
      </c>
    </row>
    <row r="5771" spans="1:16" s="2" customFormat="1" ht="42.75" outlineLevel="1" x14ac:dyDescent="0.2">
      <c r="A5771" s="224">
        <f t="shared" si="705"/>
        <v>5768</v>
      </c>
      <c r="B5771" s="156" t="s">
        <v>8402</v>
      </c>
      <c r="C5771" s="58" t="s">
        <v>8300</v>
      </c>
      <c r="D5771" s="58" t="s">
        <v>8398</v>
      </c>
      <c r="E5771" s="58" t="s">
        <v>4386</v>
      </c>
      <c r="F5771" s="58" t="s">
        <v>523</v>
      </c>
      <c r="G5771" s="58" t="s">
        <v>31</v>
      </c>
      <c r="H5771" s="58"/>
      <c r="I5771" s="58" t="s">
        <v>25</v>
      </c>
      <c r="J5771" s="58" t="s">
        <v>25</v>
      </c>
      <c r="K5771" s="57" t="s">
        <v>8403</v>
      </c>
      <c r="L5771" s="184">
        <v>0</v>
      </c>
      <c r="M5771" s="185">
        <v>52</v>
      </c>
      <c r="N5771" s="186">
        <v>52</v>
      </c>
      <c r="O5771" s="187">
        <f>N5771-M5771</f>
        <v>0</v>
      </c>
      <c r="P5771" s="59">
        <f>N5771/M5771*100</f>
        <v>100</v>
      </c>
    </row>
    <row r="5772" spans="1:16" s="2" customFormat="1" ht="42.75" outlineLevel="1" x14ac:dyDescent="0.2">
      <c r="A5772" s="224">
        <f t="shared" si="705"/>
        <v>5769</v>
      </c>
      <c r="B5772" s="156" t="s">
        <v>8402</v>
      </c>
      <c r="C5772" s="58" t="s">
        <v>8300</v>
      </c>
      <c r="D5772" s="58" t="s">
        <v>8398</v>
      </c>
      <c r="E5772" s="58" t="s">
        <v>4386</v>
      </c>
      <c r="F5772" s="58" t="s">
        <v>523</v>
      </c>
      <c r="G5772" s="58" t="s">
        <v>213</v>
      </c>
      <c r="H5772" s="58"/>
      <c r="I5772" s="58" t="s">
        <v>25</v>
      </c>
      <c r="J5772" s="58" t="s">
        <v>25</v>
      </c>
      <c r="K5772" s="57" t="s">
        <v>8403</v>
      </c>
      <c r="L5772" s="184">
        <v>0</v>
      </c>
      <c r="M5772" s="185">
        <v>1448</v>
      </c>
      <c r="N5772" s="186">
        <v>1448</v>
      </c>
      <c r="O5772" s="187">
        <f>N5772-M5772</f>
        <v>0</v>
      </c>
      <c r="P5772" s="59">
        <f>N5772/M5772*100</f>
        <v>100</v>
      </c>
    </row>
    <row r="5773" spans="1:16" s="2" customFormat="1" x14ac:dyDescent="0.2">
      <c r="A5773" s="243">
        <f t="shared" si="705"/>
        <v>5770</v>
      </c>
      <c r="B5773" s="154" t="s">
        <v>8404</v>
      </c>
      <c r="C5773" s="155"/>
      <c r="D5773" s="155"/>
      <c r="E5773" s="155"/>
      <c r="F5773" s="155"/>
      <c r="G5773" s="155"/>
      <c r="H5773" s="155"/>
      <c r="I5773" s="155"/>
      <c r="J5773" s="155"/>
      <c r="K5773" s="154"/>
      <c r="L5773" s="210">
        <f>SUM(L5774:L5776)</f>
        <v>1300</v>
      </c>
      <c r="M5773" s="210">
        <f t="shared" ref="M5773:O5773" si="707">SUM(M5774:M5776)</f>
        <v>1321</v>
      </c>
      <c r="N5773" s="210">
        <f t="shared" si="707"/>
        <v>281</v>
      </c>
      <c r="O5773" s="178">
        <f t="shared" si="707"/>
        <v>-1040</v>
      </c>
      <c r="P5773" s="42">
        <f t="shared" ref="P5773:P5777" si="708">N5773/M5773*100</f>
        <v>21.271763815291443</v>
      </c>
    </row>
    <row r="5774" spans="1:16" s="2" customFormat="1" outlineLevel="1" x14ac:dyDescent="0.2">
      <c r="A5774" s="217">
        <f t="shared" si="705"/>
        <v>5771</v>
      </c>
      <c r="B5774" s="57" t="s">
        <v>8405</v>
      </c>
      <c r="C5774" s="58" t="s">
        <v>8300</v>
      </c>
      <c r="D5774" s="58" t="s">
        <v>8406</v>
      </c>
      <c r="E5774" s="58" t="s">
        <v>5012</v>
      </c>
      <c r="F5774" s="58" t="s">
        <v>503</v>
      </c>
      <c r="G5774" s="58" t="s">
        <v>31</v>
      </c>
      <c r="H5774" s="58"/>
      <c r="I5774" s="58" t="s">
        <v>25</v>
      </c>
      <c r="J5774" s="58" t="s">
        <v>25</v>
      </c>
      <c r="K5774" s="57"/>
      <c r="L5774" s="184">
        <v>0</v>
      </c>
      <c r="M5774" s="185">
        <v>21</v>
      </c>
      <c r="N5774" s="186">
        <v>21</v>
      </c>
      <c r="O5774" s="187">
        <f t="shared" ref="O5774:O5776" si="709">N5774-M5774</f>
        <v>0</v>
      </c>
      <c r="P5774" s="59">
        <f t="shared" si="708"/>
        <v>100</v>
      </c>
    </row>
    <row r="5775" spans="1:16" s="2" customFormat="1" ht="28.5" outlineLevel="1" x14ac:dyDescent="0.2">
      <c r="A5775" s="217">
        <f t="shared" si="705"/>
        <v>5772</v>
      </c>
      <c r="B5775" s="57" t="s">
        <v>8407</v>
      </c>
      <c r="C5775" s="58" t="s">
        <v>8300</v>
      </c>
      <c r="D5775" s="58" t="s">
        <v>8406</v>
      </c>
      <c r="E5775" s="58" t="s">
        <v>5012</v>
      </c>
      <c r="F5775" s="58" t="s">
        <v>503</v>
      </c>
      <c r="G5775" s="58" t="s">
        <v>31</v>
      </c>
      <c r="H5775" s="58"/>
      <c r="I5775" s="58" t="s">
        <v>25</v>
      </c>
      <c r="J5775" s="58" t="s">
        <v>25</v>
      </c>
      <c r="K5775" s="57" t="s">
        <v>8408</v>
      </c>
      <c r="L5775" s="184">
        <v>0</v>
      </c>
      <c r="M5775" s="185">
        <v>288</v>
      </c>
      <c r="N5775" s="186">
        <v>260</v>
      </c>
      <c r="O5775" s="187">
        <f t="shared" si="709"/>
        <v>-28</v>
      </c>
      <c r="P5775" s="59">
        <f t="shared" si="708"/>
        <v>90.277777777777786</v>
      </c>
    </row>
    <row r="5776" spans="1:16" s="2" customFormat="1" ht="28.5" outlineLevel="1" x14ac:dyDescent="0.2">
      <c r="A5776" s="217">
        <f t="shared" si="705"/>
        <v>5773</v>
      </c>
      <c r="B5776" s="57" t="s">
        <v>8407</v>
      </c>
      <c r="C5776" s="58" t="s">
        <v>8300</v>
      </c>
      <c r="D5776" s="58" t="s">
        <v>8406</v>
      </c>
      <c r="E5776" s="58" t="s">
        <v>5012</v>
      </c>
      <c r="F5776" s="58" t="s">
        <v>503</v>
      </c>
      <c r="G5776" s="58" t="s">
        <v>213</v>
      </c>
      <c r="H5776" s="58"/>
      <c r="I5776" s="58" t="s">
        <v>25</v>
      </c>
      <c r="J5776" s="58" t="s">
        <v>25</v>
      </c>
      <c r="K5776" s="57" t="s">
        <v>8408</v>
      </c>
      <c r="L5776" s="184">
        <v>1300</v>
      </c>
      <c r="M5776" s="185">
        <v>1012</v>
      </c>
      <c r="N5776" s="186">
        <v>0</v>
      </c>
      <c r="O5776" s="187">
        <f t="shared" si="709"/>
        <v>-1012</v>
      </c>
      <c r="P5776" s="59">
        <f t="shared" si="708"/>
        <v>0</v>
      </c>
    </row>
    <row r="5777" spans="1:16" s="2" customFormat="1" x14ac:dyDescent="0.2">
      <c r="A5777" s="243">
        <f t="shared" si="705"/>
        <v>5774</v>
      </c>
      <c r="B5777" s="154" t="s">
        <v>8409</v>
      </c>
      <c r="C5777" s="155"/>
      <c r="D5777" s="155"/>
      <c r="E5777" s="155"/>
      <c r="F5777" s="155"/>
      <c r="G5777" s="155"/>
      <c r="H5777" s="155"/>
      <c r="I5777" s="155"/>
      <c r="J5777" s="155"/>
      <c r="K5777" s="154"/>
      <c r="L5777" s="210">
        <f>SUM(L5778:L5778)</f>
        <v>3</v>
      </c>
      <c r="M5777" s="210">
        <f>SUM(M5778:M5778)</f>
        <v>3</v>
      </c>
      <c r="N5777" s="210">
        <f>SUM(N5778:N5778)</f>
        <v>1</v>
      </c>
      <c r="O5777" s="178">
        <f>SUM(O5778:O5778)</f>
        <v>-2</v>
      </c>
      <c r="P5777" s="42">
        <f t="shared" si="708"/>
        <v>33.333333333333329</v>
      </c>
    </row>
    <row r="5778" spans="1:16" s="2" customFormat="1" x14ac:dyDescent="0.2">
      <c r="A5778" s="217">
        <f t="shared" si="705"/>
        <v>5775</v>
      </c>
      <c r="B5778" s="57" t="s">
        <v>8410</v>
      </c>
      <c r="C5778" s="58" t="s">
        <v>8300</v>
      </c>
      <c r="D5778" s="58" t="s">
        <v>8411</v>
      </c>
      <c r="E5778" s="58" t="s">
        <v>25</v>
      </c>
      <c r="F5778" s="58" t="s">
        <v>249</v>
      </c>
      <c r="G5778" s="58" t="s">
        <v>250</v>
      </c>
      <c r="H5778" s="58"/>
      <c r="I5778" s="58" t="s">
        <v>25</v>
      </c>
      <c r="J5778" s="58" t="s">
        <v>25</v>
      </c>
      <c r="K5778" s="57"/>
      <c r="L5778" s="184">
        <v>3</v>
      </c>
      <c r="M5778" s="185">
        <v>3</v>
      </c>
      <c r="N5778" s="186">
        <v>1</v>
      </c>
      <c r="O5778" s="187">
        <f>N5778-M5778</f>
        <v>-2</v>
      </c>
      <c r="P5778" s="59">
        <f>N5778/M5778*100</f>
        <v>33.333333333333329</v>
      </c>
    </row>
    <row r="5779" spans="1:16" s="2" customFormat="1" ht="15" x14ac:dyDescent="0.25">
      <c r="A5779" s="215">
        <f t="shared" si="705"/>
        <v>5776</v>
      </c>
      <c r="B5779" s="11" t="s">
        <v>11</v>
      </c>
      <c r="C5779" s="12"/>
      <c r="D5779" s="12"/>
      <c r="E5779" s="12"/>
      <c r="F5779" s="12"/>
      <c r="G5779" s="12"/>
      <c r="H5779" s="12"/>
      <c r="I5779" s="12"/>
      <c r="J5779" s="12"/>
      <c r="K5779" s="13"/>
      <c r="L5779" s="168">
        <f>L5687+L4062+L4049+L4045+L3975+L3935+L3844+L3544+L3453+L1835+L1827+L374+L366+L336+L298+L267+L151+L14</f>
        <v>16365750</v>
      </c>
      <c r="M5779" s="168">
        <f>M5687+M4062+M4049+M4045+M3975+M3935+M3844+M3544+M3453+M1835+M1827+M374+M366+M336+M298+M267+M151+M14</f>
        <v>19767939</v>
      </c>
      <c r="N5779" s="168">
        <f>N5687+N4062+N4049+N4045+N3975+N3935+N3844+N3544+N3453+N1835+N1827+N374+N366+N336+N298+N267+N151+N14</f>
        <v>18593946</v>
      </c>
      <c r="O5779" s="169">
        <f>O5687+O4062+O4049+O4045+O3975+O3935+O3844+O3544+O3453+O1835+O1827+O374+O366+O336+O298+O267+O151+O14</f>
        <v>-1173993</v>
      </c>
      <c r="P5779" s="14">
        <f t="shared" ref="P5779" si="710">N5779/M5779*100</f>
        <v>94.061125947424259</v>
      </c>
    </row>
    <row r="5780" spans="1:16" s="2" customFormat="1" ht="15" x14ac:dyDescent="0.25">
      <c r="A5780" s="5"/>
      <c r="B5780" s="5"/>
      <c r="C5780" s="56"/>
      <c r="D5780" s="56"/>
      <c r="E5780" s="56"/>
      <c r="F5780" s="56"/>
      <c r="G5780" s="56"/>
      <c r="H5780" s="56"/>
      <c r="I5780" s="56"/>
      <c r="J5780" s="56"/>
      <c r="K5780" s="157"/>
      <c r="L5780" s="211"/>
      <c r="M5780" s="211"/>
      <c r="N5780" s="211"/>
      <c r="O5780" s="212"/>
      <c r="P5780" s="158"/>
    </row>
    <row r="5781" spans="1:16" s="2" customFormat="1" x14ac:dyDescent="0.2">
      <c r="A5781" s="1" t="s">
        <v>8565</v>
      </c>
      <c r="B5781" s="1"/>
      <c r="K5781" s="1"/>
      <c r="L5781" s="161"/>
      <c r="M5781" s="161"/>
      <c r="N5781" s="161"/>
      <c r="O5781" s="162"/>
      <c r="P5781" s="3"/>
    </row>
    <row r="5782" spans="1:16" x14ac:dyDescent="0.2">
      <c r="A5782" s="1" t="s">
        <v>8566</v>
      </c>
    </row>
  </sheetData>
  <autoFilter ref="A3:Q5780"/>
  <printOptions horizontalCentered="1"/>
  <pageMargins left="0" right="0" top="0.59055118110236227" bottom="0.59055118110236227" header="0.39370078740157483" footer="0.39370078740157483"/>
  <pageSetup paperSize="9" scale="57" orientation="portrait" r:id="rId1"/>
  <headerFooter alignWithMargins="0">
    <oddFooter>&amp;R&amp;"Arial,Obyčejné"&amp;P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BV 2019</vt:lpstr>
      <vt:lpstr>'BV 2019'!Názvy_tisku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Stohlová Jana</cp:lastModifiedBy>
  <cp:lastPrinted>2020-04-29T06:08:20Z</cp:lastPrinted>
  <dcterms:created xsi:type="dcterms:W3CDTF">2015-06-05T18:17:20Z</dcterms:created>
  <dcterms:modified xsi:type="dcterms:W3CDTF">2020-05-05T08:10:17Z</dcterms:modified>
</cp:coreProperties>
</file>