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0" windowWidth="20490" windowHeight="4605"/>
  </bookViews>
  <sheets>
    <sheet name="financování 2019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7" l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I4" i="7"/>
  <c r="L17" i="7"/>
  <c r="L16" i="7"/>
  <c r="M15" i="7"/>
  <c r="L15" i="7"/>
  <c r="L14" i="7"/>
  <c r="M13" i="7"/>
  <c r="L13" i="7"/>
  <c r="L12" i="7"/>
  <c r="M11" i="7"/>
  <c r="L11" i="7"/>
  <c r="L10" i="7"/>
  <c r="M9" i="7"/>
  <c r="L9" i="7"/>
  <c r="L8" i="7"/>
  <c r="L7" i="7"/>
  <c r="J4" i="7"/>
  <c r="L5" i="7" l="1"/>
  <c r="M5" i="7"/>
  <c r="L6" i="7"/>
  <c r="K4" i="7"/>
  <c r="M4" i="7" s="1"/>
  <c r="M6" i="7"/>
  <c r="M12" i="7"/>
  <c r="M14" i="7"/>
  <c r="L4" i="7" l="1"/>
</calcChain>
</file>

<file path=xl/sharedStrings.xml><?xml version="1.0" encoding="utf-8"?>
<sst xmlns="http://schemas.openxmlformats.org/spreadsheetml/2006/main" count="72" uniqueCount="50">
  <si>
    <t>popis</t>
  </si>
  <si>
    <t>účet</t>
  </si>
  <si>
    <t>č. organizace</t>
  </si>
  <si>
    <t>odvětvové třídění §</t>
  </si>
  <si>
    <t>druhové třídění - položka</t>
  </si>
  <si>
    <t>ÚZ</t>
  </si>
  <si>
    <t>Financování celkem</t>
  </si>
  <si>
    <t>prostředky minulých let</t>
  </si>
  <si>
    <t>8115</t>
  </si>
  <si>
    <t>231200</t>
  </si>
  <si>
    <t>03</t>
  </si>
  <si>
    <t>07</t>
  </si>
  <si>
    <t>1</t>
  </si>
  <si>
    <t>prostředky minulých let - fondy</t>
  </si>
  <si>
    <t>8123</t>
  </si>
  <si>
    <t>8124</t>
  </si>
  <si>
    <t>splátka jistiny úvěru 2011 - 2014</t>
  </si>
  <si>
    <t>231260</t>
  </si>
  <si>
    <t>splátka návratné finanční výpomoci - finanční opravy (NFV)</t>
  </si>
  <si>
    <t>98127</t>
  </si>
  <si>
    <t>nerealizované kurzové rozdíly</t>
  </si>
  <si>
    <t>231800</t>
  </si>
  <si>
    <t>8902</t>
  </si>
  <si>
    <t>x</t>
  </si>
  <si>
    <t>236400</t>
  </si>
  <si>
    <t>splátka jistiny úvěrového rámce 2016 - 2023</t>
  </si>
  <si>
    <t>236301</t>
  </si>
  <si>
    <t>15</t>
  </si>
  <si>
    <t>8118</t>
  </si>
  <si>
    <t>236502</t>
  </si>
  <si>
    <t>231470</t>
  </si>
  <si>
    <t>% plnění k upravené-mu rozpočtu</t>
  </si>
  <si>
    <t>úvěrový rámec 2016 - 2023</t>
  </si>
  <si>
    <t>Financování k 31. 12. 2019</t>
  </si>
  <si>
    <t>odbor</t>
  </si>
  <si>
    <t>236500</t>
  </si>
  <si>
    <t>řízení likvidity - krátkodobé operace - příjmy</t>
  </si>
  <si>
    <t>231440</t>
  </si>
  <si>
    <t>8117</t>
  </si>
  <si>
    <t>řízení likvidity - krátkodobé operace - výdaje</t>
  </si>
  <si>
    <t>termínovaný vklad krátkodobý</t>
  </si>
  <si>
    <t>čerpání úvěru 2017 - 2022</t>
  </si>
  <si>
    <t>v tis. Kč</t>
  </si>
  <si>
    <t>schválený rozpočet 2019</t>
  </si>
  <si>
    <t>upravený rozpočet k 31. 12. 2019</t>
  </si>
  <si>
    <t>rozdíl skutečnost     -     upravený rozpočet</t>
  </si>
  <si>
    <t>skutečnost k 31. 12. 2019</t>
  </si>
  <si>
    <t>termínované vklady - prostředky minulých let</t>
  </si>
  <si>
    <t>V Ústí nad Labem dne 29. 4. 2020</t>
  </si>
  <si>
    <t>zpracoval ekonomický odbor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</si>
</sst>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FF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"/>
      <charset val="238"/>
    </font>
    <font>
      <sz val="10"/>
      <color rgb="FFFF0000"/>
      <name val="A"/>
      <charset val="238"/>
    </font>
    <font>
      <sz val="10"/>
      <color rgb="FF0000FF"/>
      <name val="A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A"/>
      <charset val="238"/>
    </font>
    <font>
      <sz val="11"/>
      <color rgb="FFFF0000"/>
      <name val="Calibri"/>
      <family val="2"/>
      <charset val="238"/>
    </font>
    <font>
      <sz val="11"/>
      <color rgb="FF0000FF"/>
      <name val="Calibri"/>
      <family val="2"/>
      <charset val="238"/>
    </font>
    <font>
      <b/>
      <sz val="1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9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3" fillId="0" borderId="0"/>
    <xf numFmtId="0" fontId="13" fillId="0" borderId="0"/>
  </cellStyleXfs>
  <cellXfs count="44">
    <xf numFmtId="0" fontId="0" fillId="0" borderId="0" xfId="0"/>
    <xf numFmtId="0" fontId="6" fillId="0" borderId="0" xfId="1" applyFont="1"/>
    <xf numFmtId="49" fontId="7" fillId="17" borderId="2" xfId="1" applyNumberFormat="1" applyFont="1" applyFill="1" applyBorder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right" wrapText="1"/>
    </xf>
    <xf numFmtId="0" fontId="14" fillId="0" borderId="0" xfId="28" applyFont="1" applyAlignment="1">
      <alignment readingOrder="1"/>
    </xf>
    <xf numFmtId="0" fontId="14" fillId="0" borderId="0" xfId="28" applyFont="1" applyAlignment="1">
      <alignment horizontal="center" readingOrder="1"/>
    </xf>
    <xf numFmtId="4" fontId="15" fillId="0" borderId="0" xfId="28" applyNumberFormat="1" applyFont="1" applyAlignment="1">
      <alignment readingOrder="1"/>
    </xf>
    <xf numFmtId="4" fontId="16" fillId="0" borderId="0" xfId="28" applyNumberFormat="1" applyFont="1" applyAlignment="1">
      <alignment readingOrder="1"/>
    </xf>
    <xf numFmtId="0" fontId="3" fillId="0" borderId="2" xfId="28" applyFont="1" applyBorder="1" applyAlignment="1">
      <alignment horizontal="center" vertical="center" wrapText="1"/>
    </xf>
    <xf numFmtId="0" fontId="3" fillId="0" borderId="2" xfId="28" applyFont="1" applyBorder="1" applyAlignment="1">
      <alignment horizontal="center" vertical="center" textRotation="90" wrapText="1"/>
    </xf>
    <xf numFmtId="3" fontId="3" fillId="0" borderId="2" xfId="28" applyNumberFormat="1" applyFont="1" applyBorder="1" applyAlignment="1">
      <alignment horizontal="center" vertical="center" wrapText="1"/>
    </xf>
    <xf numFmtId="4" fontId="4" fillId="0" borderId="2" xfId="28" applyNumberFormat="1" applyFont="1" applyBorder="1" applyAlignment="1">
      <alignment horizontal="center" vertical="center" wrapText="1"/>
    </xf>
    <xf numFmtId="4" fontId="5" fillId="0" borderId="2" xfId="28" applyNumberFormat="1" applyFont="1" applyBorder="1" applyAlignment="1">
      <alignment horizontal="center" vertical="center" wrapText="1"/>
    </xf>
    <xf numFmtId="3" fontId="3" fillId="15" borderId="2" xfId="28" applyNumberFormat="1" applyFont="1" applyFill="1" applyBorder="1" applyAlignment="1">
      <alignment horizontal="center" vertical="center" wrapText="1"/>
    </xf>
    <xf numFmtId="3" fontId="3" fillId="16" borderId="2" xfId="28" applyNumberFormat="1" applyFont="1" applyFill="1" applyBorder="1" applyAlignment="1">
      <alignment horizontal="center" vertical="center" wrapText="1"/>
    </xf>
    <xf numFmtId="0" fontId="17" fillId="0" borderId="0" xfId="28" applyFont="1" applyAlignment="1">
      <alignment readingOrder="1"/>
    </xf>
    <xf numFmtId="49" fontId="7" fillId="17" borderId="2" xfId="28" applyNumberFormat="1" applyFont="1" applyFill="1" applyBorder="1" applyAlignment="1">
      <alignment horizontal="left"/>
    </xf>
    <xf numFmtId="4" fontId="8" fillId="17" borderId="2" xfId="28" applyNumberFormat="1" applyFont="1" applyFill="1" applyBorder="1" applyAlignment="1">
      <alignment horizontal="center"/>
    </xf>
    <xf numFmtId="3" fontId="8" fillId="17" borderId="2" xfId="28" applyNumberFormat="1" applyFont="1" applyFill="1" applyBorder="1" applyAlignment="1">
      <alignment horizontal="right"/>
    </xf>
    <xf numFmtId="3" fontId="4" fillId="17" borderId="2" xfId="28" applyNumberFormat="1" applyFont="1" applyFill="1" applyBorder="1" applyAlignment="1">
      <alignment horizontal="right"/>
    </xf>
    <xf numFmtId="4" fontId="5" fillId="17" borderId="2" xfId="28" applyNumberFormat="1" applyFont="1" applyFill="1" applyBorder="1" applyAlignment="1">
      <alignment horizontal="right"/>
    </xf>
    <xf numFmtId="49" fontId="6" fillId="0" borderId="2" xfId="2" applyNumberFormat="1" applyFont="1" applyBorder="1" applyAlignment="1">
      <alignment horizontal="left" wrapText="1"/>
    </xf>
    <xf numFmtId="49" fontId="6" fillId="0" borderId="2" xfId="2" applyNumberFormat="1" applyFont="1" applyBorder="1" applyAlignment="1">
      <alignment horizontal="center" wrapText="1"/>
    </xf>
    <xf numFmtId="4" fontId="11" fillId="0" borderId="2" xfId="2" applyNumberFormat="1" applyFont="1" applyBorder="1"/>
    <xf numFmtId="0" fontId="18" fillId="0" borderId="2" xfId="29" applyFont="1" applyBorder="1" applyAlignment="1">
      <alignment vertical="top" wrapText="1" readingOrder="1"/>
    </xf>
    <xf numFmtId="0" fontId="18" fillId="0" borderId="2" xfId="29" applyFont="1" applyBorder="1" applyAlignment="1">
      <alignment horizontal="center" vertical="top" wrapText="1" readingOrder="1"/>
    </xf>
    <xf numFmtId="0" fontId="19" fillId="0" borderId="0" xfId="28" applyFont="1" applyAlignment="1">
      <alignment readingOrder="1"/>
    </xf>
    <xf numFmtId="49" fontId="6" fillId="0" borderId="2" xfId="2" applyNumberFormat="1" applyFont="1" applyBorder="1" applyAlignment="1">
      <alignment horizontal="center"/>
    </xf>
    <xf numFmtId="49" fontId="6" fillId="0" borderId="2" xfId="2" quotePrefix="1" applyNumberFormat="1" applyFont="1" applyBorder="1" applyAlignment="1">
      <alignment horizontal="center"/>
    </xf>
    <xf numFmtId="0" fontId="20" fillId="0" borderId="0" xfId="28" applyFont="1" applyAlignment="1">
      <alignment readingOrder="1"/>
    </xf>
    <xf numFmtId="0" fontId="17" fillId="0" borderId="0" xfId="28" applyFont="1" applyAlignment="1">
      <alignment horizontal="center" readingOrder="1"/>
    </xf>
    <xf numFmtId="0" fontId="21" fillId="0" borderId="0" xfId="28" applyFont="1" applyAlignment="1">
      <alignment readingOrder="1"/>
    </xf>
    <xf numFmtId="0" fontId="22" fillId="0" borderId="0" xfId="28" applyFont="1" applyAlignment="1">
      <alignment readingOrder="1"/>
    </xf>
    <xf numFmtId="3" fontId="6" fillId="15" borderId="2" xfId="2" applyNumberFormat="1" applyFont="1" applyFill="1" applyBorder="1"/>
    <xf numFmtId="3" fontId="6" fillId="16" borderId="2" xfId="2" applyNumberFormat="1" applyFont="1" applyFill="1" applyBorder="1"/>
    <xf numFmtId="3" fontId="6" fillId="0" borderId="2" xfId="2" applyNumberFormat="1" applyFont="1" applyBorder="1"/>
    <xf numFmtId="3" fontId="18" fillId="15" borderId="2" xfId="29" applyNumberFormat="1" applyFont="1" applyFill="1" applyBorder="1" applyAlignment="1">
      <alignment vertical="top" wrapText="1" readingOrder="1"/>
    </xf>
    <xf numFmtId="3" fontId="18" fillId="16" borderId="2" xfId="29" applyNumberFormat="1" applyFont="1" applyFill="1" applyBorder="1" applyAlignment="1">
      <alignment vertical="top" wrapText="1" readingOrder="1"/>
    </xf>
    <xf numFmtId="3" fontId="18" fillId="0" borderId="2" xfId="29" applyNumberFormat="1" applyFont="1" applyBorder="1" applyAlignment="1">
      <alignment vertical="top" wrapText="1" readingOrder="1"/>
    </xf>
    <xf numFmtId="3" fontId="10" fillId="0" borderId="2" xfId="28" applyNumberFormat="1" applyFont="1" applyBorder="1" applyAlignment="1">
      <alignment readingOrder="1"/>
    </xf>
    <xf numFmtId="0" fontId="23" fillId="0" borderId="0" xfId="28" applyFont="1" applyAlignment="1">
      <alignment readingOrder="1"/>
    </xf>
    <xf numFmtId="4" fontId="14" fillId="0" borderId="0" xfId="28" applyNumberFormat="1" applyFont="1" applyAlignment="1">
      <alignment horizontal="right" readingOrder="1"/>
    </xf>
    <xf numFmtId="4" fontId="11" fillId="0" borderId="2" xfId="28" applyNumberFormat="1" applyFont="1" applyBorder="1" applyAlignment="1">
      <alignment horizontal="right" readingOrder="1"/>
    </xf>
  </cellXfs>
  <cellStyles count="30">
    <cellStyle name="20 % – Zvýraznění1 2" xfId="3"/>
    <cellStyle name="20 % – Zvýraznění2 2" xfId="4"/>
    <cellStyle name="20 % – Zvýraznění3 2" xfId="5"/>
    <cellStyle name="20 % – Zvýraznění4 2" xfId="6"/>
    <cellStyle name="20 % – Zvýraznění5 2" xfId="7"/>
    <cellStyle name="20 % – Zvýraznění6 2" xfId="8"/>
    <cellStyle name="40 % – Zvýraznění1 2" xfId="9"/>
    <cellStyle name="40 % – Zvýraznění2 2" xfId="10"/>
    <cellStyle name="40 % – Zvýraznění3 2" xfId="11"/>
    <cellStyle name="40 % – Zvýraznění4 2" xfId="12"/>
    <cellStyle name="40 % – Zvýraznění5 2" xfId="13"/>
    <cellStyle name="40 % – Zvýraznění6 2" xfId="14"/>
    <cellStyle name="čárky 2" xfId="15"/>
    <cellStyle name="Normal" xfId="29"/>
    <cellStyle name="Normální" xfId="0" builtinId="0"/>
    <cellStyle name="Normální 2" xfId="1"/>
    <cellStyle name="Normální 2 2" xfId="16"/>
    <cellStyle name="normální 2 3" xfId="17"/>
    <cellStyle name="Normální 2 4" xfId="28"/>
    <cellStyle name="Normální 3" xfId="18"/>
    <cellStyle name="normální 3 2" xfId="19"/>
    <cellStyle name="normální 3 2 2" xfId="20"/>
    <cellStyle name="Normální 3 3" xfId="21"/>
    <cellStyle name="Normální 3 4" xfId="2"/>
    <cellStyle name="normální 4" xfId="22"/>
    <cellStyle name="normální 4 2" xfId="23"/>
    <cellStyle name="normální 5" xfId="24"/>
    <cellStyle name="normální 5 2" xfId="25"/>
    <cellStyle name="Poznámka 2" xfId="26"/>
    <cellStyle name="Poznámka 3" xf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/>
  </sheetViews>
  <sheetFormatPr defaultRowHeight="15"/>
  <cols>
    <col min="1" max="1" width="5" style="16" customWidth="1"/>
    <col min="2" max="2" width="55.85546875" style="16" customWidth="1"/>
    <col min="3" max="3" width="8.85546875" style="31" customWidth="1"/>
    <col min="4" max="4" width="6" style="31" customWidth="1"/>
    <col min="5" max="5" width="4.85546875" style="31" customWidth="1"/>
    <col min="6" max="6" width="5.7109375" style="31" customWidth="1"/>
    <col min="7" max="7" width="7" style="31" customWidth="1"/>
    <col min="8" max="8" width="8.7109375" style="31" customWidth="1"/>
    <col min="9" max="9" width="13.5703125" style="16" customWidth="1"/>
    <col min="10" max="10" width="12.85546875" style="16" customWidth="1"/>
    <col min="11" max="11" width="12.5703125" style="16" customWidth="1"/>
    <col min="12" max="12" width="13" style="32" customWidth="1"/>
    <col min="13" max="13" width="12.140625" style="33" customWidth="1"/>
    <col min="14" max="16384" width="9.140625" style="16"/>
  </cols>
  <sheetData>
    <row r="1" spans="1:13" s="5" customFormat="1" ht="23.25">
      <c r="A1" s="41" t="s">
        <v>33</v>
      </c>
      <c r="C1" s="6"/>
      <c r="D1" s="6"/>
      <c r="E1" s="6"/>
      <c r="F1" s="6"/>
      <c r="G1" s="6"/>
      <c r="H1" s="6"/>
      <c r="L1" s="7"/>
      <c r="M1" s="8"/>
    </row>
    <row r="2" spans="1:13" s="5" customFormat="1" ht="14.25">
      <c r="A2" s="1"/>
      <c r="C2" s="6"/>
      <c r="D2" s="6"/>
      <c r="E2" s="6"/>
      <c r="F2" s="6"/>
      <c r="G2" s="6"/>
      <c r="H2" s="6"/>
      <c r="L2" s="7"/>
      <c r="M2" s="42" t="s">
        <v>42</v>
      </c>
    </row>
    <row r="3" spans="1:13" ht="116.25" customHeight="1">
      <c r="A3" s="3"/>
      <c r="B3" s="9" t="s">
        <v>0</v>
      </c>
      <c r="C3" s="10" t="s">
        <v>1</v>
      </c>
      <c r="D3" s="10" t="s">
        <v>34</v>
      </c>
      <c r="E3" s="10" t="s">
        <v>2</v>
      </c>
      <c r="F3" s="10" t="s">
        <v>3</v>
      </c>
      <c r="G3" s="10" t="s">
        <v>4</v>
      </c>
      <c r="H3" s="9" t="s">
        <v>5</v>
      </c>
      <c r="I3" s="14" t="s">
        <v>43</v>
      </c>
      <c r="J3" s="15" t="s">
        <v>44</v>
      </c>
      <c r="K3" s="11" t="s">
        <v>46</v>
      </c>
      <c r="L3" s="12" t="s">
        <v>45</v>
      </c>
      <c r="M3" s="13" t="s">
        <v>31</v>
      </c>
    </row>
    <row r="4" spans="1:13">
      <c r="A4" s="2" t="s">
        <v>12</v>
      </c>
      <c r="B4" s="17" t="s">
        <v>6</v>
      </c>
      <c r="C4" s="18"/>
      <c r="D4" s="18"/>
      <c r="E4" s="18"/>
      <c r="F4" s="18"/>
      <c r="G4" s="18"/>
      <c r="H4" s="18"/>
      <c r="I4" s="19">
        <f>SUM(I7:I17)+I5+I6</f>
        <v>552991</v>
      </c>
      <c r="J4" s="19">
        <f>SUM(J7:J17)+J5+J6</f>
        <v>1842094</v>
      </c>
      <c r="K4" s="19">
        <f>SUM(K7:K17)+K5+K6</f>
        <v>1766049</v>
      </c>
      <c r="L4" s="20">
        <f>SUM(L7:L17)+L5+L6</f>
        <v>-76045</v>
      </c>
      <c r="M4" s="21">
        <f>K4/J4*100</f>
        <v>95.87181761625628</v>
      </c>
    </row>
    <row r="5" spans="1:13">
      <c r="A5" s="4">
        <f>A4+1</f>
        <v>2</v>
      </c>
      <c r="B5" s="22" t="s">
        <v>7</v>
      </c>
      <c r="C5" s="23"/>
      <c r="D5" s="23"/>
      <c r="E5" s="23"/>
      <c r="F5" s="23"/>
      <c r="G5" s="23" t="s">
        <v>8</v>
      </c>
      <c r="H5" s="23"/>
      <c r="I5" s="34">
        <v>59846</v>
      </c>
      <c r="J5" s="35">
        <v>488190</v>
      </c>
      <c r="K5" s="36">
        <v>488190</v>
      </c>
      <c r="L5" s="40">
        <f t="shared" ref="L5:L6" si="0">K5-J5</f>
        <v>0</v>
      </c>
      <c r="M5" s="24">
        <f t="shared" ref="M5:M6" si="1">K5/J5*100</f>
        <v>100</v>
      </c>
    </row>
    <row r="6" spans="1:13" s="27" customFormat="1" ht="14.25" customHeight="1">
      <c r="A6" s="4">
        <f t="shared" ref="A6:A17" si="2">A5+1</f>
        <v>3</v>
      </c>
      <c r="B6" s="22" t="s">
        <v>13</v>
      </c>
      <c r="C6" s="28"/>
      <c r="D6" s="28"/>
      <c r="E6" s="29"/>
      <c r="F6" s="28"/>
      <c r="G6" s="28" t="s">
        <v>8</v>
      </c>
      <c r="H6" s="28"/>
      <c r="I6" s="34">
        <v>0</v>
      </c>
      <c r="J6" s="35">
        <v>918570</v>
      </c>
      <c r="K6" s="36">
        <v>918570</v>
      </c>
      <c r="L6" s="40">
        <f t="shared" si="0"/>
        <v>0</v>
      </c>
      <c r="M6" s="24">
        <f t="shared" si="1"/>
        <v>100</v>
      </c>
    </row>
    <row r="7" spans="1:13" s="27" customFormat="1" ht="14.25" customHeight="1">
      <c r="A7" s="4">
        <f t="shared" si="2"/>
        <v>4</v>
      </c>
      <c r="B7" s="25" t="s">
        <v>36</v>
      </c>
      <c r="C7" s="26" t="s">
        <v>37</v>
      </c>
      <c r="D7" s="26" t="s">
        <v>10</v>
      </c>
      <c r="E7" s="26"/>
      <c r="F7" s="26"/>
      <c r="G7" s="26" t="s">
        <v>38</v>
      </c>
      <c r="H7" s="26"/>
      <c r="I7" s="37">
        <v>0</v>
      </c>
      <c r="J7" s="38">
        <v>0</v>
      </c>
      <c r="K7" s="39">
        <v>91333</v>
      </c>
      <c r="L7" s="40">
        <f t="shared" ref="L7" si="3">K7-J7</f>
        <v>91333</v>
      </c>
      <c r="M7" s="43" t="s">
        <v>23</v>
      </c>
    </row>
    <row r="8" spans="1:13" s="27" customFormat="1" ht="14.25" customHeight="1">
      <c r="A8" s="4">
        <f t="shared" si="2"/>
        <v>5</v>
      </c>
      <c r="B8" s="25" t="s">
        <v>39</v>
      </c>
      <c r="C8" s="26" t="s">
        <v>37</v>
      </c>
      <c r="D8" s="26" t="s">
        <v>10</v>
      </c>
      <c r="E8" s="26"/>
      <c r="F8" s="26"/>
      <c r="G8" s="26" t="s">
        <v>28</v>
      </c>
      <c r="H8" s="26"/>
      <c r="I8" s="37">
        <v>0</v>
      </c>
      <c r="J8" s="38">
        <v>0</v>
      </c>
      <c r="K8" s="39">
        <v>-91333</v>
      </c>
      <c r="L8" s="40">
        <f>K8-J8</f>
        <v>-91333</v>
      </c>
      <c r="M8" s="43" t="s">
        <v>23</v>
      </c>
    </row>
    <row r="9" spans="1:13" s="27" customFormat="1" ht="14.25" customHeight="1">
      <c r="A9" s="4">
        <f t="shared" si="2"/>
        <v>6</v>
      </c>
      <c r="B9" s="25" t="s">
        <v>47</v>
      </c>
      <c r="C9" s="26" t="s">
        <v>35</v>
      </c>
      <c r="D9" s="26" t="s">
        <v>27</v>
      </c>
      <c r="E9" s="26"/>
      <c r="F9" s="26"/>
      <c r="G9" s="26" t="s">
        <v>38</v>
      </c>
      <c r="H9" s="26"/>
      <c r="I9" s="37">
        <v>0</v>
      </c>
      <c r="J9" s="38">
        <v>200472</v>
      </c>
      <c r="K9" s="39">
        <v>200472</v>
      </c>
      <c r="L9" s="40">
        <f t="shared" ref="L9:L17" si="4">K9-J9</f>
        <v>0</v>
      </c>
      <c r="M9" s="43">
        <f t="shared" ref="M9:M15" si="5">K9/J9*100</f>
        <v>100</v>
      </c>
    </row>
    <row r="10" spans="1:13" s="27" customFormat="1" ht="14.25" customHeight="1">
      <c r="A10" s="4">
        <f t="shared" si="2"/>
        <v>7</v>
      </c>
      <c r="B10" s="25" t="s">
        <v>40</v>
      </c>
      <c r="C10" s="26" t="s">
        <v>29</v>
      </c>
      <c r="D10" s="26" t="s">
        <v>27</v>
      </c>
      <c r="E10" s="26"/>
      <c r="F10" s="26"/>
      <c r="G10" s="26" t="s">
        <v>28</v>
      </c>
      <c r="H10" s="26"/>
      <c r="I10" s="37">
        <v>0</v>
      </c>
      <c r="J10" s="38">
        <v>0</v>
      </c>
      <c r="K10" s="39">
        <v>-2866</v>
      </c>
      <c r="L10" s="40">
        <f t="shared" si="4"/>
        <v>-2866</v>
      </c>
      <c r="M10" s="43" t="s">
        <v>23</v>
      </c>
    </row>
    <row r="11" spans="1:13" s="27" customFormat="1" ht="14.25" customHeight="1">
      <c r="A11" s="4">
        <f t="shared" si="2"/>
        <v>8</v>
      </c>
      <c r="B11" s="25" t="s">
        <v>41</v>
      </c>
      <c r="C11" s="26" t="s">
        <v>30</v>
      </c>
      <c r="D11" s="26" t="s">
        <v>10</v>
      </c>
      <c r="E11" s="26"/>
      <c r="F11" s="26"/>
      <c r="G11" s="26" t="s">
        <v>14</v>
      </c>
      <c r="H11" s="26"/>
      <c r="I11" s="37">
        <v>230750</v>
      </c>
      <c r="J11" s="38">
        <v>285750</v>
      </c>
      <c r="K11" s="39">
        <v>273089</v>
      </c>
      <c r="L11" s="40">
        <f t="shared" si="4"/>
        <v>-12661</v>
      </c>
      <c r="M11" s="43">
        <f t="shared" si="5"/>
        <v>95.569203849518814</v>
      </c>
    </row>
    <row r="12" spans="1:13" s="27" customFormat="1" ht="14.25" customHeight="1">
      <c r="A12" s="4">
        <f t="shared" si="2"/>
        <v>9</v>
      </c>
      <c r="B12" s="25" t="s">
        <v>32</v>
      </c>
      <c r="C12" s="26" t="s">
        <v>24</v>
      </c>
      <c r="D12" s="26" t="s">
        <v>11</v>
      </c>
      <c r="E12" s="26"/>
      <c r="F12" s="26"/>
      <c r="G12" s="26" t="s">
        <v>14</v>
      </c>
      <c r="H12" s="26"/>
      <c r="I12" s="37">
        <v>691308</v>
      </c>
      <c r="J12" s="38">
        <f>385412-1</f>
        <v>385411</v>
      </c>
      <c r="K12" s="39">
        <v>325128</v>
      </c>
      <c r="L12" s="40">
        <f t="shared" si="4"/>
        <v>-60283</v>
      </c>
      <c r="M12" s="43">
        <f t="shared" si="5"/>
        <v>84.358775437130745</v>
      </c>
    </row>
    <row r="13" spans="1:13" s="27" customFormat="1" ht="14.25" customHeight="1">
      <c r="A13" s="4">
        <f t="shared" si="2"/>
        <v>10</v>
      </c>
      <c r="B13" s="25" t="s">
        <v>18</v>
      </c>
      <c r="C13" s="26" t="s">
        <v>9</v>
      </c>
      <c r="D13" s="26" t="s">
        <v>10</v>
      </c>
      <c r="E13" s="26"/>
      <c r="F13" s="26"/>
      <c r="G13" s="26" t="s">
        <v>15</v>
      </c>
      <c r="H13" s="26" t="s">
        <v>19</v>
      </c>
      <c r="I13" s="37">
        <v>-80000</v>
      </c>
      <c r="J13" s="38">
        <v>-80000</v>
      </c>
      <c r="K13" s="39">
        <v>-80000</v>
      </c>
      <c r="L13" s="40">
        <f t="shared" si="4"/>
        <v>0</v>
      </c>
      <c r="M13" s="43">
        <f t="shared" si="5"/>
        <v>100</v>
      </c>
    </row>
    <row r="14" spans="1:13" s="27" customFormat="1" ht="14.25" customHeight="1">
      <c r="A14" s="4">
        <f t="shared" si="2"/>
        <v>11</v>
      </c>
      <c r="B14" s="25" t="s">
        <v>16</v>
      </c>
      <c r="C14" s="26" t="s">
        <v>17</v>
      </c>
      <c r="D14" s="26" t="s">
        <v>10</v>
      </c>
      <c r="E14" s="26"/>
      <c r="F14" s="26"/>
      <c r="G14" s="26" t="s">
        <v>15</v>
      </c>
      <c r="H14" s="26"/>
      <c r="I14" s="37">
        <v>-137144</v>
      </c>
      <c r="J14" s="38">
        <v>-137144</v>
      </c>
      <c r="K14" s="39">
        <v>-137144</v>
      </c>
      <c r="L14" s="40">
        <f t="shared" si="4"/>
        <v>0</v>
      </c>
      <c r="M14" s="43">
        <f t="shared" si="5"/>
        <v>100</v>
      </c>
    </row>
    <row r="15" spans="1:13" s="27" customFormat="1" ht="14.25" customHeight="1">
      <c r="A15" s="4">
        <f t="shared" si="2"/>
        <v>12</v>
      </c>
      <c r="B15" s="25" t="s">
        <v>25</v>
      </c>
      <c r="C15" s="26" t="s">
        <v>24</v>
      </c>
      <c r="D15" s="26" t="s">
        <v>11</v>
      </c>
      <c r="E15" s="26"/>
      <c r="F15" s="26"/>
      <c r="G15" s="26" t="s">
        <v>15</v>
      </c>
      <c r="H15" s="26"/>
      <c r="I15" s="37">
        <v>-211769</v>
      </c>
      <c r="J15" s="38">
        <v>-219155</v>
      </c>
      <c r="K15" s="39">
        <v>-219155</v>
      </c>
      <c r="L15" s="40">
        <f t="shared" si="4"/>
        <v>0</v>
      </c>
      <c r="M15" s="43">
        <f t="shared" si="5"/>
        <v>100</v>
      </c>
    </row>
    <row r="16" spans="1:13" s="27" customFormat="1" ht="14.25" customHeight="1">
      <c r="A16" s="4">
        <f t="shared" si="2"/>
        <v>13</v>
      </c>
      <c r="B16" s="25" t="s">
        <v>20</v>
      </c>
      <c r="C16" s="26" t="s">
        <v>21</v>
      </c>
      <c r="D16" s="26" t="s">
        <v>10</v>
      </c>
      <c r="E16" s="26"/>
      <c r="F16" s="26"/>
      <c r="G16" s="26" t="s">
        <v>22</v>
      </c>
      <c r="H16" s="26"/>
      <c r="I16" s="37">
        <v>0</v>
      </c>
      <c r="J16" s="38">
        <v>0</v>
      </c>
      <c r="K16" s="39">
        <v>-197</v>
      </c>
      <c r="L16" s="40">
        <f t="shared" si="4"/>
        <v>-197</v>
      </c>
      <c r="M16" s="43" t="s">
        <v>23</v>
      </c>
    </row>
    <row r="17" spans="1:13" s="27" customFormat="1" ht="14.25" customHeight="1">
      <c r="A17" s="4">
        <f t="shared" si="2"/>
        <v>14</v>
      </c>
      <c r="B17" s="25" t="s">
        <v>20</v>
      </c>
      <c r="C17" s="26" t="s">
        <v>26</v>
      </c>
      <c r="D17" s="26" t="s">
        <v>11</v>
      </c>
      <c r="E17" s="26"/>
      <c r="F17" s="26"/>
      <c r="G17" s="26" t="s">
        <v>22</v>
      </c>
      <c r="H17" s="26"/>
      <c r="I17" s="37">
        <v>0</v>
      </c>
      <c r="J17" s="38">
        <v>0</v>
      </c>
      <c r="K17" s="39">
        <v>-38</v>
      </c>
      <c r="L17" s="40">
        <f t="shared" si="4"/>
        <v>-38</v>
      </c>
      <c r="M17" s="43" t="s">
        <v>23</v>
      </c>
    </row>
    <row r="19" spans="1:13">
      <c r="A19" s="30" t="s">
        <v>48</v>
      </c>
    </row>
    <row r="20" spans="1:13">
      <c r="A20" s="27" t="s">
        <v>49</v>
      </c>
    </row>
  </sheetData>
  <printOptions horizontalCentered="1"/>
  <pageMargins left="0.19685039370078741" right="0" top="0.39370078740157483" bottom="0.39370078740157483" header="0.39370078740157483" footer="0.39370078740157483"/>
  <pageSetup paperSize="9" scale="60" orientation="portrait" horizontalDpi="300" verticalDpi="300" r:id="rId1"/>
  <headerFooter alignWithMargins="0">
    <oddHeader xml:space="preserve">&amp;R </oddHeader>
    <oddFooter>&amp;R&amp;"Arial,Obyčejné"&amp;P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financování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2020-05-05T08:11:15Z</dcterms:modified>
</cp:coreProperties>
</file>