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hlova.j\Desktop\závěrečný účet 2019\závěrečný účet k odeslání\"/>
    </mc:Choice>
  </mc:AlternateContent>
  <bookViews>
    <workbookView xWindow="-120" yWindow="-120" windowWidth="20730" windowHeight="11160"/>
  </bookViews>
  <sheets>
    <sheet name="příjmy 2019" sheetId="2" r:id="rId1"/>
  </sheets>
  <definedNames>
    <definedName name="_xlnm._FilterDatabase" localSheetId="0" hidden="1">'příjmy 2019'!$A$3:$P$425</definedName>
    <definedName name="_xlnm.Print_Titles" localSheetId="0">'příjmy 2019'!$3:$3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53" i="2" l="1"/>
  <c r="O370" i="2"/>
  <c r="O345" i="2"/>
  <c r="O304" i="2"/>
  <c r="O303" i="2"/>
  <c r="O408" i="2"/>
  <c r="O407" i="2"/>
  <c r="O397" i="2"/>
  <c r="L392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P424" i="2"/>
  <c r="O423" i="2"/>
  <c r="P421" i="2"/>
  <c r="O421" i="2"/>
  <c r="O419" i="2"/>
  <c r="P418" i="2"/>
  <c r="O417" i="2"/>
  <c r="P416" i="2"/>
  <c r="O415" i="2"/>
  <c r="P414" i="2"/>
  <c r="O413" i="2"/>
  <c r="P412" i="2"/>
  <c r="O411" i="2"/>
  <c r="O409" i="2"/>
  <c r="P406" i="2"/>
  <c r="P405" i="2"/>
  <c r="O405" i="2"/>
  <c r="P404" i="2"/>
  <c r="O403" i="2"/>
  <c r="O401" i="2"/>
  <c r="P399" i="2"/>
  <c r="M392" i="2"/>
  <c r="N392" i="2"/>
  <c r="O390" i="2"/>
  <c r="O388" i="2"/>
  <c r="O386" i="2"/>
  <c r="O384" i="2"/>
  <c r="L381" i="2"/>
  <c r="M381" i="2"/>
  <c r="N381" i="2"/>
  <c r="P378" i="2"/>
  <c r="P376" i="2"/>
  <c r="P374" i="2"/>
  <c r="P372" i="2"/>
  <c r="P368" i="2"/>
  <c r="P366" i="2"/>
  <c r="P364" i="2"/>
  <c r="P362" i="2"/>
  <c r="P360" i="2"/>
  <c r="P358" i="2"/>
  <c r="P356" i="2"/>
  <c r="P354" i="2"/>
  <c r="P352" i="2"/>
  <c r="P350" i="2"/>
  <c r="P348" i="2"/>
  <c r="P346" i="2"/>
  <c r="P344" i="2"/>
  <c r="P342" i="2"/>
  <c r="P340" i="2"/>
  <c r="P338" i="2"/>
  <c r="P336" i="2"/>
  <c r="P334" i="2"/>
  <c r="P332" i="2"/>
  <c r="P330" i="2"/>
  <c r="P328" i="2"/>
  <c r="P326" i="2"/>
  <c r="P324" i="2"/>
  <c r="P322" i="2"/>
  <c r="P320" i="2"/>
  <c r="P318" i="2"/>
  <c r="P316" i="2"/>
  <c r="O313" i="2"/>
  <c r="O312" i="2"/>
  <c r="O311" i="2"/>
  <c r="O310" i="2"/>
  <c r="O309" i="2"/>
  <c r="O308" i="2"/>
  <c r="O307" i="2"/>
  <c r="O306" i="2"/>
  <c r="O305" i="2"/>
  <c r="O302" i="2"/>
  <c r="O301" i="2"/>
  <c r="O300" i="2"/>
  <c r="O299" i="2"/>
  <c r="O298" i="2"/>
  <c r="O297" i="2"/>
  <c r="O296" i="2"/>
  <c r="O295" i="2"/>
  <c r="O294" i="2"/>
  <c r="O293" i="2"/>
  <c r="O292" i="2"/>
  <c r="L290" i="2"/>
  <c r="M290" i="2"/>
  <c r="N290" i="2"/>
  <c r="O288" i="2"/>
  <c r="P287" i="2"/>
  <c r="O284" i="2"/>
  <c r="P283" i="2"/>
  <c r="O280" i="2"/>
  <c r="P279" i="2"/>
  <c r="O276" i="2"/>
  <c r="P275" i="2"/>
  <c r="O272" i="2"/>
  <c r="P271" i="2"/>
  <c r="O268" i="2"/>
  <c r="P267" i="2"/>
  <c r="P265" i="2"/>
  <c r="O263" i="2"/>
  <c r="O262" i="2"/>
  <c r="P261" i="2"/>
  <c r="O258" i="2"/>
  <c r="P257" i="2"/>
  <c r="O254" i="2"/>
  <c r="P253" i="2"/>
  <c r="O250" i="2"/>
  <c r="P249" i="2"/>
  <c r="O246" i="2"/>
  <c r="P245" i="2"/>
  <c r="O242" i="2"/>
  <c r="P241" i="2"/>
  <c r="O238" i="2"/>
  <c r="P237" i="2"/>
  <c r="O234" i="2"/>
  <c r="P233" i="2"/>
  <c r="P229" i="2"/>
  <c r="O223" i="2"/>
  <c r="P222" i="2"/>
  <c r="L218" i="2"/>
  <c r="P216" i="2"/>
  <c r="P214" i="2"/>
  <c r="P212" i="2"/>
  <c r="M209" i="2"/>
  <c r="P208" i="2"/>
  <c r="P204" i="2"/>
  <c r="P202" i="2"/>
  <c r="P200" i="2"/>
  <c r="P194" i="2"/>
  <c r="P192" i="2"/>
  <c r="P190" i="2"/>
  <c r="P188" i="2"/>
  <c r="P184" i="2"/>
  <c r="P182" i="2"/>
  <c r="M180" i="2"/>
  <c r="O177" i="2"/>
  <c r="O176" i="2"/>
  <c r="L175" i="2"/>
  <c r="O174" i="2"/>
  <c r="O173" i="2"/>
  <c r="O172" i="2"/>
  <c r="O171" i="2"/>
  <c r="O170" i="2"/>
  <c r="O169" i="2"/>
  <c r="O168" i="2"/>
  <c r="O167" i="2"/>
  <c r="O166" i="2"/>
  <c r="O165" i="2"/>
  <c r="L164" i="2"/>
  <c r="O163" i="2"/>
  <c r="O162" i="2"/>
  <c r="L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L109" i="2"/>
  <c r="O108" i="2"/>
  <c r="O107" i="2"/>
  <c r="O106" i="2"/>
  <c r="O105" i="2"/>
  <c r="O104" i="2"/>
  <c r="O103" i="2"/>
  <c r="O102" i="2"/>
  <c r="O101" i="2"/>
  <c r="O100" i="2"/>
  <c r="O99" i="2"/>
  <c r="L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3" i="2"/>
  <c r="P82" i="2"/>
  <c r="O80" i="2"/>
  <c r="O79" i="2"/>
  <c r="O76" i="2"/>
  <c r="O75" i="2"/>
  <c r="O72" i="2"/>
  <c r="O67" i="2"/>
  <c r="O66" i="2"/>
  <c r="P65" i="2"/>
  <c r="O63" i="2"/>
  <c r="O62" i="2"/>
  <c r="P61" i="2"/>
  <c r="P59" i="2"/>
  <c r="L58" i="2"/>
  <c r="O57" i="2"/>
  <c r="P56" i="2"/>
  <c r="O54" i="2"/>
  <c r="O53" i="2"/>
  <c r="P52" i="2"/>
  <c r="L48" i="2"/>
  <c r="O50" i="2"/>
  <c r="M48" i="2"/>
  <c r="P47" i="2"/>
  <c r="P45" i="2"/>
  <c r="O43" i="2"/>
  <c r="O42" i="2"/>
  <c r="P41" i="2"/>
  <c r="O40" i="2"/>
  <c r="L38" i="2"/>
  <c r="M38" i="2"/>
  <c r="N38" i="2"/>
  <c r="O37" i="2"/>
  <c r="L35" i="2"/>
  <c r="M35" i="2"/>
  <c r="N35" i="2"/>
  <c r="O34" i="2"/>
  <c r="O33" i="2"/>
  <c r="O32" i="2"/>
  <c r="O31" i="2"/>
  <c r="O30" i="2"/>
  <c r="O29" i="2"/>
  <c r="O28" i="2"/>
  <c r="L26" i="2"/>
  <c r="M26" i="2"/>
  <c r="N26" i="2"/>
  <c r="O24" i="2"/>
  <c r="O23" i="2"/>
  <c r="O22" i="2"/>
  <c r="O21" i="2"/>
  <c r="O20" i="2"/>
  <c r="O19" i="2"/>
  <c r="O18" i="2"/>
  <c r="O17" i="2"/>
  <c r="O16" i="2"/>
  <c r="L15" i="2"/>
  <c r="O14" i="2"/>
  <c r="O13" i="2"/>
  <c r="O12" i="2"/>
  <c r="O11" i="2"/>
  <c r="O10" i="2"/>
  <c r="O9" i="2"/>
  <c r="L7" i="2"/>
  <c r="L6" i="2" s="1"/>
  <c r="M7" i="2"/>
  <c r="M6" i="2" s="1"/>
  <c r="N7" i="2"/>
  <c r="N6" i="2" s="1"/>
  <c r="A303" i="2" l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P26" i="2"/>
  <c r="P392" i="2"/>
  <c r="O98" i="2"/>
  <c r="O161" i="2"/>
  <c r="P290" i="2"/>
  <c r="O164" i="2"/>
  <c r="O109" i="2"/>
  <c r="P38" i="2"/>
  <c r="P35" i="2"/>
  <c r="O15" i="2"/>
  <c r="P7" i="2"/>
  <c r="L5" i="2"/>
  <c r="M69" i="2"/>
  <c r="O224" i="2"/>
  <c r="P224" i="2"/>
  <c r="O235" i="2"/>
  <c r="P235" i="2"/>
  <c r="O243" i="2"/>
  <c r="P243" i="2"/>
  <c r="O251" i="2"/>
  <c r="P251" i="2"/>
  <c r="O259" i="2"/>
  <c r="P259" i="2"/>
  <c r="P8" i="2"/>
  <c r="P10" i="2"/>
  <c r="P12" i="2"/>
  <c r="P14" i="2"/>
  <c r="M15" i="2"/>
  <c r="M5" i="2" s="1"/>
  <c r="P17" i="2"/>
  <c r="P20" i="2"/>
  <c r="P22" i="2"/>
  <c r="P24" i="2"/>
  <c r="P27" i="2"/>
  <c r="P29" i="2"/>
  <c r="P31" i="2"/>
  <c r="P36" i="2"/>
  <c r="P39" i="2"/>
  <c r="O41" i="2"/>
  <c r="P43" i="2"/>
  <c r="O44" i="2"/>
  <c r="O45" i="2"/>
  <c r="N46" i="2"/>
  <c r="M46" i="2"/>
  <c r="L46" i="2"/>
  <c r="N48" i="2"/>
  <c r="P48" i="2" s="1"/>
  <c r="P50" i="2"/>
  <c r="O51" i="2"/>
  <c r="O52" i="2"/>
  <c r="P54" i="2"/>
  <c r="O55" i="2"/>
  <c r="O56" i="2"/>
  <c r="M58" i="2"/>
  <c r="O61" i="2"/>
  <c r="P63" i="2"/>
  <c r="O64" i="2"/>
  <c r="O65" i="2"/>
  <c r="P67" i="2"/>
  <c r="O68" i="2"/>
  <c r="L69" i="2"/>
  <c r="O73" i="2"/>
  <c r="O74" i="2"/>
  <c r="O77" i="2"/>
  <c r="O78" i="2"/>
  <c r="P80" i="2"/>
  <c r="O81" i="2"/>
  <c r="O82" i="2"/>
  <c r="P85" i="2"/>
  <c r="P87" i="2"/>
  <c r="P89" i="2"/>
  <c r="P91" i="2"/>
  <c r="P93" i="2"/>
  <c r="P97" i="2"/>
  <c r="M98" i="2"/>
  <c r="P100" i="2"/>
  <c r="P102" i="2"/>
  <c r="P104" i="2"/>
  <c r="P108" i="2"/>
  <c r="M109" i="2"/>
  <c r="P114" i="2"/>
  <c r="P116" i="2"/>
  <c r="P118" i="2"/>
  <c r="P122" i="2"/>
  <c r="P124" i="2"/>
  <c r="P126" i="2"/>
  <c r="P130" i="2"/>
  <c r="P134" i="2"/>
  <c r="P136" i="2"/>
  <c r="P138" i="2"/>
  <c r="P140" i="2"/>
  <c r="P142" i="2"/>
  <c r="P144" i="2"/>
  <c r="P146" i="2"/>
  <c r="P148" i="2"/>
  <c r="P150" i="2"/>
  <c r="P154" i="2"/>
  <c r="P156" i="2"/>
  <c r="P158" i="2"/>
  <c r="P160" i="2"/>
  <c r="M161" i="2"/>
  <c r="P163" i="2"/>
  <c r="M164" i="2"/>
  <c r="P166" i="2"/>
  <c r="P168" i="2"/>
  <c r="P170" i="2"/>
  <c r="P172" i="2"/>
  <c r="M175" i="2"/>
  <c r="P177" i="2"/>
  <c r="M218" i="2"/>
  <c r="O220" i="2"/>
  <c r="P220" i="2"/>
  <c r="N218" i="2"/>
  <c r="M228" i="2"/>
  <c r="M227" i="2" s="1"/>
  <c r="O231" i="2"/>
  <c r="P231" i="2"/>
  <c r="O239" i="2"/>
  <c r="P239" i="2"/>
  <c r="O247" i="2"/>
  <c r="P247" i="2"/>
  <c r="O255" i="2"/>
  <c r="P255" i="2"/>
  <c r="O273" i="2"/>
  <c r="P273" i="2"/>
  <c r="O281" i="2"/>
  <c r="P281" i="2"/>
  <c r="O289" i="2"/>
  <c r="P289" i="2"/>
  <c r="O178" i="2"/>
  <c r="O179" i="2"/>
  <c r="L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L209" i="2"/>
  <c r="O211" i="2"/>
  <c r="O212" i="2"/>
  <c r="O213" i="2"/>
  <c r="O214" i="2"/>
  <c r="O215" i="2"/>
  <c r="O216" i="2"/>
  <c r="O217" i="2"/>
  <c r="O221" i="2"/>
  <c r="O222" i="2"/>
  <c r="O225" i="2"/>
  <c r="L228" i="2"/>
  <c r="L227" i="2" s="1"/>
  <c r="O232" i="2"/>
  <c r="O233" i="2"/>
  <c r="O236" i="2"/>
  <c r="O237" i="2"/>
  <c r="O240" i="2"/>
  <c r="O241" i="2"/>
  <c r="O244" i="2"/>
  <c r="O245" i="2"/>
  <c r="O248" i="2"/>
  <c r="O249" i="2"/>
  <c r="O252" i="2"/>
  <c r="O253" i="2"/>
  <c r="O256" i="2"/>
  <c r="O257" i="2"/>
  <c r="O260" i="2"/>
  <c r="O261" i="2"/>
  <c r="P263" i="2"/>
  <c r="O264" i="2"/>
  <c r="O265" i="2"/>
  <c r="O269" i="2"/>
  <c r="P269" i="2"/>
  <c r="O277" i="2"/>
  <c r="P277" i="2"/>
  <c r="O285" i="2"/>
  <c r="P285" i="2"/>
  <c r="O266" i="2"/>
  <c r="O267" i="2"/>
  <c r="O270" i="2"/>
  <c r="O271" i="2"/>
  <c r="O274" i="2"/>
  <c r="O275" i="2"/>
  <c r="O278" i="2"/>
  <c r="O279" i="2"/>
  <c r="O282" i="2"/>
  <c r="O283" i="2"/>
  <c r="O286" i="2"/>
  <c r="O287" i="2"/>
  <c r="P291" i="2"/>
  <c r="P293" i="2"/>
  <c r="P295" i="2"/>
  <c r="P297" i="2"/>
  <c r="P299" i="2"/>
  <c r="P301" i="2"/>
  <c r="P305" i="2"/>
  <c r="P307" i="2"/>
  <c r="P309" i="2"/>
  <c r="P311" i="2"/>
  <c r="P313" i="2"/>
  <c r="O316" i="2"/>
  <c r="O318" i="2"/>
  <c r="O320" i="2"/>
  <c r="O322" i="2"/>
  <c r="O324" i="2"/>
  <c r="O326" i="2"/>
  <c r="O328" i="2"/>
  <c r="O330" i="2"/>
  <c r="O332" i="2"/>
  <c r="O334" i="2"/>
  <c r="O336" i="2"/>
  <c r="O338" i="2"/>
  <c r="O340" i="2"/>
  <c r="O342" i="2"/>
  <c r="O344" i="2"/>
  <c r="O346" i="2"/>
  <c r="O348" i="2"/>
  <c r="O350" i="2"/>
  <c r="O352" i="2"/>
  <c r="O354" i="2"/>
  <c r="O356" i="2"/>
  <c r="O358" i="2"/>
  <c r="O360" i="2"/>
  <c r="O362" i="2"/>
  <c r="O364" i="2"/>
  <c r="O366" i="2"/>
  <c r="O368" i="2"/>
  <c r="O372" i="2"/>
  <c r="O374" i="2"/>
  <c r="O376" i="2"/>
  <c r="O378" i="2"/>
  <c r="P382" i="2"/>
  <c r="P384" i="2"/>
  <c r="P386" i="2"/>
  <c r="P388" i="2"/>
  <c r="P390" i="2"/>
  <c r="L380" i="2"/>
  <c r="O394" i="2"/>
  <c r="P401" i="2"/>
  <c r="P403" i="2"/>
  <c r="P409" i="2"/>
  <c r="P411" i="2"/>
  <c r="P413" i="2"/>
  <c r="P415" i="2"/>
  <c r="P417" i="2"/>
  <c r="P419" i="2"/>
  <c r="P423" i="2"/>
  <c r="P394" i="2"/>
  <c r="O395" i="2"/>
  <c r="P396" i="2"/>
  <c r="P398" i="2"/>
  <c r="O399" i="2"/>
  <c r="P400" i="2"/>
  <c r="P402" i="2"/>
  <c r="P410" i="2"/>
  <c r="P420" i="2"/>
  <c r="P422" i="2"/>
  <c r="P6" i="2"/>
  <c r="O8" i="2"/>
  <c r="O7" i="2" s="1"/>
  <c r="O6" i="2" s="1"/>
  <c r="P9" i="2"/>
  <c r="P11" i="2"/>
  <c r="P13" i="2"/>
  <c r="P16" i="2"/>
  <c r="P18" i="2"/>
  <c r="P21" i="2"/>
  <c r="P23" i="2"/>
  <c r="O27" i="2"/>
  <c r="O26" i="2" s="1"/>
  <c r="P28" i="2"/>
  <c r="P30" i="2"/>
  <c r="O36" i="2"/>
  <c r="O35" i="2" s="1"/>
  <c r="P37" i="2"/>
  <c r="O39" i="2"/>
  <c r="P40" i="2"/>
  <c r="O49" i="2"/>
  <c r="O60" i="2"/>
  <c r="O71" i="2"/>
  <c r="N15" i="2"/>
  <c r="P42" i="2"/>
  <c r="P44" i="2"/>
  <c r="O47" i="2"/>
  <c r="O46" i="2" s="1"/>
  <c r="P49" i="2"/>
  <c r="P51" i="2"/>
  <c r="P53" i="2"/>
  <c r="P55" i="2"/>
  <c r="P57" i="2"/>
  <c r="O59" i="2"/>
  <c r="N58" i="2"/>
  <c r="P60" i="2"/>
  <c r="P62" i="2"/>
  <c r="P64" i="2"/>
  <c r="P66" i="2"/>
  <c r="P68" i="2"/>
  <c r="O70" i="2"/>
  <c r="N69" i="2"/>
  <c r="P73" i="2"/>
  <c r="P75" i="2"/>
  <c r="P83" i="2"/>
  <c r="O84" i="2"/>
  <c r="P84" i="2"/>
  <c r="P86" i="2"/>
  <c r="P88" i="2"/>
  <c r="P90" i="2"/>
  <c r="P92" i="2"/>
  <c r="P94" i="2"/>
  <c r="P96" i="2"/>
  <c r="P99" i="2"/>
  <c r="P103" i="2"/>
  <c r="P105" i="2"/>
  <c r="P107" i="2"/>
  <c r="P113" i="2"/>
  <c r="P117" i="2"/>
  <c r="P119" i="2"/>
  <c r="P120" i="2"/>
  <c r="P121" i="2"/>
  <c r="P123" i="2"/>
  <c r="P125" i="2"/>
  <c r="P127" i="2"/>
  <c r="P129" i="2"/>
  <c r="P132" i="2"/>
  <c r="P133" i="2"/>
  <c r="P135" i="2"/>
  <c r="P137" i="2"/>
  <c r="P141" i="2"/>
  <c r="P143" i="2"/>
  <c r="P145" i="2"/>
  <c r="P147" i="2"/>
  <c r="P149" i="2"/>
  <c r="P151" i="2"/>
  <c r="P153" i="2"/>
  <c r="P155" i="2"/>
  <c r="P157" i="2"/>
  <c r="P159" i="2"/>
  <c r="P162" i="2"/>
  <c r="P165" i="2"/>
  <c r="P167" i="2"/>
  <c r="P169" i="2"/>
  <c r="P171" i="2"/>
  <c r="P173" i="2"/>
  <c r="P176" i="2"/>
  <c r="P178" i="2"/>
  <c r="P183" i="2"/>
  <c r="P185" i="2"/>
  <c r="P187" i="2"/>
  <c r="P189" i="2"/>
  <c r="P191" i="2"/>
  <c r="P193" i="2"/>
  <c r="P195" i="2"/>
  <c r="P197" i="2"/>
  <c r="P199" i="2"/>
  <c r="P201" i="2"/>
  <c r="O210" i="2"/>
  <c r="N209" i="2"/>
  <c r="P209" i="2" s="1"/>
  <c r="O219" i="2"/>
  <c r="O230" i="2"/>
  <c r="P314" i="2"/>
  <c r="O314" i="2"/>
  <c r="O393" i="2"/>
  <c r="N98" i="2"/>
  <c r="N109" i="2"/>
  <c r="N161" i="2"/>
  <c r="N164" i="2"/>
  <c r="N175" i="2"/>
  <c r="N180" i="2"/>
  <c r="P180" i="2" s="1"/>
  <c r="P203" i="2"/>
  <c r="P211" i="2"/>
  <c r="P213" i="2"/>
  <c r="P215" i="2"/>
  <c r="P217" i="2"/>
  <c r="P219" i="2"/>
  <c r="P221" i="2"/>
  <c r="P223" i="2"/>
  <c r="P225" i="2"/>
  <c r="O229" i="2"/>
  <c r="N228" i="2"/>
  <c r="P230" i="2"/>
  <c r="P232" i="2"/>
  <c r="P234" i="2"/>
  <c r="P236" i="2"/>
  <c r="P238" i="2"/>
  <c r="P240" i="2"/>
  <c r="P242" i="2"/>
  <c r="P244" i="2"/>
  <c r="P246" i="2"/>
  <c r="P248" i="2"/>
  <c r="P250" i="2"/>
  <c r="P252" i="2"/>
  <c r="P254" i="2"/>
  <c r="P256" i="2"/>
  <c r="P258" i="2"/>
  <c r="P260" i="2"/>
  <c r="P262" i="2"/>
  <c r="P264" i="2"/>
  <c r="P266" i="2"/>
  <c r="P268" i="2"/>
  <c r="P270" i="2"/>
  <c r="P272" i="2"/>
  <c r="P274" i="2"/>
  <c r="P276" i="2"/>
  <c r="P278" i="2"/>
  <c r="P280" i="2"/>
  <c r="P282" i="2"/>
  <c r="P284" i="2"/>
  <c r="P286" i="2"/>
  <c r="P288" i="2"/>
  <c r="O291" i="2"/>
  <c r="P292" i="2"/>
  <c r="P294" i="2"/>
  <c r="P296" i="2"/>
  <c r="P298" i="2"/>
  <c r="P300" i="2"/>
  <c r="P302" i="2"/>
  <c r="P306" i="2"/>
  <c r="P308" i="2"/>
  <c r="P310" i="2"/>
  <c r="P312" i="2"/>
  <c r="O315" i="2"/>
  <c r="P315" i="2"/>
  <c r="O317" i="2"/>
  <c r="P317" i="2"/>
  <c r="O319" i="2"/>
  <c r="P319" i="2"/>
  <c r="O321" i="2"/>
  <c r="P321" i="2"/>
  <c r="O323" i="2"/>
  <c r="P323" i="2"/>
  <c r="O325" i="2"/>
  <c r="P325" i="2"/>
  <c r="O327" i="2"/>
  <c r="P327" i="2"/>
  <c r="O329" i="2"/>
  <c r="P329" i="2"/>
  <c r="O331" i="2"/>
  <c r="P331" i="2"/>
  <c r="O333" i="2"/>
  <c r="P333" i="2"/>
  <c r="O335" i="2"/>
  <c r="P335" i="2"/>
  <c r="O337" i="2"/>
  <c r="P337" i="2"/>
  <c r="O339" i="2"/>
  <c r="P339" i="2"/>
  <c r="O341" i="2"/>
  <c r="P341" i="2"/>
  <c r="O343" i="2"/>
  <c r="P343" i="2"/>
  <c r="O347" i="2"/>
  <c r="P347" i="2"/>
  <c r="O349" i="2"/>
  <c r="P349" i="2"/>
  <c r="O351" i="2"/>
  <c r="P351" i="2"/>
  <c r="O355" i="2"/>
  <c r="P355" i="2"/>
  <c r="O357" i="2"/>
  <c r="P357" i="2"/>
  <c r="O359" i="2"/>
  <c r="P359" i="2"/>
  <c r="O361" i="2"/>
  <c r="P361" i="2"/>
  <c r="O363" i="2"/>
  <c r="P363" i="2"/>
  <c r="O365" i="2"/>
  <c r="P365" i="2"/>
  <c r="O367" i="2"/>
  <c r="P367" i="2"/>
  <c r="O369" i="2"/>
  <c r="P369" i="2"/>
  <c r="O371" i="2"/>
  <c r="P371" i="2"/>
  <c r="O373" i="2"/>
  <c r="P373" i="2"/>
  <c r="O375" i="2"/>
  <c r="P375" i="2"/>
  <c r="O377" i="2"/>
  <c r="P377" i="2"/>
  <c r="O379" i="2"/>
  <c r="P379" i="2"/>
  <c r="P381" i="2"/>
  <c r="N380" i="2"/>
  <c r="O383" i="2"/>
  <c r="P383" i="2"/>
  <c r="O385" i="2"/>
  <c r="P385" i="2"/>
  <c r="O387" i="2"/>
  <c r="P387" i="2"/>
  <c r="O389" i="2"/>
  <c r="P389" i="2"/>
  <c r="O391" i="2"/>
  <c r="P391" i="2"/>
  <c r="M380" i="2"/>
  <c r="O382" i="2"/>
  <c r="P393" i="2"/>
  <c r="P395" i="2"/>
  <c r="O396" i="2"/>
  <c r="O398" i="2"/>
  <c r="O400" i="2"/>
  <c r="O402" i="2"/>
  <c r="O404" i="2"/>
  <c r="O406" i="2"/>
  <c r="O410" i="2"/>
  <c r="O412" i="2"/>
  <c r="O414" i="2"/>
  <c r="O416" i="2"/>
  <c r="O418" i="2"/>
  <c r="O420" i="2"/>
  <c r="O422" i="2"/>
  <c r="O424" i="2"/>
  <c r="P161" i="2" l="1"/>
  <c r="P98" i="2"/>
  <c r="P69" i="2"/>
  <c r="A345" i="2"/>
  <c r="A346" i="2" s="1"/>
  <c r="A347" i="2" s="1"/>
  <c r="A348" i="2" s="1"/>
  <c r="A349" i="2" s="1"/>
  <c r="A350" i="2" s="1"/>
  <c r="A351" i="2" s="1"/>
  <c r="A352" i="2" s="1"/>
  <c r="P175" i="2"/>
  <c r="O175" i="2"/>
  <c r="P218" i="2"/>
  <c r="O228" i="2"/>
  <c r="O5" i="2"/>
  <c r="O381" i="2"/>
  <c r="P109" i="2"/>
  <c r="L226" i="2"/>
  <c r="M226" i="2"/>
  <c r="O218" i="2"/>
  <c r="O209" i="2"/>
  <c r="P164" i="2"/>
  <c r="M25" i="2"/>
  <c r="M4" i="2" s="1"/>
  <c r="O48" i="2"/>
  <c r="O38" i="2"/>
  <c r="O58" i="2"/>
  <c r="O180" i="2"/>
  <c r="L25" i="2"/>
  <c r="P46" i="2"/>
  <c r="P380" i="2"/>
  <c r="O290" i="2"/>
  <c r="P228" i="2"/>
  <c r="N227" i="2"/>
  <c r="O392" i="2"/>
  <c r="O69" i="2"/>
  <c r="P58" i="2"/>
  <c r="N25" i="2"/>
  <c r="P15" i="2"/>
  <c r="N5" i="2"/>
  <c r="A353" i="2" l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O380" i="2"/>
  <c r="L4" i="2"/>
  <c r="O227" i="2"/>
  <c r="O25" i="2"/>
  <c r="M425" i="2"/>
  <c r="P25" i="2"/>
  <c r="L425" i="2"/>
  <c r="P5" i="2"/>
  <c r="P227" i="2"/>
  <c r="N226" i="2"/>
  <c r="P226" i="2" s="1"/>
  <c r="O226" i="2" l="1"/>
  <c r="O425" i="2" s="1"/>
  <c r="N4" i="2"/>
  <c r="P4" i="2" s="1"/>
  <c r="N425" i="2"/>
  <c r="P425" i="2" s="1"/>
  <c r="O4" i="2" l="1"/>
</calcChain>
</file>

<file path=xl/sharedStrings.xml><?xml version="1.0" encoding="utf-8"?>
<sst xmlns="http://schemas.openxmlformats.org/spreadsheetml/2006/main" count="3495" uniqueCount="781">
  <si>
    <t>Příjmy k 31. 12. 2019</t>
  </si>
  <si>
    <t>popis</t>
  </si>
  <si>
    <t>účet</t>
  </si>
  <si>
    <t>odbor</t>
  </si>
  <si>
    <t>č. organizace</t>
  </si>
  <si>
    <t>odvětvové třídění §</t>
  </si>
  <si>
    <t>druhové třídění - položka</t>
  </si>
  <si>
    <t>ÚZ</t>
  </si>
  <si>
    <t>nástroj</t>
  </si>
  <si>
    <t>prostorová jednotka</t>
  </si>
  <si>
    <t>akce</t>
  </si>
  <si>
    <t>rozdíl skutečnost                        -                     upravený rozpočet</t>
  </si>
  <si>
    <t>Příjmy celkem</t>
  </si>
  <si>
    <t xml:space="preserve">Třída 1 - daňové příjmy </t>
  </si>
  <si>
    <t>výtěžnost z daní, z toho:</t>
  </si>
  <si>
    <t>daň z příjmů fyzických osob, z toho:</t>
  </si>
  <si>
    <t>daň z příjmů fyzických osob placená plátci</t>
  </si>
  <si>
    <t>231200</t>
  </si>
  <si>
    <t>03</t>
  </si>
  <si>
    <t/>
  </si>
  <si>
    <t>1111</t>
  </si>
  <si>
    <t>daň z příjmů fyzických osob placená poplatníky</t>
  </si>
  <si>
    <t>1112</t>
  </si>
  <si>
    <t>daň z příjmů fyzických osob vybíraná srážkou</t>
  </si>
  <si>
    <t>1113</t>
  </si>
  <si>
    <t>daň z příjmů právnických osob</t>
  </si>
  <si>
    <t>1121</t>
  </si>
  <si>
    <t>daň z příjmů Ústeckého kraje</t>
  </si>
  <si>
    <t>1123</t>
  </si>
  <si>
    <t>daň z přidané hodnoty</t>
  </si>
  <si>
    <t>1211</t>
  </si>
  <si>
    <t>FVHŽP - poplatky za znečištění ovzduší</t>
  </si>
  <si>
    <t>236340</t>
  </si>
  <si>
    <t>14</t>
  </si>
  <si>
    <t>1332</t>
  </si>
  <si>
    <t>správní poplatky, z toho:</t>
  </si>
  <si>
    <t>správní poplatky - EK</t>
  </si>
  <si>
    <t>1361</t>
  </si>
  <si>
    <t>správní poplatky podatelna-datové schránky</t>
  </si>
  <si>
    <t>04</t>
  </si>
  <si>
    <t>00027</t>
  </si>
  <si>
    <t>správní poplatky podatelna-CZECH POINT</t>
  </si>
  <si>
    <t>06</t>
  </si>
  <si>
    <t>správní poplatky - UPS</t>
  </si>
  <si>
    <t>08</t>
  </si>
  <si>
    <t>0000</t>
  </si>
  <si>
    <t>správní poplatky - SMT</t>
  </si>
  <si>
    <t>09</t>
  </si>
  <si>
    <t>správní poplatky - ZD</t>
  </si>
  <si>
    <t>12</t>
  </si>
  <si>
    <t>správní poplatky - DS</t>
  </si>
  <si>
    <t>13</t>
  </si>
  <si>
    <t>správní poplatky ZPZ</t>
  </si>
  <si>
    <t>správní poplatky - SČaKŽÚ</t>
  </si>
  <si>
    <t>17</t>
  </si>
  <si>
    <t>236600</t>
  </si>
  <si>
    <t>20</t>
  </si>
  <si>
    <t xml:space="preserve">Třída 2 - nedaňové příjmy </t>
  </si>
  <si>
    <t>příjmy z poskytování služeb a výrobků</t>
  </si>
  <si>
    <t>příjmy ze vstupného - reprezentační ples ÚK</t>
  </si>
  <si>
    <t>01</t>
  </si>
  <si>
    <t>3399</t>
  </si>
  <si>
    <t>2111</t>
  </si>
  <si>
    <t>00043</t>
  </si>
  <si>
    <t>příjmy za vstupní vzdělávání</t>
  </si>
  <si>
    <t>02</t>
  </si>
  <si>
    <t>6172</t>
  </si>
  <si>
    <t>certifikáty - podatelna</t>
  </si>
  <si>
    <t>SPZ Triangle - příjmy z poskytování služeb,rezervační poplatek apod.</t>
  </si>
  <si>
    <t>05</t>
  </si>
  <si>
    <t>0100</t>
  </si>
  <si>
    <t>3639</t>
  </si>
  <si>
    <t>00053</t>
  </si>
  <si>
    <t>příjmy z poskytování služeb - zák. č. 106/1999 Sb. - MAJ</t>
  </si>
  <si>
    <t>příjmy z poskytovaných služeb - propagace</t>
  </si>
  <si>
    <t>07</t>
  </si>
  <si>
    <t>2143</t>
  </si>
  <si>
    <t>přijem z poskytování služeb a výrobků - ZPZ</t>
  </si>
  <si>
    <t>příjmy z poskytování služeb - zák.106 - SČaKŽÚ</t>
  </si>
  <si>
    <t>příjmy za věcná břemena</t>
  </si>
  <si>
    <t>věcná břemena</t>
  </si>
  <si>
    <t>3636</t>
  </si>
  <si>
    <t>2119</t>
  </si>
  <si>
    <t>SPZ Triangle - ostatní příjmy z vlastní činnosti</t>
  </si>
  <si>
    <t>odvody příspěvkových organizací</t>
  </si>
  <si>
    <t>SPZ Triangle PO - odvod</t>
  </si>
  <si>
    <t>0901</t>
  </si>
  <si>
    <t>2122</t>
  </si>
  <si>
    <t>odvod - Krajská majetková</t>
  </si>
  <si>
    <t>odvody příspěvkových organizací - školství</t>
  </si>
  <si>
    <t>3299</t>
  </si>
  <si>
    <t>odvody příspěvkových organizací - kultura</t>
  </si>
  <si>
    <t>10</t>
  </si>
  <si>
    <t>3319</t>
  </si>
  <si>
    <t>odvody příspěvkových organizací - sociální věci</t>
  </si>
  <si>
    <t>11</t>
  </si>
  <si>
    <t>4357</t>
  </si>
  <si>
    <t>odvody příspěvkových organizací - zdravotnictví</t>
  </si>
  <si>
    <t>3599</t>
  </si>
  <si>
    <t>odvod příspěvkových organizací - doprava</t>
  </si>
  <si>
    <t>2212</t>
  </si>
  <si>
    <t xml:space="preserve">ostatní odvody </t>
  </si>
  <si>
    <t>porušení rozpočtové kázně</t>
  </si>
  <si>
    <t>6409</t>
  </si>
  <si>
    <t>2123</t>
  </si>
  <si>
    <t>4399</t>
  </si>
  <si>
    <t>příjmy z pronájmů</t>
  </si>
  <si>
    <t>příjmy z pronájmu pozemků</t>
  </si>
  <si>
    <t>2131</t>
  </si>
  <si>
    <t>2219</t>
  </si>
  <si>
    <t xml:space="preserve">SPZ Trangle - příjmy z pronájmu pozemků </t>
  </si>
  <si>
    <t>SPZ Triangle - příjmy z pronájmu pozemků vázané na dotaci</t>
  </si>
  <si>
    <t>KR - příjmy za úžívání inspekčních pokojů</t>
  </si>
  <si>
    <t>3612</t>
  </si>
  <si>
    <t>2132</t>
  </si>
  <si>
    <t>příjmy z pronájmu ostatních nemovitostí a jejich částí</t>
  </si>
  <si>
    <t>3613</t>
  </si>
  <si>
    <t>SPZ Triangle - příjmy z pronájmu ostatních nemovitostí a jejich částí vázané na dotaci</t>
  </si>
  <si>
    <t>2292</t>
  </si>
  <si>
    <t>2133</t>
  </si>
  <si>
    <t>ostatní příjmy z pronájmu</t>
  </si>
  <si>
    <t>2139</t>
  </si>
  <si>
    <t>příjmy z úroků</t>
  </si>
  <si>
    <t>úroky - Fond pro mimořádné události Ústeckého kraje</t>
  </si>
  <si>
    <t>236140</t>
  </si>
  <si>
    <t>6310</t>
  </si>
  <si>
    <t>2141</t>
  </si>
  <si>
    <t>úroky - hlavní účty</t>
  </si>
  <si>
    <t>úroky - Fond rozvoje Ústeckého kraje</t>
  </si>
  <si>
    <t>236110</t>
  </si>
  <si>
    <t>úroky - Fond vodního hospodářství a životního prostředí Ústeckého kraje</t>
  </si>
  <si>
    <t>236150</t>
  </si>
  <si>
    <t>úroky - Fond investic a oprav Ústeckého kraje</t>
  </si>
  <si>
    <t>236500</t>
  </si>
  <si>
    <t>15</t>
  </si>
  <si>
    <t>úroky - Fond Ústeckého kraje</t>
  </si>
  <si>
    <t>úroky - Regionální podpůrný fond Ústeckého kraje</t>
  </si>
  <si>
    <t>236650</t>
  </si>
  <si>
    <t>kurzový výnos</t>
  </si>
  <si>
    <t>236305</t>
  </si>
  <si>
    <t>přijaté sankční platby</t>
  </si>
  <si>
    <t>přijaté sankční platby - KON</t>
  </si>
  <si>
    <t>18</t>
  </si>
  <si>
    <t>2211</t>
  </si>
  <si>
    <t>sankční platby - KH</t>
  </si>
  <si>
    <t>5512</t>
  </si>
  <si>
    <t>6113</t>
  </si>
  <si>
    <t>sankční platby (penále za porušení rozp. kázně) - EK</t>
  </si>
  <si>
    <t>přijaté sankční platby - INF</t>
  </si>
  <si>
    <t>NÁHRADY ŠKODY - Odvody - porušení rozpočtové kázně - LP</t>
  </si>
  <si>
    <t>OPŽP - Ústí SŠ obch.a řem.a služeb a ZŠ zatep. budovy vč. střechy - smluvní pokuta - RR</t>
  </si>
  <si>
    <t>236309</t>
  </si>
  <si>
    <t>7020</t>
  </si>
  <si>
    <t>07160000410110108001</t>
  </si>
  <si>
    <t>OPŽP - Ústí SPŠ st. a SOŠ st. a tech. reko pláště školy -  smluvní pokuta - RR</t>
  </si>
  <si>
    <t>236316</t>
  </si>
  <si>
    <t>7100</t>
  </si>
  <si>
    <t>07160000420110108001</t>
  </si>
  <si>
    <t>OPŽP - Obnova historické zámecké zahrady Snědovice - smluvní pokuta - RR</t>
  </si>
  <si>
    <t>236314</t>
  </si>
  <si>
    <t>3602</t>
  </si>
  <si>
    <t>07160000270110108001</t>
  </si>
  <si>
    <t>sankční platby od jiných subjektů - RR</t>
  </si>
  <si>
    <t>vratky z programu záchrana a obnova kulturních památek Ústeckého kraje 2017 - KP</t>
  </si>
  <si>
    <t>0710</t>
  </si>
  <si>
    <t>3329</t>
  </si>
  <si>
    <t>00102</t>
  </si>
  <si>
    <t>10170001190110103008</t>
  </si>
  <si>
    <t>pokuty - speciální stavební úřad - UPS</t>
  </si>
  <si>
    <t>pokuty - KP</t>
  </si>
  <si>
    <t>přijaté sankční platby - jiné subjekty - SV</t>
  </si>
  <si>
    <t>ostatní přijaté vratky - porušení rozpočtové kázně - SV</t>
  </si>
  <si>
    <t>231460</t>
  </si>
  <si>
    <t>13305</t>
  </si>
  <si>
    <t>pokuty - správní delikt - ZD</t>
  </si>
  <si>
    <t>odvody za porušení rozpočtové kázně - ZD</t>
  </si>
  <si>
    <t>přijaté sankční platby - autobusová dopravní obslužnost</t>
  </si>
  <si>
    <t>00013</t>
  </si>
  <si>
    <t>přijaté sankční platby - drážní dopravní obslužnost</t>
  </si>
  <si>
    <t>přijaté sankční platby - DS</t>
  </si>
  <si>
    <t>2299</t>
  </si>
  <si>
    <t>přijaté sankční platby - FVHŽP</t>
  </si>
  <si>
    <t>3719</t>
  </si>
  <si>
    <t>přijaté sankční platby - INV</t>
  </si>
  <si>
    <t>přijaté sankční platby - KŽU</t>
  </si>
  <si>
    <t>přijaté sankční platby - SPRP</t>
  </si>
  <si>
    <t>porušení rozpočtové kázně - SPRP</t>
  </si>
  <si>
    <t>2009</t>
  </si>
  <si>
    <t>vratky z Programu podpory regionální kulturní činnosti - sankce - KP</t>
  </si>
  <si>
    <t>2010</t>
  </si>
  <si>
    <t>00095</t>
  </si>
  <si>
    <t xml:space="preserve">příjmy z finančního vypořádání minulých let mezi krajem a obcemi </t>
  </si>
  <si>
    <t>ostatní přijaté vratky transferů - Obce a města</t>
  </si>
  <si>
    <t>6402</t>
  </si>
  <si>
    <t>2223</t>
  </si>
  <si>
    <t>Vratky z vypořádání dotace na LPS</t>
  </si>
  <si>
    <t>00400</t>
  </si>
  <si>
    <t>FVHŽP - Fond životního prostředí - vrácená dotace POH</t>
  </si>
  <si>
    <t>3722</t>
  </si>
  <si>
    <t>00271</t>
  </si>
  <si>
    <t>FÚK - vratky z minulých let</t>
  </si>
  <si>
    <t>OP Z - POSOSUK II. - ostatní přijaté vratky transferů - ÚK</t>
  </si>
  <si>
    <t>236020</t>
  </si>
  <si>
    <t>0711</t>
  </si>
  <si>
    <t>104</t>
  </si>
  <si>
    <t>1</t>
  </si>
  <si>
    <t>11160000010120101001</t>
  </si>
  <si>
    <t>OP Z - POSOSUK II. - ostatní přijaté vratky transferů - EU</t>
  </si>
  <si>
    <t>13013</t>
  </si>
  <si>
    <t>5</t>
  </si>
  <si>
    <t>11160000010520404001</t>
  </si>
  <si>
    <t>OP Z - POSOSUK II. - ostatní přijaté vratky transferů - SR</t>
  </si>
  <si>
    <t>11160000010510101005</t>
  </si>
  <si>
    <t>dotační program pro JSDHO - fin. vypořádání minulých let - vratky</t>
  </si>
  <si>
    <t>2001</t>
  </si>
  <si>
    <t>00022</t>
  </si>
  <si>
    <t>vratky z Programu podpory regionální kulturní činnosti - KP</t>
  </si>
  <si>
    <t>Vyúčtování dotace RRRSS-ÚRR  na ukončování činnosti ROP Severozápad 2018</t>
  </si>
  <si>
    <t>9999</t>
  </si>
  <si>
    <t>2227</t>
  </si>
  <si>
    <t>07180000040110105001</t>
  </si>
  <si>
    <t>ostatní přijaté vratky transferů</t>
  </si>
  <si>
    <t>2229</t>
  </si>
  <si>
    <t>00059</t>
  </si>
  <si>
    <t>individuální dotace - vratky minulých let</t>
  </si>
  <si>
    <t>00048</t>
  </si>
  <si>
    <t xml:space="preserve">vratky - dotační program pro JSDHO - fin. vypořádání minulých let </t>
  </si>
  <si>
    <t>00024</t>
  </si>
  <si>
    <t>dotační program - podpora a vzdělávání UJEP ÚL - vratky</t>
  </si>
  <si>
    <t>přeplatek na dani z přidané hodnoty - EK</t>
  </si>
  <si>
    <t>6399</t>
  </si>
  <si>
    <t>vrácení odvodu včetně penále za porušení rozpočtové kázně</t>
  </si>
  <si>
    <t>0709</t>
  </si>
  <si>
    <t>vratka - Stipendia pro vysokoškoláky</t>
  </si>
  <si>
    <t>vratka minulých let - investiční příspěvek Školní statek Roudnice n.L.</t>
  </si>
  <si>
    <t>3010</t>
  </si>
  <si>
    <t>SMT - odvod z FI - účelový invesiční  příspěvek - min.léta</t>
  </si>
  <si>
    <t>vratka minulých let - ZŠ p.Zd.Matějčka Most-oprava havarijního stavu budovy školy</t>
  </si>
  <si>
    <t>5140</t>
  </si>
  <si>
    <t>00054</t>
  </si>
  <si>
    <t>3110</t>
  </si>
  <si>
    <t>00209</t>
  </si>
  <si>
    <t>vratky nevyčerpaných dotací na podporu organizací a ukončování středního vzdělání</t>
  </si>
  <si>
    <t>231231</t>
  </si>
  <si>
    <t>33034</t>
  </si>
  <si>
    <t>vratky nevyčerpaných dotací na financování asistentů pedagoga pro děti...</t>
  </si>
  <si>
    <t>33068</t>
  </si>
  <si>
    <t>vratky nevyčerpaných dotací na Podporu navýšení kapacit ve školských pororadenských zařízení</t>
  </si>
  <si>
    <t>33069</t>
  </si>
  <si>
    <t>vratky nevyčerpaných dotací na podporu výuky plavání v základních školách</t>
  </si>
  <si>
    <t>33070</t>
  </si>
  <si>
    <t>vratky nevyčerpaných dotací na Vzdělávací programy paměťových institucí do škol</t>
  </si>
  <si>
    <t>33071</t>
  </si>
  <si>
    <t>vratky nevyčerpaných dotací na přímé náklady soukromých škol</t>
  </si>
  <si>
    <t>33155</t>
  </si>
  <si>
    <t>vratky nevyčerpaných dotací na podporu romských žáků středních škol</t>
  </si>
  <si>
    <t>231201</t>
  </si>
  <si>
    <t>33160</t>
  </si>
  <si>
    <t>vratky poskytnuté dotace v minulých letech - UZ 33 353</t>
  </si>
  <si>
    <t>33353</t>
  </si>
  <si>
    <t>vratky nevyčerpaných dotací na přímé náklady krajských a obecních škol</t>
  </si>
  <si>
    <t>vratky nevyčerp. fin. prostředků- vybavení škols.porad. zařízení diag. nástroji</t>
  </si>
  <si>
    <t>33040</t>
  </si>
  <si>
    <t>vratka - Stipendijní program ÚK pro vysokoškoláky</t>
  </si>
  <si>
    <t>00223</t>
  </si>
  <si>
    <t>vratky minulých let MK CR UZ 34053</t>
  </si>
  <si>
    <t>34053</t>
  </si>
  <si>
    <t>34070</t>
  </si>
  <si>
    <t>vratky z programu podpory regionální kulturní činnosti</t>
  </si>
  <si>
    <t>Vratky - program na záchranu a obnovu kulturních památek 2018</t>
  </si>
  <si>
    <t>Vratky - program na záchranu a obnovu drobných památek 2018</t>
  </si>
  <si>
    <t>00163</t>
  </si>
  <si>
    <t>vratky INV účelové dotace PO</t>
  </si>
  <si>
    <t>vratky dotací PO</t>
  </si>
  <si>
    <t>vratky příspěvku na velkou údržbu</t>
  </si>
  <si>
    <t>ostatní přijaté vratky transferů - Podpora ÚK na sociální služby - malý dotační program</t>
  </si>
  <si>
    <t>00193</t>
  </si>
  <si>
    <t>vratky účelových dotací PO</t>
  </si>
  <si>
    <t>vratka - Sociální služby (PO a neziskové organizace)</t>
  </si>
  <si>
    <t>OP Z - POSOSUK 4 - ostatní přijaté vratky transferů - ÚK</t>
  </si>
  <si>
    <t>236050</t>
  </si>
  <si>
    <t>11180000010110112001</t>
  </si>
  <si>
    <t>OP Z - POSOSUK 4 - ostatní přijaté vratky transferů - SR</t>
  </si>
  <si>
    <t>11180000010510101015</t>
  </si>
  <si>
    <t>OP Z - POSOSUK 4 - ostatní přijaté vratky transferů - EU</t>
  </si>
  <si>
    <t>11180000010520404006</t>
  </si>
  <si>
    <t>2011</t>
  </si>
  <si>
    <t>vratky z vyúčtování SOHZ KZ, a. s.</t>
  </si>
  <si>
    <t>pPřijaté vratky příspěvků příspěvkových organizací</t>
  </si>
  <si>
    <t>vratka nevyčerpané části dotace od MZ pro ZZS na řešení mimořádných událostí</t>
  </si>
  <si>
    <t>7711</t>
  </si>
  <si>
    <t>35018</t>
  </si>
  <si>
    <t>vratky z poskytnutých dotací "Podpora vybraných služeb zdravotní péče"</t>
  </si>
  <si>
    <t>2012</t>
  </si>
  <si>
    <t>00098</t>
  </si>
  <si>
    <t>vratka - Stabilizace lékařů, zubních lékařů a farmaceutů v Úk- vrácení stipendií</t>
  </si>
  <si>
    <t>00411</t>
  </si>
  <si>
    <t>vratka z poskytnutých dotací "zlepšení zdravotního stavu obyvatel"</t>
  </si>
  <si>
    <t>00432</t>
  </si>
  <si>
    <t>SÚS ÚK - vratka nedočerpaných prostředků - velká údržba</t>
  </si>
  <si>
    <t>0801</t>
  </si>
  <si>
    <t>SÚS ÚK - vratka nedočerpaných prostředků - účelový investiční příspěvek</t>
  </si>
  <si>
    <t>SÚS ÚK - odvod z fondu investic - účelový investiční příspěvek</t>
  </si>
  <si>
    <t>SÚS ÚK - vratka nedočerpaných prostředků - posypový materiál</t>
  </si>
  <si>
    <t>vratky z minulých let - vrácení dotace poskytnuté Fondem ÚK</t>
  </si>
  <si>
    <t>vratky z minulých let - vrácení dotace poskytnuté RPF ÚK</t>
  </si>
  <si>
    <t>příjmy z prodeje drobného majetku</t>
  </si>
  <si>
    <t>příjmy z prodeje pokutových bloků</t>
  </si>
  <si>
    <t>2310</t>
  </si>
  <si>
    <t>příjmy z prodeje drobného dlohodobého majetku</t>
  </si>
  <si>
    <t>příjem peněžitého daru od NET4GAZ</t>
  </si>
  <si>
    <t>3312</t>
  </si>
  <si>
    <t>2321</t>
  </si>
  <si>
    <t>příjem peněžitého daru od České spořitelny, a.s.</t>
  </si>
  <si>
    <t>3419</t>
  </si>
  <si>
    <t>3421</t>
  </si>
  <si>
    <t>příjem peněžitého daru od Severní energetická, a.s.</t>
  </si>
  <si>
    <t>3429</t>
  </si>
  <si>
    <t>příjem peněžitého daru od Vršanské uhelné, a.s.</t>
  </si>
  <si>
    <t>přijatý neinvestiční dar - Severočeské doly a.s.</t>
  </si>
  <si>
    <t>00152</t>
  </si>
  <si>
    <t>5213</t>
  </si>
  <si>
    <t>přijaté neivestiční dary</t>
  </si>
  <si>
    <t>přijaté pojistné náhrady</t>
  </si>
  <si>
    <t>přijaté pojistné náhrady - zastupitelstvo</t>
  </si>
  <si>
    <t>2322</t>
  </si>
  <si>
    <t>přijaté pojistné náhrady - úřad</t>
  </si>
  <si>
    <t>přijaté pojistné náhrady - příspěvkové organizace</t>
  </si>
  <si>
    <t>6320</t>
  </si>
  <si>
    <t>pojistné plnění - ROP Modernizace výuky technických a stavebních oborů</t>
  </si>
  <si>
    <t>07120558130000000000</t>
  </si>
  <si>
    <t>přijaté nekapitálové příspěvky a náhrady</t>
  </si>
  <si>
    <t>mzdy, PHM aj. - KH</t>
  </si>
  <si>
    <t>2324</t>
  </si>
  <si>
    <t>mzdy, vyúčtování energií, PHM aj. - KR</t>
  </si>
  <si>
    <t>náklady správního řízení - EK</t>
  </si>
  <si>
    <t>Geoportál - příjmy za provoz</t>
  </si>
  <si>
    <t>3900</t>
  </si>
  <si>
    <t>vyúčtování telekomunikačních služeb a jiné</t>
  </si>
  <si>
    <t>vrácení přeplatku z nájemních smluv</t>
  </si>
  <si>
    <t>vrácení přeplatku z nájemních smluv - cyklostezky</t>
  </si>
  <si>
    <t>ČEZ Prodej, a.s., RWE GastNet,s.r.o.</t>
  </si>
  <si>
    <t>Škodní komise - zastupitelé</t>
  </si>
  <si>
    <t>Škodní komise</t>
  </si>
  <si>
    <t>ostatní příjmy</t>
  </si>
  <si>
    <t>náhrada nákladů řízení - LP</t>
  </si>
  <si>
    <t>CR - přeúčtování nákladů z minulých let veletrhy</t>
  </si>
  <si>
    <t>přeúčtování výdajů min.let - projekty FR ÚK (mzdy,cestovné,PH apod.)</t>
  </si>
  <si>
    <t>vratky minulých let - správní poplatky</t>
  </si>
  <si>
    <t>IPo Technika - vratka Generální finanční ředitelství</t>
  </si>
  <si>
    <t>0720</t>
  </si>
  <si>
    <t>20130615922013061594</t>
  </si>
  <si>
    <t>náklady řízení - speciální stavební úřad - UPS</t>
  </si>
  <si>
    <t>náklady řízení, náhrady škod apod. - KP</t>
  </si>
  <si>
    <t>vlastní správní činnost krajů - SV</t>
  </si>
  <si>
    <t>náklady řízení - SV</t>
  </si>
  <si>
    <t>vyúčtování záloh - drážní dopravní obslužnost</t>
  </si>
  <si>
    <t>vyúčtování záloh - autobusová dopravní obslužnost</t>
  </si>
  <si>
    <t>náklady řízení - DS</t>
  </si>
  <si>
    <t>dobropisy, vyúčtování</t>
  </si>
  <si>
    <t>1510</t>
  </si>
  <si>
    <t>7501</t>
  </si>
  <si>
    <t>3314</t>
  </si>
  <si>
    <t>15140641580110105001</t>
  </si>
  <si>
    <t>náklady řízení - SČaKŽÚ</t>
  </si>
  <si>
    <t>náklady správního řízení - KON</t>
  </si>
  <si>
    <t>ostaní nedaňové příjmy</t>
  </si>
  <si>
    <t>mylná platba</t>
  </si>
  <si>
    <t>2328</t>
  </si>
  <si>
    <t>ostatní nedaňové příjmy jinde nezařazené</t>
  </si>
  <si>
    <t>2329</t>
  </si>
  <si>
    <t>ostatní nedaňové příjmy - dopravní obslužnost</t>
  </si>
  <si>
    <t>příjem propadlé jistoty</t>
  </si>
  <si>
    <t>poplatky za odebrané množství podzemní vody - FVHŽP</t>
  </si>
  <si>
    <t>2399</t>
  </si>
  <si>
    <t>2342</t>
  </si>
  <si>
    <t>splátky půjček od obecně prospěšných společností</t>
  </si>
  <si>
    <t>2420</t>
  </si>
  <si>
    <t>vratka návratné finanční výpomoci</t>
  </si>
  <si>
    <t>4702</t>
  </si>
  <si>
    <t>2451</t>
  </si>
  <si>
    <t>splátky půjček od zaměstnanců z Fondu zaměstnavatele</t>
  </si>
  <si>
    <t>236130</t>
  </si>
  <si>
    <t>2460</t>
  </si>
  <si>
    <t xml:space="preserve">Třída 3 - kapitálové příjmy </t>
  </si>
  <si>
    <t>příjmy z prodeje pozemků</t>
  </si>
  <si>
    <t>3111</t>
  </si>
  <si>
    <t>SPZ Triangle - příjmy z prodeje pozemků vázané na dotaci</t>
  </si>
  <si>
    <t>příjmy z prodeje staveb a jejich částí</t>
  </si>
  <si>
    <t>3112</t>
  </si>
  <si>
    <t>příjmy z prodeje ostatního hmotného dlouhodobého majetku</t>
  </si>
  <si>
    <t>3113</t>
  </si>
  <si>
    <t>příjmy z prodeje vozidel</t>
  </si>
  <si>
    <t>přijatý investiční dar - Severočeské doly a.s.</t>
  </si>
  <si>
    <t>3121</t>
  </si>
  <si>
    <t>1513</t>
  </si>
  <si>
    <t>3129</t>
  </si>
  <si>
    <t>Třída 4 - přijaté transfery</t>
  </si>
  <si>
    <t>neinvestiční transfery</t>
  </si>
  <si>
    <t>přijaté neinvestiční transfery - hlavní účty ÚK</t>
  </si>
  <si>
    <t>MF ČR - volby do zastupitelstev obcí</t>
  </si>
  <si>
    <t>4111</t>
  </si>
  <si>
    <t>98074</t>
  </si>
  <si>
    <t>MF ČR - dotace na náhradu škody</t>
  </si>
  <si>
    <t>98278</t>
  </si>
  <si>
    <t>MF ČR - volby do Evropského parlamentu</t>
  </si>
  <si>
    <t>98348</t>
  </si>
  <si>
    <t>MF ČR - příspěvek na výkon státní správy ze SR</t>
  </si>
  <si>
    <t>4112</t>
  </si>
  <si>
    <t>SFDI - SÚS - financování oprav silnic II. a III. tříd</t>
  </si>
  <si>
    <t>4113</t>
  </si>
  <si>
    <t>91252</t>
  </si>
  <si>
    <t>Úřad vlády ČR - Romský koordinátor</t>
  </si>
  <si>
    <t>4116</t>
  </si>
  <si>
    <t>04001</t>
  </si>
  <si>
    <t>MPSV ČR - příspěvek na výkon pěstounské péče</t>
  </si>
  <si>
    <t>13010</t>
  </si>
  <si>
    <t>MPSV ČR - Operační program Zaměstnanost - SR</t>
  </si>
  <si>
    <t>MPSV ČR - Operační program Zaměstnanost - EU</t>
  </si>
  <si>
    <t>MPSV ČR - obědy do škol - SR</t>
  </si>
  <si>
    <t>13014</t>
  </si>
  <si>
    <t>120</t>
  </si>
  <si>
    <t>09190005310510101019</t>
  </si>
  <si>
    <t>MPSV ČR - obědy do škol - FEAD</t>
  </si>
  <si>
    <t>09190005310520701001</t>
  </si>
  <si>
    <t>MPSV ČR - Příspěvek na výkon sociální práce (s výjimkou sociálně-právní ochrany dětí)</t>
  </si>
  <si>
    <t>13015</t>
  </si>
  <si>
    <t>MPSV ČR - transfery podle zákona č. 108/2006 Sb., o sociálních službách</t>
  </si>
  <si>
    <t>MPSV ČR - příspěvek pro zařízení pro děti vyžadující okamžitou pomoc (ZDVOP)</t>
  </si>
  <si>
    <t>13307</t>
  </si>
  <si>
    <t>MV ČR - Dotační program pro zvýšení ochrany - ochrana veřejného prostranství a objektů</t>
  </si>
  <si>
    <t>14034</t>
  </si>
  <si>
    <t>MMR ČR - Integrovaný regionální operační program - SR</t>
  </si>
  <si>
    <t>17015</t>
  </si>
  <si>
    <t>107</t>
  </si>
  <si>
    <t>MMR ČR - Integrovaný regionální operační program - EU</t>
  </si>
  <si>
    <t>17016</t>
  </si>
  <si>
    <t>MMR ČR - Pl Petrohrad_Vybavení mobilních komunitních týmů - SR</t>
  </si>
  <si>
    <t>36</t>
  </si>
  <si>
    <t>MMR ČR - Pl Petrohrad_Vybavení mobilních komunitních týmů - EU</t>
  </si>
  <si>
    <t>MMR ČR - Operační program přeshraniční spolupráce</t>
  </si>
  <si>
    <t>17051</t>
  </si>
  <si>
    <t>41</t>
  </si>
  <si>
    <t xml:space="preserve">MMRČR - Programy přeshraniční spolupráce 2014+ </t>
  </si>
  <si>
    <t>110</t>
  </si>
  <si>
    <t>MMR ČR - Operační program přeshraniční spolupráce - ZZS ÚK Cíl 2</t>
  </si>
  <si>
    <t>MD ČR - příspěvek na ztrátu dopravce z provozu veřejné osobní drážní dopravy</t>
  </si>
  <si>
    <t>27355</t>
  </si>
  <si>
    <t>MZe ČR - Agrokomplex - podpůrné programy APK</t>
  </si>
  <si>
    <t>29331</t>
  </si>
  <si>
    <t>MŠMT ČR - podpora organizace a ukončování středního vzdělávání maturitní zkouškou na vybraných školách v podzimním zkušebním období</t>
  </si>
  <si>
    <t>MŠMTČR - Excelence středních škol</t>
  </si>
  <si>
    <t>33038</t>
  </si>
  <si>
    <t>MŠMT ČR - vybavení školských poradenských zařízení diagnostickými nástroji</t>
  </si>
  <si>
    <t>MŠMTČR - podpora odborného vzdělávání</t>
  </si>
  <si>
    <t>33049</t>
  </si>
  <si>
    <t>MŠMT ČR - Operační program Výzkum, vývoj a vzdělávání - PO 3 - SR</t>
  </si>
  <si>
    <t>33063</t>
  </si>
  <si>
    <t>103</t>
  </si>
  <si>
    <t>MŠMT ČR - Operační program Výzkum, vývoj a vzdělávání - PO 3 - EU</t>
  </si>
  <si>
    <t>MŠMT ČR - Operační program Výzkum, vývoj a vzdělávání - SR</t>
  </si>
  <si>
    <t>MŠMT ČR - Operační program Výzkum, vývoj a vzdělávání - EU</t>
  </si>
  <si>
    <t>MŠMT ČR - Naplňování Koncepce podpory mládeže na krajské úrovni</t>
  </si>
  <si>
    <t>33064</t>
  </si>
  <si>
    <t>MŠMT ČR - Excelence základních škol</t>
  </si>
  <si>
    <t>33065</t>
  </si>
  <si>
    <t>MŠMT ČR - asistenti pedagoga pro děti, žáky a studenty se speciálními vzdělávacími potřebami  a mimořádně nadané</t>
  </si>
  <si>
    <t>MŠMT ČR - Podpora navýšení kapacit ve školských poradenských zařízeních</t>
  </si>
  <si>
    <t>MŠMT ČR - Podpora výuky plavání v základních školách</t>
  </si>
  <si>
    <t>MŠMT ČR  - Vzdělávací programy paměťových institucí do škol</t>
  </si>
  <si>
    <t>MŠMT ČR - Finanční zajištění překrývání PPČ učitelů se zohledněním provozu MŠ</t>
  </si>
  <si>
    <t>33074</t>
  </si>
  <si>
    <t>MŠMT ČR - Podpora vzdělávání cizinců ve školách</t>
  </si>
  <si>
    <t>33075</t>
  </si>
  <si>
    <t>MŠMT ČR - Částečné vyrovnání mezikrajových rozdílů v odměňování</t>
  </si>
  <si>
    <t>33076</t>
  </si>
  <si>
    <t>MŠMT ČR - Podpora financování základních a středních škol při zavádění změny systému financovámí regionálního školství</t>
  </si>
  <si>
    <t>33077</t>
  </si>
  <si>
    <t>MŠMT ČR - Program prevence kriminality</t>
  </si>
  <si>
    <t>33122</t>
  </si>
  <si>
    <t>MŠMT ČR - přímé náklady soukromé školy</t>
  </si>
  <si>
    <t>MŠMT ČR - Podpora sociálně znevýhodněných romských žáků středních škol</t>
  </si>
  <si>
    <t>MŠMT ČR - Podpora soutěží a přehlídek v zájmovém vzdělávání</t>
  </si>
  <si>
    <t>33166</t>
  </si>
  <si>
    <t>MŠMT ČR - přímé náklady</t>
  </si>
  <si>
    <t>MŠMT ČR - Podpora přípravy sportovních talentů na školách s oborem gymnázií se sportovní přípravou</t>
  </si>
  <si>
    <t>33354</t>
  </si>
  <si>
    <t>MK ČR - "Cesta Hornického regionu Krušnohoří mezi světové dědictví"</t>
  </si>
  <si>
    <t>34001</t>
  </si>
  <si>
    <t>10190003200510105001</t>
  </si>
  <si>
    <t>MK ČR - ISO D Preventivní ochrana před vlivy prostředí - podprogram č. 134 515</t>
  </si>
  <si>
    <t>34013</t>
  </si>
  <si>
    <t>MK ČR - podpora standardizovaných veřejných služeb muzeí a galerií</t>
  </si>
  <si>
    <t>34017</t>
  </si>
  <si>
    <t>MK ČR - Podpora expozičních a výstavních projektů</t>
  </si>
  <si>
    <t>34021</t>
  </si>
  <si>
    <t xml:space="preserve">MK ČR - Veřejné informační služby knihoven </t>
  </si>
  <si>
    <t>MK ČR - kulturní aktivity</t>
  </si>
  <si>
    <t>MZ ČR - pro ZZS na řešení mimořádných událostí</t>
  </si>
  <si>
    <t>Dotace na výkon LPS - Děčín</t>
  </si>
  <si>
    <t>1005</t>
  </si>
  <si>
    <t>4121</t>
  </si>
  <si>
    <t>Dotace na výkon LPS - Roudnice nad Labem</t>
  </si>
  <si>
    <t>3083</t>
  </si>
  <si>
    <t>Dotace na výkon LPS - Most</t>
  </si>
  <si>
    <t>5021</t>
  </si>
  <si>
    <t>přijaté neinvestiční transfery - účty fondů ÚK</t>
  </si>
  <si>
    <t>OP Z - Příprava a zpracování Strategie rozvoje kultury a kulturního dědictví ÚK 2021-2030 - SR</t>
  </si>
  <si>
    <t>236341</t>
  </si>
  <si>
    <t>10180002860510101011</t>
  </si>
  <si>
    <t>OP Z - Příprava a zpracování Strategie rozvoje kultury a kulturního dědictví ÚK 2021-2030 - EU</t>
  </si>
  <si>
    <t>10180002860520404005</t>
  </si>
  <si>
    <t>OP Z - POSOSUK II. - SR</t>
  </si>
  <si>
    <t>OP Z - POSOSUK II. - EU</t>
  </si>
  <si>
    <t>OP Z - QUALITAS PRO PRAXIS II. - SR</t>
  </si>
  <si>
    <t>11160000020510101006</t>
  </si>
  <si>
    <t>OP Z - QUALITAS PRO PRAXIS II. - EU</t>
  </si>
  <si>
    <t>11160000020520404002</t>
  </si>
  <si>
    <t>OP Z - PREDIKCE TRHU PRÁCE - SR</t>
  </si>
  <si>
    <t>11160003250510101008</t>
  </si>
  <si>
    <t>OP Z - PREDIKCE TRHU PRÁCE - EU</t>
  </si>
  <si>
    <t>11160003250520404004</t>
  </si>
  <si>
    <t>OP Z - INNOSTART - SR</t>
  </si>
  <si>
    <t>11170000010510101008</t>
  </si>
  <si>
    <t>OP Z - INNOSTART - EU</t>
  </si>
  <si>
    <t>11170000010520404004</t>
  </si>
  <si>
    <t>OP Z - Aktivně a s motivací najdeme si novou práci - SR</t>
  </si>
  <si>
    <t>11170000020510101008</t>
  </si>
  <si>
    <t>OP Z - Aktivně a s motivací najdeme si novou práci - EU</t>
  </si>
  <si>
    <t>11170000020520404004</t>
  </si>
  <si>
    <t>OP Z - Změna je cesta - SR</t>
  </si>
  <si>
    <t>11180003170510101007</t>
  </si>
  <si>
    <t>OP Z - Změna je cesta - EU</t>
  </si>
  <si>
    <t>11180003170520404003</t>
  </si>
  <si>
    <t>OP Z - Kompetence pro trh práce v ÚK - KOMPET - SR</t>
  </si>
  <si>
    <t>11190000010120101001</t>
  </si>
  <si>
    <t>OP Z - Kompetence pro trh práce v ÚK - KOMPET - EU</t>
  </si>
  <si>
    <t>11190000010510101017</t>
  </si>
  <si>
    <t>OP Z - POSOSUK 3 - Dotace SR</t>
  </si>
  <si>
    <t>11190003250510101005</t>
  </si>
  <si>
    <t>OP Z - POSOSUK 3 - Dotace EU</t>
  </si>
  <si>
    <t>11190003250520404001</t>
  </si>
  <si>
    <t>OP Z - Vzdělávání zaměstnanců KÚ ÚL - SR</t>
  </si>
  <si>
    <t>20170000040510101011</t>
  </si>
  <si>
    <t>OP Z - Vzdělávání zaměstnanců KÚ ÚL - EU</t>
  </si>
  <si>
    <t>20170000040520404005</t>
  </si>
  <si>
    <t>OP Z - Kompetence 4.0 - SR</t>
  </si>
  <si>
    <t>20180010490510101001</t>
  </si>
  <si>
    <t>OP Z - Kompetence 4.0 - EU</t>
  </si>
  <si>
    <t>20180010490520404003</t>
  </si>
  <si>
    <t>MPSV ČR - Podpora krajských samospráv v oblasti stárnutí - seniorské listy</t>
  </si>
  <si>
    <t>13016</t>
  </si>
  <si>
    <t>11190000020510103001</t>
  </si>
  <si>
    <t>MV ČR - Podpora Prevence kriminality na místní úrovni  - SR</t>
  </si>
  <si>
    <t>14032</t>
  </si>
  <si>
    <t>11190000030510201005</t>
  </si>
  <si>
    <t>OP ŽP- SOŠ energetická a stavební,OA a SZŠ Chomutov - EU</t>
  </si>
  <si>
    <t>2070</t>
  </si>
  <si>
    <t>15011</t>
  </si>
  <si>
    <t>106</t>
  </si>
  <si>
    <t>07160000210520301002</t>
  </si>
  <si>
    <t>OP ŽP - Klášterec - Gymnázium a SOŠ -  EU</t>
  </si>
  <si>
    <t>2090</t>
  </si>
  <si>
    <t>07160000380520301002</t>
  </si>
  <si>
    <t>OP ŽP - Obnova historické zámecké zahrady Snědovice - EU</t>
  </si>
  <si>
    <t>07160000270520301002</t>
  </si>
  <si>
    <t>OP ŽP - Revitalizace a obnova zahrady DÚSP Čížkovice - EU</t>
  </si>
  <si>
    <t>3603</t>
  </si>
  <si>
    <t>07160000230520301002</t>
  </si>
  <si>
    <t>OP ŽP - Revitalizace zahrady Logopedické ZŠ Měcholupy - EU</t>
  </si>
  <si>
    <t>4090</t>
  </si>
  <si>
    <t>07160000260520301002</t>
  </si>
  <si>
    <t>OP ŽP - Revitalizace zahrady psychiatrické léčebny Petrohrad - EU</t>
  </si>
  <si>
    <t>07160000240520301002</t>
  </si>
  <si>
    <t>OP ŽP - Revitalizace zahrady DSS Litvínov - Janov - EU</t>
  </si>
  <si>
    <t>5603</t>
  </si>
  <si>
    <t>07160000250520301002</t>
  </si>
  <si>
    <t>OP ŽP - Kotlíková dotace - EU</t>
  </si>
  <si>
    <t>236651</t>
  </si>
  <si>
    <t>20190004750110901004</t>
  </si>
  <si>
    <t>IROP - SŠSS Teplice:Objekt odborného výcviku oborů Mechanik - SR</t>
  </si>
  <si>
    <t>6010</t>
  </si>
  <si>
    <t>15000468040510101001</t>
  </si>
  <si>
    <t>IROP - SŠSS Teplice:Objekt odborného výcviku oborů Mechanik - EU</t>
  </si>
  <si>
    <t>15000468040520412013</t>
  </si>
  <si>
    <t>IROP - VOŠ obalové techniky a SOS Štětí - Reko a dostavba areálu školy - SR</t>
  </si>
  <si>
    <t>15000468600510101001</t>
  </si>
  <si>
    <t>IROP - VOŠ obalové techniky a SOS Štětí - Reko a dostavba areálu školy - EU</t>
  </si>
  <si>
    <t>15000468600520412008</t>
  </si>
  <si>
    <t>IROP - Nová komunikace u města Chomutova - SR neinvestiční dotace</t>
  </si>
  <si>
    <t>15090466980510101001</t>
  </si>
  <si>
    <t>IROP - Nová komunikace u města Chomutova - EU neinvestiční dotace</t>
  </si>
  <si>
    <t>15090466980520412011</t>
  </si>
  <si>
    <t>IROP - Rekonstrukce objektu č.p. 118 Brtníky, p.o. - SR</t>
  </si>
  <si>
    <t>1603</t>
  </si>
  <si>
    <t>15150682510510101001</t>
  </si>
  <si>
    <t>IROP - Rekonstrukce objektu č.p. 118 Brtníky, p.o. - EU</t>
  </si>
  <si>
    <t>15150682510520412006</t>
  </si>
  <si>
    <t>IROP - Střední lesn.škola a SOŠ Šluknov-Školní dílna mech.prostředků - SR</t>
  </si>
  <si>
    <t>09180006200510101001</t>
  </si>
  <si>
    <t>IROP - Střední lesn.škola a SOŠ Šluknov-Školní dílna mechan.prostředků - EU</t>
  </si>
  <si>
    <t>09180006200520412008</t>
  </si>
  <si>
    <t>IROP - OA a JŠ s PSJZ Ústí n.L.-Odb.učeb.přír.věd - SR</t>
  </si>
  <si>
    <t>09180006210510101001</t>
  </si>
  <si>
    <t>IROP - OA a JŠ s PSJZ Ústí n.L.-Odb.učeb.přír.věd - EU</t>
  </si>
  <si>
    <t>09180006210520412008</t>
  </si>
  <si>
    <t>IROP - Přírodovědné vzdělávání - SR</t>
  </si>
  <si>
    <t>20170009180510101001</t>
  </si>
  <si>
    <t>IROP - Přírodovědné vzdělávání - EU</t>
  </si>
  <si>
    <t>20170009180520412008</t>
  </si>
  <si>
    <t>IROP - Technické vzdělávání - SR</t>
  </si>
  <si>
    <t>20170009190510101001</t>
  </si>
  <si>
    <t>IROP - Technické vzdělávání - EU</t>
  </si>
  <si>
    <t>20170009190520412008</t>
  </si>
  <si>
    <t>IROP - SVK v Ústí nad Labem- reko objektu V. Hradební 49, Ústí nad Labem - SR</t>
  </si>
  <si>
    <t>236503</t>
  </si>
  <si>
    <t>15140641580510101001</t>
  </si>
  <si>
    <t>IROP - SVK v Ústí nad Labem- reko objektu V. Hradební 49, Ústí nad Labem - EU</t>
  </si>
  <si>
    <t>15140641580520412005</t>
  </si>
  <si>
    <t>OP TP - Regionální stálá konference II - SR</t>
  </si>
  <si>
    <t>17017</t>
  </si>
  <si>
    <t>109</t>
  </si>
  <si>
    <t>20180000010510101001</t>
  </si>
  <si>
    <t>OP TP - Regionální stálá konference II - EU</t>
  </si>
  <si>
    <t>17018</t>
  </si>
  <si>
    <t>20180000010520411001</t>
  </si>
  <si>
    <t>SN-CZ - OdCom - SR</t>
  </si>
  <si>
    <t>07150685450510101012</t>
  </si>
  <si>
    <t>Cíl 2 - Česko-saské pohraničí bez bariér - SR</t>
  </si>
  <si>
    <t>07150685410510101001</t>
  </si>
  <si>
    <t>SN/CZ - Umění pozdního středověku v hornické oblasti Krušnohoří - SR</t>
  </si>
  <si>
    <t>10150685471520403002</t>
  </si>
  <si>
    <t>SN-CZ Moorevital - SR 5 %</t>
  </si>
  <si>
    <t>0714</t>
  </si>
  <si>
    <t>14170005240110107001</t>
  </si>
  <si>
    <t>SN-CZ- VITA-MIN - SR</t>
  </si>
  <si>
    <t>20160004750510101001</t>
  </si>
  <si>
    <t>OP VVV - Smart akcelerátor - PN - EU</t>
  </si>
  <si>
    <t>33062</t>
  </si>
  <si>
    <t>20150005400520410002</t>
  </si>
  <si>
    <t>OP VVV - Smart akcelerátor - NN - EU</t>
  </si>
  <si>
    <t>20150005401520410002</t>
  </si>
  <si>
    <t>OP VVV - Smart akcelerátor II - PN - EU</t>
  </si>
  <si>
    <t>20190000030520410002</t>
  </si>
  <si>
    <t>OP VVV - Krajský akční plán - PN - SR</t>
  </si>
  <si>
    <t>20160000040510101001</t>
  </si>
  <si>
    <t>OP VVV - Krajský akční plán - PN - EU</t>
  </si>
  <si>
    <t>20160000040520410001</t>
  </si>
  <si>
    <t>OP VVV - Krajský akční plán - NN - SR</t>
  </si>
  <si>
    <t>20160000041510101001</t>
  </si>
  <si>
    <t>OP VVV - Krajský akční plán - NN - EU</t>
  </si>
  <si>
    <t>20160000041520410001</t>
  </si>
  <si>
    <t>OP VVV - Implementace Krajský akční plán 1 - SR</t>
  </si>
  <si>
    <t>20170008920510101001</t>
  </si>
  <si>
    <t>OP VVV - Implementace Krajský akční plán 1 - EU</t>
  </si>
  <si>
    <t>20170008920520410001</t>
  </si>
  <si>
    <t>OP VVV - Implementace Krajský akční plán 1 NN - SR</t>
  </si>
  <si>
    <t>20170008921510101001</t>
  </si>
  <si>
    <t>OP VVV - Implementace Krajský akční plán 1 NN - EU</t>
  </si>
  <si>
    <t>20170008921520410001</t>
  </si>
  <si>
    <t>OP VVV - Implementace Krajský akční plán 1 B - SR</t>
  </si>
  <si>
    <t>20180000020510101001</t>
  </si>
  <si>
    <t>OP VVV - Implementace Krajský akční plán 1 B - EU</t>
  </si>
  <si>
    <t>20180000020520410001</t>
  </si>
  <si>
    <t>OP VVV - Implementace Krajský akční plán 1 B NN - SR</t>
  </si>
  <si>
    <t>20180000021510101001</t>
  </si>
  <si>
    <t>OP VVV - Implementace Krajský akční plán 1 B NN - EU</t>
  </si>
  <si>
    <t>20180000021520410001</t>
  </si>
  <si>
    <t>MK ČR - Bilaterální spolupráce EHP/Norsko-Norsko</t>
  </si>
  <si>
    <t>34027</t>
  </si>
  <si>
    <t>60</t>
  </si>
  <si>
    <t>10190003260530101001</t>
  </si>
  <si>
    <t>Cíl 2 - Propojení kulturních tradic - EU</t>
  </si>
  <si>
    <t>236348</t>
  </si>
  <si>
    <t>4129</t>
  </si>
  <si>
    <t>20170001450520403002</t>
  </si>
  <si>
    <t>SN-CZ - OdCom - EU</t>
  </si>
  <si>
    <t>236306</t>
  </si>
  <si>
    <t>4152</t>
  </si>
  <si>
    <t>07150685450110107001</t>
  </si>
  <si>
    <t>Cíl 2 - Česko-saské pohraničí bez bariér - EU</t>
  </si>
  <si>
    <t>07150685410520409001</t>
  </si>
  <si>
    <t>SN-CZ - Umění pozdního středověku v hornické oblasti Krušnohoří - EU</t>
  </si>
  <si>
    <t>236308</t>
  </si>
  <si>
    <t>10150685472520403002</t>
  </si>
  <si>
    <t>10170002890520403002</t>
  </si>
  <si>
    <t>SN-CZ Moorevital - EU 85 %</t>
  </si>
  <si>
    <t>236336</t>
  </si>
  <si>
    <t>14170005240510101012</t>
  </si>
  <si>
    <t>SN-CZ- VITA-MIN - EU</t>
  </si>
  <si>
    <t>20160004750520409001</t>
  </si>
  <si>
    <t>INTERREG EUROPE- PURE COSMOS - EU</t>
  </si>
  <si>
    <t>00308</t>
  </si>
  <si>
    <t>112</t>
  </si>
  <si>
    <t>20160000090520601001</t>
  </si>
  <si>
    <t>INTERREG EUROPE- SIE- SME- EU</t>
  </si>
  <si>
    <t>236311</t>
  </si>
  <si>
    <t>20160000100520601001</t>
  </si>
  <si>
    <t>Interreg Central Europe - CHEMMULTIMODAL - EU</t>
  </si>
  <si>
    <t>236315</t>
  </si>
  <si>
    <t>111</t>
  </si>
  <si>
    <t>20160000060520101001</t>
  </si>
  <si>
    <t>Interreg Central Europe - ECOS4IN - EU</t>
  </si>
  <si>
    <t>236349</t>
  </si>
  <si>
    <t>20180000660520101001</t>
  </si>
  <si>
    <t>investiční transfery</t>
  </si>
  <si>
    <t>přijaté investiční transfery - hlavní účty ÚK</t>
  </si>
  <si>
    <t>Integrovaný regionální operační program - SR</t>
  </si>
  <si>
    <t>4216</t>
  </si>
  <si>
    <t>17968</t>
  </si>
  <si>
    <t>Integrovaný regionální operační program - EU</t>
  </si>
  <si>
    <t>17969</t>
  </si>
  <si>
    <t>IROP - Pl Petrohrad_Vybavení mobilních komunitních týmů - SR</t>
  </si>
  <si>
    <t>IROP - Pl Petrohrad_Vybavení mobilních komunitních týmů - EU</t>
  </si>
  <si>
    <t>MPO ČR - SPZ Triangle</t>
  </si>
  <si>
    <t>1516</t>
  </si>
  <si>
    <t>22777</t>
  </si>
  <si>
    <t>MZe ČR - centrum odborné přípravy</t>
  </si>
  <si>
    <t>29501</t>
  </si>
  <si>
    <t>29702</t>
  </si>
  <si>
    <t xml:space="preserve">MK ČR - Akviziční fond </t>
  </si>
  <si>
    <t>34502</t>
  </si>
  <si>
    <t xml:space="preserve">MK ČR - ISO D Preventivní ochrana před vlivy prostředí - podprogram č. 134 515 </t>
  </si>
  <si>
    <t>34941</t>
  </si>
  <si>
    <t xml:space="preserve">MK ČR -  ISO C Výkupy předmětů kulturní hodnoty mimořádného významu </t>
  </si>
  <si>
    <t>34949</t>
  </si>
  <si>
    <t>přijaté investiční transfery - účty fondů ÚK</t>
  </si>
  <si>
    <t>MF ČR - výkupy pozemků</t>
  </si>
  <si>
    <t>4211</t>
  </si>
  <si>
    <t>98861</t>
  </si>
  <si>
    <t xml:space="preserve">SFDI - Labská stezka č.2 - etapa 3. část Dobřín-Račice </t>
  </si>
  <si>
    <t>236404</t>
  </si>
  <si>
    <t>0715</t>
  </si>
  <si>
    <t>4213</t>
  </si>
  <si>
    <t>91628</t>
  </si>
  <si>
    <t>07180000010510101013</t>
  </si>
  <si>
    <t>15974</t>
  </si>
  <si>
    <t>OP ŽP- Klášterec - Gymnázium a SOŠ - EU</t>
  </si>
  <si>
    <t>OP ŽP - SŠT Most - EU</t>
  </si>
  <si>
    <t>5020</t>
  </si>
  <si>
    <t>07160000430520301002</t>
  </si>
  <si>
    <t>IROP - Reko silnice II/227,II/225 hranice Středočeského kraje - Žatec - SR</t>
  </si>
  <si>
    <t>07160000160510101001</t>
  </si>
  <si>
    <t>IROP - Reko silnice II/227,II/225 hranice Středočeského kraje - Žatec - EU</t>
  </si>
  <si>
    <t>07160000160520412001</t>
  </si>
  <si>
    <t>IROP - Nová komunikace u města Chomutova - SR</t>
  </si>
  <si>
    <t>IROP - Nová komunikace u města Chomutova - EU</t>
  </si>
  <si>
    <t>IROP - Střední lesn.škola a SOŠ Šluknov-Školní dílna mech.prostředků - EU</t>
  </si>
  <si>
    <t>SN-CZ- OdCom - SR</t>
  </si>
  <si>
    <t>17988</t>
  </si>
  <si>
    <t>ROP - Gymnázium Kadaň-Multifunkční výukové centrum - EU</t>
  </si>
  <si>
    <t>2160</t>
  </si>
  <si>
    <t>4223</t>
  </si>
  <si>
    <t>84505</t>
  </si>
  <si>
    <t>38</t>
  </si>
  <si>
    <t>07150681140000000000</t>
  </si>
  <si>
    <t>schválený rozpočet 2019</t>
  </si>
  <si>
    <t>upravený rozpočet k 31. 12. 2019</t>
  </si>
  <si>
    <t xml:space="preserve">skutečnost k 31. 12. 2019
</t>
  </si>
  <si>
    <t>x</t>
  </si>
  <si>
    <t>% plnění k upravené-mu rozpočtu</t>
  </si>
  <si>
    <t>v tis. Kč</t>
  </si>
  <si>
    <t>vratka minulých let - VOŠ ob.tech.a SŠ Štětí-vybavení učeben a kabinetů</t>
  </si>
  <si>
    <t>SN-CZ - Projekt Mezinárodní konference kachle a kachlová kamna - EU</t>
  </si>
  <si>
    <t>příjmy z pronájmu movitých věcí - dopravní obslužnost</t>
  </si>
  <si>
    <t>OP ŽP - Speciální ZŠ, MŠ a Praktická škola, Ústí nad Labem - EU</t>
  </si>
  <si>
    <t>7130</t>
  </si>
  <si>
    <t>07160000400520301002</t>
  </si>
  <si>
    <t>IROP - Nová komunikace u města Roudnice nad Labem - SR</t>
  </si>
  <si>
    <t>15040467020510101001</t>
  </si>
  <si>
    <t>IROP - Nová komunikace u města Roudnice nad Labem - EU</t>
  </si>
  <si>
    <t>15040467020520412011</t>
  </si>
  <si>
    <t>OP Z - Podpora sociálních služeb v Ústeckém kraji IV. -  SR</t>
  </si>
  <si>
    <t>OP Z - Podpora sociálních služeb v Ústeckém kraji IV. - EU</t>
  </si>
  <si>
    <t>SN-CZ - Technická pomoc - SR</t>
  </si>
  <si>
    <t>07150685330110104001</t>
  </si>
  <si>
    <t>SN-CZ- Technická pomoc - EU</t>
  </si>
  <si>
    <t>236070</t>
  </si>
  <si>
    <t>07150685330520403002</t>
  </si>
  <si>
    <t>20190000030110619001</t>
  </si>
  <si>
    <t>V Ústí nad Labem dne 29. 4.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</si>
</sst>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"/>
      <charset val="238"/>
    </font>
    <font>
      <sz val="10"/>
      <color rgb="FFFF0000"/>
      <name val="A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0000FF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0000"/>
      <name val="A"/>
      <charset val="238"/>
    </font>
    <font>
      <i/>
      <sz val="11"/>
      <color rgb="FFFF0000"/>
      <name val="A"/>
      <charset val="238"/>
    </font>
    <font>
      <i/>
      <sz val="11"/>
      <color rgb="FF0000FF"/>
      <name val="Arial"/>
      <family val="2"/>
      <charset val="238"/>
    </font>
    <font>
      <sz val="11"/>
      <color rgb="FF000000"/>
      <name val="A"/>
      <charset val="238"/>
    </font>
    <font>
      <sz val="11"/>
      <color rgb="FFFF0000"/>
      <name val="A"/>
      <charset val="238"/>
    </font>
    <font>
      <sz val="11"/>
      <color rgb="FF0000FF"/>
      <name val="A"/>
      <charset val="238"/>
    </font>
    <font>
      <sz val="11"/>
      <name val="A"/>
      <charset val="238"/>
    </font>
    <font>
      <b/>
      <i/>
      <sz val="11"/>
      <color rgb="FF008080"/>
      <name val="Arial"/>
      <family val="2"/>
      <charset val="238"/>
    </font>
    <font>
      <b/>
      <i/>
      <sz val="11"/>
      <color indexed="2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8" fillId="0" borderId="0"/>
  </cellStyleXfs>
  <cellXfs count="101">
    <xf numFmtId="0" fontId="0" fillId="0" borderId="0" xfId="0"/>
    <xf numFmtId="0" fontId="2" fillId="0" borderId="0" xfId="1" applyFont="1" applyAlignment="1">
      <alignment readingOrder="1"/>
    </xf>
    <xf numFmtId="0" fontId="2" fillId="0" borderId="0" xfId="1" applyFont="1" applyAlignment="1">
      <alignment horizontal="center" readingOrder="1"/>
    </xf>
    <xf numFmtId="4" fontId="2" fillId="0" borderId="0" xfId="1" applyNumberFormat="1" applyFont="1" applyAlignment="1">
      <alignment readingOrder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90" wrapText="1"/>
    </xf>
    <xf numFmtId="4" fontId="6" fillId="0" borderId="1" xfId="1" applyNumberFormat="1" applyFont="1" applyBorder="1" applyAlignment="1">
      <alignment horizontal="center" vertical="center" wrapText="1"/>
    </xf>
    <xf numFmtId="0" fontId="7" fillId="2" borderId="1" xfId="1" applyFont="1" applyFill="1" applyBorder="1"/>
    <xf numFmtId="0" fontId="8" fillId="2" borderId="1" xfId="1" applyFont="1" applyFill="1" applyBorder="1" applyAlignment="1">
      <alignment horizontal="center"/>
    </xf>
    <xf numFmtId="0" fontId="8" fillId="2" borderId="1" xfId="1" applyFont="1" applyFill="1" applyBorder="1"/>
    <xf numFmtId="4" fontId="6" fillId="2" borderId="1" xfId="1" applyNumberFormat="1" applyFont="1" applyFill="1" applyBorder="1"/>
    <xf numFmtId="0" fontId="7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8" fillId="3" borderId="1" xfId="1" applyFont="1" applyFill="1" applyBorder="1"/>
    <xf numFmtId="4" fontId="6" fillId="3" borderId="1" xfId="1" applyNumberFormat="1" applyFont="1" applyFill="1" applyBorder="1"/>
    <xf numFmtId="0" fontId="9" fillId="0" borderId="1" xfId="1" applyFont="1" applyBorder="1"/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4" fontId="12" fillId="0" borderId="1" xfId="1" applyNumberFormat="1" applyFont="1" applyBorder="1"/>
    <xf numFmtId="0" fontId="13" fillId="0" borderId="1" xfId="1" applyFont="1" applyBorder="1" applyAlignment="1">
      <alignment horizontal="left" indent="1"/>
    </xf>
    <xf numFmtId="0" fontId="14" fillId="0" borderId="1" xfId="1" applyFont="1" applyBorder="1" applyAlignment="1">
      <alignment horizontal="center"/>
    </xf>
    <xf numFmtId="0" fontId="14" fillId="0" borderId="1" xfId="1" applyFont="1" applyBorder="1"/>
    <xf numFmtId="4" fontId="17" fillId="0" borderId="1" xfId="1" applyNumberFormat="1" applyFont="1" applyBorder="1"/>
    <xf numFmtId="0" fontId="18" fillId="0" borderId="1" xfId="2" applyFont="1" applyBorder="1" applyAlignment="1">
      <alignment horizontal="left" wrapText="1" readingOrder="1"/>
    </xf>
    <xf numFmtId="2" fontId="18" fillId="0" borderId="1" xfId="2" applyNumberFormat="1" applyFont="1" applyBorder="1" applyAlignment="1">
      <alignment horizontal="left" wrapText="1" indent="2" readingOrder="1"/>
    </xf>
    <xf numFmtId="0" fontId="18" fillId="0" borderId="1" xfId="2" applyFont="1" applyBorder="1" applyAlignment="1">
      <alignment horizontal="center" wrapText="1" readingOrder="1"/>
    </xf>
    <xf numFmtId="0" fontId="18" fillId="0" borderId="1" xfId="2" applyFont="1" applyBorder="1" applyAlignment="1">
      <alignment vertical="top" wrapText="1" readingOrder="1"/>
    </xf>
    <xf numFmtId="4" fontId="20" fillId="0" borderId="1" xfId="1" applyNumberFormat="1" applyFont="1" applyBorder="1" applyAlignment="1">
      <alignment readingOrder="1"/>
    </xf>
    <xf numFmtId="0" fontId="21" fillId="0" borderId="0" xfId="1" applyFont="1" applyAlignment="1">
      <alignment readingOrder="1"/>
    </xf>
    <xf numFmtId="0" fontId="22" fillId="4" borderId="1" xfId="1" applyFont="1" applyFill="1" applyBorder="1"/>
    <xf numFmtId="0" fontId="22" fillId="4" borderId="1" xfId="1" applyFont="1" applyFill="1" applyBorder="1" applyAlignment="1">
      <alignment horizontal="center"/>
    </xf>
    <xf numFmtId="4" fontId="12" fillId="4" borderId="1" xfId="1" applyNumberFormat="1" applyFont="1" applyFill="1" applyBorder="1"/>
    <xf numFmtId="0" fontId="18" fillId="0" borderId="1" xfId="2" applyFont="1" applyBorder="1" applyAlignment="1">
      <alignment horizontal="left" wrapText="1" indent="1" readingOrder="1"/>
    </xf>
    <xf numFmtId="0" fontId="23" fillId="4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1" xfId="1" applyFont="1" applyFill="1" applyBorder="1"/>
    <xf numFmtId="0" fontId="24" fillId="0" borderId="1" xfId="0" applyFont="1" applyBorder="1" applyAlignment="1">
      <alignment horizontal="left" indent="1"/>
    </xf>
    <xf numFmtId="0" fontId="24" fillId="0" borderId="1" xfId="0" applyFont="1" applyBorder="1" applyAlignment="1">
      <alignment horizontal="left" wrapText="1" indent="1"/>
    </xf>
    <xf numFmtId="0" fontId="23" fillId="4" borderId="1" xfId="1" applyFont="1" applyFill="1" applyBorder="1" applyAlignment="1">
      <alignment wrapText="1"/>
    </xf>
    <xf numFmtId="49" fontId="24" fillId="0" borderId="1" xfId="1" applyNumberFormat="1" applyFont="1" applyBorder="1" applyAlignment="1">
      <alignment horizontal="left" indent="1"/>
    </xf>
    <xf numFmtId="49" fontId="24" fillId="0" borderId="1" xfId="1" applyNumberFormat="1" applyFont="1" applyBorder="1" applyAlignment="1">
      <alignment horizontal="left" wrapText="1" indent="1"/>
    </xf>
    <xf numFmtId="0" fontId="24" fillId="0" borderId="1" xfId="0" applyFont="1" applyBorder="1"/>
    <xf numFmtId="49" fontId="24" fillId="0" borderId="1" xfId="1" applyNumberFormat="1" applyFont="1" applyBorder="1"/>
    <xf numFmtId="49" fontId="9" fillId="5" borderId="1" xfId="1" applyNumberFormat="1" applyFont="1" applyFill="1" applyBorder="1"/>
    <xf numFmtId="0" fontId="9" fillId="5" borderId="1" xfId="1" applyFont="1" applyFill="1" applyBorder="1" applyAlignment="1">
      <alignment horizontal="center"/>
    </xf>
    <xf numFmtId="0" fontId="9" fillId="5" borderId="1" xfId="1" applyFont="1" applyFill="1" applyBorder="1"/>
    <xf numFmtId="4" fontId="12" fillId="5" borderId="1" xfId="1" applyNumberFormat="1" applyFont="1" applyFill="1" applyBorder="1"/>
    <xf numFmtId="0" fontId="24" fillId="0" borderId="1" xfId="1" applyFont="1" applyBorder="1"/>
    <xf numFmtId="49" fontId="24" fillId="0" borderId="1" xfId="1" applyNumberFormat="1" applyFont="1" applyBorder="1" applyAlignment="1">
      <alignment wrapText="1"/>
    </xf>
    <xf numFmtId="0" fontId="24" fillId="0" borderId="1" xfId="1" applyFont="1" applyBorder="1" applyAlignment="1">
      <alignment wrapText="1"/>
    </xf>
    <xf numFmtId="49" fontId="25" fillId="0" borderId="1" xfId="1" applyNumberFormat="1" applyFont="1" applyBorder="1" applyAlignment="1">
      <alignment wrapText="1"/>
    </xf>
    <xf numFmtId="0" fontId="24" fillId="0" borderId="1" xfId="0" applyFont="1" applyBorder="1" applyAlignment="1">
      <alignment wrapText="1"/>
    </xf>
    <xf numFmtId="49" fontId="25" fillId="0" borderId="1" xfId="1" applyNumberFormat="1" applyFont="1" applyBorder="1"/>
    <xf numFmtId="4" fontId="20" fillId="0" borderId="1" xfId="1" applyNumberFormat="1" applyFont="1" applyBorder="1" applyAlignment="1">
      <alignment horizontal="right" readingOrder="1"/>
    </xf>
    <xf numFmtId="1" fontId="7" fillId="3" borderId="1" xfId="1" applyNumberFormat="1" applyFont="1" applyFill="1" applyBorder="1" applyAlignment="1">
      <alignment horizontal="right"/>
    </xf>
    <xf numFmtId="1" fontId="9" fillId="0" borderId="1" xfId="1" applyNumberFormat="1" applyFont="1" applyBorder="1" applyAlignment="1">
      <alignment horizontal="right"/>
    </xf>
    <xf numFmtId="1" fontId="13" fillId="0" borderId="1" xfId="1" applyNumberFormat="1" applyFont="1" applyBorder="1" applyAlignment="1">
      <alignment horizontal="right"/>
    </xf>
    <xf numFmtId="1" fontId="18" fillId="0" borderId="1" xfId="2" applyNumberFormat="1" applyFont="1" applyBorder="1" applyAlignment="1">
      <alignment horizontal="right" wrapText="1" readingOrder="1"/>
    </xf>
    <xf numFmtId="1" fontId="22" fillId="4" borderId="1" xfId="1" applyNumberFormat="1" applyFont="1" applyFill="1" applyBorder="1" applyAlignment="1">
      <alignment horizontal="right"/>
    </xf>
    <xf numFmtId="1" fontId="23" fillId="4" borderId="1" xfId="1" applyNumberFormat="1" applyFont="1" applyFill="1" applyBorder="1" applyAlignment="1">
      <alignment horizontal="right"/>
    </xf>
    <xf numFmtId="1" fontId="24" fillId="0" borderId="1" xfId="0" applyNumberFormat="1" applyFont="1" applyBorder="1" applyAlignment="1">
      <alignment horizontal="right"/>
    </xf>
    <xf numFmtId="1" fontId="24" fillId="0" borderId="1" xfId="0" applyNumberFormat="1" applyFont="1" applyBorder="1" applyAlignment="1">
      <alignment horizontal="right" wrapText="1"/>
    </xf>
    <xf numFmtId="1" fontId="23" fillId="4" borderId="1" xfId="1" applyNumberFormat="1" applyFont="1" applyFill="1" applyBorder="1" applyAlignment="1">
      <alignment horizontal="right" wrapText="1"/>
    </xf>
    <xf numFmtId="1" fontId="24" fillId="0" borderId="1" xfId="1" applyNumberFormat="1" applyFont="1" applyBorder="1" applyAlignment="1">
      <alignment horizontal="right"/>
    </xf>
    <xf numFmtId="1" fontId="24" fillId="0" borderId="1" xfId="1" applyNumberFormat="1" applyFont="1" applyBorder="1" applyAlignment="1">
      <alignment horizontal="right" wrapText="1"/>
    </xf>
    <xf numFmtId="1" fontId="9" fillId="5" borderId="1" xfId="1" applyNumberFormat="1" applyFont="1" applyFill="1" applyBorder="1" applyAlignment="1">
      <alignment horizontal="right"/>
    </xf>
    <xf numFmtId="1" fontId="25" fillId="0" borderId="1" xfId="1" applyNumberFormat="1" applyFont="1" applyBorder="1" applyAlignment="1">
      <alignment horizontal="right" wrapText="1"/>
    </xf>
    <xf numFmtId="1" fontId="25" fillId="0" borderId="1" xfId="1" applyNumberFormat="1" applyFont="1" applyBorder="1" applyAlignment="1">
      <alignment horizontal="right"/>
    </xf>
    <xf numFmtId="1" fontId="7" fillId="2" borderId="1" xfId="1" applyNumberFormat="1" applyFont="1" applyFill="1" applyBorder="1" applyAlignment="1">
      <alignment horizontal="right"/>
    </xf>
    <xf numFmtId="3" fontId="2" fillId="0" borderId="0" xfId="1" applyNumberFormat="1" applyFont="1" applyAlignment="1">
      <alignment readingOrder="1"/>
    </xf>
    <xf numFmtId="3" fontId="3" fillId="0" borderId="0" xfId="1" applyNumberFormat="1" applyFont="1" applyAlignment="1">
      <alignment readingOrder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8" fillId="2" borderId="1" xfId="1" applyNumberFormat="1" applyFont="1" applyFill="1" applyBorder="1"/>
    <xf numFmtId="3" fontId="5" fillId="2" borderId="1" xfId="1" applyNumberFormat="1" applyFont="1" applyFill="1" applyBorder="1"/>
    <xf numFmtId="3" fontId="8" fillId="3" borderId="1" xfId="1" applyNumberFormat="1" applyFont="1" applyFill="1" applyBorder="1"/>
    <xf numFmtId="3" fontId="5" fillId="3" borderId="1" xfId="1" applyNumberFormat="1" applyFont="1" applyFill="1" applyBorder="1"/>
    <xf numFmtId="3" fontId="10" fillId="2" borderId="1" xfId="1" applyNumberFormat="1" applyFont="1" applyFill="1" applyBorder="1"/>
    <xf numFmtId="3" fontId="10" fillId="3" borderId="1" xfId="1" applyNumberFormat="1" applyFont="1" applyFill="1" applyBorder="1"/>
    <xf numFmtId="3" fontId="10" fillId="0" borderId="1" xfId="1" applyNumberFormat="1" applyFont="1" applyBorder="1"/>
    <xf numFmtId="3" fontId="11" fillId="0" borderId="1" xfId="1" applyNumberFormat="1" applyFont="1" applyBorder="1"/>
    <xf numFmtId="3" fontId="15" fillId="2" borderId="1" xfId="2" applyNumberFormat="1" applyFont="1" applyFill="1" applyBorder="1" applyAlignment="1">
      <alignment horizontal="right" wrapText="1" readingOrder="1"/>
    </xf>
    <xf numFmtId="3" fontId="15" fillId="3" borderId="1" xfId="2" applyNumberFormat="1" applyFont="1" applyFill="1" applyBorder="1" applyAlignment="1">
      <alignment horizontal="right" wrapText="1" readingOrder="1"/>
    </xf>
    <xf numFmtId="3" fontId="15" fillId="0" borderId="1" xfId="2" applyNumberFormat="1" applyFont="1" applyBorder="1" applyAlignment="1">
      <alignment horizontal="right" wrapText="1" readingOrder="1"/>
    </xf>
    <xf numFmtId="3" fontId="16" fillId="0" borderId="1" xfId="2" applyNumberFormat="1" applyFont="1" applyBorder="1" applyAlignment="1">
      <alignment horizontal="right" wrapText="1" readingOrder="1"/>
    </xf>
    <xf numFmtId="3" fontId="18" fillId="2" borderId="1" xfId="2" applyNumberFormat="1" applyFont="1" applyFill="1" applyBorder="1" applyAlignment="1">
      <alignment horizontal="right" wrapText="1" readingOrder="1"/>
    </xf>
    <xf numFmtId="3" fontId="18" fillId="3" borderId="1" xfId="2" applyNumberFormat="1" applyFont="1" applyFill="1" applyBorder="1" applyAlignment="1">
      <alignment horizontal="right" wrapText="1" readingOrder="1"/>
    </xf>
    <xf numFmtId="3" fontId="18" fillId="0" borderId="1" xfId="2" applyNumberFormat="1" applyFont="1" applyBorder="1" applyAlignment="1">
      <alignment horizontal="right" wrapText="1" readingOrder="1"/>
    </xf>
    <xf numFmtId="3" fontId="19" fillId="0" borderId="1" xfId="1" applyNumberFormat="1" applyFont="1" applyBorder="1" applyAlignment="1">
      <alignment readingOrder="1"/>
    </xf>
    <xf numFmtId="3" fontId="22" fillId="4" borderId="1" xfId="1" applyNumberFormat="1" applyFont="1" applyFill="1" applyBorder="1"/>
    <xf numFmtId="3" fontId="11" fillId="4" borderId="1" xfId="1" applyNumberFormat="1" applyFont="1" applyFill="1" applyBorder="1"/>
    <xf numFmtId="3" fontId="9" fillId="5" borderId="1" xfId="1" applyNumberFormat="1" applyFont="1" applyFill="1" applyBorder="1"/>
    <xf numFmtId="3" fontId="11" fillId="5" borderId="1" xfId="1" applyNumberFormat="1" applyFont="1" applyFill="1" applyBorder="1"/>
    <xf numFmtId="0" fontId="26" fillId="0" borderId="0" xfId="1" applyFont="1" applyAlignment="1">
      <alignment readingOrder="1"/>
    </xf>
    <xf numFmtId="0" fontId="27" fillId="0" borderId="0" xfId="0" applyFont="1" applyAlignment="1">
      <alignment horizontal="left"/>
    </xf>
    <xf numFmtId="4" fontId="25" fillId="0" borderId="0" xfId="3" applyNumberFormat="1" applyFont="1" applyAlignment="1">
      <alignment horizontal="right"/>
    </xf>
    <xf numFmtId="0" fontId="18" fillId="0" borderId="1" xfId="2" applyNumberFormat="1" applyFont="1" applyFill="1" applyBorder="1" applyAlignment="1">
      <alignment horizontal="left" wrapText="1" readingOrder="1"/>
    </xf>
    <xf numFmtId="0" fontId="18" fillId="0" borderId="1" xfId="2" applyNumberFormat="1" applyFont="1" applyFill="1" applyBorder="1" applyAlignment="1">
      <alignment horizontal="center" wrapText="1" readingOrder="1"/>
    </xf>
    <xf numFmtId="0" fontId="18" fillId="0" borderId="1" xfId="2" applyNumberFormat="1" applyFont="1" applyFill="1" applyBorder="1" applyAlignment="1">
      <alignment vertical="top" wrapText="1" readingOrder="1"/>
    </xf>
  </cellXfs>
  <cellStyles count="4">
    <cellStyle name="Normal" xfId="2"/>
    <cellStyle name="Normální" xfId="0" builtinId="0"/>
    <cellStyle name="Normální 2" xfId="1"/>
    <cellStyle name="normální_skutečnost k 31.12.20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7"/>
  <sheetViews>
    <sheetView tabSelected="1" zoomScaleNormal="100" workbookViewId="0"/>
  </sheetViews>
  <sheetFormatPr defaultRowHeight="12.75" outlineLevelRow="2" outlineLevelCol="1"/>
  <cols>
    <col min="1" max="1" width="4.85546875" style="1" customWidth="1"/>
    <col min="2" max="2" width="62.140625" style="1" customWidth="1"/>
    <col min="3" max="3" width="8" style="2" customWidth="1"/>
    <col min="4" max="4" width="5.7109375" style="2" customWidth="1"/>
    <col min="5" max="5" width="5.5703125" style="2" customWidth="1"/>
    <col min="6" max="6" width="6.85546875" style="2" customWidth="1"/>
    <col min="7" max="7" width="5.7109375" style="2" customWidth="1"/>
    <col min="8" max="8" width="6.85546875" style="2" customWidth="1"/>
    <col min="9" max="9" width="5.5703125" style="2" customWidth="1"/>
    <col min="10" max="10" width="4.7109375" style="2" customWidth="1"/>
    <col min="11" max="11" width="18.28515625" style="1" hidden="1" customWidth="1" outlineLevel="1"/>
    <col min="12" max="12" width="11.28515625" style="69" customWidth="1" collapsed="1"/>
    <col min="13" max="13" width="11.85546875" style="69" customWidth="1"/>
    <col min="14" max="14" width="12.140625" style="69" customWidth="1"/>
    <col min="15" max="15" width="12" style="70" customWidth="1"/>
    <col min="16" max="16" width="11" style="3" customWidth="1"/>
    <col min="17" max="16384" width="9.140625" style="1"/>
  </cols>
  <sheetData>
    <row r="1" spans="1:16" ht="23.25">
      <c r="A1" s="95" t="s">
        <v>0</v>
      </c>
    </row>
    <row r="2" spans="1:16" ht="14.25">
      <c r="A2" s="96"/>
      <c r="P2" s="97" t="s">
        <v>761</v>
      </c>
    </row>
    <row r="3" spans="1:16" ht="141.75">
      <c r="A3" s="4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4" t="s">
        <v>7</v>
      </c>
      <c r="I3" s="5" t="s">
        <v>8</v>
      </c>
      <c r="J3" s="5" t="s">
        <v>9</v>
      </c>
      <c r="K3" s="5" t="s">
        <v>10</v>
      </c>
      <c r="L3" s="71" t="s">
        <v>756</v>
      </c>
      <c r="M3" s="72" t="s">
        <v>757</v>
      </c>
      <c r="N3" s="73" t="s">
        <v>758</v>
      </c>
      <c r="O3" s="74" t="s">
        <v>11</v>
      </c>
      <c r="P3" s="6" t="s">
        <v>760</v>
      </c>
    </row>
    <row r="4" spans="1:16" ht="15">
      <c r="A4" s="7">
        <v>1</v>
      </c>
      <c r="B4" s="7" t="s">
        <v>12</v>
      </c>
      <c r="C4" s="8"/>
      <c r="D4" s="8"/>
      <c r="E4" s="8"/>
      <c r="F4" s="8"/>
      <c r="G4" s="8"/>
      <c r="H4" s="8"/>
      <c r="I4" s="8"/>
      <c r="J4" s="8"/>
      <c r="K4" s="9"/>
      <c r="L4" s="75">
        <f>L5+L25+L218+L226</f>
        <v>18080876</v>
      </c>
      <c r="M4" s="75">
        <f>M5+M25+M218+M226</f>
        <v>20903512</v>
      </c>
      <c r="N4" s="75">
        <f>N5+N25+N218+N226</f>
        <v>21011962</v>
      </c>
      <c r="O4" s="76">
        <f>O5+O25+O218+O226</f>
        <v>108450</v>
      </c>
      <c r="P4" s="10">
        <f>N4/M4*100</f>
        <v>100.51881234119892</v>
      </c>
    </row>
    <row r="5" spans="1:16" ht="15">
      <c r="A5" s="54">
        <f>A4+1</f>
        <v>2</v>
      </c>
      <c r="B5" s="11" t="s">
        <v>13</v>
      </c>
      <c r="C5" s="12"/>
      <c r="D5" s="12"/>
      <c r="E5" s="12"/>
      <c r="F5" s="12"/>
      <c r="G5" s="12"/>
      <c r="H5" s="12"/>
      <c r="I5" s="12"/>
      <c r="J5" s="12"/>
      <c r="K5" s="13"/>
      <c r="L5" s="77">
        <f>L6+L14+L15</f>
        <v>6056686</v>
      </c>
      <c r="M5" s="77">
        <f t="shared" ref="M5:O5" si="0">M6+M14+M15</f>
        <v>6298066</v>
      </c>
      <c r="N5" s="77">
        <f t="shared" si="0"/>
        <v>6394409</v>
      </c>
      <c r="O5" s="78">
        <f t="shared" si="0"/>
        <v>96343</v>
      </c>
      <c r="P5" s="14">
        <f>N5/M5*100</f>
        <v>101.52972356910837</v>
      </c>
    </row>
    <row r="6" spans="1:16" ht="14.25" outlineLevel="1">
      <c r="A6" s="55">
        <f t="shared" ref="A6:A69" si="1">A5+1</f>
        <v>3</v>
      </c>
      <c r="B6" s="15" t="s">
        <v>14</v>
      </c>
      <c r="C6" s="16"/>
      <c r="D6" s="16"/>
      <c r="E6" s="16"/>
      <c r="F6" s="16"/>
      <c r="G6" s="16"/>
      <c r="H6" s="16"/>
      <c r="I6" s="16"/>
      <c r="J6" s="16"/>
      <c r="K6" s="17"/>
      <c r="L6" s="79">
        <f>L7+L11+L12+L13</f>
        <v>6053593</v>
      </c>
      <c r="M6" s="80">
        <f t="shared" ref="M6:O6" si="2">M7+M11+M12+M13</f>
        <v>6265383</v>
      </c>
      <c r="N6" s="81">
        <f t="shared" si="2"/>
        <v>6359943</v>
      </c>
      <c r="O6" s="82">
        <f t="shared" si="2"/>
        <v>94560</v>
      </c>
      <c r="P6" s="18">
        <f>N6/M6*100</f>
        <v>101.50924532466729</v>
      </c>
    </row>
    <row r="7" spans="1:16" ht="14.25" outlineLevel="1">
      <c r="A7" s="56">
        <f t="shared" si="1"/>
        <v>4</v>
      </c>
      <c r="B7" s="19" t="s">
        <v>15</v>
      </c>
      <c r="C7" s="20"/>
      <c r="D7" s="20"/>
      <c r="E7" s="20"/>
      <c r="F7" s="20"/>
      <c r="G7" s="20"/>
      <c r="H7" s="20"/>
      <c r="I7" s="20"/>
      <c r="J7" s="20"/>
      <c r="K7" s="21"/>
      <c r="L7" s="83">
        <f>SUM(L8:L10)</f>
        <v>1593123</v>
      </c>
      <c r="M7" s="84">
        <f t="shared" ref="M7:O7" si="3">SUM(M8:M10)</f>
        <v>1749997</v>
      </c>
      <c r="N7" s="85">
        <f t="shared" si="3"/>
        <v>1786453</v>
      </c>
      <c r="O7" s="86">
        <f t="shared" si="3"/>
        <v>36456</v>
      </c>
      <c r="P7" s="22">
        <f>N7/M7*100</f>
        <v>102.08320357120613</v>
      </c>
    </row>
    <row r="8" spans="1:16" s="28" customFormat="1" ht="14.25" outlineLevel="1">
      <c r="A8" s="57">
        <f t="shared" si="1"/>
        <v>5</v>
      </c>
      <c r="B8" s="24" t="s">
        <v>16</v>
      </c>
      <c r="C8" s="25" t="s">
        <v>17</v>
      </c>
      <c r="D8" s="25" t="s">
        <v>18</v>
      </c>
      <c r="E8" s="25" t="s">
        <v>19</v>
      </c>
      <c r="F8" s="25"/>
      <c r="G8" s="25" t="s">
        <v>20</v>
      </c>
      <c r="H8" s="25"/>
      <c r="I8" s="25" t="s">
        <v>19</v>
      </c>
      <c r="J8" s="25" t="s">
        <v>19</v>
      </c>
      <c r="K8" s="26" t="s">
        <v>19</v>
      </c>
      <c r="L8" s="87">
        <v>1445330</v>
      </c>
      <c r="M8" s="88">
        <v>1561997</v>
      </c>
      <c r="N8" s="89">
        <v>1591156</v>
      </c>
      <c r="O8" s="90">
        <f>N8-M8</f>
        <v>29159</v>
      </c>
      <c r="P8" s="27">
        <f>N8/M8*100</f>
        <v>101.86677695283666</v>
      </c>
    </row>
    <row r="9" spans="1:16" s="28" customFormat="1" ht="14.25" outlineLevel="1">
      <c r="A9" s="57">
        <f t="shared" si="1"/>
        <v>6</v>
      </c>
      <c r="B9" s="24" t="s">
        <v>21</v>
      </c>
      <c r="C9" s="25" t="s">
        <v>17</v>
      </c>
      <c r="D9" s="25" t="s">
        <v>18</v>
      </c>
      <c r="E9" s="25" t="s">
        <v>19</v>
      </c>
      <c r="F9" s="25"/>
      <c r="G9" s="25" t="s">
        <v>22</v>
      </c>
      <c r="H9" s="25"/>
      <c r="I9" s="25" t="s">
        <v>19</v>
      </c>
      <c r="J9" s="25" t="s">
        <v>19</v>
      </c>
      <c r="K9" s="26" t="s">
        <v>19</v>
      </c>
      <c r="L9" s="87">
        <v>33700</v>
      </c>
      <c r="M9" s="88">
        <v>38000</v>
      </c>
      <c r="N9" s="89">
        <v>44657</v>
      </c>
      <c r="O9" s="90">
        <f t="shared" ref="O9:O14" si="4">N9-M9</f>
        <v>6657</v>
      </c>
      <c r="P9" s="27">
        <f t="shared" ref="P9:P14" si="5">N9/M9*100</f>
        <v>117.51842105263157</v>
      </c>
    </row>
    <row r="10" spans="1:16" s="28" customFormat="1" ht="14.25" outlineLevel="1">
      <c r="A10" s="57">
        <f t="shared" si="1"/>
        <v>7</v>
      </c>
      <c r="B10" s="24" t="s">
        <v>23</v>
      </c>
      <c r="C10" s="25" t="s">
        <v>17</v>
      </c>
      <c r="D10" s="25" t="s">
        <v>18</v>
      </c>
      <c r="E10" s="25" t="s">
        <v>19</v>
      </c>
      <c r="F10" s="25"/>
      <c r="G10" s="25" t="s">
        <v>24</v>
      </c>
      <c r="H10" s="25"/>
      <c r="I10" s="25" t="s">
        <v>19</v>
      </c>
      <c r="J10" s="25" t="s">
        <v>19</v>
      </c>
      <c r="K10" s="26" t="s">
        <v>19</v>
      </c>
      <c r="L10" s="87">
        <v>114093</v>
      </c>
      <c r="M10" s="88">
        <v>150000</v>
      </c>
      <c r="N10" s="89">
        <v>150640</v>
      </c>
      <c r="O10" s="90">
        <f t="shared" si="4"/>
        <v>640</v>
      </c>
      <c r="P10" s="27">
        <f t="shared" si="5"/>
        <v>100.42666666666666</v>
      </c>
    </row>
    <row r="11" spans="1:16" s="28" customFormat="1" ht="14.25" outlineLevel="1">
      <c r="A11" s="57">
        <f t="shared" si="1"/>
        <v>8</v>
      </c>
      <c r="B11" s="24" t="s">
        <v>25</v>
      </c>
      <c r="C11" s="25" t="s">
        <v>17</v>
      </c>
      <c r="D11" s="25" t="s">
        <v>18</v>
      </c>
      <c r="E11" s="25" t="s">
        <v>19</v>
      </c>
      <c r="F11" s="25"/>
      <c r="G11" s="25" t="s">
        <v>26</v>
      </c>
      <c r="H11" s="25"/>
      <c r="I11" s="25" t="s">
        <v>19</v>
      </c>
      <c r="J11" s="25" t="s">
        <v>19</v>
      </c>
      <c r="K11" s="26" t="s">
        <v>19</v>
      </c>
      <c r="L11" s="87">
        <v>1403470</v>
      </c>
      <c r="M11" s="88">
        <v>1403003</v>
      </c>
      <c r="N11" s="89">
        <v>1403003</v>
      </c>
      <c r="O11" s="90">
        <f t="shared" si="4"/>
        <v>0</v>
      </c>
      <c r="P11" s="27">
        <f t="shared" si="5"/>
        <v>100</v>
      </c>
    </row>
    <row r="12" spans="1:16" s="28" customFormat="1" ht="14.25" outlineLevel="1">
      <c r="A12" s="57">
        <f t="shared" si="1"/>
        <v>9</v>
      </c>
      <c r="B12" s="24" t="s">
        <v>27</v>
      </c>
      <c r="C12" s="25" t="s">
        <v>17</v>
      </c>
      <c r="D12" s="25" t="s">
        <v>18</v>
      </c>
      <c r="E12" s="25" t="s">
        <v>19</v>
      </c>
      <c r="F12" s="25"/>
      <c r="G12" s="25" t="s">
        <v>28</v>
      </c>
      <c r="H12" s="25"/>
      <c r="I12" s="25" t="s">
        <v>19</v>
      </c>
      <c r="J12" s="25" t="s">
        <v>19</v>
      </c>
      <c r="K12" s="26" t="s">
        <v>19</v>
      </c>
      <c r="L12" s="87">
        <v>10000</v>
      </c>
      <c r="M12" s="88">
        <v>12383</v>
      </c>
      <c r="N12" s="89">
        <v>12383</v>
      </c>
      <c r="O12" s="90">
        <f t="shared" si="4"/>
        <v>0</v>
      </c>
      <c r="P12" s="27">
        <f t="shared" si="5"/>
        <v>100</v>
      </c>
    </row>
    <row r="13" spans="1:16" s="28" customFormat="1" ht="14.45" customHeight="1" outlineLevel="1">
      <c r="A13" s="57">
        <f t="shared" si="1"/>
        <v>10</v>
      </c>
      <c r="B13" s="24" t="s">
        <v>29</v>
      </c>
      <c r="C13" s="25" t="s">
        <v>17</v>
      </c>
      <c r="D13" s="25" t="s">
        <v>18</v>
      </c>
      <c r="E13" s="25" t="s">
        <v>19</v>
      </c>
      <c r="F13" s="25"/>
      <c r="G13" s="25" t="s">
        <v>30</v>
      </c>
      <c r="H13" s="25"/>
      <c r="I13" s="25" t="s">
        <v>19</v>
      </c>
      <c r="J13" s="25" t="s">
        <v>19</v>
      </c>
      <c r="K13" s="26" t="s">
        <v>19</v>
      </c>
      <c r="L13" s="87">
        <v>3047000</v>
      </c>
      <c r="M13" s="88">
        <v>3100000</v>
      </c>
      <c r="N13" s="89">
        <v>3158104</v>
      </c>
      <c r="O13" s="90">
        <f t="shared" si="4"/>
        <v>58104</v>
      </c>
      <c r="P13" s="27">
        <f t="shared" si="5"/>
        <v>101.87432258064517</v>
      </c>
    </row>
    <row r="14" spans="1:16" s="28" customFormat="1" ht="14.45" customHeight="1" outlineLevel="1">
      <c r="A14" s="57">
        <f t="shared" si="1"/>
        <v>11</v>
      </c>
      <c r="B14" s="23" t="s">
        <v>31</v>
      </c>
      <c r="C14" s="25" t="s">
        <v>32</v>
      </c>
      <c r="D14" s="25" t="s">
        <v>33</v>
      </c>
      <c r="E14" s="25" t="s">
        <v>19</v>
      </c>
      <c r="F14" s="25"/>
      <c r="G14" s="25" t="s">
        <v>34</v>
      </c>
      <c r="H14" s="25"/>
      <c r="I14" s="25" t="s">
        <v>19</v>
      </c>
      <c r="J14" s="25" t="s">
        <v>19</v>
      </c>
      <c r="K14" s="26"/>
      <c r="L14" s="87">
        <v>1500</v>
      </c>
      <c r="M14" s="88">
        <v>30617</v>
      </c>
      <c r="N14" s="89">
        <v>32545</v>
      </c>
      <c r="O14" s="90">
        <f t="shared" si="4"/>
        <v>1928</v>
      </c>
      <c r="P14" s="27">
        <f t="shared" si="5"/>
        <v>106.29715517522943</v>
      </c>
    </row>
    <row r="15" spans="1:16" s="28" customFormat="1" ht="14.45" customHeight="1" outlineLevel="1">
      <c r="A15" s="58">
        <f t="shared" si="1"/>
        <v>12</v>
      </c>
      <c r="B15" s="29" t="s">
        <v>35</v>
      </c>
      <c r="C15" s="30"/>
      <c r="D15" s="30"/>
      <c r="E15" s="30"/>
      <c r="F15" s="30"/>
      <c r="G15" s="30"/>
      <c r="H15" s="30"/>
      <c r="I15" s="30"/>
      <c r="J15" s="30"/>
      <c r="K15" s="29"/>
      <c r="L15" s="91">
        <f>SUM(L16:L24)</f>
        <v>1593</v>
      </c>
      <c r="M15" s="91">
        <f>SUM(M16:M24)</f>
        <v>2066</v>
      </c>
      <c r="N15" s="91">
        <f>SUM(N16:N24)</f>
        <v>1921</v>
      </c>
      <c r="O15" s="92">
        <f>SUM(O16:O24)</f>
        <v>-145</v>
      </c>
      <c r="P15" s="31">
        <f>N15/M15*100</f>
        <v>92.98160696999031</v>
      </c>
    </row>
    <row r="16" spans="1:16" s="28" customFormat="1" ht="14.45" customHeight="1" outlineLevel="1">
      <c r="A16" s="57">
        <f t="shared" si="1"/>
        <v>13</v>
      </c>
      <c r="B16" s="32" t="s">
        <v>36</v>
      </c>
      <c r="C16" s="25" t="s">
        <v>17</v>
      </c>
      <c r="D16" s="25" t="s">
        <v>18</v>
      </c>
      <c r="E16" s="25" t="s">
        <v>19</v>
      </c>
      <c r="F16" s="25"/>
      <c r="G16" s="25" t="s">
        <v>37</v>
      </c>
      <c r="H16" s="25"/>
      <c r="I16" s="25" t="s">
        <v>19</v>
      </c>
      <c r="J16" s="25" t="s">
        <v>19</v>
      </c>
      <c r="K16" s="26" t="s">
        <v>19</v>
      </c>
      <c r="L16" s="87">
        <v>0</v>
      </c>
      <c r="M16" s="88">
        <v>10</v>
      </c>
      <c r="N16" s="89">
        <v>9</v>
      </c>
      <c r="O16" s="90">
        <f t="shared" ref="O16:O24" si="6">N16-M16</f>
        <v>-1</v>
      </c>
      <c r="P16" s="27">
        <f t="shared" ref="P16:P24" si="7">N16/M16*100</f>
        <v>90</v>
      </c>
    </row>
    <row r="17" spans="1:16" s="28" customFormat="1" ht="14.45" customHeight="1" outlineLevel="1">
      <c r="A17" s="57">
        <f t="shared" si="1"/>
        <v>14</v>
      </c>
      <c r="B17" s="32" t="s">
        <v>38</v>
      </c>
      <c r="C17" s="25" t="s">
        <v>17</v>
      </c>
      <c r="D17" s="25" t="s">
        <v>39</v>
      </c>
      <c r="E17" s="25" t="s">
        <v>19</v>
      </c>
      <c r="F17" s="25"/>
      <c r="G17" s="25" t="s">
        <v>37</v>
      </c>
      <c r="H17" s="25" t="s">
        <v>40</v>
      </c>
      <c r="I17" s="25" t="s">
        <v>19</v>
      </c>
      <c r="J17" s="25" t="s">
        <v>19</v>
      </c>
      <c r="K17" s="26" t="s">
        <v>19</v>
      </c>
      <c r="L17" s="87">
        <v>1</v>
      </c>
      <c r="M17" s="88">
        <v>1</v>
      </c>
      <c r="N17" s="89">
        <v>0</v>
      </c>
      <c r="O17" s="90">
        <f t="shared" si="6"/>
        <v>-1</v>
      </c>
      <c r="P17" s="27">
        <f t="shared" si="7"/>
        <v>0</v>
      </c>
    </row>
    <row r="18" spans="1:16" s="28" customFormat="1" ht="14.45" customHeight="1" outlineLevel="1">
      <c r="A18" s="57">
        <f t="shared" si="1"/>
        <v>15</v>
      </c>
      <c r="B18" s="32" t="s">
        <v>41</v>
      </c>
      <c r="C18" s="25" t="s">
        <v>17</v>
      </c>
      <c r="D18" s="25" t="s">
        <v>39</v>
      </c>
      <c r="E18" s="25" t="s">
        <v>19</v>
      </c>
      <c r="F18" s="25"/>
      <c r="G18" s="25" t="s">
        <v>37</v>
      </c>
      <c r="H18" s="25"/>
      <c r="I18" s="25" t="s">
        <v>19</v>
      </c>
      <c r="J18" s="25" t="s">
        <v>19</v>
      </c>
      <c r="K18" s="26" t="s">
        <v>19</v>
      </c>
      <c r="L18" s="87">
        <v>72</v>
      </c>
      <c r="M18" s="88">
        <v>72</v>
      </c>
      <c r="N18" s="89">
        <v>45</v>
      </c>
      <c r="O18" s="90">
        <f t="shared" si="6"/>
        <v>-27</v>
      </c>
      <c r="P18" s="27">
        <f t="shared" si="7"/>
        <v>62.5</v>
      </c>
    </row>
    <row r="19" spans="1:16" s="28" customFormat="1" ht="14.45" customHeight="1" outlineLevel="1">
      <c r="A19" s="57">
        <f t="shared" si="1"/>
        <v>16</v>
      </c>
      <c r="B19" s="32" t="s">
        <v>43</v>
      </c>
      <c r="C19" s="25" t="s">
        <v>17</v>
      </c>
      <c r="D19" s="25" t="s">
        <v>44</v>
      </c>
      <c r="E19" s="25" t="s">
        <v>45</v>
      </c>
      <c r="F19" s="25"/>
      <c r="G19" s="25" t="s">
        <v>37</v>
      </c>
      <c r="H19" s="25"/>
      <c r="I19" s="25" t="s">
        <v>19</v>
      </c>
      <c r="J19" s="25" t="s">
        <v>19</v>
      </c>
      <c r="K19" s="26" t="s">
        <v>19</v>
      </c>
      <c r="L19" s="87">
        <v>0</v>
      </c>
      <c r="M19" s="88">
        <v>0</v>
      </c>
      <c r="N19" s="89">
        <v>17</v>
      </c>
      <c r="O19" s="90">
        <f t="shared" si="6"/>
        <v>17</v>
      </c>
      <c r="P19" s="53" t="s">
        <v>759</v>
      </c>
    </row>
    <row r="20" spans="1:16" s="28" customFormat="1" ht="14.45" customHeight="1" outlineLevel="1">
      <c r="A20" s="57">
        <f t="shared" si="1"/>
        <v>17</v>
      </c>
      <c r="B20" s="32" t="s">
        <v>46</v>
      </c>
      <c r="C20" s="25" t="s">
        <v>17</v>
      </c>
      <c r="D20" s="25" t="s">
        <v>47</v>
      </c>
      <c r="E20" s="25" t="s">
        <v>19</v>
      </c>
      <c r="F20" s="25"/>
      <c r="G20" s="25" t="s">
        <v>37</v>
      </c>
      <c r="H20" s="25"/>
      <c r="I20" s="25" t="s">
        <v>19</v>
      </c>
      <c r="J20" s="25" t="s">
        <v>19</v>
      </c>
      <c r="K20" s="26" t="s">
        <v>19</v>
      </c>
      <c r="L20" s="87">
        <v>0</v>
      </c>
      <c r="M20" s="88">
        <v>63</v>
      </c>
      <c r="N20" s="89">
        <v>114</v>
      </c>
      <c r="O20" s="90">
        <f t="shared" si="6"/>
        <v>51</v>
      </c>
      <c r="P20" s="27">
        <f t="shared" si="7"/>
        <v>180.95238095238096</v>
      </c>
    </row>
    <row r="21" spans="1:16" s="28" customFormat="1" ht="14.45" customHeight="1" outlineLevel="1">
      <c r="A21" s="57">
        <f t="shared" si="1"/>
        <v>18</v>
      </c>
      <c r="B21" s="32" t="s">
        <v>48</v>
      </c>
      <c r="C21" s="25" t="s">
        <v>17</v>
      </c>
      <c r="D21" s="25" t="s">
        <v>49</v>
      </c>
      <c r="E21" s="25" t="s">
        <v>19</v>
      </c>
      <c r="F21" s="25"/>
      <c r="G21" s="25" t="s">
        <v>37</v>
      </c>
      <c r="H21" s="25"/>
      <c r="I21" s="25" t="s">
        <v>19</v>
      </c>
      <c r="J21" s="25" t="s">
        <v>19</v>
      </c>
      <c r="K21" s="26" t="s">
        <v>19</v>
      </c>
      <c r="L21" s="87">
        <v>180</v>
      </c>
      <c r="M21" s="88">
        <v>180</v>
      </c>
      <c r="N21" s="89">
        <v>148</v>
      </c>
      <c r="O21" s="90">
        <f t="shared" si="6"/>
        <v>-32</v>
      </c>
      <c r="P21" s="27">
        <f t="shared" si="7"/>
        <v>82.222222222222214</v>
      </c>
    </row>
    <row r="22" spans="1:16" s="28" customFormat="1" ht="14.45" customHeight="1" outlineLevel="1">
      <c r="A22" s="57">
        <f t="shared" si="1"/>
        <v>19</v>
      </c>
      <c r="B22" s="32" t="s">
        <v>50</v>
      </c>
      <c r="C22" s="25" t="s">
        <v>17</v>
      </c>
      <c r="D22" s="25" t="s">
        <v>51</v>
      </c>
      <c r="E22" s="25" t="s">
        <v>19</v>
      </c>
      <c r="F22" s="25"/>
      <c r="G22" s="25" t="s">
        <v>37</v>
      </c>
      <c r="H22" s="25"/>
      <c r="I22" s="25" t="s">
        <v>19</v>
      </c>
      <c r="J22" s="25" t="s">
        <v>19</v>
      </c>
      <c r="K22" s="26" t="s">
        <v>19</v>
      </c>
      <c r="L22" s="87">
        <v>700</v>
      </c>
      <c r="M22" s="88">
        <v>1100</v>
      </c>
      <c r="N22" s="89">
        <v>1117</v>
      </c>
      <c r="O22" s="90">
        <f t="shared" si="6"/>
        <v>17</v>
      </c>
      <c r="P22" s="27">
        <f t="shared" si="7"/>
        <v>101.54545454545453</v>
      </c>
    </row>
    <row r="23" spans="1:16" s="28" customFormat="1" ht="14.45" customHeight="1" outlineLevel="1">
      <c r="A23" s="57">
        <f t="shared" si="1"/>
        <v>20</v>
      </c>
      <c r="B23" s="32" t="s">
        <v>52</v>
      </c>
      <c r="C23" s="25" t="s">
        <v>17</v>
      </c>
      <c r="D23" s="25" t="s">
        <v>33</v>
      </c>
      <c r="E23" s="25" t="s">
        <v>19</v>
      </c>
      <c r="F23" s="25"/>
      <c r="G23" s="25" t="s">
        <v>37</v>
      </c>
      <c r="H23" s="25"/>
      <c r="I23" s="25" t="s">
        <v>19</v>
      </c>
      <c r="J23" s="25" t="s">
        <v>19</v>
      </c>
      <c r="K23" s="26" t="s">
        <v>19</v>
      </c>
      <c r="L23" s="87">
        <v>500</v>
      </c>
      <c r="M23" s="88">
        <v>500</v>
      </c>
      <c r="N23" s="89">
        <v>319</v>
      </c>
      <c r="O23" s="90">
        <f t="shared" si="6"/>
        <v>-181</v>
      </c>
      <c r="P23" s="27">
        <f t="shared" si="7"/>
        <v>63.800000000000004</v>
      </c>
    </row>
    <row r="24" spans="1:16" s="28" customFormat="1" ht="14.45" customHeight="1" outlineLevel="1">
      <c r="A24" s="57">
        <f t="shared" si="1"/>
        <v>21</v>
      </c>
      <c r="B24" s="32" t="s">
        <v>53</v>
      </c>
      <c r="C24" s="25" t="s">
        <v>17</v>
      </c>
      <c r="D24" s="25" t="s">
        <v>54</v>
      </c>
      <c r="E24" s="25" t="s">
        <v>19</v>
      </c>
      <c r="F24" s="25"/>
      <c r="G24" s="25" t="s">
        <v>37</v>
      </c>
      <c r="H24" s="25"/>
      <c r="I24" s="25" t="s">
        <v>19</v>
      </c>
      <c r="J24" s="25" t="s">
        <v>19</v>
      </c>
      <c r="K24" s="26" t="s">
        <v>19</v>
      </c>
      <c r="L24" s="87">
        <v>140</v>
      </c>
      <c r="M24" s="88">
        <v>140</v>
      </c>
      <c r="N24" s="89">
        <v>152</v>
      </c>
      <c r="O24" s="90">
        <f t="shared" si="6"/>
        <v>12</v>
      </c>
      <c r="P24" s="27">
        <f t="shared" si="7"/>
        <v>108.57142857142857</v>
      </c>
    </row>
    <row r="25" spans="1:16" s="28" customFormat="1" ht="14.45" customHeight="1">
      <c r="A25" s="54">
        <f t="shared" si="1"/>
        <v>22</v>
      </c>
      <c r="B25" s="11" t="s">
        <v>57</v>
      </c>
      <c r="C25" s="12"/>
      <c r="D25" s="12"/>
      <c r="E25" s="12"/>
      <c r="F25" s="12"/>
      <c r="G25" s="12"/>
      <c r="H25" s="12"/>
      <c r="I25" s="12"/>
      <c r="J25" s="12"/>
      <c r="K25" s="13"/>
      <c r="L25" s="77">
        <f>L26+L35+L38+L46+L48+L58+L67+L68+L69+L98+L108+L109+L161+L164+L175+L180+L209+L214+L215+L216+L217</f>
        <v>477395</v>
      </c>
      <c r="M25" s="77">
        <f>M26+M35+M38+M46+M48+M58+M67+M68+M69+M98+M108+M109+M161+M164+M175+M180+M209+M214+M215+M216+M217</f>
        <v>710304</v>
      </c>
      <c r="N25" s="77">
        <f>N26+N35+N38+N46+N48+N58+N67+N68+N69+N98+N108+N109+N161+N164+N175+N180+N209+N214+N215+N216+N217</f>
        <v>730244</v>
      </c>
      <c r="O25" s="78">
        <f>O26+O35+O38+O46+O48+O58+O67+O68+O69+O98+O108+O109+O161+O164+O175+O180+O209+O214+O215+O216+O217</f>
        <v>19940</v>
      </c>
      <c r="P25" s="14">
        <f>N25/M25*100</f>
        <v>102.80724872730549</v>
      </c>
    </row>
    <row r="26" spans="1:16" s="28" customFormat="1" ht="14.45" customHeight="1" outlineLevel="1">
      <c r="A26" s="58">
        <f t="shared" si="1"/>
        <v>23</v>
      </c>
      <c r="B26" s="29" t="s">
        <v>58</v>
      </c>
      <c r="C26" s="30"/>
      <c r="D26" s="30"/>
      <c r="E26" s="30"/>
      <c r="F26" s="30"/>
      <c r="G26" s="30"/>
      <c r="H26" s="30"/>
      <c r="I26" s="30"/>
      <c r="J26" s="30"/>
      <c r="K26" s="29"/>
      <c r="L26" s="91">
        <f>SUM(L27:L34)</f>
        <v>818</v>
      </c>
      <c r="M26" s="91">
        <f>SUM(M27:M34)</f>
        <v>767</v>
      </c>
      <c r="N26" s="91">
        <f>SUM(N27:N34)</f>
        <v>754</v>
      </c>
      <c r="O26" s="92">
        <f>SUM(O27:O34)</f>
        <v>-13</v>
      </c>
      <c r="P26" s="31">
        <f>N26/M26*100</f>
        <v>98.305084745762713</v>
      </c>
    </row>
    <row r="27" spans="1:16" s="28" customFormat="1" ht="14.45" customHeight="1" outlineLevel="2">
      <c r="A27" s="57">
        <f t="shared" si="1"/>
        <v>24</v>
      </c>
      <c r="B27" s="32" t="s">
        <v>59</v>
      </c>
      <c r="C27" s="25" t="s">
        <v>17</v>
      </c>
      <c r="D27" s="25" t="s">
        <v>60</v>
      </c>
      <c r="E27" s="25" t="s">
        <v>19</v>
      </c>
      <c r="F27" s="25" t="s">
        <v>61</v>
      </c>
      <c r="G27" s="25" t="s">
        <v>62</v>
      </c>
      <c r="H27" s="25" t="s">
        <v>63</v>
      </c>
      <c r="I27" s="25" t="s">
        <v>19</v>
      </c>
      <c r="J27" s="25" t="s">
        <v>19</v>
      </c>
      <c r="K27" s="26" t="s">
        <v>19</v>
      </c>
      <c r="L27" s="87">
        <v>160</v>
      </c>
      <c r="M27" s="88">
        <v>160</v>
      </c>
      <c r="N27" s="89">
        <v>101</v>
      </c>
      <c r="O27" s="90">
        <f t="shared" ref="O27:O34" si="8">N27-M27</f>
        <v>-59</v>
      </c>
      <c r="P27" s="27">
        <f t="shared" ref="P27:P31" si="9">N27/M27*100</f>
        <v>63.125</v>
      </c>
    </row>
    <row r="28" spans="1:16" s="28" customFormat="1" ht="14.45" customHeight="1" outlineLevel="2">
      <c r="A28" s="57">
        <f t="shared" si="1"/>
        <v>25</v>
      </c>
      <c r="B28" s="32" t="s">
        <v>64</v>
      </c>
      <c r="C28" s="25" t="s">
        <v>17</v>
      </c>
      <c r="D28" s="25" t="s">
        <v>65</v>
      </c>
      <c r="E28" s="25" t="s">
        <v>19</v>
      </c>
      <c r="F28" s="25" t="s">
        <v>66</v>
      </c>
      <c r="G28" s="25" t="s">
        <v>62</v>
      </c>
      <c r="H28" s="25"/>
      <c r="I28" s="25" t="s">
        <v>19</v>
      </c>
      <c r="J28" s="25" t="s">
        <v>19</v>
      </c>
      <c r="K28" s="26" t="s">
        <v>19</v>
      </c>
      <c r="L28" s="87">
        <v>50</v>
      </c>
      <c r="M28" s="88">
        <v>50</v>
      </c>
      <c r="N28" s="89">
        <v>22</v>
      </c>
      <c r="O28" s="90">
        <f t="shared" si="8"/>
        <v>-28</v>
      </c>
      <c r="P28" s="27">
        <f t="shared" si="9"/>
        <v>44</v>
      </c>
    </row>
    <row r="29" spans="1:16" s="28" customFormat="1" ht="14.45" customHeight="1" outlineLevel="2">
      <c r="A29" s="57">
        <f t="shared" si="1"/>
        <v>26</v>
      </c>
      <c r="B29" s="32" t="s">
        <v>67</v>
      </c>
      <c r="C29" s="25" t="s">
        <v>17</v>
      </c>
      <c r="D29" s="25" t="s">
        <v>39</v>
      </c>
      <c r="E29" s="25" t="s">
        <v>19</v>
      </c>
      <c r="F29" s="25" t="s">
        <v>66</v>
      </c>
      <c r="G29" s="25" t="s">
        <v>62</v>
      </c>
      <c r="H29" s="25"/>
      <c r="I29" s="25" t="s">
        <v>19</v>
      </c>
      <c r="J29" s="25" t="s">
        <v>19</v>
      </c>
      <c r="K29" s="26" t="s">
        <v>19</v>
      </c>
      <c r="L29" s="87">
        <v>70</v>
      </c>
      <c r="M29" s="88">
        <v>70</v>
      </c>
      <c r="N29" s="89">
        <v>77</v>
      </c>
      <c r="O29" s="90">
        <f t="shared" si="8"/>
        <v>7</v>
      </c>
      <c r="P29" s="27">
        <f t="shared" si="9"/>
        <v>110.00000000000001</v>
      </c>
    </row>
    <row r="30" spans="1:16" s="28" customFormat="1" ht="28.5" outlineLevel="2">
      <c r="A30" s="57">
        <f t="shared" si="1"/>
        <v>27</v>
      </c>
      <c r="B30" s="32" t="s">
        <v>68</v>
      </c>
      <c r="C30" s="25" t="s">
        <v>17</v>
      </c>
      <c r="D30" s="25" t="s">
        <v>69</v>
      </c>
      <c r="E30" s="25" t="s">
        <v>70</v>
      </c>
      <c r="F30" s="25" t="s">
        <v>71</v>
      </c>
      <c r="G30" s="25" t="s">
        <v>62</v>
      </c>
      <c r="H30" s="25" t="s">
        <v>72</v>
      </c>
      <c r="I30" s="25" t="s">
        <v>19</v>
      </c>
      <c r="J30" s="25" t="s">
        <v>19</v>
      </c>
      <c r="K30" s="26"/>
      <c r="L30" s="87">
        <v>538</v>
      </c>
      <c r="M30" s="88">
        <v>486</v>
      </c>
      <c r="N30" s="89">
        <v>485</v>
      </c>
      <c r="O30" s="90">
        <f t="shared" si="8"/>
        <v>-1</v>
      </c>
      <c r="P30" s="27">
        <f t="shared" si="9"/>
        <v>99.794238683127574</v>
      </c>
    </row>
    <row r="31" spans="1:16" s="28" customFormat="1" ht="14.45" customHeight="1" outlineLevel="2">
      <c r="A31" s="57">
        <f t="shared" si="1"/>
        <v>28</v>
      </c>
      <c r="B31" s="32" t="s">
        <v>73</v>
      </c>
      <c r="C31" s="25" t="s">
        <v>17</v>
      </c>
      <c r="D31" s="25" t="s">
        <v>69</v>
      </c>
      <c r="E31" s="25" t="s">
        <v>45</v>
      </c>
      <c r="F31" s="25" t="s">
        <v>66</v>
      </c>
      <c r="G31" s="25" t="s">
        <v>62</v>
      </c>
      <c r="H31" s="25"/>
      <c r="I31" s="25" t="s">
        <v>19</v>
      </c>
      <c r="J31" s="25" t="s">
        <v>19</v>
      </c>
      <c r="K31" s="26"/>
      <c r="L31" s="87">
        <v>0</v>
      </c>
      <c r="M31" s="88">
        <v>1</v>
      </c>
      <c r="N31" s="89">
        <v>1</v>
      </c>
      <c r="O31" s="90">
        <f t="shared" si="8"/>
        <v>0</v>
      </c>
      <c r="P31" s="27">
        <f t="shared" si="9"/>
        <v>100</v>
      </c>
    </row>
    <row r="32" spans="1:16" s="28" customFormat="1" ht="14.45" customHeight="1" outlineLevel="2">
      <c r="A32" s="57">
        <f t="shared" si="1"/>
        <v>29</v>
      </c>
      <c r="B32" s="32" t="s">
        <v>74</v>
      </c>
      <c r="C32" s="25" t="s">
        <v>17</v>
      </c>
      <c r="D32" s="25" t="s">
        <v>75</v>
      </c>
      <c r="E32" s="25" t="s">
        <v>19</v>
      </c>
      <c r="F32" s="25" t="s">
        <v>76</v>
      </c>
      <c r="G32" s="25" t="s">
        <v>62</v>
      </c>
      <c r="H32" s="25"/>
      <c r="I32" s="25" t="s">
        <v>19</v>
      </c>
      <c r="J32" s="25" t="s">
        <v>19</v>
      </c>
      <c r="K32" s="26"/>
      <c r="L32" s="87">
        <v>0</v>
      </c>
      <c r="M32" s="88">
        <v>0</v>
      </c>
      <c r="N32" s="89">
        <v>64</v>
      </c>
      <c r="O32" s="90">
        <f t="shared" si="8"/>
        <v>64</v>
      </c>
      <c r="P32" s="53" t="s">
        <v>759</v>
      </c>
    </row>
    <row r="33" spans="1:16" s="28" customFormat="1" ht="14.45" customHeight="1" outlineLevel="2">
      <c r="A33" s="57">
        <f t="shared" si="1"/>
        <v>30</v>
      </c>
      <c r="B33" s="32" t="s">
        <v>77</v>
      </c>
      <c r="C33" s="25" t="s">
        <v>17</v>
      </c>
      <c r="D33" s="25" t="s">
        <v>33</v>
      </c>
      <c r="E33" s="25" t="s">
        <v>19</v>
      </c>
      <c r="F33" s="25" t="s">
        <v>66</v>
      </c>
      <c r="G33" s="25" t="s">
        <v>62</v>
      </c>
      <c r="H33" s="25"/>
      <c r="I33" s="25" t="s">
        <v>19</v>
      </c>
      <c r="J33" s="25" t="s">
        <v>19</v>
      </c>
      <c r="K33" s="26" t="s">
        <v>19</v>
      </c>
      <c r="L33" s="87">
        <v>0</v>
      </c>
      <c r="M33" s="88">
        <v>0</v>
      </c>
      <c r="N33" s="89">
        <v>2</v>
      </c>
      <c r="O33" s="90">
        <f t="shared" si="8"/>
        <v>2</v>
      </c>
      <c r="P33" s="53" t="s">
        <v>759</v>
      </c>
    </row>
    <row r="34" spans="1:16" s="28" customFormat="1" ht="14.45" customHeight="1" outlineLevel="2">
      <c r="A34" s="57">
        <f t="shared" si="1"/>
        <v>31</v>
      </c>
      <c r="B34" s="32" t="s">
        <v>78</v>
      </c>
      <c r="C34" s="25" t="s">
        <v>17</v>
      </c>
      <c r="D34" s="25" t="s">
        <v>54</v>
      </c>
      <c r="E34" s="25" t="s">
        <v>19</v>
      </c>
      <c r="F34" s="25" t="s">
        <v>66</v>
      </c>
      <c r="G34" s="25" t="s">
        <v>62</v>
      </c>
      <c r="H34" s="25"/>
      <c r="I34" s="25" t="s">
        <v>19</v>
      </c>
      <c r="J34" s="25" t="s">
        <v>19</v>
      </c>
      <c r="K34" s="26"/>
      <c r="L34" s="87">
        <v>0</v>
      </c>
      <c r="M34" s="88">
        <v>0</v>
      </c>
      <c r="N34" s="89">
        <v>2</v>
      </c>
      <c r="O34" s="90">
        <f t="shared" si="8"/>
        <v>2</v>
      </c>
      <c r="P34" s="53" t="s">
        <v>759</v>
      </c>
    </row>
    <row r="35" spans="1:16" s="28" customFormat="1" ht="14.45" customHeight="1" outlineLevel="1">
      <c r="A35" s="59">
        <f t="shared" si="1"/>
        <v>32</v>
      </c>
      <c r="B35" s="33" t="s">
        <v>79</v>
      </c>
      <c r="C35" s="34"/>
      <c r="D35" s="34"/>
      <c r="E35" s="34"/>
      <c r="F35" s="34"/>
      <c r="G35" s="34"/>
      <c r="H35" s="34"/>
      <c r="I35" s="34"/>
      <c r="J35" s="34"/>
      <c r="K35" s="35"/>
      <c r="L35" s="91">
        <f>SUM(L36:L37)</f>
        <v>59</v>
      </c>
      <c r="M35" s="91">
        <f t="shared" ref="M35:O35" si="10">SUM(M36:M37)</f>
        <v>1841</v>
      </c>
      <c r="N35" s="91">
        <f t="shared" si="10"/>
        <v>1967</v>
      </c>
      <c r="O35" s="92">
        <f t="shared" si="10"/>
        <v>126</v>
      </c>
      <c r="P35" s="31">
        <f>N35/M35*100</f>
        <v>106.84410646387832</v>
      </c>
    </row>
    <row r="36" spans="1:16" s="28" customFormat="1" ht="14.45" customHeight="1" outlineLevel="2">
      <c r="A36" s="57">
        <f t="shared" si="1"/>
        <v>33</v>
      </c>
      <c r="B36" s="32" t="s">
        <v>80</v>
      </c>
      <c r="C36" s="25" t="s">
        <v>17</v>
      </c>
      <c r="D36" s="25" t="s">
        <v>69</v>
      </c>
      <c r="E36" s="25" t="s">
        <v>19</v>
      </c>
      <c r="F36" s="25" t="s">
        <v>81</v>
      </c>
      <c r="G36" s="25" t="s">
        <v>82</v>
      </c>
      <c r="H36" s="25"/>
      <c r="I36" s="25" t="s">
        <v>19</v>
      </c>
      <c r="J36" s="25" t="s">
        <v>19</v>
      </c>
      <c r="K36" s="26" t="s">
        <v>19</v>
      </c>
      <c r="L36" s="87">
        <v>0</v>
      </c>
      <c r="M36" s="88">
        <v>1258</v>
      </c>
      <c r="N36" s="89">
        <v>1379</v>
      </c>
      <c r="O36" s="90">
        <f t="shared" ref="O36:O37" si="11">N36-M36</f>
        <v>121</v>
      </c>
      <c r="P36" s="27">
        <f t="shared" ref="P36:P37" si="12">N36/M36*100</f>
        <v>109.61844197138315</v>
      </c>
    </row>
    <row r="37" spans="1:16" s="28" customFormat="1" ht="14.45" customHeight="1" outlineLevel="2">
      <c r="A37" s="57">
        <f t="shared" si="1"/>
        <v>34</v>
      </c>
      <c r="B37" s="32" t="s">
        <v>83</v>
      </c>
      <c r="C37" s="25" t="s">
        <v>17</v>
      </c>
      <c r="D37" s="25" t="s">
        <v>69</v>
      </c>
      <c r="E37" s="25" t="s">
        <v>70</v>
      </c>
      <c r="F37" s="25" t="s">
        <v>71</v>
      </c>
      <c r="G37" s="25" t="s">
        <v>82</v>
      </c>
      <c r="H37" s="25" t="s">
        <v>72</v>
      </c>
      <c r="I37" s="25" t="s">
        <v>19</v>
      </c>
      <c r="J37" s="25" t="s">
        <v>19</v>
      </c>
      <c r="K37" s="26"/>
      <c r="L37" s="87">
        <v>59</v>
      </c>
      <c r="M37" s="88">
        <v>583</v>
      </c>
      <c r="N37" s="89">
        <v>588</v>
      </c>
      <c r="O37" s="90">
        <f t="shared" si="11"/>
        <v>5</v>
      </c>
      <c r="P37" s="27">
        <f t="shared" si="12"/>
        <v>100.85763293310464</v>
      </c>
    </row>
    <row r="38" spans="1:16" s="28" customFormat="1" ht="14.45" customHeight="1" outlineLevel="1">
      <c r="A38" s="59">
        <f t="shared" si="1"/>
        <v>35</v>
      </c>
      <c r="B38" s="33" t="s">
        <v>84</v>
      </c>
      <c r="C38" s="34"/>
      <c r="D38" s="34"/>
      <c r="E38" s="34"/>
      <c r="F38" s="34"/>
      <c r="G38" s="34"/>
      <c r="H38" s="34"/>
      <c r="I38" s="34"/>
      <c r="J38" s="34"/>
      <c r="K38" s="35"/>
      <c r="L38" s="91">
        <f>SUM(L39:L45)</f>
        <v>338844</v>
      </c>
      <c r="M38" s="91">
        <f>SUM(M39:M45)</f>
        <v>353791</v>
      </c>
      <c r="N38" s="91">
        <f>SUM(N39:N45)</f>
        <v>353791</v>
      </c>
      <c r="O38" s="92">
        <f>SUM(O39:O45)</f>
        <v>0</v>
      </c>
      <c r="P38" s="31">
        <f>N38/M38*100</f>
        <v>100</v>
      </c>
    </row>
    <row r="39" spans="1:16" s="28" customFormat="1" ht="14.45" customHeight="1" outlineLevel="2">
      <c r="A39" s="57">
        <f t="shared" si="1"/>
        <v>36</v>
      </c>
      <c r="B39" s="32" t="s">
        <v>85</v>
      </c>
      <c r="C39" s="25" t="s">
        <v>17</v>
      </c>
      <c r="D39" s="25" t="s">
        <v>65</v>
      </c>
      <c r="E39" s="25" t="s">
        <v>86</v>
      </c>
      <c r="F39" s="25" t="s">
        <v>71</v>
      </c>
      <c r="G39" s="25" t="s">
        <v>87</v>
      </c>
      <c r="H39" s="25"/>
      <c r="I39" s="25" t="s">
        <v>19</v>
      </c>
      <c r="J39" s="25" t="s">
        <v>19</v>
      </c>
      <c r="K39" s="26" t="s">
        <v>19</v>
      </c>
      <c r="L39" s="87">
        <v>17604</v>
      </c>
      <c r="M39" s="88">
        <v>17808</v>
      </c>
      <c r="N39" s="89">
        <v>17808</v>
      </c>
      <c r="O39" s="90">
        <f t="shared" ref="O39:O45" si="13">N39-M39</f>
        <v>0</v>
      </c>
      <c r="P39" s="27">
        <f t="shared" ref="P39:P45" si="14">N39/M39*100</f>
        <v>100</v>
      </c>
    </row>
    <row r="40" spans="1:16" s="28" customFormat="1" ht="14.45" customHeight="1" outlineLevel="2">
      <c r="A40" s="57">
        <f t="shared" si="1"/>
        <v>37</v>
      </c>
      <c r="B40" s="32" t="s">
        <v>88</v>
      </c>
      <c r="C40" s="25" t="s">
        <v>17</v>
      </c>
      <c r="D40" s="25" t="s">
        <v>69</v>
      </c>
      <c r="E40" s="25" t="s">
        <v>19</v>
      </c>
      <c r="F40" s="25" t="s">
        <v>81</v>
      </c>
      <c r="G40" s="25" t="s">
        <v>87</v>
      </c>
      <c r="H40" s="25"/>
      <c r="I40" s="25" t="s">
        <v>19</v>
      </c>
      <c r="J40" s="25" t="s">
        <v>19</v>
      </c>
      <c r="K40" s="26" t="s">
        <v>19</v>
      </c>
      <c r="L40" s="87">
        <v>4842</v>
      </c>
      <c r="M40" s="88">
        <v>2587</v>
      </c>
      <c r="N40" s="89">
        <v>2587</v>
      </c>
      <c r="O40" s="90">
        <f t="shared" si="13"/>
        <v>0</v>
      </c>
      <c r="P40" s="27">
        <f t="shared" si="14"/>
        <v>100</v>
      </c>
    </row>
    <row r="41" spans="1:16" s="28" customFormat="1" ht="14.45" customHeight="1" outlineLevel="2">
      <c r="A41" s="57">
        <f t="shared" si="1"/>
        <v>38</v>
      </c>
      <c r="B41" s="32" t="s">
        <v>89</v>
      </c>
      <c r="C41" s="25" t="s">
        <v>17</v>
      </c>
      <c r="D41" s="25" t="s">
        <v>47</v>
      </c>
      <c r="E41" s="25" t="s">
        <v>19</v>
      </c>
      <c r="F41" s="25" t="s">
        <v>90</v>
      </c>
      <c r="G41" s="25" t="s">
        <v>87</v>
      </c>
      <c r="H41" s="25"/>
      <c r="I41" s="25" t="s">
        <v>19</v>
      </c>
      <c r="J41" s="25" t="s">
        <v>19</v>
      </c>
      <c r="K41" s="26" t="s">
        <v>19</v>
      </c>
      <c r="L41" s="87">
        <v>71527</v>
      </c>
      <c r="M41" s="88">
        <v>75333</v>
      </c>
      <c r="N41" s="89">
        <v>75333</v>
      </c>
      <c r="O41" s="90">
        <f t="shared" si="13"/>
        <v>0</v>
      </c>
      <c r="P41" s="27">
        <f t="shared" si="14"/>
        <v>100</v>
      </c>
    </row>
    <row r="42" spans="1:16" s="28" customFormat="1" ht="14.45" customHeight="1" outlineLevel="2">
      <c r="A42" s="57">
        <f t="shared" si="1"/>
        <v>39</v>
      </c>
      <c r="B42" s="32" t="s">
        <v>91</v>
      </c>
      <c r="C42" s="25" t="s">
        <v>17</v>
      </c>
      <c r="D42" s="25" t="s">
        <v>92</v>
      </c>
      <c r="E42" s="25" t="s">
        <v>19</v>
      </c>
      <c r="F42" s="25" t="s">
        <v>93</v>
      </c>
      <c r="G42" s="25" t="s">
        <v>87</v>
      </c>
      <c r="H42" s="25"/>
      <c r="I42" s="25" t="s">
        <v>19</v>
      </c>
      <c r="J42" s="25" t="s">
        <v>19</v>
      </c>
      <c r="K42" s="26"/>
      <c r="L42" s="87">
        <v>6004</v>
      </c>
      <c r="M42" s="88">
        <v>8205</v>
      </c>
      <c r="N42" s="89">
        <v>8205</v>
      </c>
      <c r="O42" s="90">
        <f t="shared" si="13"/>
        <v>0</v>
      </c>
      <c r="P42" s="27">
        <f t="shared" si="14"/>
        <v>100</v>
      </c>
    </row>
    <row r="43" spans="1:16" s="28" customFormat="1" ht="14.45" customHeight="1" outlineLevel="2">
      <c r="A43" s="57">
        <f t="shared" si="1"/>
        <v>40</v>
      </c>
      <c r="B43" s="32" t="s">
        <v>94</v>
      </c>
      <c r="C43" s="25" t="s">
        <v>17</v>
      </c>
      <c r="D43" s="25" t="s">
        <v>95</v>
      </c>
      <c r="E43" s="25" t="s">
        <v>19</v>
      </c>
      <c r="F43" s="25" t="s">
        <v>96</v>
      </c>
      <c r="G43" s="25" t="s">
        <v>87</v>
      </c>
      <c r="H43" s="25"/>
      <c r="I43" s="25" t="s">
        <v>19</v>
      </c>
      <c r="J43" s="25" t="s">
        <v>19</v>
      </c>
      <c r="K43" s="26" t="s">
        <v>19</v>
      </c>
      <c r="L43" s="87">
        <v>26790</v>
      </c>
      <c r="M43" s="88">
        <v>33587</v>
      </c>
      <c r="N43" s="89">
        <v>33587</v>
      </c>
      <c r="O43" s="90">
        <f t="shared" si="13"/>
        <v>0</v>
      </c>
      <c r="P43" s="27">
        <f t="shared" si="14"/>
        <v>100</v>
      </c>
    </row>
    <row r="44" spans="1:16" s="28" customFormat="1" ht="14.45" customHeight="1" outlineLevel="2">
      <c r="A44" s="57">
        <f t="shared" si="1"/>
        <v>41</v>
      </c>
      <c r="B44" s="32" t="s">
        <v>97</v>
      </c>
      <c r="C44" s="25" t="s">
        <v>17</v>
      </c>
      <c r="D44" s="25" t="s">
        <v>49</v>
      </c>
      <c r="E44" s="25" t="s">
        <v>19</v>
      </c>
      <c r="F44" s="25" t="s">
        <v>98</v>
      </c>
      <c r="G44" s="25" t="s">
        <v>87</v>
      </c>
      <c r="H44" s="25"/>
      <c r="I44" s="25" t="s">
        <v>19</v>
      </c>
      <c r="J44" s="25" t="s">
        <v>19</v>
      </c>
      <c r="K44" s="26" t="s">
        <v>19</v>
      </c>
      <c r="L44" s="87">
        <v>9865</v>
      </c>
      <c r="M44" s="88">
        <v>10047</v>
      </c>
      <c r="N44" s="89">
        <v>10047</v>
      </c>
      <c r="O44" s="90">
        <f t="shared" si="13"/>
        <v>0</v>
      </c>
      <c r="P44" s="27">
        <f t="shared" si="14"/>
        <v>100</v>
      </c>
    </row>
    <row r="45" spans="1:16" s="28" customFormat="1" ht="14.45" customHeight="1" outlineLevel="2">
      <c r="A45" s="57">
        <f t="shared" si="1"/>
        <v>42</v>
      </c>
      <c r="B45" s="32" t="s">
        <v>99</v>
      </c>
      <c r="C45" s="25" t="s">
        <v>17</v>
      </c>
      <c r="D45" s="25" t="s">
        <v>51</v>
      </c>
      <c r="E45" s="25" t="s">
        <v>19</v>
      </c>
      <c r="F45" s="25" t="s">
        <v>100</v>
      </c>
      <c r="G45" s="25" t="s">
        <v>87</v>
      </c>
      <c r="H45" s="25"/>
      <c r="I45" s="25" t="s">
        <v>19</v>
      </c>
      <c r="J45" s="25" t="s">
        <v>19</v>
      </c>
      <c r="K45" s="26" t="s">
        <v>19</v>
      </c>
      <c r="L45" s="87">
        <v>202212</v>
      </c>
      <c r="M45" s="88">
        <v>206224</v>
      </c>
      <c r="N45" s="89">
        <v>206224</v>
      </c>
      <c r="O45" s="90">
        <f t="shared" si="13"/>
        <v>0</v>
      </c>
      <c r="P45" s="27">
        <f t="shared" si="14"/>
        <v>100</v>
      </c>
    </row>
    <row r="46" spans="1:16" s="28" customFormat="1" ht="14.45" customHeight="1" outlineLevel="1">
      <c r="A46" s="59">
        <f t="shared" si="1"/>
        <v>43</v>
      </c>
      <c r="B46" s="33" t="s">
        <v>101</v>
      </c>
      <c r="C46" s="34"/>
      <c r="D46" s="34"/>
      <c r="E46" s="34"/>
      <c r="F46" s="34"/>
      <c r="G46" s="34"/>
      <c r="H46" s="34"/>
      <c r="I46" s="34"/>
      <c r="J46" s="34"/>
      <c r="K46" s="35"/>
      <c r="L46" s="91">
        <f>SUM(L47:L47)</f>
        <v>0</v>
      </c>
      <c r="M46" s="91">
        <f>SUM(M47:M47)</f>
        <v>1</v>
      </c>
      <c r="N46" s="91">
        <f>SUM(N47:N47)</f>
        <v>1</v>
      </c>
      <c r="O46" s="92">
        <f>SUM(O47:O47)</f>
        <v>0</v>
      </c>
      <c r="P46" s="31">
        <f>N46/M46*100</f>
        <v>100</v>
      </c>
    </row>
    <row r="47" spans="1:16" s="28" customFormat="1" ht="14.45" customHeight="1" outlineLevel="2">
      <c r="A47" s="57">
        <f t="shared" si="1"/>
        <v>44</v>
      </c>
      <c r="B47" s="32" t="s">
        <v>102</v>
      </c>
      <c r="C47" s="25" t="s">
        <v>17</v>
      </c>
      <c r="D47" s="25" t="s">
        <v>47</v>
      </c>
      <c r="E47" s="25" t="s">
        <v>19</v>
      </c>
      <c r="F47" s="25" t="s">
        <v>103</v>
      </c>
      <c r="G47" s="25" t="s">
        <v>104</v>
      </c>
      <c r="H47" s="25"/>
      <c r="I47" s="25" t="s">
        <v>19</v>
      </c>
      <c r="J47" s="25" t="s">
        <v>19</v>
      </c>
      <c r="K47" s="26"/>
      <c r="L47" s="87">
        <v>0</v>
      </c>
      <c r="M47" s="88">
        <v>1</v>
      </c>
      <c r="N47" s="89">
        <v>1</v>
      </c>
      <c r="O47" s="90">
        <f t="shared" ref="O47" si="15">N47-M47</f>
        <v>0</v>
      </c>
      <c r="P47" s="27">
        <f t="shared" ref="P47" si="16">N47/M47*100</f>
        <v>100</v>
      </c>
    </row>
    <row r="48" spans="1:16" s="28" customFormat="1" ht="14.45" customHeight="1" outlineLevel="1">
      <c r="A48" s="58">
        <f t="shared" si="1"/>
        <v>45</v>
      </c>
      <c r="B48" s="29" t="s">
        <v>106</v>
      </c>
      <c r="C48" s="30"/>
      <c r="D48" s="30"/>
      <c r="E48" s="30"/>
      <c r="F48" s="30"/>
      <c r="G48" s="30"/>
      <c r="H48" s="30"/>
      <c r="I48" s="30"/>
      <c r="J48" s="30"/>
      <c r="K48" s="29"/>
      <c r="L48" s="91">
        <f>SUM(L49:L57)</f>
        <v>66324</v>
      </c>
      <c r="M48" s="91">
        <f t="shared" ref="M48:O48" si="17">SUM(M49:M57)</f>
        <v>102736</v>
      </c>
      <c r="N48" s="91">
        <f t="shared" si="17"/>
        <v>103896</v>
      </c>
      <c r="O48" s="92">
        <f t="shared" si="17"/>
        <v>1160</v>
      </c>
      <c r="P48" s="31">
        <f>N48/M48*100</f>
        <v>101.1291076156362</v>
      </c>
    </row>
    <row r="49" spans="1:16" s="28" customFormat="1" ht="14.45" customHeight="1" outlineLevel="2">
      <c r="A49" s="57">
        <f t="shared" si="1"/>
        <v>46</v>
      </c>
      <c r="B49" s="32" t="s">
        <v>107</v>
      </c>
      <c r="C49" s="25" t="s">
        <v>17</v>
      </c>
      <c r="D49" s="25" t="s">
        <v>69</v>
      </c>
      <c r="E49" s="25" t="s">
        <v>19</v>
      </c>
      <c r="F49" s="25" t="s">
        <v>100</v>
      </c>
      <c r="G49" s="25" t="s">
        <v>108</v>
      </c>
      <c r="H49" s="25"/>
      <c r="I49" s="25" t="s">
        <v>19</v>
      </c>
      <c r="J49" s="25" t="s">
        <v>19</v>
      </c>
      <c r="K49" s="26"/>
      <c r="L49" s="87">
        <v>0</v>
      </c>
      <c r="M49" s="88">
        <v>1</v>
      </c>
      <c r="N49" s="89">
        <v>1</v>
      </c>
      <c r="O49" s="90">
        <f t="shared" ref="O49:O50" si="18">N49-M49</f>
        <v>0</v>
      </c>
      <c r="P49" s="27">
        <f t="shared" ref="P49:P50" si="19">N49/M49*100</f>
        <v>100</v>
      </c>
    </row>
    <row r="50" spans="1:16" s="28" customFormat="1" ht="14.45" customHeight="1" outlineLevel="2">
      <c r="A50" s="57">
        <f t="shared" si="1"/>
        <v>47</v>
      </c>
      <c r="B50" s="32" t="s">
        <v>107</v>
      </c>
      <c r="C50" s="25" t="s">
        <v>17</v>
      </c>
      <c r="D50" s="25" t="s">
        <v>69</v>
      </c>
      <c r="E50" s="25" t="s">
        <v>45</v>
      </c>
      <c r="F50" s="25" t="s">
        <v>109</v>
      </c>
      <c r="G50" s="25" t="s">
        <v>108</v>
      </c>
      <c r="H50" s="25"/>
      <c r="I50" s="25" t="s">
        <v>19</v>
      </c>
      <c r="J50" s="25" t="s">
        <v>19</v>
      </c>
      <c r="K50" s="26"/>
      <c r="L50" s="87">
        <v>0</v>
      </c>
      <c r="M50" s="88">
        <v>13</v>
      </c>
      <c r="N50" s="89">
        <v>13</v>
      </c>
      <c r="O50" s="90">
        <f t="shared" si="18"/>
        <v>0</v>
      </c>
      <c r="P50" s="27">
        <f t="shared" si="19"/>
        <v>100</v>
      </c>
    </row>
    <row r="51" spans="1:16" s="28" customFormat="1" ht="14.45" customHeight="1" outlineLevel="2">
      <c r="A51" s="60">
        <f t="shared" si="1"/>
        <v>48</v>
      </c>
      <c r="B51" s="36" t="s">
        <v>110</v>
      </c>
      <c r="C51" s="25" t="s">
        <v>17</v>
      </c>
      <c r="D51" s="25" t="s">
        <v>69</v>
      </c>
      <c r="E51" s="25" t="s">
        <v>70</v>
      </c>
      <c r="F51" s="25" t="s">
        <v>71</v>
      </c>
      <c r="G51" s="25" t="s">
        <v>108</v>
      </c>
      <c r="H51" s="25"/>
      <c r="I51" s="25" t="s">
        <v>19</v>
      </c>
      <c r="J51" s="25" t="s">
        <v>19</v>
      </c>
      <c r="K51" s="26" t="s">
        <v>19</v>
      </c>
      <c r="L51" s="87">
        <v>38</v>
      </c>
      <c r="M51" s="88">
        <v>36</v>
      </c>
      <c r="N51" s="89">
        <v>35</v>
      </c>
      <c r="O51" s="90">
        <f>N51-M51</f>
        <v>-1</v>
      </c>
      <c r="P51" s="27">
        <f>N51/M51*100</f>
        <v>97.222222222222214</v>
      </c>
    </row>
    <row r="52" spans="1:16" s="28" customFormat="1" ht="14.45" customHeight="1" outlineLevel="2">
      <c r="A52" s="57">
        <f t="shared" si="1"/>
        <v>49</v>
      </c>
      <c r="B52" s="32" t="s">
        <v>111</v>
      </c>
      <c r="C52" s="25" t="s">
        <v>17</v>
      </c>
      <c r="D52" s="25" t="s">
        <v>69</v>
      </c>
      <c r="E52" s="25" t="s">
        <v>70</v>
      </c>
      <c r="F52" s="25" t="s">
        <v>71</v>
      </c>
      <c r="G52" s="25" t="s">
        <v>108</v>
      </c>
      <c r="H52" s="25" t="s">
        <v>72</v>
      </c>
      <c r="I52" s="25" t="s">
        <v>19</v>
      </c>
      <c r="J52" s="25" t="s">
        <v>19</v>
      </c>
      <c r="K52" s="26"/>
      <c r="L52" s="87">
        <v>3464</v>
      </c>
      <c r="M52" s="88">
        <v>3680</v>
      </c>
      <c r="N52" s="89">
        <v>3656</v>
      </c>
      <c r="O52" s="90">
        <f>N52-M52</f>
        <v>-24</v>
      </c>
      <c r="P52" s="27">
        <f>N52/M52*100</f>
        <v>99.34782608695653</v>
      </c>
    </row>
    <row r="53" spans="1:16" s="28" customFormat="1" ht="14.45" customHeight="1" outlineLevel="2">
      <c r="A53" s="57">
        <f t="shared" si="1"/>
        <v>50</v>
      </c>
      <c r="B53" s="32" t="s">
        <v>112</v>
      </c>
      <c r="C53" s="25" t="s">
        <v>17</v>
      </c>
      <c r="D53" s="25" t="s">
        <v>65</v>
      </c>
      <c r="E53" s="25" t="s">
        <v>19</v>
      </c>
      <c r="F53" s="25" t="s">
        <v>113</v>
      </c>
      <c r="G53" s="25" t="s">
        <v>114</v>
      </c>
      <c r="H53" s="25"/>
      <c r="I53" s="25" t="s">
        <v>19</v>
      </c>
      <c r="J53" s="25" t="s">
        <v>19</v>
      </c>
      <c r="K53" s="26" t="s">
        <v>19</v>
      </c>
      <c r="L53" s="87">
        <v>20</v>
      </c>
      <c r="M53" s="88">
        <v>20</v>
      </c>
      <c r="N53" s="89">
        <v>21</v>
      </c>
      <c r="O53" s="90">
        <f t="shared" ref="O53:O57" si="20">N53-M53</f>
        <v>1</v>
      </c>
      <c r="P53" s="27">
        <f t="shared" ref="P53:P57" si="21">N53/M53*100</f>
        <v>105</v>
      </c>
    </row>
    <row r="54" spans="1:16" s="28" customFormat="1" ht="14.45" customHeight="1" outlineLevel="2">
      <c r="A54" s="57">
        <f t="shared" si="1"/>
        <v>51</v>
      </c>
      <c r="B54" s="32" t="s">
        <v>115</v>
      </c>
      <c r="C54" s="25" t="s">
        <v>17</v>
      </c>
      <c r="D54" s="25" t="s">
        <v>69</v>
      </c>
      <c r="E54" s="25" t="s">
        <v>19</v>
      </c>
      <c r="F54" s="25" t="s">
        <v>116</v>
      </c>
      <c r="G54" s="25" t="s">
        <v>114</v>
      </c>
      <c r="H54" s="25"/>
      <c r="I54" s="25" t="s">
        <v>19</v>
      </c>
      <c r="J54" s="25" t="s">
        <v>19</v>
      </c>
      <c r="K54" s="26" t="s">
        <v>19</v>
      </c>
      <c r="L54" s="87">
        <v>1200</v>
      </c>
      <c r="M54" s="88">
        <v>884</v>
      </c>
      <c r="N54" s="89">
        <v>883</v>
      </c>
      <c r="O54" s="90">
        <f t="shared" si="20"/>
        <v>-1</v>
      </c>
      <c r="P54" s="27">
        <f t="shared" si="21"/>
        <v>99.886877828054295</v>
      </c>
    </row>
    <row r="55" spans="1:16" s="28" customFormat="1" ht="28.5" outlineLevel="2">
      <c r="A55" s="57">
        <f t="shared" si="1"/>
        <v>52</v>
      </c>
      <c r="B55" s="32" t="s">
        <v>117</v>
      </c>
      <c r="C55" s="25" t="s">
        <v>17</v>
      </c>
      <c r="D55" s="25" t="s">
        <v>69</v>
      </c>
      <c r="E55" s="25" t="s">
        <v>70</v>
      </c>
      <c r="F55" s="25" t="s">
        <v>71</v>
      </c>
      <c r="G55" s="25" t="s">
        <v>114</v>
      </c>
      <c r="H55" s="25" t="s">
        <v>72</v>
      </c>
      <c r="I55" s="25" t="s">
        <v>19</v>
      </c>
      <c r="J55" s="25" t="s">
        <v>19</v>
      </c>
      <c r="K55" s="26"/>
      <c r="L55" s="87">
        <v>1584</v>
      </c>
      <c r="M55" s="88">
        <v>1584</v>
      </c>
      <c r="N55" s="89">
        <v>1584</v>
      </c>
      <c r="O55" s="90">
        <f t="shared" si="20"/>
        <v>0</v>
      </c>
      <c r="P55" s="27">
        <f t="shared" si="21"/>
        <v>100</v>
      </c>
    </row>
    <row r="56" spans="1:16" s="28" customFormat="1" ht="14.45" customHeight="1" outlineLevel="2">
      <c r="A56" s="57">
        <f t="shared" si="1"/>
        <v>53</v>
      </c>
      <c r="B56" s="32" t="s">
        <v>764</v>
      </c>
      <c r="C56" s="25" t="s">
        <v>17</v>
      </c>
      <c r="D56" s="25" t="s">
        <v>51</v>
      </c>
      <c r="E56" s="25" t="s">
        <v>19</v>
      </c>
      <c r="F56" s="25" t="s">
        <v>118</v>
      </c>
      <c r="G56" s="25" t="s">
        <v>119</v>
      </c>
      <c r="H56" s="25"/>
      <c r="I56" s="25" t="s">
        <v>19</v>
      </c>
      <c r="J56" s="25" t="s">
        <v>19</v>
      </c>
      <c r="K56" s="26"/>
      <c r="L56" s="87">
        <v>60000</v>
      </c>
      <c r="M56" s="88">
        <v>96500</v>
      </c>
      <c r="N56" s="89">
        <v>97685</v>
      </c>
      <c r="O56" s="90">
        <f t="shared" si="20"/>
        <v>1185</v>
      </c>
      <c r="P56" s="27">
        <f t="shared" si="21"/>
        <v>101.2279792746114</v>
      </c>
    </row>
    <row r="57" spans="1:16" s="28" customFormat="1" ht="14.45" customHeight="1" outlineLevel="2">
      <c r="A57" s="57">
        <f t="shared" si="1"/>
        <v>54</v>
      </c>
      <c r="B57" s="32" t="s">
        <v>120</v>
      </c>
      <c r="C57" s="25" t="s">
        <v>17</v>
      </c>
      <c r="D57" s="25" t="s">
        <v>69</v>
      </c>
      <c r="E57" s="25" t="s">
        <v>19</v>
      </c>
      <c r="F57" s="25" t="s">
        <v>116</v>
      </c>
      <c r="G57" s="25" t="s">
        <v>121</v>
      </c>
      <c r="H57" s="25"/>
      <c r="I57" s="25" t="s">
        <v>19</v>
      </c>
      <c r="J57" s="25" t="s">
        <v>19</v>
      </c>
      <c r="K57" s="26" t="s">
        <v>19</v>
      </c>
      <c r="L57" s="87">
        <v>18</v>
      </c>
      <c r="M57" s="88">
        <v>18</v>
      </c>
      <c r="N57" s="89">
        <v>18</v>
      </c>
      <c r="O57" s="90">
        <f t="shared" si="20"/>
        <v>0</v>
      </c>
      <c r="P57" s="27">
        <f t="shared" si="21"/>
        <v>100</v>
      </c>
    </row>
    <row r="58" spans="1:16" s="28" customFormat="1" ht="14.45" customHeight="1" outlineLevel="1">
      <c r="A58" s="58">
        <f t="shared" si="1"/>
        <v>55</v>
      </c>
      <c r="B58" s="29" t="s">
        <v>122</v>
      </c>
      <c r="C58" s="30"/>
      <c r="D58" s="30"/>
      <c r="E58" s="30"/>
      <c r="F58" s="30"/>
      <c r="G58" s="30"/>
      <c r="H58" s="30"/>
      <c r="I58" s="30"/>
      <c r="J58" s="30"/>
      <c r="K58" s="29"/>
      <c r="L58" s="91">
        <f>SUM(L59:L66)</f>
        <v>4310</v>
      </c>
      <c r="M58" s="91">
        <f t="shared" ref="M58:O58" si="22">SUM(M59:M66)</f>
        <v>17878</v>
      </c>
      <c r="N58" s="91">
        <f t="shared" si="22"/>
        <v>18636</v>
      </c>
      <c r="O58" s="92">
        <f t="shared" si="22"/>
        <v>758</v>
      </c>
      <c r="P58" s="31">
        <f>N58/M58*100</f>
        <v>104.23984785770219</v>
      </c>
    </row>
    <row r="59" spans="1:16" s="28" customFormat="1" ht="14.45" customHeight="1" outlineLevel="2">
      <c r="A59" s="57">
        <f t="shared" si="1"/>
        <v>56</v>
      </c>
      <c r="B59" s="32" t="s">
        <v>123</v>
      </c>
      <c r="C59" s="25" t="s">
        <v>124</v>
      </c>
      <c r="D59" s="25" t="s">
        <v>60</v>
      </c>
      <c r="E59" s="25" t="s">
        <v>19</v>
      </c>
      <c r="F59" s="25" t="s">
        <v>125</v>
      </c>
      <c r="G59" s="25" t="s">
        <v>126</v>
      </c>
      <c r="H59" s="25"/>
      <c r="I59" s="25" t="s">
        <v>19</v>
      </c>
      <c r="J59" s="25" t="s">
        <v>19</v>
      </c>
      <c r="K59" s="26" t="s">
        <v>19</v>
      </c>
      <c r="L59" s="87">
        <v>100</v>
      </c>
      <c r="M59" s="88">
        <v>100</v>
      </c>
      <c r="N59" s="89">
        <v>327</v>
      </c>
      <c r="O59" s="90">
        <f t="shared" ref="O59:O68" si="23">N59-M59</f>
        <v>227</v>
      </c>
      <c r="P59" s="27">
        <f t="shared" ref="P59:P68" si="24">N59/M59*100</f>
        <v>327</v>
      </c>
    </row>
    <row r="60" spans="1:16" s="28" customFormat="1" ht="14.45" customHeight="1" outlineLevel="2">
      <c r="A60" s="57">
        <f t="shared" si="1"/>
        <v>57</v>
      </c>
      <c r="B60" s="32" t="s">
        <v>127</v>
      </c>
      <c r="C60" s="25" t="s">
        <v>17</v>
      </c>
      <c r="D60" s="25" t="s">
        <v>18</v>
      </c>
      <c r="E60" s="25" t="s">
        <v>19</v>
      </c>
      <c r="F60" s="25" t="s">
        <v>125</v>
      </c>
      <c r="G60" s="25" t="s">
        <v>126</v>
      </c>
      <c r="H60" s="25"/>
      <c r="I60" s="25" t="s">
        <v>19</v>
      </c>
      <c r="J60" s="25" t="s">
        <v>19</v>
      </c>
      <c r="K60" s="26" t="s">
        <v>19</v>
      </c>
      <c r="L60" s="87">
        <v>2000</v>
      </c>
      <c r="M60" s="88">
        <v>12000</v>
      </c>
      <c r="N60" s="89">
        <v>11684</v>
      </c>
      <c r="O60" s="90">
        <f t="shared" si="23"/>
        <v>-316</v>
      </c>
      <c r="P60" s="27">
        <f t="shared" si="24"/>
        <v>97.366666666666674</v>
      </c>
    </row>
    <row r="61" spans="1:16" s="28" customFormat="1" ht="14.45" customHeight="1" outlineLevel="2">
      <c r="A61" s="60">
        <f t="shared" si="1"/>
        <v>58</v>
      </c>
      <c r="B61" s="36" t="s">
        <v>128</v>
      </c>
      <c r="C61" s="25" t="s">
        <v>129</v>
      </c>
      <c r="D61" s="25" t="s">
        <v>75</v>
      </c>
      <c r="E61" s="25" t="s">
        <v>19</v>
      </c>
      <c r="F61" s="25" t="s">
        <v>125</v>
      </c>
      <c r="G61" s="25" t="s">
        <v>126</v>
      </c>
      <c r="H61" s="25"/>
      <c r="I61" s="25" t="s">
        <v>19</v>
      </c>
      <c r="J61" s="25" t="s">
        <v>19</v>
      </c>
      <c r="K61" s="26"/>
      <c r="L61" s="87">
        <v>100</v>
      </c>
      <c r="M61" s="88">
        <v>1450</v>
      </c>
      <c r="N61" s="89">
        <v>1726</v>
      </c>
      <c r="O61" s="90">
        <f t="shared" si="23"/>
        <v>276</v>
      </c>
      <c r="P61" s="27">
        <f t="shared" si="24"/>
        <v>119.0344827586207</v>
      </c>
    </row>
    <row r="62" spans="1:16" s="28" customFormat="1" ht="28.5" outlineLevel="2">
      <c r="A62" s="61">
        <f t="shared" si="1"/>
        <v>59</v>
      </c>
      <c r="B62" s="37" t="s">
        <v>130</v>
      </c>
      <c r="C62" s="25" t="s">
        <v>131</v>
      </c>
      <c r="D62" s="25" t="s">
        <v>33</v>
      </c>
      <c r="E62" s="25" t="s">
        <v>19</v>
      </c>
      <c r="F62" s="25" t="s">
        <v>125</v>
      </c>
      <c r="G62" s="25" t="s">
        <v>126</v>
      </c>
      <c r="H62" s="25"/>
      <c r="I62" s="25" t="s">
        <v>19</v>
      </c>
      <c r="J62" s="25" t="s">
        <v>19</v>
      </c>
      <c r="K62" s="26"/>
      <c r="L62" s="87">
        <v>88</v>
      </c>
      <c r="M62" s="88">
        <v>88</v>
      </c>
      <c r="N62" s="89">
        <v>481</v>
      </c>
      <c r="O62" s="90">
        <f t="shared" si="23"/>
        <v>393</v>
      </c>
      <c r="P62" s="27">
        <f t="shared" si="24"/>
        <v>546.59090909090912</v>
      </c>
    </row>
    <row r="63" spans="1:16" s="28" customFormat="1" ht="28.5" outlineLevel="2">
      <c r="A63" s="61">
        <f t="shared" si="1"/>
        <v>60</v>
      </c>
      <c r="B63" s="37" t="s">
        <v>130</v>
      </c>
      <c r="C63" s="25" t="s">
        <v>32</v>
      </c>
      <c r="D63" s="25" t="s">
        <v>33</v>
      </c>
      <c r="E63" s="25" t="s">
        <v>19</v>
      </c>
      <c r="F63" s="25" t="s">
        <v>125</v>
      </c>
      <c r="G63" s="25" t="s">
        <v>126</v>
      </c>
      <c r="H63" s="25"/>
      <c r="I63" s="25" t="s">
        <v>19</v>
      </c>
      <c r="J63" s="25" t="s">
        <v>19</v>
      </c>
      <c r="K63" s="26"/>
      <c r="L63" s="87">
        <v>2</v>
      </c>
      <c r="M63" s="88">
        <v>220</v>
      </c>
      <c r="N63" s="89">
        <v>288</v>
      </c>
      <c r="O63" s="90">
        <f t="shared" si="23"/>
        <v>68</v>
      </c>
      <c r="P63" s="27">
        <f t="shared" si="24"/>
        <v>130.90909090909091</v>
      </c>
    </row>
    <row r="64" spans="1:16" s="28" customFormat="1" ht="14.45" customHeight="1" outlineLevel="2">
      <c r="A64" s="57">
        <f t="shared" si="1"/>
        <v>61</v>
      </c>
      <c r="B64" s="32" t="s">
        <v>132</v>
      </c>
      <c r="C64" s="25" t="s">
        <v>133</v>
      </c>
      <c r="D64" s="25" t="s">
        <v>134</v>
      </c>
      <c r="E64" s="25" t="s">
        <v>19</v>
      </c>
      <c r="F64" s="25" t="s">
        <v>125</v>
      </c>
      <c r="G64" s="25" t="s">
        <v>126</v>
      </c>
      <c r="H64" s="25"/>
      <c r="I64" s="25" t="s">
        <v>19</v>
      </c>
      <c r="J64" s="25" t="s">
        <v>19</v>
      </c>
      <c r="K64" s="26"/>
      <c r="L64" s="87">
        <v>2000</v>
      </c>
      <c r="M64" s="88">
        <v>4000</v>
      </c>
      <c r="N64" s="89">
        <v>4096</v>
      </c>
      <c r="O64" s="90">
        <f t="shared" si="23"/>
        <v>96</v>
      </c>
      <c r="P64" s="27">
        <f t="shared" si="24"/>
        <v>102.4</v>
      </c>
    </row>
    <row r="65" spans="1:16" s="28" customFormat="1" ht="14.45" customHeight="1" outlineLevel="2">
      <c r="A65" s="57">
        <f t="shared" si="1"/>
        <v>62</v>
      </c>
      <c r="B65" s="32" t="s">
        <v>135</v>
      </c>
      <c r="C65" s="25" t="s">
        <v>55</v>
      </c>
      <c r="D65" s="25" t="s">
        <v>56</v>
      </c>
      <c r="E65" s="25" t="s">
        <v>19</v>
      </c>
      <c r="F65" s="25" t="s">
        <v>125</v>
      </c>
      <c r="G65" s="25" t="s">
        <v>126</v>
      </c>
      <c r="H65" s="25"/>
      <c r="I65" s="25" t="s">
        <v>19</v>
      </c>
      <c r="J65" s="25" t="s">
        <v>19</v>
      </c>
      <c r="K65" s="26" t="s">
        <v>19</v>
      </c>
      <c r="L65" s="87">
        <v>10</v>
      </c>
      <c r="M65" s="88">
        <v>10</v>
      </c>
      <c r="N65" s="89">
        <v>31</v>
      </c>
      <c r="O65" s="90">
        <f t="shared" si="23"/>
        <v>21</v>
      </c>
      <c r="P65" s="27">
        <f t="shared" si="24"/>
        <v>310</v>
      </c>
    </row>
    <row r="66" spans="1:16" s="28" customFormat="1" ht="14.45" customHeight="1" outlineLevel="2">
      <c r="A66" s="60">
        <f t="shared" si="1"/>
        <v>63</v>
      </c>
      <c r="B66" s="36" t="s">
        <v>136</v>
      </c>
      <c r="C66" s="25" t="s">
        <v>137</v>
      </c>
      <c r="D66" s="25" t="s">
        <v>56</v>
      </c>
      <c r="E66" s="25" t="s">
        <v>19</v>
      </c>
      <c r="F66" s="25" t="s">
        <v>125</v>
      </c>
      <c r="G66" s="25" t="s">
        <v>126</v>
      </c>
      <c r="H66" s="25"/>
      <c r="I66" s="25" t="s">
        <v>19</v>
      </c>
      <c r="J66" s="25" t="s">
        <v>19</v>
      </c>
      <c r="K66" s="26" t="s">
        <v>19</v>
      </c>
      <c r="L66" s="87">
        <v>10</v>
      </c>
      <c r="M66" s="88">
        <v>10</v>
      </c>
      <c r="N66" s="89">
        <v>3</v>
      </c>
      <c r="O66" s="90">
        <f t="shared" si="23"/>
        <v>-7</v>
      </c>
      <c r="P66" s="27">
        <f t="shared" si="24"/>
        <v>30</v>
      </c>
    </row>
    <row r="67" spans="1:16" s="28" customFormat="1" ht="14.45" customHeight="1" outlineLevel="1">
      <c r="A67" s="57">
        <f t="shared" si="1"/>
        <v>64</v>
      </c>
      <c r="B67" s="23" t="s">
        <v>138</v>
      </c>
      <c r="C67" s="25" t="s">
        <v>17</v>
      </c>
      <c r="D67" s="25" t="s">
        <v>18</v>
      </c>
      <c r="E67" s="25" t="s">
        <v>19</v>
      </c>
      <c r="F67" s="25" t="s">
        <v>125</v>
      </c>
      <c r="G67" s="25" t="s">
        <v>76</v>
      </c>
      <c r="H67" s="25"/>
      <c r="I67" s="25" t="s">
        <v>19</v>
      </c>
      <c r="J67" s="25" t="s">
        <v>19</v>
      </c>
      <c r="K67" s="26" t="s">
        <v>19</v>
      </c>
      <c r="L67" s="87">
        <v>0</v>
      </c>
      <c r="M67" s="88">
        <v>90</v>
      </c>
      <c r="N67" s="89">
        <v>186</v>
      </c>
      <c r="O67" s="90">
        <f t="shared" si="23"/>
        <v>96</v>
      </c>
      <c r="P67" s="27">
        <f t="shared" si="24"/>
        <v>206.66666666666669</v>
      </c>
    </row>
    <row r="68" spans="1:16" s="28" customFormat="1" ht="14.45" customHeight="1" outlineLevel="1">
      <c r="A68" s="57">
        <f t="shared" si="1"/>
        <v>65</v>
      </c>
      <c r="B68" s="23" t="s">
        <v>138</v>
      </c>
      <c r="C68" s="25" t="s">
        <v>139</v>
      </c>
      <c r="D68" s="25" t="s">
        <v>75</v>
      </c>
      <c r="E68" s="25" t="s">
        <v>19</v>
      </c>
      <c r="F68" s="25" t="s">
        <v>125</v>
      </c>
      <c r="G68" s="25" t="s">
        <v>76</v>
      </c>
      <c r="H68" s="25"/>
      <c r="I68" s="25" t="s">
        <v>19</v>
      </c>
      <c r="J68" s="25" t="s">
        <v>19</v>
      </c>
      <c r="K68" s="26" t="s">
        <v>19</v>
      </c>
      <c r="L68" s="87">
        <v>0</v>
      </c>
      <c r="M68" s="88">
        <v>1</v>
      </c>
      <c r="N68" s="89">
        <v>1</v>
      </c>
      <c r="O68" s="90">
        <f t="shared" si="23"/>
        <v>0</v>
      </c>
      <c r="P68" s="27">
        <f t="shared" si="24"/>
        <v>100</v>
      </c>
    </row>
    <row r="69" spans="1:16" s="28" customFormat="1" ht="14.45" customHeight="1" outlineLevel="1">
      <c r="A69" s="58">
        <f t="shared" si="1"/>
        <v>66</v>
      </c>
      <c r="B69" s="29" t="s">
        <v>140</v>
      </c>
      <c r="C69" s="30"/>
      <c r="D69" s="30"/>
      <c r="E69" s="30"/>
      <c r="F69" s="30"/>
      <c r="G69" s="30"/>
      <c r="H69" s="30"/>
      <c r="I69" s="30"/>
      <c r="J69" s="30"/>
      <c r="K69" s="29"/>
      <c r="L69" s="91">
        <f>SUM(L70:L97)</f>
        <v>4520</v>
      </c>
      <c r="M69" s="91">
        <f t="shared" ref="M69:O69" si="25">SUM(M70:M97)</f>
        <v>19005</v>
      </c>
      <c r="N69" s="91">
        <f t="shared" si="25"/>
        <v>20899</v>
      </c>
      <c r="O69" s="92">
        <f t="shared" si="25"/>
        <v>1894</v>
      </c>
      <c r="P69" s="31">
        <f>N69/M69*100</f>
        <v>109.96579847408576</v>
      </c>
    </row>
    <row r="70" spans="1:16" s="28" customFormat="1" ht="14.45" customHeight="1" outlineLevel="2">
      <c r="A70" s="57">
        <f t="shared" ref="A70:A133" si="26">A69+1</f>
        <v>67</v>
      </c>
      <c r="B70" s="32" t="s">
        <v>141</v>
      </c>
      <c r="C70" s="25" t="s">
        <v>17</v>
      </c>
      <c r="D70" s="25" t="s">
        <v>142</v>
      </c>
      <c r="E70" s="25" t="s">
        <v>19</v>
      </c>
      <c r="F70" s="25" t="s">
        <v>66</v>
      </c>
      <c r="G70" s="25" t="s">
        <v>143</v>
      </c>
      <c r="H70" s="25"/>
      <c r="I70" s="25" t="s">
        <v>19</v>
      </c>
      <c r="J70" s="25" t="s">
        <v>19</v>
      </c>
      <c r="K70" s="26"/>
      <c r="L70" s="87">
        <v>0</v>
      </c>
      <c r="M70" s="88">
        <v>0</v>
      </c>
      <c r="N70" s="89">
        <v>85</v>
      </c>
      <c r="O70" s="90">
        <f t="shared" ref="O70:O97" si="27">N70-M70</f>
        <v>85</v>
      </c>
      <c r="P70" s="53" t="s">
        <v>759</v>
      </c>
    </row>
    <row r="71" spans="1:16" s="28" customFormat="1" ht="14.45" customHeight="1" outlineLevel="2">
      <c r="A71" s="57">
        <f t="shared" si="26"/>
        <v>68</v>
      </c>
      <c r="B71" s="32" t="s">
        <v>144</v>
      </c>
      <c r="C71" s="25" t="s">
        <v>17</v>
      </c>
      <c r="D71" s="25" t="s">
        <v>60</v>
      </c>
      <c r="E71" s="25" t="s">
        <v>19</v>
      </c>
      <c r="F71" s="25" t="s">
        <v>145</v>
      </c>
      <c r="G71" s="25" t="s">
        <v>100</v>
      </c>
      <c r="H71" s="25"/>
      <c r="I71" s="25" t="s">
        <v>19</v>
      </c>
      <c r="J71" s="25" t="s">
        <v>19</v>
      </c>
      <c r="K71" s="26"/>
      <c r="L71" s="87">
        <v>0</v>
      </c>
      <c r="M71" s="88">
        <v>0</v>
      </c>
      <c r="N71" s="89">
        <v>2</v>
      </c>
      <c r="O71" s="90">
        <f t="shared" si="27"/>
        <v>2</v>
      </c>
      <c r="P71" s="53" t="s">
        <v>759</v>
      </c>
    </row>
    <row r="72" spans="1:16" s="28" customFormat="1" ht="14.45" customHeight="1" outlineLevel="2">
      <c r="A72" s="57">
        <f t="shared" si="26"/>
        <v>69</v>
      </c>
      <c r="B72" s="32" t="s">
        <v>144</v>
      </c>
      <c r="C72" s="25" t="s">
        <v>17</v>
      </c>
      <c r="D72" s="25" t="s">
        <v>60</v>
      </c>
      <c r="E72" s="25" t="s">
        <v>19</v>
      </c>
      <c r="F72" s="25" t="s">
        <v>146</v>
      </c>
      <c r="G72" s="25" t="s">
        <v>100</v>
      </c>
      <c r="H72" s="25"/>
      <c r="I72" s="25" t="s">
        <v>19</v>
      </c>
      <c r="J72" s="25" t="s">
        <v>19</v>
      </c>
      <c r="K72" s="26" t="s">
        <v>19</v>
      </c>
      <c r="L72" s="87">
        <v>0</v>
      </c>
      <c r="M72" s="88">
        <v>0</v>
      </c>
      <c r="N72" s="89">
        <v>19</v>
      </c>
      <c r="O72" s="90">
        <f t="shared" si="27"/>
        <v>19</v>
      </c>
      <c r="P72" s="53" t="s">
        <v>759</v>
      </c>
    </row>
    <row r="73" spans="1:16" s="28" customFormat="1" ht="14.45" customHeight="1" outlineLevel="2">
      <c r="A73" s="57">
        <f t="shared" si="26"/>
        <v>70</v>
      </c>
      <c r="B73" s="32" t="s">
        <v>147</v>
      </c>
      <c r="C73" s="25" t="s">
        <v>17</v>
      </c>
      <c r="D73" s="25" t="s">
        <v>18</v>
      </c>
      <c r="E73" s="25" t="s">
        <v>19</v>
      </c>
      <c r="F73" s="25" t="s">
        <v>66</v>
      </c>
      <c r="G73" s="25" t="s">
        <v>100</v>
      </c>
      <c r="H73" s="25"/>
      <c r="I73" s="25" t="s">
        <v>19</v>
      </c>
      <c r="J73" s="25" t="s">
        <v>19</v>
      </c>
      <c r="K73" s="26" t="s">
        <v>19</v>
      </c>
      <c r="L73" s="87">
        <v>0</v>
      </c>
      <c r="M73" s="88">
        <v>50</v>
      </c>
      <c r="N73" s="89">
        <v>48</v>
      </c>
      <c r="O73" s="90">
        <f t="shared" si="27"/>
        <v>-2</v>
      </c>
      <c r="P73" s="27">
        <f t="shared" ref="P73:P109" si="28">N73/M73*100</f>
        <v>96</v>
      </c>
    </row>
    <row r="74" spans="1:16" s="28" customFormat="1" ht="14.45" customHeight="1" outlineLevel="2">
      <c r="A74" s="57">
        <f t="shared" si="26"/>
        <v>71</v>
      </c>
      <c r="B74" s="32" t="s">
        <v>148</v>
      </c>
      <c r="C74" s="25" t="s">
        <v>17</v>
      </c>
      <c r="D74" s="25" t="s">
        <v>39</v>
      </c>
      <c r="E74" s="25" t="s">
        <v>45</v>
      </c>
      <c r="F74" s="25" t="s">
        <v>66</v>
      </c>
      <c r="G74" s="25" t="s">
        <v>100</v>
      </c>
      <c r="H74" s="25"/>
      <c r="I74" s="25" t="s">
        <v>19</v>
      </c>
      <c r="J74" s="25" t="s">
        <v>19</v>
      </c>
      <c r="K74" s="26"/>
      <c r="L74" s="87">
        <v>0</v>
      </c>
      <c r="M74" s="88">
        <v>0</v>
      </c>
      <c r="N74" s="89">
        <v>43</v>
      </c>
      <c r="O74" s="90">
        <f t="shared" si="27"/>
        <v>43</v>
      </c>
      <c r="P74" s="53" t="s">
        <v>759</v>
      </c>
    </row>
    <row r="75" spans="1:16" s="28" customFormat="1" ht="14.45" customHeight="1" outlineLevel="2">
      <c r="A75" s="57">
        <f t="shared" si="26"/>
        <v>72</v>
      </c>
      <c r="B75" s="32" t="s">
        <v>149</v>
      </c>
      <c r="C75" s="25" t="s">
        <v>17</v>
      </c>
      <c r="D75" s="25" t="s">
        <v>42</v>
      </c>
      <c r="E75" s="25" t="s">
        <v>19</v>
      </c>
      <c r="F75" s="25" t="s">
        <v>81</v>
      </c>
      <c r="G75" s="25" t="s">
        <v>100</v>
      </c>
      <c r="H75" s="25"/>
      <c r="I75" s="25" t="s">
        <v>19</v>
      </c>
      <c r="J75" s="25" t="s">
        <v>19</v>
      </c>
      <c r="K75" s="26" t="s">
        <v>19</v>
      </c>
      <c r="L75" s="87">
        <v>0</v>
      </c>
      <c r="M75" s="88">
        <v>1500</v>
      </c>
      <c r="N75" s="89">
        <v>1500</v>
      </c>
      <c r="O75" s="90">
        <f t="shared" si="27"/>
        <v>0</v>
      </c>
      <c r="P75" s="27">
        <f t="shared" si="28"/>
        <v>100</v>
      </c>
    </row>
    <row r="76" spans="1:16" s="28" customFormat="1" ht="28.5" outlineLevel="2">
      <c r="A76" s="57">
        <f t="shared" si="26"/>
        <v>73</v>
      </c>
      <c r="B76" s="32" t="s">
        <v>150</v>
      </c>
      <c r="C76" s="25" t="s">
        <v>151</v>
      </c>
      <c r="D76" s="25" t="s">
        <v>75</v>
      </c>
      <c r="E76" s="25" t="s">
        <v>152</v>
      </c>
      <c r="F76" s="25" t="s">
        <v>66</v>
      </c>
      <c r="G76" s="25" t="s">
        <v>100</v>
      </c>
      <c r="H76" s="25"/>
      <c r="I76" s="25" t="s">
        <v>19</v>
      </c>
      <c r="J76" s="25" t="s">
        <v>19</v>
      </c>
      <c r="K76" s="26" t="s">
        <v>153</v>
      </c>
      <c r="L76" s="87">
        <v>0</v>
      </c>
      <c r="M76" s="88">
        <v>0</v>
      </c>
      <c r="N76" s="89">
        <v>32</v>
      </c>
      <c r="O76" s="90">
        <f t="shared" si="27"/>
        <v>32</v>
      </c>
      <c r="P76" s="53" t="s">
        <v>759</v>
      </c>
    </row>
    <row r="77" spans="1:16" s="28" customFormat="1" ht="28.5" outlineLevel="2">
      <c r="A77" s="57">
        <f t="shared" si="26"/>
        <v>74</v>
      </c>
      <c r="B77" s="32" t="s">
        <v>154</v>
      </c>
      <c r="C77" s="25" t="s">
        <v>155</v>
      </c>
      <c r="D77" s="25" t="s">
        <v>75</v>
      </c>
      <c r="E77" s="25" t="s">
        <v>156</v>
      </c>
      <c r="F77" s="25" t="s">
        <v>66</v>
      </c>
      <c r="G77" s="25" t="s">
        <v>100</v>
      </c>
      <c r="H77" s="25"/>
      <c r="I77" s="25" t="s">
        <v>19</v>
      </c>
      <c r="J77" s="25" t="s">
        <v>19</v>
      </c>
      <c r="K77" s="26" t="s">
        <v>157</v>
      </c>
      <c r="L77" s="87">
        <v>0</v>
      </c>
      <c r="M77" s="88">
        <v>0</v>
      </c>
      <c r="N77" s="89">
        <v>41</v>
      </c>
      <c r="O77" s="90">
        <f t="shared" si="27"/>
        <v>41</v>
      </c>
      <c r="P77" s="53" t="s">
        <v>759</v>
      </c>
    </row>
    <row r="78" spans="1:16" s="28" customFormat="1" ht="28.5" outlineLevel="2">
      <c r="A78" s="57">
        <f t="shared" si="26"/>
        <v>75</v>
      </c>
      <c r="B78" s="32" t="s">
        <v>158</v>
      </c>
      <c r="C78" s="25" t="s">
        <v>159</v>
      </c>
      <c r="D78" s="25" t="s">
        <v>75</v>
      </c>
      <c r="E78" s="25" t="s">
        <v>160</v>
      </c>
      <c r="F78" s="25" t="s">
        <v>66</v>
      </c>
      <c r="G78" s="25" t="s">
        <v>100</v>
      </c>
      <c r="H78" s="25"/>
      <c r="I78" s="25" t="s">
        <v>19</v>
      </c>
      <c r="J78" s="25" t="s">
        <v>19</v>
      </c>
      <c r="K78" s="26" t="s">
        <v>161</v>
      </c>
      <c r="L78" s="87">
        <v>0</v>
      </c>
      <c r="M78" s="88">
        <v>0</v>
      </c>
      <c r="N78" s="89">
        <v>7</v>
      </c>
      <c r="O78" s="90">
        <f t="shared" si="27"/>
        <v>7</v>
      </c>
      <c r="P78" s="53" t="s">
        <v>759</v>
      </c>
    </row>
    <row r="79" spans="1:16" s="28" customFormat="1" ht="14.45" customHeight="1" outlineLevel="2">
      <c r="A79" s="57">
        <f t="shared" si="26"/>
        <v>76</v>
      </c>
      <c r="B79" s="32" t="s">
        <v>162</v>
      </c>
      <c r="C79" s="25" t="s">
        <v>17</v>
      </c>
      <c r="D79" s="25" t="s">
        <v>75</v>
      </c>
      <c r="E79" s="25" t="s">
        <v>19</v>
      </c>
      <c r="F79" s="25" t="s">
        <v>66</v>
      </c>
      <c r="G79" s="25" t="s">
        <v>100</v>
      </c>
      <c r="H79" s="25"/>
      <c r="I79" s="25" t="s">
        <v>19</v>
      </c>
      <c r="J79" s="25" t="s">
        <v>19</v>
      </c>
      <c r="K79" s="26" t="s">
        <v>19</v>
      </c>
      <c r="L79" s="87">
        <v>0</v>
      </c>
      <c r="M79" s="88">
        <v>0</v>
      </c>
      <c r="N79" s="89">
        <v>17</v>
      </c>
      <c r="O79" s="90">
        <f t="shared" si="27"/>
        <v>17</v>
      </c>
      <c r="P79" s="53" t="s">
        <v>759</v>
      </c>
    </row>
    <row r="80" spans="1:16" s="28" customFormat="1" ht="28.5" outlineLevel="2">
      <c r="A80" s="57">
        <f t="shared" si="26"/>
        <v>77</v>
      </c>
      <c r="B80" s="32" t="s">
        <v>163</v>
      </c>
      <c r="C80" s="25" t="s">
        <v>129</v>
      </c>
      <c r="D80" s="25" t="s">
        <v>164</v>
      </c>
      <c r="E80" s="25" t="s">
        <v>19</v>
      </c>
      <c r="F80" s="25" t="s">
        <v>165</v>
      </c>
      <c r="G80" s="25" t="s">
        <v>100</v>
      </c>
      <c r="H80" s="25" t="s">
        <v>166</v>
      </c>
      <c r="I80" s="25" t="s">
        <v>19</v>
      </c>
      <c r="J80" s="25" t="s">
        <v>19</v>
      </c>
      <c r="K80" s="26" t="s">
        <v>167</v>
      </c>
      <c r="L80" s="87">
        <v>0</v>
      </c>
      <c r="M80" s="88">
        <v>13</v>
      </c>
      <c r="N80" s="89">
        <v>13</v>
      </c>
      <c r="O80" s="90">
        <f t="shared" si="27"/>
        <v>0</v>
      </c>
      <c r="P80" s="27">
        <f t="shared" si="28"/>
        <v>100</v>
      </c>
    </row>
    <row r="81" spans="1:16" s="28" customFormat="1" ht="14.45" customHeight="1" outlineLevel="2">
      <c r="A81" s="57">
        <f t="shared" si="26"/>
        <v>78</v>
      </c>
      <c r="B81" s="32" t="s">
        <v>168</v>
      </c>
      <c r="C81" s="25" t="s">
        <v>17</v>
      </c>
      <c r="D81" s="25" t="s">
        <v>44</v>
      </c>
      <c r="E81" s="25" t="s">
        <v>19</v>
      </c>
      <c r="F81" s="25" t="s">
        <v>66</v>
      </c>
      <c r="G81" s="25" t="s">
        <v>100</v>
      </c>
      <c r="H81" s="25"/>
      <c r="I81" s="25" t="s">
        <v>19</v>
      </c>
      <c r="J81" s="25" t="s">
        <v>19</v>
      </c>
      <c r="K81" s="26"/>
      <c r="L81" s="87">
        <v>0</v>
      </c>
      <c r="M81" s="88">
        <v>0</v>
      </c>
      <c r="N81" s="89">
        <v>180</v>
      </c>
      <c r="O81" s="90">
        <f t="shared" si="27"/>
        <v>180</v>
      </c>
      <c r="P81" s="53" t="s">
        <v>759</v>
      </c>
    </row>
    <row r="82" spans="1:16" s="28" customFormat="1" ht="14.45" customHeight="1" outlineLevel="2">
      <c r="A82" s="57">
        <f t="shared" si="26"/>
        <v>79</v>
      </c>
      <c r="B82" s="32" t="s">
        <v>169</v>
      </c>
      <c r="C82" s="25" t="s">
        <v>17</v>
      </c>
      <c r="D82" s="25" t="s">
        <v>92</v>
      </c>
      <c r="E82" s="25" t="s">
        <v>45</v>
      </c>
      <c r="F82" s="25" t="s">
        <v>61</v>
      </c>
      <c r="G82" s="25" t="s">
        <v>100</v>
      </c>
      <c r="H82" s="25"/>
      <c r="I82" s="25" t="s">
        <v>19</v>
      </c>
      <c r="J82" s="25" t="s">
        <v>19</v>
      </c>
      <c r="K82" s="26"/>
      <c r="L82" s="87">
        <v>0</v>
      </c>
      <c r="M82" s="88">
        <v>37</v>
      </c>
      <c r="N82" s="89">
        <v>37</v>
      </c>
      <c r="O82" s="90">
        <f t="shared" si="27"/>
        <v>0</v>
      </c>
      <c r="P82" s="27">
        <f t="shared" si="28"/>
        <v>100</v>
      </c>
    </row>
    <row r="83" spans="1:16" s="28" customFormat="1" ht="14.45" customHeight="1" outlineLevel="2">
      <c r="A83" s="57">
        <f t="shared" si="26"/>
        <v>80</v>
      </c>
      <c r="B83" s="32" t="s">
        <v>170</v>
      </c>
      <c r="C83" s="25" t="s">
        <v>17</v>
      </c>
      <c r="D83" s="25" t="s">
        <v>95</v>
      </c>
      <c r="E83" s="25" t="s">
        <v>19</v>
      </c>
      <c r="F83" s="25" t="s">
        <v>105</v>
      </c>
      <c r="G83" s="25" t="s">
        <v>100</v>
      </c>
      <c r="H83" s="25"/>
      <c r="I83" s="25" t="s">
        <v>19</v>
      </c>
      <c r="J83" s="25" t="s">
        <v>19</v>
      </c>
      <c r="K83" s="26" t="s">
        <v>19</v>
      </c>
      <c r="L83" s="87">
        <v>0</v>
      </c>
      <c r="M83" s="88">
        <v>34</v>
      </c>
      <c r="N83" s="89">
        <v>56</v>
      </c>
      <c r="O83" s="90">
        <f t="shared" si="27"/>
        <v>22</v>
      </c>
      <c r="P83" s="27">
        <f t="shared" si="28"/>
        <v>164.70588235294116</v>
      </c>
    </row>
    <row r="84" spans="1:16" s="28" customFormat="1" ht="14.45" customHeight="1" outlineLevel="2">
      <c r="A84" s="57">
        <f t="shared" si="26"/>
        <v>81</v>
      </c>
      <c r="B84" s="32" t="s">
        <v>171</v>
      </c>
      <c r="C84" s="25" t="s">
        <v>172</v>
      </c>
      <c r="D84" s="25" t="s">
        <v>95</v>
      </c>
      <c r="E84" s="25" t="s">
        <v>19</v>
      </c>
      <c r="F84" s="25" t="s">
        <v>105</v>
      </c>
      <c r="G84" s="25" t="s">
        <v>100</v>
      </c>
      <c r="H84" s="25" t="s">
        <v>173</v>
      </c>
      <c r="I84" s="25" t="s">
        <v>19</v>
      </c>
      <c r="J84" s="25" t="s">
        <v>19</v>
      </c>
      <c r="K84" s="26"/>
      <c r="L84" s="87">
        <v>0</v>
      </c>
      <c r="M84" s="88">
        <v>1356</v>
      </c>
      <c r="N84" s="89">
        <v>1521</v>
      </c>
      <c r="O84" s="90">
        <f t="shared" si="27"/>
        <v>165</v>
      </c>
      <c r="P84" s="27">
        <f t="shared" si="28"/>
        <v>112.16814159292035</v>
      </c>
    </row>
    <row r="85" spans="1:16" s="28" customFormat="1" ht="14.45" customHeight="1" outlineLevel="2">
      <c r="A85" s="57">
        <f t="shared" si="26"/>
        <v>82</v>
      </c>
      <c r="B85" s="32" t="s">
        <v>174</v>
      </c>
      <c r="C85" s="25" t="s">
        <v>17</v>
      </c>
      <c r="D85" s="25" t="s">
        <v>49</v>
      </c>
      <c r="E85" s="25" t="s">
        <v>19</v>
      </c>
      <c r="F85" s="25" t="s">
        <v>98</v>
      </c>
      <c r="G85" s="25" t="s">
        <v>100</v>
      </c>
      <c r="H85" s="25"/>
      <c r="I85" s="25" t="s">
        <v>19</v>
      </c>
      <c r="J85" s="25" t="s">
        <v>19</v>
      </c>
      <c r="K85" s="26"/>
      <c r="L85" s="87">
        <v>0</v>
      </c>
      <c r="M85" s="88">
        <v>100</v>
      </c>
      <c r="N85" s="89">
        <v>102</v>
      </c>
      <c r="O85" s="90">
        <f t="shared" si="27"/>
        <v>2</v>
      </c>
      <c r="P85" s="27">
        <f t="shared" si="28"/>
        <v>102</v>
      </c>
    </row>
    <row r="86" spans="1:16" s="28" customFormat="1" ht="14.45" customHeight="1" outlineLevel="2">
      <c r="A86" s="57">
        <f t="shared" si="26"/>
        <v>83</v>
      </c>
      <c r="B86" s="32" t="s">
        <v>175</v>
      </c>
      <c r="C86" s="25" t="s">
        <v>17</v>
      </c>
      <c r="D86" s="25" t="s">
        <v>49</v>
      </c>
      <c r="E86" s="25" t="s">
        <v>19</v>
      </c>
      <c r="F86" s="25" t="s">
        <v>98</v>
      </c>
      <c r="G86" s="25" t="s">
        <v>100</v>
      </c>
      <c r="H86" s="25"/>
      <c r="I86" s="25" t="s">
        <v>19</v>
      </c>
      <c r="J86" s="25" t="s">
        <v>19</v>
      </c>
      <c r="K86" s="26"/>
      <c r="L86" s="87">
        <v>0</v>
      </c>
      <c r="M86" s="88">
        <v>24</v>
      </c>
      <c r="N86" s="89">
        <v>24</v>
      </c>
      <c r="O86" s="90">
        <f t="shared" si="27"/>
        <v>0</v>
      </c>
      <c r="P86" s="27">
        <f t="shared" si="28"/>
        <v>100</v>
      </c>
    </row>
    <row r="87" spans="1:16" s="28" customFormat="1" ht="14.45" customHeight="1" outlineLevel="2">
      <c r="A87" s="57">
        <f t="shared" si="26"/>
        <v>84</v>
      </c>
      <c r="B87" s="32" t="s">
        <v>176</v>
      </c>
      <c r="C87" s="25" t="s">
        <v>17</v>
      </c>
      <c r="D87" s="25" t="s">
        <v>51</v>
      </c>
      <c r="E87" s="25" t="s">
        <v>19</v>
      </c>
      <c r="F87" s="25" t="s">
        <v>118</v>
      </c>
      <c r="G87" s="25" t="s">
        <v>100</v>
      </c>
      <c r="H87" s="25" t="s">
        <v>177</v>
      </c>
      <c r="I87" s="25" t="s">
        <v>19</v>
      </c>
      <c r="J87" s="25" t="s">
        <v>19</v>
      </c>
      <c r="K87" s="26"/>
      <c r="L87" s="87">
        <v>1500</v>
      </c>
      <c r="M87" s="88">
        <v>12307</v>
      </c>
      <c r="N87" s="89">
        <v>12796</v>
      </c>
      <c r="O87" s="90">
        <f t="shared" si="27"/>
        <v>489</v>
      </c>
      <c r="P87" s="27">
        <f t="shared" si="28"/>
        <v>103.97334850085318</v>
      </c>
    </row>
    <row r="88" spans="1:16" s="28" customFormat="1" ht="14.45" customHeight="1" outlineLevel="2">
      <c r="A88" s="57">
        <f t="shared" si="26"/>
        <v>85</v>
      </c>
      <c r="B88" s="32" t="s">
        <v>178</v>
      </c>
      <c r="C88" s="25" t="s">
        <v>17</v>
      </c>
      <c r="D88" s="25" t="s">
        <v>51</v>
      </c>
      <c r="E88" s="25" t="s">
        <v>19</v>
      </c>
      <c r="F88" s="25" t="s">
        <v>118</v>
      </c>
      <c r="G88" s="25" t="s">
        <v>100</v>
      </c>
      <c r="H88" s="25"/>
      <c r="I88" s="25" t="s">
        <v>19</v>
      </c>
      <c r="J88" s="25" t="s">
        <v>19</v>
      </c>
      <c r="K88" s="26"/>
      <c r="L88" s="87">
        <v>20</v>
      </c>
      <c r="M88" s="88">
        <v>20</v>
      </c>
      <c r="N88" s="89">
        <v>10</v>
      </c>
      <c r="O88" s="90">
        <f t="shared" si="27"/>
        <v>-10</v>
      </c>
      <c r="P88" s="27">
        <f t="shared" si="28"/>
        <v>50</v>
      </c>
    </row>
    <row r="89" spans="1:16" s="28" customFormat="1" ht="14.45" customHeight="1" outlineLevel="2">
      <c r="A89" s="57">
        <f t="shared" si="26"/>
        <v>86</v>
      </c>
      <c r="B89" s="32" t="s">
        <v>179</v>
      </c>
      <c r="C89" s="25" t="s">
        <v>17</v>
      </c>
      <c r="D89" s="25" t="s">
        <v>51</v>
      </c>
      <c r="E89" s="25" t="s">
        <v>19</v>
      </c>
      <c r="F89" s="25" t="s">
        <v>180</v>
      </c>
      <c r="G89" s="25" t="s">
        <v>100</v>
      </c>
      <c r="H89" s="25"/>
      <c r="I89" s="25" t="s">
        <v>19</v>
      </c>
      <c r="J89" s="25" t="s">
        <v>19</v>
      </c>
      <c r="K89" s="26" t="s">
        <v>19</v>
      </c>
      <c r="L89" s="87">
        <v>2300</v>
      </c>
      <c r="M89" s="88">
        <v>2300</v>
      </c>
      <c r="N89" s="89">
        <v>2863</v>
      </c>
      <c r="O89" s="90">
        <f t="shared" si="27"/>
        <v>563</v>
      </c>
      <c r="P89" s="27">
        <f t="shared" si="28"/>
        <v>124.47826086956522</v>
      </c>
    </row>
    <row r="90" spans="1:16" s="28" customFormat="1" ht="14.45" customHeight="1" outlineLevel="2">
      <c r="A90" s="57">
        <f t="shared" si="26"/>
        <v>87</v>
      </c>
      <c r="B90" s="32" t="s">
        <v>181</v>
      </c>
      <c r="C90" s="25" t="s">
        <v>32</v>
      </c>
      <c r="D90" s="25" t="s">
        <v>33</v>
      </c>
      <c r="E90" s="25" t="s">
        <v>19</v>
      </c>
      <c r="F90" s="25" t="s">
        <v>182</v>
      </c>
      <c r="G90" s="25" t="s">
        <v>100</v>
      </c>
      <c r="H90" s="25"/>
      <c r="I90" s="25" t="s">
        <v>19</v>
      </c>
      <c r="J90" s="25" t="s">
        <v>19</v>
      </c>
      <c r="K90" s="26"/>
      <c r="L90" s="87">
        <v>500</v>
      </c>
      <c r="M90" s="88">
        <v>282</v>
      </c>
      <c r="N90" s="89">
        <v>282</v>
      </c>
      <c r="O90" s="90">
        <f t="shared" si="27"/>
        <v>0</v>
      </c>
      <c r="P90" s="27">
        <f t="shared" si="28"/>
        <v>100</v>
      </c>
    </row>
    <row r="91" spans="1:16" s="28" customFormat="1" ht="14.45" customHeight="1" outlineLevel="2">
      <c r="A91" s="57">
        <f t="shared" si="26"/>
        <v>88</v>
      </c>
      <c r="B91" s="32" t="s">
        <v>183</v>
      </c>
      <c r="C91" s="25" t="s">
        <v>133</v>
      </c>
      <c r="D91" s="25" t="s">
        <v>134</v>
      </c>
      <c r="E91" s="25" t="s">
        <v>19</v>
      </c>
      <c r="F91" s="25" t="s">
        <v>66</v>
      </c>
      <c r="G91" s="25" t="s">
        <v>100</v>
      </c>
      <c r="H91" s="25"/>
      <c r="I91" s="25" t="s">
        <v>19</v>
      </c>
      <c r="J91" s="25" t="s">
        <v>19</v>
      </c>
      <c r="K91" s="26"/>
      <c r="L91" s="87">
        <v>0</v>
      </c>
      <c r="M91" s="88">
        <v>650</v>
      </c>
      <c r="N91" s="89">
        <v>673</v>
      </c>
      <c r="O91" s="90">
        <f t="shared" si="27"/>
        <v>23</v>
      </c>
      <c r="P91" s="27">
        <f t="shared" si="28"/>
        <v>103.53846153846153</v>
      </c>
    </row>
    <row r="92" spans="1:16" s="28" customFormat="1" ht="14.45" customHeight="1" outlineLevel="2">
      <c r="A92" s="57">
        <f t="shared" si="26"/>
        <v>89</v>
      </c>
      <c r="B92" s="32" t="s">
        <v>184</v>
      </c>
      <c r="C92" s="25" t="s">
        <v>17</v>
      </c>
      <c r="D92" s="25" t="s">
        <v>54</v>
      </c>
      <c r="E92" s="25" t="s">
        <v>19</v>
      </c>
      <c r="F92" s="25" t="s">
        <v>66</v>
      </c>
      <c r="G92" s="25" t="s">
        <v>100</v>
      </c>
      <c r="H92" s="25"/>
      <c r="I92" s="25" t="s">
        <v>19</v>
      </c>
      <c r="J92" s="25" t="s">
        <v>19</v>
      </c>
      <c r="K92" s="26" t="s">
        <v>19</v>
      </c>
      <c r="L92" s="87">
        <v>200</v>
      </c>
      <c r="M92" s="88">
        <v>200</v>
      </c>
      <c r="N92" s="89">
        <v>370</v>
      </c>
      <c r="O92" s="90">
        <f t="shared" si="27"/>
        <v>170</v>
      </c>
      <c r="P92" s="27">
        <f t="shared" si="28"/>
        <v>185</v>
      </c>
    </row>
    <row r="93" spans="1:16" s="28" customFormat="1" ht="14.45" customHeight="1" outlineLevel="2">
      <c r="A93" s="57">
        <f t="shared" si="26"/>
        <v>90</v>
      </c>
      <c r="B93" s="32" t="s">
        <v>185</v>
      </c>
      <c r="C93" s="25" t="s">
        <v>17</v>
      </c>
      <c r="D93" s="25" t="s">
        <v>56</v>
      </c>
      <c r="E93" s="25" t="s">
        <v>19</v>
      </c>
      <c r="F93" s="25" t="s">
        <v>90</v>
      </c>
      <c r="G93" s="25" t="s">
        <v>100</v>
      </c>
      <c r="H93" s="25"/>
      <c r="I93" s="25" t="s">
        <v>19</v>
      </c>
      <c r="J93" s="25" t="s">
        <v>19</v>
      </c>
      <c r="K93" s="26" t="s">
        <v>19</v>
      </c>
      <c r="L93" s="87">
        <v>0</v>
      </c>
      <c r="M93" s="88">
        <v>22</v>
      </c>
      <c r="N93" s="89">
        <v>22</v>
      </c>
      <c r="O93" s="90">
        <f t="shared" si="27"/>
        <v>0</v>
      </c>
      <c r="P93" s="27">
        <f t="shared" si="28"/>
        <v>100</v>
      </c>
    </row>
    <row r="94" spans="1:16" s="28" customFormat="1" ht="14.45" customHeight="1" outlineLevel="2">
      <c r="A94" s="57">
        <f t="shared" si="26"/>
        <v>91</v>
      </c>
      <c r="B94" s="32" t="s">
        <v>185</v>
      </c>
      <c r="C94" s="25" t="s">
        <v>55</v>
      </c>
      <c r="D94" s="25" t="s">
        <v>56</v>
      </c>
      <c r="E94" s="25" t="s">
        <v>19</v>
      </c>
      <c r="F94" s="25" t="s">
        <v>93</v>
      </c>
      <c r="G94" s="25" t="s">
        <v>100</v>
      </c>
      <c r="H94" s="25"/>
      <c r="I94" s="25" t="s">
        <v>19</v>
      </c>
      <c r="J94" s="25" t="s">
        <v>19</v>
      </c>
      <c r="K94" s="26" t="s">
        <v>19</v>
      </c>
      <c r="L94" s="87">
        <v>0</v>
      </c>
      <c r="M94" s="88">
        <v>100</v>
      </c>
      <c r="N94" s="89">
        <v>120</v>
      </c>
      <c r="O94" s="90">
        <f t="shared" si="27"/>
        <v>20</v>
      </c>
      <c r="P94" s="27">
        <f t="shared" si="28"/>
        <v>120</v>
      </c>
    </row>
    <row r="95" spans="1:16" s="28" customFormat="1" ht="14.45" customHeight="1" outlineLevel="2">
      <c r="A95" s="57">
        <f t="shared" si="26"/>
        <v>92</v>
      </c>
      <c r="B95" s="32" t="s">
        <v>186</v>
      </c>
      <c r="C95" s="25" t="s">
        <v>137</v>
      </c>
      <c r="D95" s="25" t="s">
        <v>56</v>
      </c>
      <c r="E95" s="25" t="s">
        <v>19</v>
      </c>
      <c r="F95" s="25" t="s">
        <v>71</v>
      </c>
      <c r="G95" s="25" t="s">
        <v>100</v>
      </c>
      <c r="H95" s="25"/>
      <c r="I95" s="25" t="s">
        <v>19</v>
      </c>
      <c r="J95" s="25" t="s">
        <v>19</v>
      </c>
      <c r="K95" s="26" t="s">
        <v>19</v>
      </c>
      <c r="L95" s="87">
        <v>0</v>
      </c>
      <c r="M95" s="88">
        <v>0</v>
      </c>
      <c r="N95" s="89">
        <v>26</v>
      </c>
      <c r="O95" s="90">
        <f t="shared" si="27"/>
        <v>26</v>
      </c>
      <c r="P95" s="53" t="s">
        <v>759</v>
      </c>
    </row>
    <row r="96" spans="1:16" s="28" customFormat="1" ht="14.45" customHeight="1" outlineLevel="2">
      <c r="A96" s="57">
        <f t="shared" si="26"/>
        <v>93</v>
      </c>
      <c r="B96" s="32" t="s">
        <v>186</v>
      </c>
      <c r="C96" s="25" t="s">
        <v>137</v>
      </c>
      <c r="D96" s="25" t="s">
        <v>187</v>
      </c>
      <c r="E96" s="25" t="s">
        <v>19</v>
      </c>
      <c r="F96" s="25" t="s">
        <v>103</v>
      </c>
      <c r="G96" s="25" t="s">
        <v>100</v>
      </c>
      <c r="H96" s="25"/>
      <c r="I96" s="25" t="s">
        <v>19</v>
      </c>
      <c r="J96" s="25" t="s">
        <v>19</v>
      </c>
      <c r="K96" s="26"/>
      <c r="L96" s="87">
        <v>0</v>
      </c>
      <c r="M96" s="88">
        <v>2</v>
      </c>
      <c r="N96" s="89">
        <v>2</v>
      </c>
      <c r="O96" s="90">
        <f t="shared" si="27"/>
        <v>0</v>
      </c>
      <c r="P96" s="27">
        <f t="shared" si="28"/>
        <v>100</v>
      </c>
    </row>
    <row r="97" spans="1:16" s="28" customFormat="1" ht="28.5" outlineLevel="2">
      <c r="A97" s="57">
        <f t="shared" si="26"/>
        <v>94</v>
      </c>
      <c r="B97" s="32" t="s">
        <v>188</v>
      </c>
      <c r="C97" s="25" t="s">
        <v>137</v>
      </c>
      <c r="D97" s="25" t="s">
        <v>189</v>
      </c>
      <c r="E97" s="25" t="s">
        <v>19</v>
      </c>
      <c r="F97" s="25" t="s">
        <v>165</v>
      </c>
      <c r="G97" s="25" t="s">
        <v>100</v>
      </c>
      <c r="H97" s="25" t="s">
        <v>190</v>
      </c>
      <c r="I97" s="25" t="s">
        <v>19</v>
      </c>
      <c r="J97" s="25" t="s">
        <v>19</v>
      </c>
      <c r="K97" s="26"/>
      <c r="L97" s="87">
        <v>0</v>
      </c>
      <c r="M97" s="88">
        <v>8</v>
      </c>
      <c r="N97" s="89">
        <v>8</v>
      </c>
      <c r="O97" s="90">
        <f t="shared" si="27"/>
        <v>0</v>
      </c>
      <c r="P97" s="27">
        <f t="shared" si="28"/>
        <v>100</v>
      </c>
    </row>
    <row r="98" spans="1:16" s="28" customFormat="1" ht="28.5" outlineLevel="1">
      <c r="A98" s="62">
        <f t="shared" si="26"/>
        <v>95</v>
      </c>
      <c r="B98" s="38" t="s">
        <v>191</v>
      </c>
      <c r="C98" s="30"/>
      <c r="D98" s="30"/>
      <c r="E98" s="30"/>
      <c r="F98" s="30"/>
      <c r="G98" s="30"/>
      <c r="H98" s="30"/>
      <c r="I98" s="30"/>
      <c r="J98" s="30"/>
      <c r="K98" s="29"/>
      <c r="L98" s="91">
        <f>SUM(L99:L107)</f>
        <v>0</v>
      </c>
      <c r="M98" s="91">
        <f>SUM(M99:M107)</f>
        <v>2213</v>
      </c>
      <c r="N98" s="91">
        <f>SUM(N99:N107)</f>
        <v>2413</v>
      </c>
      <c r="O98" s="92">
        <f>SUM(O99:O107)</f>
        <v>200</v>
      </c>
      <c r="P98" s="31">
        <f t="shared" si="28"/>
        <v>109.03750564844104</v>
      </c>
    </row>
    <row r="99" spans="1:16" s="28" customFormat="1" ht="14.45" customHeight="1" outlineLevel="2">
      <c r="A99" s="57">
        <f t="shared" si="26"/>
        <v>96</v>
      </c>
      <c r="B99" s="32" t="s">
        <v>192</v>
      </c>
      <c r="C99" s="25" t="s">
        <v>172</v>
      </c>
      <c r="D99" s="25" t="s">
        <v>95</v>
      </c>
      <c r="E99" s="25" t="s">
        <v>19</v>
      </c>
      <c r="F99" s="25" t="s">
        <v>193</v>
      </c>
      <c r="G99" s="25" t="s">
        <v>194</v>
      </c>
      <c r="H99" s="25" t="s">
        <v>173</v>
      </c>
      <c r="I99" s="25" t="s">
        <v>19</v>
      </c>
      <c r="J99" s="25" t="s">
        <v>19</v>
      </c>
      <c r="K99" s="26"/>
      <c r="L99" s="87">
        <v>0</v>
      </c>
      <c r="M99" s="88">
        <v>471</v>
      </c>
      <c r="N99" s="89">
        <v>471</v>
      </c>
      <c r="O99" s="90">
        <f t="shared" ref="O99:O108" si="29">N99-M99</f>
        <v>0</v>
      </c>
      <c r="P99" s="27">
        <f t="shared" si="28"/>
        <v>100</v>
      </c>
    </row>
    <row r="100" spans="1:16" s="28" customFormat="1" ht="14.45" customHeight="1" outlineLevel="2">
      <c r="A100" s="57">
        <f t="shared" si="26"/>
        <v>97</v>
      </c>
      <c r="B100" s="32" t="s">
        <v>195</v>
      </c>
      <c r="C100" s="25" t="s">
        <v>17</v>
      </c>
      <c r="D100" s="25" t="s">
        <v>49</v>
      </c>
      <c r="E100" s="25" t="s">
        <v>19</v>
      </c>
      <c r="F100" s="25" t="s">
        <v>193</v>
      </c>
      <c r="G100" s="25" t="s">
        <v>194</v>
      </c>
      <c r="H100" s="25" t="s">
        <v>196</v>
      </c>
      <c r="I100" s="25" t="s">
        <v>19</v>
      </c>
      <c r="J100" s="25" t="s">
        <v>19</v>
      </c>
      <c r="K100" s="26"/>
      <c r="L100" s="87">
        <v>0</v>
      </c>
      <c r="M100" s="88">
        <v>1208</v>
      </c>
      <c r="N100" s="89">
        <v>1208</v>
      </c>
      <c r="O100" s="90">
        <f t="shared" si="29"/>
        <v>0</v>
      </c>
      <c r="P100" s="27">
        <f t="shared" si="28"/>
        <v>100</v>
      </c>
    </row>
    <row r="101" spans="1:16" s="28" customFormat="1" ht="14.45" customHeight="1" outlineLevel="2">
      <c r="A101" s="57">
        <f t="shared" si="26"/>
        <v>98</v>
      </c>
      <c r="B101" s="32" t="s">
        <v>197</v>
      </c>
      <c r="C101" s="25" t="s">
        <v>32</v>
      </c>
      <c r="D101" s="25" t="s">
        <v>33</v>
      </c>
      <c r="E101" s="25" t="s">
        <v>19</v>
      </c>
      <c r="F101" s="25" t="s">
        <v>198</v>
      </c>
      <c r="G101" s="25" t="s">
        <v>194</v>
      </c>
      <c r="H101" s="25" t="s">
        <v>199</v>
      </c>
      <c r="I101" s="25" t="s">
        <v>19</v>
      </c>
      <c r="J101" s="25" t="s">
        <v>19</v>
      </c>
      <c r="K101" s="26"/>
      <c r="L101" s="87">
        <v>0</v>
      </c>
      <c r="M101" s="88">
        <v>0</v>
      </c>
      <c r="N101" s="89">
        <v>178</v>
      </c>
      <c r="O101" s="90">
        <f t="shared" si="29"/>
        <v>178</v>
      </c>
      <c r="P101" s="53" t="s">
        <v>759</v>
      </c>
    </row>
    <row r="102" spans="1:16" s="28" customFormat="1" ht="14.45" customHeight="1" outlineLevel="2">
      <c r="A102" s="57">
        <f t="shared" si="26"/>
        <v>99</v>
      </c>
      <c r="B102" s="32" t="s">
        <v>200</v>
      </c>
      <c r="C102" s="25" t="s">
        <v>55</v>
      </c>
      <c r="D102" s="25" t="s">
        <v>56</v>
      </c>
      <c r="E102" s="25" t="s">
        <v>19</v>
      </c>
      <c r="F102" s="25" t="s">
        <v>193</v>
      </c>
      <c r="G102" s="25" t="s">
        <v>194</v>
      </c>
      <c r="H102" s="25"/>
      <c r="I102" s="25" t="s">
        <v>19</v>
      </c>
      <c r="J102" s="25" t="s">
        <v>19</v>
      </c>
      <c r="K102" s="26" t="s">
        <v>19</v>
      </c>
      <c r="L102" s="87">
        <v>0</v>
      </c>
      <c r="M102" s="88">
        <v>5</v>
      </c>
      <c r="N102" s="89">
        <v>5</v>
      </c>
      <c r="O102" s="90">
        <f t="shared" si="29"/>
        <v>0</v>
      </c>
      <c r="P102" s="27">
        <f t="shared" si="28"/>
        <v>100</v>
      </c>
    </row>
    <row r="103" spans="1:16" s="28" customFormat="1" ht="14.25" customHeight="1" outlineLevel="2">
      <c r="A103" s="57">
        <f t="shared" si="26"/>
        <v>100</v>
      </c>
      <c r="B103" s="32" t="s">
        <v>201</v>
      </c>
      <c r="C103" s="25" t="s">
        <v>202</v>
      </c>
      <c r="D103" s="25" t="s">
        <v>203</v>
      </c>
      <c r="E103" s="25"/>
      <c r="F103" s="25" t="s">
        <v>193</v>
      </c>
      <c r="G103" s="25" t="s">
        <v>194</v>
      </c>
      <c r="H103" s="25"/>
      <c r="I103" s="25" t="s">
        <v>204</v>
      </c>
      <c r="J103" s="25" t="s">
        <v>205</v>
      </c>
      <c r="K103" s="26" t="s">
        <v>206</v>
      </c>
      <c r="L103" s="87">
        <v>0</v>
      </c>
      <c r="M103" s="88">
        <v>26</v>
      </c>
      <c r="N103" s="89">
        <v>26</v>
      </c>
      <c r="O103" s="90">
        <f t="shared" si="29"/>
        <v>0</v>
      </c>
      <c r="P103" s="27">
        <f t="shared" si="28"/>
        <v>100</v>
      </c>
    </row>
    <row r="104" spans="1:16" s="28" customFormat="1" ht="14.25" customHeight="1" outlineLevel="2">
      <c r="A104" s="57">
        <f t="shared" si="26"/>
        <v>101</v>
      </c>
      <c r="B104" s="32" t="s">
        <v>207</v>
      </c>
      <c r="C104" s="25" t="s">
        <v>202</v>
      </c>
      <c r="D104" s="25" t="s">
        <v>203</v>
      </c>
      <c r="E104" s="25"/>
      <c r="F104" s="25" t="s">
        <v>193</v>
      </c>
      <c r="G104" s="25" t="s">
        <v>194</v>
      </c>
      <c r="H104" s="25" t="s">
        <v>208</v>
      </c>
      <c r="I104" s="25" t="s">
        <v>204</v>
      </c>
      <c r="J104" s="25" t="s">
        <v>209</v>
      </c>
      <c r="K104" s="26" t="s">
        <v>210</v>
      </c>
      <c r="L104" s="87">
        <v>0</v>
      </c>
      <c r="M104" s="88">
        <v>448</v>
      </c>
      <c r="N104" s="89">
        <v>448</v>
      </c>
      <c r="O104" s="90">
        <f t="shared" si="29"/>
        <v>0</v>
      </c>
      <c r="P104" s="27">
        <f t="shared" si="28"/>
        <v>100</v>
      </c>
    </row>
    <row r="105" spans="1:16" s="28" customFormat="1" ht="14.45" customHeight="1" outlineLevel="2">
      <c r="A105" s="57">
        <f t="shared" si="26"/>
        <v>102</v>
      </c>
      <c r="B105" s="32" t="s">
        <v>211</v>
      </c>
      <c r="C105" s="25" t="s">
        <v>202</v>
      </c>
      <c r="D105" s="25" t="s">
        <v>203</v>
      </c>
      <c r="E105" s="25"/>
      <c r="F105" s="25" t="s">
        <v>193</v>
      </c>
      <c r="G105" s="25" t="s">
        <v>194</v>
      </c>
      <c r="H105" s="25" t="s">
        <v>208</v>
      </c>
      <c r="I105" s="25" t="s">
        <v>204</v>
      </c>
      <c r="J105" s="25" t="s">
        <v>205</v>
      </c>
      <c r="K105" s="26" t="s">
        <v>212</v>
      </c>
      <c r="L105" s="87">
        <v>0</v>
      </c>
      <c r="M105" s="88">
        <v>53</v>
      </c>
      <c r="N105" s="89">
        <v>53</v>
      </c>
      <c r="O105" s="90">
        <f t="shared" si="29"/>
        <v>0</v>
      </c>
      <c r="P105" s="27">
        <f t="shared" si="28"/>
        <v>100</v>
      </c>
    </row>
    <row r="106" spans="1:16" s="28" customFormat="1" ht="28.5" outlineLevel="2">
      <c r="A106" s="57">
        <f t="shared" si="26"/>
        <v>103</v>
      </c>
      <c r="B106" s="32" t="s">
        <v>213</v>
      </c>
      <c r="C106" s="25" t="s">
        <v>137</v>
      </c>
      <c r="D106" s="25" t="s">
        <v>214</v>
      </c>
      <c r="E106" s="25" t="s">
        <v>19</v>
      </c>
      <c r="F106" s="25" t="s">
        <v>193</v>
      </c>
      <c r="G106" s="25" t="s">
        <v>194</v>
      </c>
      <c r="H106" s="25" t="s">
        <v>215</v>
      </c>
      <c r="I106" s="25" t="s">
        <v>19</v>
      </c>
      <c r="J106" s="25" t="s">
        <v>19</v>
      </c>
      <c r="K106" s="26" t="s">
        <v>19</v>
      </c>
      <c r="L106" s="87">
        <v>0</v>
      </c>
      <c r="M106" s="88">
        <v>0</v>
      </c>
      <c r="N106" s="89">
        <v>22</v>
      </c>
      <c r="O106" s="90">
        <f t="shared" si="29"/>
        <v>22</v>
      </c>
      <c r="P106" s="53" t="s">
        <v>759</v>
      </c>
    </row>
    <row r="107" spans="1:16" s="28" customFormat="1" ht="14.45" customHeight="1" outlineLevel="2">
      <c r="A107" s="57">
        <f t="shared" si="26"/>
        <v>104</v>
      </c>
      <c r="B107" s="32" t="s">
        <v>216</v>
      </c>
      <c r="C107" s="25" t="s">
        <v>137</v>
      </c>
      <c r="D107" s="25" t="s">
        <v>189</v>
      </c>
      <c r="E107" s="25" t="s">
        <v>19</v>
      </c>
      <c r="F107" s="25" t="s">
        <v>193</v>
      </c>
      <c r="G107" s="25" t="s">
        <v>194</v>
      </c>
      <c r="H107" s="25" t="s">
        <v>190</v>
      </c>
      <c r="I107" s="25" t="s">
        <v>19</v>
      </c>
      <c r="J107" s="25" t="s">
        <v>19</v>
      </c>
      <c r="K107" s="26"/>
      <c r="L107" s="87">
        <v>0</v>
      </c>
      <c r="M107" s="88">
        <v>2</v>
      </c>
      <c r="N107" s="89">
        <v>2</v>
      </c>
      <c r="O107" s="90">
        <f t="shared" si="29"/>
        <v>0</v>
      </c>
      <c r="P107" s="27">
        <f t="shared" si="28"/>
        <v>100</v>
      </c>
    </row>
    <row r="108" spans="1:16" s="28" customFormat="1" ht="28.5" outlineLevel="1">
      <c r="A108" s="57">
        <f t="shared" si="26"/>
        <v>105</v>
      </c>
      <c r="B108" s="23" t="s">
        <v>217</v>
      </c>
      <c r="C108" s="25" t="s">
        <v>139</v>
      </c>
      <c r="D108" s="25" t="s">
        <v>75</v>
      </c>
      <c r="E108" s="25" t="s">
        <v>218</v>
      </c>
      <c r="F108" s="25" t="s">
        <v>193</v>
      </c>
      <c r="G108" s="25" t="s">
        <v>219</v>
      </c>
      <c r="H108" s="25"/>
      <c r="I108" s="25" t="s">
        <v>19</v>
      </c>
      <c r="J108" s="25" t="s">
        <v>19</v>
      </c>
      <c r="K108" s="26" t="s">
        <v>220</v>
      </c>
      <c r="L108" s="87">
        <v>0</v>
      </c>
      <c r="M108" s="88">
        <v>87</v>
      </c>
      <c r="N108" s="89">
        <v>87</v>
      </c>
      <c r="O108" s="90">
        <f t="shared" si="29"/>
        <v>0</v>
      </c>
      <c r="P108" s="27">
        <f t="shared" si="28"/>
        <v>100</v>
      </c>
    </row>
    <row r="109" spans="1:16" s="28" customFormat="1" ht="14.45" customHeight="1" outlineLevel="1">
      <c r="A109" s="58">
        <f t="shared" si="26"/>
        <v>106</v>
      </c>
      <c r="B109" s="29" t="s">
        <v>221</v>
      </c>
      <c r="C109" s="30"/>
      <c r="D109" s="30"/>
      <c r="E109" s="30"/>
      <c r="F109" s="30"/>
      <c r="G109" s="30"/>
      <c r="H109" s="30"/>
      <c r="I109" s="30"/>
      <c r="J109" s="30"/>
      <c r="K109" s="29"/>
      <c r="L109" s="91">
        <f>SUM(L110:L160)</f>
        <v>0</v>
      </c>
      <c r="M109" s="91">
        <f>SUM(M110:M160)</f>
        <v>111044</v>
      </c>
      <c r="N109" s="91">
        <f>SUM(N110:N160)</f>
        <v>115155</v>
      </c>
      <c r="O109" s="92">
        <f>SUM(O110:O160)</f>
        <v>4111</v>
      </c>
      <c r="P109" s="31">
        <f t="shared" si="28"/>
        <v>103.70213609019847</v>
      </c>
    </row>
    <row r="110" spans="1:16" s="28" customFormat="1" ht="14.45" customHeight="1" outlineLevel="2">
      <c r="A110" s="57">
        <f t="shared" si="26"/>
        <v>107</v>
      </c>
      <c r="B110" s="32" t="s">
        <v>224</v>
      </c>
      <c r="C110" s="25" t="s">
        <v>17</v>
      </c>
      <c r="D110" s="25" t="s">
        <v>60</v>
      </c>
      <c r="E110" s="25" t="s">
        <v>19</v>
      </c>
      <c r="F110" s="25" t="s">
        <v>193</v>
      </c>
      <c r="G110" s="25" t="s">
        <v>222</v>
      </c>
      <c r="H110" s="25" t="s">
        <v>225</v>
      </c>
      <c r="I110" s="25" t="s">
        <v>19</v>
      </c>
      <c r="J110" s="25" t="s">
        <v>19</v>
      </c>
      <c r="K110" s="26"/>
      <c r="L110" s="87">
        <v>0</v>
      </c>
      <c r="M110" s="88">
        <v>0</v>
      </c>
      <c r="N110" s="89">
        <v>26</v>
      </c>
      <c r="O110" s="90">
        <f>N110-M110</f>
        <v>26</v>
      </c>
      <c r="P110" s="53" t="s">
        <v>759</v>
      </c>
    </row>
    <row r="111" spans="1:16" s="28" customFormat="1" ht="28.5" outlineLevel="2">
      <c r="A111" s="57">
        <f t="shared" si="26"/>
        <v>108</v>
      </c>
      <c r="B111" s="32" t="s">
        <v>226</v>
      </c>
      <c r="C111" s="25" t="s">
        <v>137</v>
      </c>
      <c r="D111" s="25" t="s">
        <v>214</v>
      </c>
      <c r="E111" s="25" t="s">
        <v>19</v>
      </c>
      <c r="F111" s="25" t="s">
        <v>193</v>
      </c>
      <c r="G111" s="25" t="s">
        <v>222</v>
      </c>
      <c r="H111" s="25" t="s">
        <v>227</v>
      </c>
      <c r="I111" s="25" t="s">
        <v>19</v>
      </c>
      <c r="J111" s="25" t="s">
        <v>19</v>
      </c>
      <c r="K111" s="26" t="s">
        <v>19</v>
      </c>
      <c r="L111" s="87">
        <v>0</v>
      </c>
      <c r="M111" s="88">
        <v>0</v>
      </c>
      <c r="N111" s="89">
        <v>25</v>
      </c>
      <c r="O111" s="90">
        <f>N111-M111</f>
        <v>25</v>
      </c>
      <c r="P111" s="53" t="s">
        <v>759</v>
      </c>
    </row>
    <row r="112" spans="1:16" s="28" customFormat="1" ht="14.45" customHeight="1" outlineLevel="2">
      <c r="A112" s="57">
        <f t="shared" si="26"/>
        <v>109</v>
      </c>
      <c r="B112" s="32" t="s">
        <v>228</v>
      </c>
      <c r="C112" s="25" t="s">
        <v>55</v>
      </c>
      <c r="D112" s="25" t="s">
        <v>214</v>
      </c>
      <c r="E112" s="25" t="s">
        <v>19</v>
      </c>
      <c r="F112" s="25" t="s">
        <v>193</v>
      </c>
      <c r="G112" s="25" t="s">
        <v>222</v>
      </c>
      <c r="H112" s="25" t="s">
        <v>223</v>
      </c>
      <c r="I112" s="25" t="s">
        <v>19</v>
      </c>
      <c r="J112" s="25" t="s">
        <v>19</v>
      </c>
      <c r="K112" s="26" t="s">
        <v>19</v>
      </c>
      <c r="L112" s="87">
        <v>0</v>
      </c>
      <c r="M112" s="88">
        <v>0</v>
      </c>
      <c r="N112" s="89">
        <v>1</v>
      </c>
      <c r="O112" s="90">
        <f>N112-M112</f>
        <v>1</v>
      </c>
      <c r="P112" s="53" t="s">
        <v>759</v>
      </c>
    </row>
    <row r="113" spans="1:16" s="28" customFormat="1" ht="14.45" customHeight="1" outlineLevel="2">
      <c r="A113" s="57">
        <f t="shared" si="26"/>
        <v>110</v>
      </c>
      <c r="B113" s="32" t="s">
        <v>229</v>
      </c>
      <c r="C113" s="25" t="s">
        <v>17</v>
      </c>
      <c r="D113" s="25" t="s">
        <v>18</v>
      </c>
      <c r="E113" s="25" t="s">
        <v>19</v>
      </c>
      <c r="F113" s="25" t="s">
        <v>230</v>
      </c>
      <c r="G113" s="25" t="s">
        <v>222</v>
      </c>
      <c r="H113" s="25"/>
      <c r="I113" s="25" t="s">
        <v>19</v>
      </c>
      <c r="J113" s="25" t="s">
        <v>19</v>
      </c>
      <c r="K113" s="26" t="s">
        <v>19</v>
      </c>
      <c r="L113" s="87">
        <v>0</v>
      </c>
      <c r="M113" s="88">
        <v>92</v>
      </c>
      <c r="N113" s="89">
        <v>0</v>
      </c>
      <c r="O113" s="90">
        <f t="shared" ref="O113:O114" si="30">N113-M113</f>
        <v>-92</v>
      </c>
      <c r="P113" s="27">
        <f t="shared" ref="P113:P114" si="31">N113/M113*100</f>
        <v>0</v>
      </c>
    </row>
    <row r="114" spans="1:16" s="28" customFormat="1" ht="14.45" customHeight="1" outlineLevel="2">
      <c r="A114" s="57">
        <f t="shared" si="26"/>
        <v>111</v>
      </c>
      <c r="B114" s="32" t="s">
        <v>231</v>
      </c>
      <c r="C114" s="25" t="s">
        <v>17</v>
      </c>
      <c r="D114" s="25" t="s">
        <v>18</v>
      </c>
      <c r="E114" s="25" t="s">
        <v>19</v>
      </c>
      <c r="F114" s="25" t="s">
        <v>66</v>
      </c>
      <c r="G114" s="25" t="s">
        <v>222</v>
      </c>
      <c r="H114" s="25"/>
      <c r="I114" s="25" t="s">
        <v>19</v>
      </c>
      <c r="J114" s="25" t="s">
        <v>19</v>
      </c>
      <c r="K114" s="26"/>
      <c r="L114" s="87">
        <v>0</v>
      </c>
      <c r="M114" s="88">
        <v>535</v>
      </c>
      <c r="N114" s="89">
        <v>533</v>
      </c>
      <c r="O114" s="90">
        <f t="shared" si="30"/>
        <v>-2</v>
      </c>
      <c r="P114" s="27">
        <f t="shared" si="31"/>
        <v>99.626168224299064</v>
      </c>
    </row>
    <row r="115" spans="1:16" s="28" customFormat="1" ht="14.45" customHeight="1" outlineLevel="2">
      <c r="A115" s="57">
        <f t="shared" si="26"/>
        <v>112</v>
      </c>
      <c r="B115" s="32" t="s">
        <v>221</v>
      </c>
      <c r="C115" s="25" t="s">
        <v>139</v>
      </c>
      <c r="D115" s="25" t="s">
        <v>232</v>
      </c>
      <c r="E115" s="25" t="s">
        <v>19</v>
      </c>
      <c r="F115" s="25" t="s">
        <v>103</v>
      </c>
      <c r="G115" s="25" t="s">
        <v>222</v>
      </c>
      <c r="H115" s="25"/>
      <c r="I115" s="25" t="s">
        <v>19</v>
      </c>
      <c r="J115" s="25" t="s">
        <v>19</v>
      </c>
      <c r="K115" s="26"/>
      <c r="L115" s="87">
        <v>0</v>
      </c>
      <c r="M115" s="88">
        <v>0</v>
      </c>
      <c r="N115" s="89">
        <v>3563</v>
      </c>
      <c r="O115" s="90">
        <f>N115-M115</f>
        <v>3563</v>
      </c>
      <c r="P115" s="53" t="s">
        <v>759</v>
      </c>
    </row>
    <row r="116" spans="1:16" s="28" customFormat="1" ht="14.45" customHeight="1" outlineLevel="2">
      <c r="A116" s="57">
        <f t="shared" si="26"/>
        <v>113</v>
      </c>
      <c r="B116" s="32" t="s">
        <v>233</v>
      </c>
      <c r="C116" s="25" t="s">
        <v>17</v>
      </c>
      <c r="D116" s="25" t="s">
        <v>47</v>
      </c>
      <c r="E116" s="25" t="s">
        <v>19</v>
      </c>
      <c r="F116" s="25" t="s">
        <v>193</v>
      </c>
      <c r="G116" s="25" t="s">
        <v>222</v>
      </c>
      <c r="H116" s="25"/>
      <c r="I116" s="25" t="s">
        <v>19</v>
      </c>
      <c r="J116" s="25" t="s">
        <v>19</v>
      </c>
      <c r="K116" s="26" t="s">
        <v>19</v>
      </c>
      <c r="L116" s="87">
        <v>0</v>
      </c>
      <c r="M116" s="88">
        <v>525</v>
      </c>
      <c r="N116" s="89">
        <v>768</v>
      </c>
      <c r="O116" s="90">
        <f t="shared" ref="O116:O130" si="32">N116-M116</f>
        <v>243</v>
      </c>
      <c r="P116" s="27">
        <f t="shared" ref="P116:P130" si="33">N116/M116*100</f>
        <v>146.28571428571428</v>
      </c>
    </row>
    <row r="117" spans="1:16" s="28" customFormat="1" ht="28.5" outlineLevel="2">
      <c r="A117" s="57">
        <f t="shared" si="26"/>
        <v>114</v>
      </c>
      <c r="B117" s="32" t="s">
        <v>234</v>
      </c>
      <c r="C117" s="25" t="s">
        <v>17</v>
      </c>
      <c r="D117" s="25" t="s">
        <v>47</v>
      </c>
      <c r="E117" s="25" t="s">
        <v>235</v>
      </c>
      <c r="F117" s="25" t="s">
        <v>193</v>
      </c>
      <c r="G117" s="25" t="s">
        <v>222</v>
      </c>
      <c r="H117" s="25"/>
      <c r="I117" s="25" t="s">
        <v>19</v>
      </c>
      <c r="J117" s="25" t="s">
        <v>19</v>
      </c>
      <c r="K117" s="26"/>
      <c r="L117" s="87">
        <v>0</v>
      </c>
      <c r="M117" s="88">
        <v>441</v>
      </c>
      <c r="N117" s="89">
        <v>441</v>
      </c>
      <c r="O117" s="90">
        <f t="shared" si="32"/>
        <v>0</v>
      </c>
      <c r="P117" s="27">
        <f t="shared" si="33"/>
        <v>100</v>
      </c>
    </row>
    <row r="118" spans="1:16" s="28" customFormat="1" ht="14.45" customHeight="1" outlineLevel="2">
      <c r="A118" s="57">
        <f t="shared" si="26"/>
        <v>115</v>
      </c>
      <c r="B118" s="32" t="s">
        <v>236</v>
      </c>
      <c r="C118" s="25" t="s">
        <v>17</v>
      </c>
      <c r="D118" s="25" t="s">
        <v>47</v>
      </c>
      <c r="E118" s="25" t="s">
        <v>19</v>
      </c>
      <c r="F118" s="25" t="s">
        <v>103</v>
      </c>
      <c r="G118" s="25" t="s">
        <v>222</v>
      </c>
      <c r="H118" s="25"/>
      <c r="I118" s="25" t="s">
        <v>19</v>
      </c>
      <c r="J118" s="25" t="s">
        <v>19</v>
      </c>
      <c r="K118" s="26" t="s">
        <v>19</v>
      </c>
      <c r="L118" s="87">
        <v>0</v>
      </c>
      <c r="M118" s="88">
        <v>2999</v>
      </c>
      <c r="N118" s="89">
        <v>2999</v>
      </c>
      <c r="O118" s="90">
        <f t="shared" si="32"/>
        <v>0</v>
      </c>
      <c r="P118" s="27">
        <f t="shared" si="33"/>
        <v>100</v>
      </c>
    </row>
    <row r="119" spans="1:16" s="28" customFormat="1" ht="28.5" outlineLevel="2">
      <c r="A119" s="57">
        <f t="shared" si="26"/>
        <v>116</v>
      </c>
      <c r="B119" s="32" t="s">
        <v>237</v>
      </c>
      <c r="C119" s="25" t="s">
        <v>17</v>
      </c>
      <c r="D119" s="25" t="s">
        <v>47</v>
      </c>
      <c r="E119" s="25" t="s">
        <v>238</v>
      </c>
      <c r="F119" s="25" t="s">
        <v>193</v>
      </c>
      <c r="G119" s="25" t="s">
        <v>222</v>
      </c>
      <c r="H119" s="25" t="s">
        <v>239</v>
      </c>
      <c r="I119" s="25" t="s">
        <v>19</v>
      </c>
      <c r="J119" s="25" t="s">
        <v>19</v>
      </c>
      <c r="K119" s="26"/>
      <c r="L119" s="87">
        <v>0</v>
      </c>
      <c r="M119" s="88">
        <v>11</v>
      </c>
      <c r="N119" s="89">
        <v>11</v>
      </c>
      <c r="O119" s="90">
        <f t="shared" si="32"/>
        <v>0</v>
      </c>
      <c r="P119" s="27">
        <f t="shared" si="33"/>
        <v>100</v>
      </c>
    </row>
    <row r="120" spans="1:16" s="28" customFormat="1" ht="28.5" outlineLevel="2">
      <c r="A120" s="57">
        <f t="shared" si="26"/>
        <v>117</v>
      </c>
      <c r="B120" s="32" t="s">
        <v>762</v>
      </c>
      <c r="C120" s="25" t="s">
        <v>17</v>
      </c>
      <c r="D120" s="25" t="s">
        <v>47</v>
      </c>
      <c r="E120" s="25" t="s">
        <v>240</v>
      </c>
      <c r="F120" s="25" t="s">
        <v>193</v>
      </c>
      <c r="G120" s="25" t="s">
        <v>222</v>
      </c>
      <c r="H120" s="25" t="s">
        <v>241</v>
      </c>
      <c r="I120" s="25" t="s">
        <v>19</v>
      </c>
      <c r="J120" s="25" t="s">
        <v>19</v>
      </c>
      <c r="K120" s="26"/>
      <c r="L120" s="87">
        <v>0</v>
      </c>
      <c r="M120" s="88">
        <v>782</v>
      </c>
      <c r="N120" s="89">
        <v>782</v>
      </c>
      <c r="O120" s="90">
        <f t="shared" si="32"/>
        <v>0</v>
      </c>
      <c r="P120" s="27">
        <f t="shared" si="33"/>
        <v>100</v>
      </c>
    </row>
    <row r="121" spans="1:16" s="28" customFormat="1" ht="28.5" outlineLevel="2">
      <c r="A121" s="57">
        <f t="shared" si="26"/>
        <v>118</v>
      </c>
      <c r="B121" s="32" t="s">
        <v>242</v>
      </c>
      <c r="C121" s="25" t="s">
        <v>243</v>
      </c>
      <c r="D121" s="25" t="s">
        <v>47</v>
      </c>
      <c r="E121" s="25" t="s">
        <v>19</v>
      </c>
      <c r="F121" s="25" t="s">
        <v>193</v>
      </c>
      <c r="G121" s="25" t="s">
        <v>222</v>
      </c>
      <c r="H121" s="25" t="s">
        <v>244</v>
      </c>
      <c r="I121" s="25" t="s">
        <v>19</v>
      </c>
      <c r="J121" s="25" t="s">
        <v>19</v>
      </c>
      <c r="K121" s="26"/>
      <c r="L121" s="87">
        <v>0</v>
      </c>
      <c r="M121" s="88">
        <v>50</v>
      </c>
      <c r="N121" s="89">
        <v>50</v>
      </c>
      <c r="O121" s="90">
        <f t="shared" si="32"/>
        <v>0</v>
      </c>
      <c r="P121" s="27">
        <f t="shared" si="33"/>
        <v>100</v>
      </c>
    </row>
    <row r="122" spans="1:16" s="28" customFormat="1" ht="14.45" customHeight="1" outlineLevel="2">
      <c r="A122" s="57">
        <f t="shared" si="26"/>
        <v>119</v>
      </c>
      <c r="B122" s="32" t="s">
        <v>245</v>
      </c>
      <c r="C122" s="25" t="s">
        <v>243</v>
      </c>
      <c r="D122" s="25" t="s">
        <v>47</v>
      </c>
      <c r="E122" s="25" t="s">
        <v>19</v>
      </c>
      <c r="F122" s="25" t="s">
        <v>193</v>
      </c>
      <c r="G122" s="25" t="s">
        <v>222</v>
      </c>
      <c r="H122" s="25" t="s">
        <v>246</v>
      </c>
      <c r="I122" s="25" t="s">
        <v>19</v>
      </c>
      <c r="J122" s="25" t="s">
        <v>19</v>
      </c>
      <c r="K122" s="26"/>
      <c r="L122" s="87">
        <v>0</v>
      </c>
      <c r="M122" s="88">
        <v>136</v>
      </c>
      <c r="N122" s="89">
        <v>136</v>
      </c>
      <c r="O122" s="90">
        <f t="shared" si="32"/>
        <v>0</v>
      </c>
      <c r="P122" s="27">
        <f t="shared" si="33"/>
        <v>100</v>
      </c>
    </row>
    <row r="123" spans="1:16" s="28" customFormat="1" ht="28.5" outlineLevel="2">
      <c r="A123" s="57">
        <f t="shared" si="26"/>
        <v>120</v>
      </c>
      <c r="B123" s="32" t="s">
        <v>247</v>
      </c>
      <c r="C123" s="25" t="s">
        <v>243</v>
      </c>
      <c r="D123" s="25" t="s">
        <v>47</v>
      </c>
      <c r="E123" s="25" t="s">
        <v>19</v>
      </c>
      <c r="F123" s="25" t="s">
        <v>193</v>
      </c>
      <c r="G123" s="25" t="s">
        <v>222</v>
      </c>
      <c r="H123" s="25" t="s">
        <v>248</v>
      </c>
      <c r="I123" s="25" t="s">
        <v>19</v>
      </c>
      <c r="J123" s="25" t="s">
        <v>19</v>
      </c>
      <c r="K123" s="26"/>
      <c r="L123" s="87">
        <v>0</v>
      </c>
      <c r="M123" s="88">
        <v>320</v>
      </c>
      <c r="N123" s="89">
        <v>320</v>
      </c>
      <c r="O123" s="90">
        <f t="shared" si="32"/>
        <v>0</v>
      </c>
      <c r="P123" s="27">
        <f t="shared" si="33"/>
        <v>100</v>
      </c>
    </row>
    <row r="124" spans="1:16" s="28" customFormat="1" ht="28.5" outlineLevel="2">
      <c r="A124" s="57">
        <f t="shared" si="26"/>
        <v>121</v>
      </c>
      <c r="B124" s="32" t="s">
        <v>249</v>
      </c>
      <c r="C124" s="25" t="s">
        <v>243</v>
      </c>
      <c r="D124" s="25" t="s">
        <v>47</v>
      </c>
      <c r="E124" s="25" t="s">
        <v>19</v>
      </c>
      <c r="F124" s="25" t="s">
        <v>193</v>
      </c>
      <c r="G124" s="25" t="s">
        <v>222</v>
      </c>
      <c r="H124" s="25" t="s">
        <v>250</v>
      </c>
      <c r="I124" s="25" t="s">
        <v>19</v>
      </c>
      <c r="J124" s="25" t="s">
        <v>19</v>
      </c>
      <c r="K124" s="26"/>
      <c r="L124" s="87">
        <v>0</v>
      </c>
      <c r="M124" s="88">
        <v>32</v>
      </c>
      <c r="N124" s="89">
        <v>32</v>
      </c>
      <c r="O124" s="90">
        <f t="shared" si="32"/>
        <v>0</v>
      </c>
      <c r="P124" s="27">
        <f t="shared" si="33"/>
        <v>100</v>
      </c>
    </row>
    <row r="125" spans="1:16" s="28" customFormat="1" ht="28.5" outlineLevel="2">
      <c r="A125" s="57">
        <f t="shared" si="26"/>
        <v>122</v>
      </c>
      <c r="B125" s="32" t="s">
        <v>251</v>
      </c>
      <c r="C125" s="25" t="s">
        <v>243</v>
      </c>
      <c r="D125" s="25" t="s">
        <v>47</v>
      </c>
      <c r="E125" s="25" t="s">
        <v>19</v>
      </c>
      <c r="F125" s="25" t="s">
        <v>193</v>
      </c>
      <c r="G125" s="25" t="s">
        <v>222</v>
      </c>
      <c r="H125" s="25" t="s">
        <v>252</v>
      </c>
      <c r="I125" s="25" t="s">
        <v>19</v>
      </c>
      <c r="J125" s="25" t="s">
        <v>19</v>
      </c>
      <c r="K125" s="26"/>
      <c r="L125" s="87">
        <v>0</v>
      </c>
      <c r="M125" s="88">
        <v>123</v>
      </c>
      <c r="N125" s="89">
        <v>123</v>
      </c>
      <c r="O125" s="90">
        <f t="shared" si="32"/>
        <v>0</v>
      </c>
      <c r="P125" s="27">
        <f t="shared" si="33"/>
        <v>100</v>
      </c>
    </row>
    <row r="126" spans="1:16" s="28" customFormat="1" ht="14.25" customHeight="1" outlineLevel="2">
      <c r="A126" s="57">
        <f t="shared" si="26"/>
        <v>123</v>
      </c>
      <c r="B126" s="32" t="s">
        <v>253</v>
      </c>
      <c r="C126" s="25" t="s">
        <v>243</v>
      </c>
      <c r="D126" s="25" t="s">
        <v>47</v>
      </c>
      <c r="E126" s="25" t="s">
        <v>19</v>
      </c>
      <c r="F126" s="25" t="s">
        <v>193</v>
      </c>
      <c r="G126" s="25" t="s">
        <v>222</v>
      </c>
      <c r="H126" s="25" t="s">
        <v>254</v>
      </c>
      <c r="I126" s="25" t="s">
        <v>19</v>
      </c>
      <c r="J126" s="25" t="s">
        <v>19</v>
      </c>
      <c r="K126" s="26"/>
      <c r="L126" s="87">
        <v>0</v>
      </c>
      <c r="M126" s="88">
        <v>226</v>
      </c>
      <c r="N126" s="89">
        <v>226</v>
      </c>
      <c r="O126" s="90">
        <f t="shared" si="32"/>
        <v>0</v>
      </c>
      <c r="P126" s="27">
        <f t="shared" si="33"/>
        <v>100</v>
      </c>
    </row>
    <row r="127" spans="1:16" s="28" customFormat="1" ht="14.45" customHeight="1" outlineLevel="2">
      <c r="A127" s="57">
        <f t="shared" si="26"/>
        <v>124</v>
      </c>
      <c r="B127" s="32" t="s">
        <v>255</v>
      </c>
      <c r="C127" s="25" t="s">
        <v>256</v>
      </c>
      <c r="D127" s="25" t="s">
        <v>47</v>
      </c>
      <c r="E127" s="25" t="s">
        <v>19</v>
      </c>
      <c r="F127" s="25" t="s">
        <v>193</v>
      </c>
      <c r="G127" s="25" t="s">
        <v>222</v>
      </c>
      <c r="H127" s="25" t="s">
        <v>257</v>
      </c>
      <c r="I127" s="25" t="s">
        <v>19</v>
      </c>
      <c r="J127" s="25" t="s">
        <v>19</v>
      </c>
      <c r="K127" s="26"/>
      <c r="L127" s="87">
        <v>0</v>
      </c>
      <c r="M127" s="88">
        <v>166</v>
      </c>
      <c r="N127" s="89">
        <v>166</v>
      </c>
      <c r="O127" s="90">
        <f t="shared" si="32"/>
        <v>0</v>
      </c>
      <c r="P127" s="27">
        <f t="shared" si="33"/>
        <v>100</v>
      </c>
    </row>
    <row r="128" spans="1:16" s="28" customFormat="1" ht="14.45" customHeight="1" outlineLevel="2">
      <c r="A128" s="57">
        <f t="shared" si="26"/>
        <v>125</v>
      </c>
      <c r="B128" s="32" t="s">
        <v>258</v>
      </c>
      <c r="C128" s="25" t="s">
        <v>243</v>
      </c>
      <c r="D128" s="25" t="s">
        <v>47</v>
      </c>
      <c r="E128" s="25" t="s">
        <v>19</v>
      </c>
      <c r="F128" s="25" t="s">
        <v>103</v>
      </c>
      <c r="G128" s="25" t="s">
        <v>222</v>
      </c>
      <c r="H128" s="25" t="s">
        <v>259</v>
      </c>
      <c r="I128" s="25" t="s">
        <v>19</v>
      </c>
      <c r="J128" s="25" t="s">
        <v>19</v>
      </c>
      <c r="K128" s="26"/>
      <c r="L128" s="87">
        <v>0</v>
      </c>
      <c r="M128" s="88">
        <v>0</v>
      </c>
      <c r="N128" s="89">
        <v>45</v>
      </c>
      <c r="O128" s="90">
        <f t="shared" si="32"/>
        <v>45</v>
      </c>
      <c r="P128" s="53" t="s">
        <v>759</v>
      </c>
    </row>
    <row r="129" spans="1:16" s="28" customFormat="1" ht="28.5" outlineLevel="2">
      <c r="A129" s="57">
        <f t="shared" si="26"/>
        <v>126</v>
      </c>
      <c r="B129" s="32" t="s">
        <v>260</v>
      </c>
      <c r="C129" s="25" t="s">
        <v>243</v>
      </c>
      <c r="D129" s="25" t="s">
        <v>47</v>
      </c>
      <c r="E129" s="25" t="s">
        <v>19</v>
      </c>
      <c r="F129" s="25" t="s">
        <v>193</v>
      </c>
      <c r="G129" s="25" t="s">
        <v>222</v>
      </c>
      <c r="H129" s="25" t="s">
        <v>259</v>
      </c>
      <c r="I129" s="25" t="s">
        <v>19</v>
      </c>
      <c r="J129" s="25" t="s">
        <v>19</v>
      </c>
      <c r="K129" s="26"/>
      <c r="L129" s="87">
        <v>0</v>
      </c>
      <c r="M129" s="88">
        <v>467</v>
      </c>
      <c r="N129" s="89">
        <v>467</v>
      </c>
      <c r="O129" s="90">
        <f t="shared" si="32"/>
        <v>0</v>
      </c>
      <c r="P129" s="27">
        <f t="shared" si="33"/>
        <v>100</v>
      </c>
    </row>
    <row r="130" spans="1:16" s="28" customFormat="1" ht="14.45" customHeight="1" outlineLevel="2">
      <c r="A130" s="57">
        <f t="shared" si="26"/>
        <v>127</v>
      </c>
      <c r="B130" s="32" t="s">
        <v>261</v>
      </c>
      <c r="C130" s="25" t="s">
        <v>243</v>
      </c>
      <c r="D130" s="25" t="s">
        <v>47</v>
      </c>
      <c r="E130" s="25" t="s">
        <v>19</v>
      </c>
      <c r="F130" s="25" t="s">
        <v>193</v>
      </c>
      <c r="G130" s="25" t="s">
        <v>222</v>
      </c>
      <c r="H130" s="25" t="s">
        <v>262</v>
      </c>
      <c r="I130" s="25" t="s">
        <v>19</v>
      </c>
      <c r="J130" s="25" t="s">
        <v>19</v>
      </c>
      <c r="K130" s="26"/>
      <c r="L130" s="87">
        <v>0</v>
      </c>
      <c r="M130" s="88">
        <v>9</v>
      </c>
      <c r="N130" s="89">
        <v>9</v>
      </c>
      <c r="O130" s="90">
        <f t="shared" si="32"/>
        <v>0</v>
      </c>
      <c r="P130" s="27">
        <f t="shared" si="33"/>
        <v>100</v>
      </c>
    </row>
    <row r="131" spans="1:16" s="28" customFormat="1" ht="14.45" customHeight="1" outlineLevel="2">
      <c r="A131" s="57">
        <f t="shared" si="26"/>
        <v>128</v>
      </c>
      <c r="B131" s="32" t="s">
        <v>263</v>
      </c>
      <c r="C131" s="25" t="s">
        <v>137</v>
      </c>
      <c r="D131" s="25" t="s">
        <v>187</v>
      </c>
      <c r="E131" s="25" t="s">
        <v>19</v>
      </c>
      <c r="F131" s="25" t="s">
        <v>193</v>
      </c>
      <c r="G131" s="25" t="s">
        <v>222</v>
      </c>
      <c r="H131" s="25" t="s">
        <v>264</v>
      </c>
      <c r="I131" s="25" t="s">
        <v>19</v>
      </c>
      <c r="J131" s="25" t="s">
        <v>19</v>
      </c>
      <c r="K131" s="26"/>
      <c r="L131" s="87">
        <v>0</v>
      </c>
      <c r="M131" s="88">
        <v>0</v>
      </c>
      <c r="N131" s="89">
        <v>20</v>
      </c>
      <c r="O131" s="90">
        <f>N131-M131</f>
        <v>20</v>
      </c>
      <c r="P131" s="53" t="s">
        <v>759</v>
      </c>
    </row>
    <row r="132" spans="1:16" s="28" customFormat="1" ht="14.45" customHeight="1" outlineLevel="2">
      <c r="A132" s="57">
        <f t="shared" si="26"/>
        <v>129</v>
      </c>
      <c r="B132" s="32" t="s">
        <v>265</v>
      </c>
      <c r="C132" s="25" t="s">
        <v>17</v>
      </c>
      <c r="D132" s="25" t="s">
        <v>92</v>
      </c>
      <c r="E132" s="25" t="s">
        <v>19</v>
      </c>
      <c r="F132" s="25" t="s">
        <v>193</v>
      </c>
      <c r="G132" s="25" t="s">
        <v>222</v>
      </c>
      <c r="H132" s="25" t="s">
        <v>266</v>
      </c>
      <c r="I132" s="25" t="s">
        <v>19</v>
      </c>
      <c r="J132" s="25" t="s">
        <v>19</v>
      </c>
      <c r="K132" s="26"/>
      <c r="L132" s="87">
        <v>0</v>
      </c>
      <c r="M132" s="88">
        <v>13</v>
      </c>
      <c r="N132" s="89">
        <v>13</v>
      </c>
      <c r="O132" s="90">
        <f t="shared" ref="O132" si="34">N132-M132</f>
        <v>0</v>
      </c>
      <c r="P132" s="27">
        <f t="shared" ref="P132" si="35">N132/M132*100</f>
        <v>100</v>
      </c>
    </row>
    <row r="133" spans="1:16" s="28" customFormat="1" ht="14.45" customHeight="1" outlineLevel="2">
      <c r="A133" s="57">
        <f t="shared" si="26"/>
        <v>130</v>
      </c>
      <c r="B133" s="32" t="s">
        <v>268</v>
      </c>
      <c r="C133" s="25" t="s">
        <v>137</v>
      </c>
      <c r="D133" s="25" t="s">
        <v>189</v>
      </c>
      <c r="E133" s="25" t="s">
        <v>19</v>
      </c>
      <c r="F133" s="25" t="s">
        <v>193</v>
      </c>
      <c r="G133" s="25" t="s">
        <v>222</v>
      </c>
      <c r="H133" s="25" t="s">
        <v>190</v>
      </c>
      <c r="I133" s="25" t="s">
        <v>19</v>
      </c>
      <c r="J133" s="25" t="s">
        <v>19</v>
      </c>
      <c r="K133" s="26"/>
      <c r="L133" s="87">
        <v>0</v>
      </c>
      <c r="M133" s="88">
        <v>2</v>
      </c>
      <c r="N133" s="89">
        <v>2</v>
      </c>
      <c r="O133" s="90">
        <f>N133-M133</f>
        <v>0</v>
      </c>
      <c r="P133" s="27">
        <f>N133/M133*100</f>
        <v>100</v>
      </c>
    </row>
    <row r="134" spans="1:16" s="28" customFormat="1" ht="14.45" customHeight="1" outlineLevel="2">
      <c r="A134" s="57">
        <f t="shared" ref="A134:A197" si="36">A133+1</f>
        <v>131</v>
      </c>
      <c r="B134" s="32" t="s">
        <v>269</v>
      </c>
      <c r="C134" s="25" t="s">
        <v>137</v>
      </c>
      <c r="D134" s="25" t="s">
        <v>189</v>
      </c>
      <c r="E134" s="25" t="s">
        <v>19</v>
      </c>
      <c r="F134" s="25" t="s">
        <v>193</v>
      </c>
      <c r="G134" s="25" t="s">
        <v>222</v>
      </c>
      <c r="H134" s="25" t="s">
        <v>166</v>
      </c>
      <c r="I134" s="25" t="s">
        <v>19</v>
      </c>
      <c r="J134" s="25" t="s">
        <v>19</v>
      </c>
      <c r="K134" s="26" t="s">
        <v>19</v>
      </c>
      <c r="L134" s="87">
        <v>0</v>
      </c>
      <c r="M134" s="88">
        <v>46</v>
      </c>
      <c r="N134" s="89">
        <v>46</v>
      </c>
      <c r="O134" s="90">
        <f>N134-M134</f>
        <v>0</v>
      </c>
      <c r="P134" s="27">
        <f>N134/M134*100</f>
        <v>100</v>
      </c>
    </row>
    <row r="135" spans="1:16" s="28" customFormat="1" ht="14.45" customHeight="1" outlineLevel="2">
      <c r="A135" s="57">
        <f t="shared" si="36"/>
        <v>132</v>
      </c>
      <c r="B135" s="32" t="s">
        <v>270</v>
      </c>
      <c r="C135" s="25" t="s">
        <v>137</v>
      </c>
      <c r="D135" s="25" t="s">
        <v>189</v>
      </c>
      <c r="E135" s="25" t="s">
        <v>19</v>
      </c>
      <c r="F135" s="25" t="s">
        <v>193</v>
      </c>
      <c r="G135" s="25" t="s">
        <v>222</v>
      </c>
      <c r="H135" s="25" t="s">
        <v>271</v>
      </c>
      <c r="I135" s="25" t="s">
        <v>19</v>
      </c>
      <c r="J135" s="25" t="s">
        <v>19</v>
      </c>
      <c r="K135" s="26" t="s">
        <v>19</v>
      </c>
      <c r="L135" s="87">
        <v>0</v>
      </c>
      <c r="M135" s="88">
        <v>8</v>
      </c>
      <c r="N135" s="89">
        <v>8</v>
      </c>
      <c r="O135" s="90">
        <f>N135-M135</f>
        <v>0</v>
      </c>
      <c r="P135" s="27">
        <f>N135/M135*100</f>
        <v>100</v>
      </c>
    </row>
    <row r="136" spans="1:16" s="28" customFormat="1" ht="14.45" customHeight="1" outlineLevel="2">
      <c r="A136" s="57">
        <f t="shared" si="36"/>
        <v>133</v>
      </c>
      <c r="B136" s="32" t="s">
        <v>272</v>
      </c>
      <c r="C136" s="25" t="s">
        <v>17</v>
      </c>
      <c r="D136" s="25" t="s">
        <v>95</v>
      </c>
      <c r="E136" s="25" t="s">
        <v>19</v>
      </c>
      <c r="F136" s="25" t="s">
        <v>103</v>
      </c>
      <c r="G136" s="25" t="s">
        <v>222</v>
      </c>
      <c r="H136" s="25"/>
      <c r="I136" s="25" t="s">
        <v>19</v>
      </c>
      <c r="J136" s="25" t="s">
        <v>19</v>
      </c>
      <c r="K136" s="26" t="s">
        <v>19</v>
      </c>
      <c r="L136" s="87">
        <v>0</v>
      </c>
      <c r="M136" s="88">
        <v>130</v>
      </c>
      <c r="N136" s="89">
        <v>130</v>
      </c>
      <c r="O136" s="90">
        <f t="shared" ref="O136:O137" si="37">N136-M136</f>
        <v>0</v>
      </c>
      <c r="P136" s="27">
        <f t="shared" ref="P136:P137" si="38">N136/M136*100</f>
        <v>100</v>
      </c>
    </row>
    <row r="137" spans="1:16" s="28" customFormat="1" ht="14.45" customHeight="1" outlineLevel="2">
      <c r="A137" s="57">
        <f t="shared" si="36"/>
        <v>134</v>
      </c>
      <c r="B137" s="32" t="s">
        <v>273</v>
      </c>
      <c r="C137" s="25" t="s">
        <v>17</v>
      </c>
      <c r="D137" s="25" t="s">
        <v>95</v>
      </c>
      <c r="E137" s="25" t="s">
        <v>19</v>
      </c>
      <c r="F137" s="25" t="s">
        <v>103</v>
      </c>
      <c r="G137" s="25" t="s">
        <v>222</v>
      </c>
      <c r="H137" s="25"/>
      <c r="I137" s="25" t="s">
        <v>19</v>
      </c>
      <c r="J137" s="25" t="s">
        <v>19</v>
      </c>
      <c r="K137" s="26" t="s">
        <v>19</v>
      </c>
      <c r="L137" s="87">
        <v>0</v>
      </c>
      <c r="M137" s="88">
        <v>117</v>
      </c>
      <c r="N137" s="89">
        <v>117</v>
      </c>
      <c r="O137" s="90">
        <f t="shared" si="37"/>
        <v>0</v>
      </c>
      <c r="P137" s="27">
        <f t="shared" si="38"/>
        <v>100</v>
      </c>
    </row>
    <row r="138" spans="1:16" s="28" customFormat="1" ht="14.45" customHeight="1" outlineLevel="2">
      <c r="A138" s="57">
        <f t="shared" si="36"/>
        <v>135</v>
      </c>
      <c r="B138" s="32" t="s">
        <v>274</v>
      </c>
      <c r="C138" s="25" t="s">
        <v>17</v>
      </c>
      <c r="D138" s="25" t="s">
        <v>95</v>
      </c>
      <c r="E138" s="25" t="s">
        <v>19</v>
      </c>
      <c r="F138" s="25" t="s">
        <v>103</v>
      </c>
      <c r="G138" s="25" t="s">
        <v>222</v>
      </c>
      <c r="H138" s="25" t="s">
        <v>239</v>
      </c>
      <c r="I138" s="25" t="s">
        <v>19</v>
      </c>
      <c r="J138" s="25" t="s">
        <v>19</v>
      </c>
      <c r="K138" s="26" t="s">
        <v>19</v>
      </c>
      <c r="L138" s="87">
        <v>0</v>
      </c>
      <c r="M138" s="88">
        <v>14</v>
      </c>
      <c r="N138" s="89">
        <v>28</v>
      </c>
      <c r="O138" s="90">
        <f>N138-M138</f>
        <v>14</v>
      </c>
      <c r="P138" s="27">
        <f>N138/M138*100</f>
        <v>200</v>
      </c>
    </row>
    <row r="139" spans="1:16" s="28" customFormat="1" ht="28.5" outlineLevel="2">
      <c r="A139" s="57">
        <f t="shared" si="36"/>
        <v>136</v>
      </c>
      <c r="B139" s="32" t="s">
        <v>275</v>
      </c>
      <c r="C139" s="25" t="s">
        <v>17</v>
      </c>
      <c r="D139" s="25" t="s">
        <v>95</v>
      </c>
      <c r="E139" s="25" t="s">
        <v>19</v>
      </c>
      <c r="F139" s="25" t="s">
        <v>193</v>
      </c>
      <c r="G139" s="25" t="s">
        <v>222</v>
      </c>
      <c r="H139" s="25" t="s">
        <v>276</v>
      </c>
      <c r="I139" s="25" t="s">
        <v>19</v>
      </c>
      <c r="J139" s="25" t="s">
        <v>19</v>
      </c>
      <c r="K139" s="26" t="s">
        <v>19</v>
      </c>
      <c r="L139" s="87">
        <v>0</v>
      </c>
      <c r="M139" s="88">
        <v>0</v>
      </c>
      <c r="N139" s="89">
        <v>91</v>
      </c>
      <c r="O139" s="90">
        <f>N139-M139</f>
        <v>91</v>
      </c>
      <c r="P139" s="53" t="s">
        <v>759</v>
      </c>
    </row>
    <row r="140" spans="1:16" s="28" customFormat="1" ht="14.45" customHeight="1" outlineLevel="2">
      <c r="A140" s="57">
        <f t="shared" si="36"/>
        <v>137</v>
      </c>
      <c r="B140" s="32" t="s">
        <v>277</v>
      </c>
      <c r="C140" s="25" t="s">
        <v>17</v>
      </c>
      <c r="D140" s="25" t="s">
        <v>95</v>
      </c>
      <c r="E140" s="25" t="s">
        <v>19</v>
      </c>
      <c r="F140" s="25" t="s">
        <v>103</v>
      </c>
      <c r="G140" s="25" t="s">
        <v>222</v>
      </c>
      <c r="H140" s="25" t="s">
        <v>241</v>
      </c>
      <c r="I140" s="25" t="s">
        <v>19</v>
      </c>
      <c r="J140" s="25" t="s">
        <v>19</v>
      </c>
      <c r="K140" s="26" t="s">
        <v>19</v>
      </c>
      <c r="L140" s="87">
        <v>0</v>
      </c>
      <c r="M140" s="88">
        <v>372</v>
      </c>
      <c r="N140" s="89">
        <v>372</v>
      </c>
      <c r="O140" s="90">
        <f>N140-M140</f>
        <v>0</v>
      </c>
      <c r="P140" s="27">
        <f>N140/M140*100</f>
        <v>100</v>
      </c>
    </row>
    <row r="141" spans="1:16" s="28" customFormat="1" ht="14.45" customHeight="1" outlineLevel="2">
      <c r="A141" s="63">
        <f t="shared" si="36"/>
        <v>138</v>
      </c>
      <c r="B141" s="39" t="s">
        <v>278</v>
      </c>
      <c r="C141" s="25" t="s">
        <v>172</v>
      </c>
      <c r="D141" s="25" t="s">
        <v>95</v>
      </c>
      <c r="E141" s="25" t="s">
        <v>19</v>
      </c>
      <c r="F141" s="25" t="s">
        <v>193</v>
      </c>
      <c r="G141" s="25" t="s">
        <v>222</v>
      </c>
      <c r="H141" s="25" t="s">
        <v>173</v>
      </c>
      <c r="I141" s="25" t="s">
        <v>19</v>
      </c>
      <c r="J141" s="25" t="s">
        <v>19</v>
      </c>
      <c r="K141" s="26"/>
      <c r="L141" s="87">
        <v>0</v>
      </c>
      <c r="M141" s="88">
        <v>7530</v>
      </c>
      <c r="N141" s="89">
        <v>7531</v>
      </c>
      <c r="O141" s="90">
        <f t="shared" ref="O141:O142" si="39">N141-M141</f>
        <v>1</v>
      </c>
      <c r="P141" s="27">
        <f t="shared" ref="P141:P142" si="40">N141/M141*100</f>
        <v>100.01328021248339</v>
      </c>
    </row>
    <row r="142" spans="1:16" s="28" customFormat="1" ht="14.45" customHeight="1" outlineLevel="2">
      <c r="A142" s="57">
        <f t="shared" si="36"/>
        <v>139</v>
      </c>
      <c r="B142" s="32" t="s">
        <v>201</v>
      </c>
      <c r="C142" s="25" t="s">
        <v>202</v>
      </c>
      <c r="D142" s="25" t="s">
        <v>203</v>
      </c>
      <c r="E142" s="25" t="s">
        <v>19</v>
      </c>
      <c r="F142" s="25" t="s">
        <v>193</v>
      </c>
      <c r="G142" s="25" t="s">
        <v>222</v>
      </c>
      <c r="H142" s="25"/>
      <c r="I142" s="25" t="s">
        <v>204</v>
      </c>
      <c r="J142" s="25" t="s">
        <v>205</v>
      </c>
      <c r="K142" s="26" t="s">
        <v>206</v>
      </c>
      <c r="L142" s="87">
        <v>0</v>
      </c>
      <c r="M142" s="88">
        <v>246</v>
      </c>
      <c r="N142" s="89">
        <v>246</v>
      </c>
      <c r="O142" s="90">
        <f t="shared" si="39"/>
        <v>0</v>
      </c>
      <c r="P142" s="27">
        <f t="shared" si="40"/>
        <v>100</v>
      </c>
    </row>
    <row r="143" spans="1:16" s="28" customFormat="1" ht="14.45" customHeight="1" outlineLevel="2">
      <c r="A143" s="57">
        <f t="shared" si="36"/>
        <v>140</v>
      </c>
      <c r="B143" s="32" t="s">
        <v>211</v>
      </c>
      <c r="C143" s="25" t="s">
        <v>202</v>
      </c>
      <c r="D143" s="25" t="s">
        <v>203</v>
      </c>
      <c r="E143" s="25" t="s">
        <v>19</v>
      </c>
      <c r="F143" s="25" t="s">
        <v>193</v>
      </c>
      <c r="G143" s="25" t="s">
        <v>222</v>
      </c>
      <c r="H143" s="25" t="s">
        <v>208</v>
      </c>
      <c r="I143" s="25" t="s">
        <v>204</v>
      </c>
      <c r="J143" s="25" t="s">
        <v>205</v>
      </c>
      <c r="K143" s="26" t="s">
        <v>212</v>
      </c>
      <c r="L143" s="87">
        <v>0</v>
      </c>
      <c r="M143" s="88">
        <v>491</v>
      </c>
      <c r="N143" s="89">
        <v>491</v>
      </c>
      <c r="O143" s="90">
        <f>N143-M143</f>
        <v>0</v>
      </c>
      <c r="P143" s="27">
        <f>N143/M143*100</f>
        <v>100</v>
      </c>
    </row>
    <row r="144" spans="1:16" s="28" customFormat="1" ht="14.45" customHeight="1" outlineLevel="2">
      <c r="A144" s="57">
        <f t="shared" si="36"/>
        <v>141</v>
      </c>
      <c r="B144" s="32" t="s">
        <v>207</v>
      </c>
      <c r="C144" s="25" t="s">
        <v>202</v>
      </c>
      <c r="D144" s="25" t="s">
        <v>203</v>
      </c>
      <c r="E144" s="25" t="s">
        <v>19</v>
      </c>
      <c r="F144" s="25" t="s">
        <v>193</v>
      </c>
      <c r="G144" s="25" t="s">
        <v>222</v>
      </c>
      <c r="H144" s="25" t="s">
        <v>208</v>
      </c>
      <c r="I144" s="25" t="s">
        <v>204</v>
      </c>
      <c r="J144" s="25" t="s">
        <v>209</v>
      </c>
      <c r="K144" s="26" t="s">
        <v>210</v>
      </c>
      <c r="L144" s="87">
        <v>0</v>
      </c>
      <c r="M144" s="88">
        <v>4177</v>
      </c>
      <c r="N144" s="89">
        <v>4177</v>
      </c>
      <c r="O144" s="90">
        <f t="shared" ref="O144:O145" si="41">N144-M144</f>
        <v>0</v>
      </c>
      <c r="P144" s="27">
        <f t="shared" ref="P144:P145" si="42">N144/M144*100</f>
        <v>100</v>
      </c>
    </row>
    <row r="145" spans="1:16" s="28" customFormat="1" ht="14.45" customHeight="1" outlineLevel="2">
      <c r="A145" s="57">
        <f t="shared" si="36"/>
        <v>142</v>
      </c>
      <c r="B145" s="32" t="s">
        <v>279</v>
      </c>
      <c r="C145" s="25" t="s">
        <v>280</v>
      </c>
      <c r="D145" s="25" t="s">
        <v>203</v>
      </c>
      <c r="E145" s="25" t="s">
        <v>19</v>
      </c>
      <c r="F145" s="25" t="s">
        <v>193</v>
      </c>
      <c r="G145" s="25" t="s">
        <v>222</v>
      </c>
      <c r="H145" s="25"/>
      <c r="I145" s="25" t="s">
        <v>204</v>
      </c>
      <c r="J145" s="25" t="s">
        <v>205</v>
      </c>
      <c r="K145" s="26" t="s">
        <v>281</v>
      </c>
      <c r="L145" s="87">
        <v>0</v>
      </c>
      <c r="M145" s="88">
        <v>303</v>
      </c>
      <c r="N145" s="89">
        <v>303</v>
      </c>
      <c r="O145" s="90">
        <f t="shared" si="41"/>
        <v>0</v>
      </c>
      <c r="P145" s="27">
        <f t="shared" si="42"/>
        <v>100</v>
      </c>
    </row>
    <row r="146" spans="1:16" s="28" customFormat="1" ht="14.45" customHeight="1" outlineLevel="2">
      <c r="A146" s="57">
        <f t="shared" si="36"/>
        <v>143</v>
      </c>
      <c r="B146" s="32" t="s">
        <v>282</v>
      </c>
      <c r="C146" s="25" t="s">
        <v>280</v>
      </c>
      <c r="D146" s="25" t="s">
        <v>203</v>
      </c>
      <c r="E146" s="25" t="s">
        <v>19</v>
      </c>
      <c r="F146" s="25" t="s">
        <v>193</v>
      </c>
      <c r="G146" s="25" t="s">
        <v>222</v>
      </c>
      <c r="H146" s="25" t="s">
        <v>208</v>
      </c>
      <c r="I146" s="25" t="s">
        <v>204</v>
      </c>
      <c r="J146" s="25" t="s">
        <v>205</v>
      </c>
      <c r="K146" s="26" t="s">
        <v>283</v>
      </c>
      <c r="L146" s="87">
        <v>0</v>
      </c>
      <c r="M146" s="88">
        <v>606</v>
      </c>
      <c r="N146" s="89">
        <v>606</v>
      </c>
      <c r="O146" s="90">
        <f>N146-M146</f>
        <v>0</v>
      </c>
      <c r="P146" s="27">
        <f>N146/M146*100</f>
        <v>100</v>
      </c>
    </row>
    <row r="147" spans="1:16" s="28" customFormat="1" ht="14.45" customHeight="1" outlineLevel="2">
      <c r="A147" s="57">
        <f t="shared" si="36"/>
        <v>144</v>
      </c>
      <c r="B147" s="32" t="s">
        <v>284</v>
      </c>
      <c r="C147" s="25" t="s">
        <v>280</v>
      </c>
      <c r="D147" s="25" t="s">
        <v>203</v>
      </c>
      <c r="E147" s="25" t="s">
        <v>19</v>
      </c>
      <c r="F147" s="25" t="s">
        <v>193</v>
      </c>
      <c r="G147" s="25" t="s">
        <v>222</v>
      </c>
      <c r="H147" s="25" t="s">
        <v>208</v>
      </c>
      <c r="I147" s="25" t="s">
        <v>204</v>
      </c>
      <c r="J147" s="25" t="s">
        <v>209</v>
      </c>
      <c r="K147" s="26" t="s">
        <v>285</v>
      </c>
      <c r="L147" s="87">
        <v>0</v>
      </c>
      <c r="M147" s="88">
        <v>5148</v>
      </c>
      <c r="N147" s="89">
        <v>5148</v>
      </c>
      <c r="O147" s="90">
        <f t="shared" ref="O147" si="43">N147-M147</f>
        <v>0</v>
      </c>
      <c r="P147" s="27">
        <f t="shared" ref="P147" si="44">N147/M147*100</f>
        <v>100</v>
      </c>
    </row>
    <row r="148" spans="1:16" s="28" customFormat="1" ht="14.45" customHeight="1" outlineLevel="2">
      <c r="A148" s="57">
        <f t="shared" si="36"/>
        <v>145</v>
      </c>
      <c r="B148" s="32" t="s">
        <v>275</v>
      </c>
      <c r="C148" s="25" t="s">
        <v>137</v>
      </c>
      <c r="D148" s="25" t="s">
        <v>286</v>
      </c>
      <c r="E148" s="25" t="s">
        <v>19</v>
      </c>
      <c r="F148" s="25" t="s">
        <v>193</v>
      </c>
      <c r="G148" s="25" t="s">
        <v>222</v>
      </c>
      <c r="H148" s="25" t="s">
        <v>276</v>
      </c>
      <c r="I148" s="25" t="s">
        <v>19</v>
      </c>
      <c r="J148" s="25" t="s">
        <v>19</v>
      </c>
      <c r="K148" s="26" t="s">
        <v>19</v>
      </c>
      <c r="L148" s="87">
        <v>0</v>
      </c>
      <c r="M148" s="88">
        <v>28</v>
      </c>
      <c r="N148" s="89">
        <v>29</v>
      </c>
      <c r="O148" s="90">
        <f>N148-M148</f>
        <v>1</v>
      </c>
      <c r="P148" s="27">
        <f>N148/M148*100</f>
        <v>103.57142857142858</v>
      </c>
    </row>
    <row r="149" spans="1:16" s="28" customFormat="1" ht="14.45" customHeight="1" outlineLevel="2">
      <c r="A149" s="57">
        <f t="shared" si="36"/>
        <v>146</v>
      </c>
      <c r="B149" s="32" t="s">
        <v>287</v>
      </c>
      <c r="C149" s="25" t="s">
        <v>17</v>
      </c>
      <c r="D149" s="25" t="s">
        <v>49</v>
      </c>
      <c r="E149" s="25" t="s">
        <v>19</v>
      </c>
      <c r="F149" s="25" t="s">
        <v>193</v>
      </c>
      <c r="G149" s="25" t="s">
        <v>222</v>
      </c>
      <c r="H149" s="25"/>
      <c r="I149" s="25" t="s">
        <v>19</v>
      </c>
      <c r="J149" s="25" t="s">
        <v>19</v>
      </c>
      <c r="K149" s="26"/>
      <c r="L149" s="87">
        <v>0</v>
      </c>
      <c r="M149" s="88">
        <v>1921</v>
      </c>
      <c r="N149" s="89">
        <v>1921</v>
      </c>
      <c r="O149" s="90">
        <f>N149-M149</f>
        <v>0</v>
      </c>
      <c r="P149" s="27">
        <f>N149/M149*100</f>
        <v>100</v>
      </c>
    </row>
    <row r="150" spans="1:16" s="28" customFormat="1" ht="14.45" customHeight="1" outlineLevel="2">
      <c r="A150" s="57">
        <f t="shared" si="36"/>
        <v>147</v>
      </c>
      <c r="B150" s="32" t="s">
        <v>288</v>
      </c>
      <c r="C150" s="25" t="s">
        <v>17</v>
      </c>
      <c r="D150" s="25" t="s">
        <v>49</v>
      </c>
      <c r="E150" s="25" t="s">
        <v>19</v>
      </c>
      <c r="F150" s="25" t="s">
        <v>193</v>
      </c>
      <c r="G150" s="25" t="s">
        <v>222</v>
      </c>
      <c r="H150" s="25"/>
      <c r="I150" s="25" t="s">
        <v>19</v>
      </c>
      <c r="J150" s="25" t="s">
        <v>19</v>
      </c>
      <c r="K150" s="26"/>
      <c r="L150" s="87">
        <v>0</v>
      </c>
      <c r="M150" s="88">
        <v>168</v>
      </c>
      <c r="N150" s="89">
        <v>168</v>
      </c>
      <c r="O150" s="90">
        <f>N150-M150</f>
        <v>0</v>
      </c>
      <c r="P150" s="27">
        <f>N150/M150*100</f>
        <v>100</v>
      </c>
    </row>
    <row r="151" spans="1:16" s="28" customFormat="1" ht="28.5" outlineLevel="2">
      <c r="A151" s="57">
        <f t="shared" si="36"/>
        <v>148</v>
      </c>
      <c r="B151" s="32" t="s">
        <v>289</v>
      </c>
      <c r="C151" s="25" t="s">
        <v>17</v>
      </c>
      <c r="D151" s="25" t="s">
        <v>49</v>
      </c>
      <c r="E151" s="25" t="s">
        <v>290</v>
      </c>
      <c r="F151" s="25" t="s">
        <v>193</v>
      </c>
      <c r="G151" s="25" t="s">
        <v>222</v>
      </c>
      <c r="H151" s="25" t="s">
        <v>291</v>
      </c>
      <c r="I151" s="25" t="s">
        <v>19</v>
      </c>
      <c r="J151" s="25" t="s">
        <v>19</v>
      </c>
      <c r="K151" s="26" t="s">
        <v>19</v>
      </c>
      <c r="L151" s="87">
        <v>0</v>
      </c>
      <c r="M151" s="88">
        <v>2</v>
      </c>
      <c r="N151" s="89">
        <v>2</v>
      </c>
      <c r="O151" s="90">
        <f t="shared" ref="O151" si="45">N151-M151</f>
        <v>0</v>
      </c>
      <c r="P151" s="27">
        <f t="shared" ref="P151" si="46">N151/M151*100</f>
        <v>100</v>
      </c>
    </row>
    <row r="152" spans="1:16" s="28" customFormat="1" ht="28.5" outlineLevel="2">
      <c r="A152" s="57">
        <f t="shared" si="36"/>
        <v>149</v>
      </c>
      <c r="B152" s="32" t="s">
        <v>292</v>
      </c>
      <c r="C152" s="25" t="s">
        <v>137</v>
      </c>
      <c r="D152" s="25" t="s">
        <v>293</v>
      </c>
      <c r="E152" s="25" t="s">
        <v>19</v>
      </c>
      <c r="F152" s="25" t="s">
        <v>103</v>
      </c>
      <c r="G152" s="25" t="s">
        <v>222</v>
      </c>
      <c r="H152" s="25" t="s">
        <v>294</v>
      </c>
      <c r="I152" s="25" t="s">
        <v>19</v>
      </c>
      <c r="J152" s="25" t="s">
        <v>19</v>
      </c>
      <c r="K152" s="26"/>
      <c r="L152" s="87">
        <v>0</v>
      </c>
      <c r="M152" s="88">
        <v>0</v>
      </c>
      <c r="N152" s="89">
        <v>6</v>
      </c>
      <c r="O152" s="90">
        <f>N152-M152</f>
        <v>6</v>
      </c>
      <c r="P152" s="53" t="s">
        <v>759</v>
      </c>
    </row>
    <row r="153" spans="1:16" s="28" customFormat="1" ht="28.5" outlineLevel="2">
      <c r="A153" s="64">
        <f t="shared" si="36"/>
        <v>150</v>
      </c>
      <c r="B153" s="40" t="s">
        <v>295</v>
      </c>
      <c r="C153" s="25" t="s">
        <v>137</v>
      </c>
      <c r="D153" s="25" t="s">
        <v>293</v>
      </c>
      <c r="E153" s="25" t="s">
        <v>19</v>
      </c>
      <c r="F153" s="25" t="s">
        <v>103</v>
      </c>
      <c r="G153" s="25" t="s">
        <v>222</v>
      </c>
      <c r="H153" s="25" t="s">
        <v>296</v>
      </c>
      <c r="I153" s="25" t="s">
        <v>19</v>
      </c>
      <c r="J153" s="25" t="s">
        <v>19</v>
      </c>
      <c r="K153" s="26" t="s">
        <v>19</v>
      </c>
      <c r="L153" s="87">
        <v>0</v>
      </c>
      <c r="M153" s="88">
        <v>250</v>
      </c>
      <c r="N153" s="89">
        <v>350</v>
      </c>
      <c r="O153" s="90">
        <f>N153-M153</f>
        <v>100</v>
      </c>
      <c r="P153" s="27">
        <f>N153/M153*100</f>
        <v>140</v>
      </c>
    </row>
    <row r="154" spans="1:16" s="28" customFormat="1" ht="28.5" outlineLevel="2">
      <c r="A154" s="64">
        <f t="shared" si="36"/>
        <v>151</v>
      </c>
      <c r="B154" s="40" t="s">
        <v>297</v>
      </c>
      <c r="C154" s="25" t="s">
        <v>137</v>
      </c>
      <c r="D154" s="25" t="s">
        <v>293</v>
      </c>
      <c r="E154" s="25" t="s">
        <v>19</v>
      </c>
      <c r="F154" s="25" t="s">
        <v>103</v>
      </c>
      <c r="G154" s="25" t="s">
        <v>222</v>
      </c>
      <c r="H154" s="25" t="s">
        <v>298</v>
      </c>
      <c r="I154" s="25" t="s">
        <v>19</v>
      </c>
      <c r="J154" s="25" t="s">
        <v>19</v>
      </c>
      <c r="K154" s="26"/>
      <c r="L154" s="87">
        <v>0</v>
      </c>
      <c r="M154" s="88">
        <v>54</v>
      </c>
      <c r="N154" s="89">
        <v>57</v>
      </c>
      <c r="O154" s="90">
        <f>N154-M154</f>
        <v>3</v>
      </c>
      <c r="P154" s="27">
        <f>N154/M154*100</f>
        <v>105.55555555555556</v>
      </c>
    </row>
    <row r="155" spans="1:16" s="28" customFormat="1" ht="14.45" customHeight="1" outlineLevel="2">
      <c r="A155" s="57">
        <f t="shared" si="36"/>
        <v>152</v>
      </c>
      <c r="B155" s="32" t="s">
        <v>299</v>
      </c>
      <c r="C155" s="25" t="s">
        <v>17</v>
      </c>
      <c r="D155" s="25" t="s">
        <v>51</v>
      </c>
      <c r="E155" s="25" t="s">
        <v>300</v>
      </c>
      <c r="F155" s="25" t="s">
        <v>103</v>
      </c>
      <c r="G155" s="25" t="s">
        <v>222</v>
      </c>
      <c r="H155" s="25" t="s">
        <v>239</v>
      </c>
      <c r="I155" s="25" t="s">
        <v>19</v>
      </c>
      <c r="J155" s="25" t="s">
        <v>19</v>
      </c>
      <c r="K155" s="26" t="s">
        <v>19</v>
      </c>
      <c r="L155" s="87">
        <v>0</v>
      </c>
      <c r="M155" s="88">
        <v>30849</v>
      </c>
      <c r="N155" s="89">
        <v>30849</v>
      </c>
      <c r="O155" s="90">
        <f t="shared" ref="O155:O156" si="47">N155-M155</f>
        <v>0</v>
      </c>
      <c r="P155" s="27">
        <f t="shared" ref="P155:P156" si="48">N155/M155*100</f>
        <v>100</v>
      </c>
    </row>
    <row r="156" spans="1:16" s="28" customFormat="1" ht="28.5" outlineLevel="2">
      <c r="A156" s="57">
        <f t="shared" si="36"/>
        <v>153</v>
      </c>
      <c r="B156" s="32" t="s">
        <v>301</v>
      </c>
      <c r="C156" s="25" t="s">
        <v>17</v>
      </c>
      <c r="D156" s="25" t="s">
        <v>51</v>
      </c>
      <c r="E156" s="25" t="s">
        <v>300</v>
      </c>
      <c r="F156" s="25" t="s">
        <v>103</v>
      </c>
      <c r="G156" s="25" t="s">
        <v>222</v>
      </c>
      <c r="H156" s="25"/>
      <c r="I156" s="25" t="s">
        <v>19</v>
      </c>
      <c r="J156" s="25" t="s">
        <v>19</v>
      </c>
      <c r="K156" s="26" t="s">
        <v>19</v>
      </c>
      <c r="L156" s="87">
        <v>0</v>
      </c>
      <c r="M156" s="88">
        <v>45812</v>
      </c>
      <c r="N156" s="89">
        <v>45812</v>
      </c>
      <c r="O156" s="90">
        <f t="shared" si="47"/>
        <v>0</v>
      </c>
      <c r="P156" s="27">
        <f t="shared" si="48"/>
        <v>100</v>
      </c>
    </row>
    <row r="157" spans="1:16" s="28" customFormat="1" ht="14.25" outlineLevel="2">
      <c r="A157" s="57">
        <f t="shared" si="36"/>
        <v>154</v>
      </c>
      <c r="B157" s="32" t="s">
        <v>302</v>
      </c>
      <c r="C157" s="25" t="s">
        <v>17</v>
      </c>
      <c r="D157" s="25" t="s">
        <v>51</v>
      </c>
      <c r="E157" s="25" t="s">
        <v>300</v>
      </c>
      <c r="F157" s="25" t="s">
        <v>103</v>
      </c>
      <c r="G157" s="25" t="s">
        <v>222</v>
      </c>
      <c r="H157" s="25"/>
      <c r="I157" s="25" t="s">
        <v>19</v>
      </c>
      <c r="J157" s="25" t="s">
        <v>19</v>
      </c>
      <c r="K157" s="26" t="s">
        <v>19</v>
      </c>
      <c r="L157" s="87">
        <v>0</v>
      </c>
      <c r="M157" s="88">
        <v>4321</v>
      </c>
      <c r="N157" s="89">
        <v>4321</v>
      </c>
      <c r="O157" s="90">
        <f>N157-M157</f>
        <v>0</v>
      </c>
      <c r="P157" s="27">
        <f>N157/M157*100</f>
        <v>100</v>
      </c>
    </row>
    <row r="158" spans="1:16" s="28" customFormat="1" ht="14.25" customHeight="1" outlineLevel="2">
      <c r="A158" s="57">
        <f t="shared" si="36"/>
        <v>155</v>
      </c>
      <c r="B158" s="32" t="s">
        <v>303</v>
      </c>
      <c r="C158" s="25" t="s">
        <v>17</v>
      </c>
      <c r="D158" s="25" t="s">
        <v>51</v>
      </c>
      <c r="E158" s="25" t="s">
        <v>300</v>
      </c>
      <c r="F158" s="25" t="s">
        <v>193</v>
      </c>
      <c r="G158" s="25" t="s">
        <v>222</v>
      </c>
      <c r="H158" s="25" t="s">
        <v>177</v>
      </c>
      <c r="I158" s="25" t="s">
        <v>19</v>
      </c>
      <c r="J158" s="25" t="s">
        <v>19</v>
      </c>
      <c r="K158" s="26" t="s">
        <v>19</v>
      </c>
      <c r="L158" s="87">
        <v>0</v>
      </c>
      <c r="M158" s="88">
        <v>795</v>
      </c>
      <c r="N158" s="89">
        <v>795</v>
      </c>
      <c r="O158" s="90">
        <f t="shared" ref="O158:O160" si="49">N158-M158</f>
        <v>0</v>
      </c>
      <c r="P158" s="27">
        <f t="shared" ref="P158:P160" si="50">N158/M158*100</f>
        <v>100</v>
      </c>
    </row>
    <row r="159" spans="1:16" s="28" customFormat="1" ht="14.45" customHeight="1" outlineLevel="2">
      <c r="A159" s="57">
        <f t="shared" si="36"/>
        <v>156</v>
      </c>
      <c r="B159" s="32" t="s">
        <v>304</v>
      </c>
      <c r="C159" s="25" t="s">
        <v>55</v>
      </c>
      <c r="D159" s="25" t="s">
        <v>56</v>
      </c>
      <c r="E159" s="25" t="s">
        <v>19</v>
      </c>
      <c r="F159" s="25" t="s">
        <v>193</v>
      </c>
      <c r="G159" s="25" t="s">
        <v>222</v>
      </c>
      <c r="H159" s="25"/>
      <c r="I159" s="25" t="s">
        <v>19</v>
      </c>
      <c r="J159" s="25" t="s">
        <v>19</v>
      </c>
      <c r="K159" s="26" t="s">
        <v>19</v>
      </c>
      <c r="L159" s="87">
        <v>0</v>
      </c>
      <c r="M159" s="88">
        <v>409</v>
      </c>
      <c r="N159" s="89">
        <v>409</v>
      </c>
      <c r="O159" s="90">
        <f t="shared" si="49"/>
        <v>0</v>
      </c>
      <c r="P159" s="27">
        <f t="shared" si="50"/>
        <v>100</v>
      </c>
    </row>
    <row r="160" spans="1:16" s="28" customFormat="1" ht="14.45" customHeight="1" outlineLevel="2">
      <c r="A160" s="57">
        <f t="shared" si="36"/>
        <v>157</v>
      </c>
      <c r="B160" s="32" t="s">
        <v>305</v>
      </c>
      <c r="C160" s="25" t="s">
        <v>137</v>
      </c>
      <c r="D160" s="25" t="s">
        <v>56</v>
      </c>
      <c r="E160" s="25" t="s">
        <v>19</v>
      </c>
      <c r="F160" s="25" t="s">
        <v>193</v>
      </c>
      <c r="G160" s="25" t="s">
        <v>222</v>
      </c>
      <c r="H160" s="25"/>
      <c r="I160" s="25" t="s">
        <v>19</v>
      </c>
      <c r="J160" s="25" t="s">
        <v>19</v>
      </c>
      <c r="K160" s="26" t="s">
        <v>19</v>
      </c>
      <c r="L160" s="87">
        <v>0</v>
      </c>
      <c r="M160" s="88">
        <v>318</v>
      </c>
      <c r="N160" s="89">
        <v>384</v>
      </c>
      <c r="O160" s="90">
        <f t="shared" si="49"/>
        <v>66</v>
      </c>
      <c r="P160" s="27">
        <f t="shared" si="50"/>
        <v>120.75471698113208</v>
      </c>
    </row>
    <row r="161" spans="1:16" s="28" customFormat="1" ht="14.45" customHeight="1" outlineLevel="1">
      <c r="A161" s="58">
        <f t="shared" si="36"/>
        <v>158</v>
      </c>
      <c r="B161" s="29" t="s">
        <v>306</v>
      </c>
      <c r="C161" s="30"/>
      <c r="D161" s="30"/>
      <c r="E161" s="30"/>
      <c r="F161" s="30"/>
      <c r="G161" s="30"/>
      <c r="H161" s="30"/>
      <c r="I161" s="30"/>
      <c r="J161" s="30"/>
      <c r="K161" s="29"/>
      <c r="L161" s="91">
        <f>SUM(L162:L163)</f>
        <v>250</v>
      </c>
      <c r="M161" s="91">
        <f>SUM(M162:M163)</f>
        <v>254</v>
      </c>
      <c r="N161" s="91">
        <f>SUM(N162:N163)</f>
        <v>141</v>
      </c>
      <c r="O161" s="92">
        <f>SUM(O162:O163)</f>
        <v>-113</v>
      </c>
      <c r="P161" s="31">
        <f>N161/M161*100</f>
        <v>55.511811023622052</v>
      </c>
    </row>
    <row r="162" spans="1:16" s="28" customFormat="1" ht="14.45" customHeight="1" outlineLevel="2">
      <c r="A162" s="57">
        <f t="shared" si="36"/>
        <v>159</v>
      </c>
      <c r="B162" s="32" t="s">
        <v>307</v>
      </c>
      <c r="C162" s="25" t="s">
        <v>17</v>
      </c>
      <c r="D162" s="25" t="s">
        <v>18</v>
      </c>
      <c r="E162" s="25" t="s">
        <v>19</v>
      </c>
      <c r="F162" s="25" t="s">
        <v>66</v>
      </c>
      <c r="G162" s="25" t="s">
        <v>308</v>
      </c>
      <c r="H162" s="25"/>
      <c r="I162" s="25" t="s">
        <v>19</v>
      </c>
      <c r="J162" s="25" t="s">
        <v>19</v>
      </c>
      <c r="K162" s="26" t="s">
        <v>19</v>
      </c>
      <c r="L162" s="87">
        <v>250</v>
      </c>
      <c r="M162" s="88">
        <v>250</v>
      </c>
      <c r="N162" s="89">
        <v>137</v>
      </c>
      <c r="O162" s="90">
        <f t="shared" ref="O162:O163" si="51">N162-M162</f>
        <v>-113</v>
      </c>
      <c r="P162" s="27">
        <f t="shared" ref="P162:P173" si="52">N162/M162*100</f>
        <v>54.800000000000004</v>
      </c>
    </row>
    <row r="163" spans="1:16" s="28" customFormat="1" ht="14.45" customHeight="1" outlineLevel="2">
      <c r="A163" s="57">
        <f t="shared" si="36"/>
        <v>160</v>
      </c>
      <c r="B163" s="32" t="s">
        <v>309</v>
      </c>
      <c r="C163" s="25" t="s">
        <v>17</v>
      </c>
      <c r="D163" s="25" t="s">
        <v>69</v>
      </c>
      <c r="E163" s="25" t="s">
        <v>19</v>
      </c>
      <c r="F163" s="25" t="s">
        <v>81</v>
      </c>
      <c r="G163" s="25" t="s">
        <v>308</v>
      </c>
      <c r="H163" s="25"/>
      <c r="I163" s="25" t="s">
        <v>19</v>
      </c>
      <c r="J163" s="25" t="s">
        <v>19</v>
      </c>
      <c r="K163" s="26"/>
      <c r="L163" s="87">
        <v>0</v>
      </c>
      <c r="M163" s="88">
        <v>4</v>
      </c>
      <c r="N163" s="89">
        <v>4</v>
      </c>
      <c r="O163" s="90">
        <f t="shared" si="51"/>
        <v>0</v>
      </c>
      <c r="P163" s="27">
        <f t="shared" si="52"/>
        <v>100</v>
      </c>
    </row>
    <row r="164" spans="1:16" s="28" customFormat="1" ht="14.45" customHeight="1" outlineLevel="1">
      <c r="A164" s="58">
        <f t="shared" si="36"/>
        <v>161</v>
      </c>
      <c r="B164" s="29" t="s">
        <v>306</v>
      </c>
      <c r="C164" s="30"/>
      <c r="D164" s="30"/>
      <c r="E164" s="30"/>
      <c r="F164" s="30"/>
      <c r="G164" s="30"/>
      <c r="H164" s="30"/>
      <c r="I164" s="30"/>
      <c r="J164" s="30"/>
      <c r="K164" s="29"/>
      <c r="L164" s="91">
        <f>SUM(L165:L174)</f>
        <v>0</v>
      </c>
      <c r="M164" s="91">
        <f t="shared" ref="M164:O164" si="53">SUM(M165:M174)</f>
        <v>18596</v>
      </c>
      <c r="N164" s="91">
        <f t="shared" si="53"/>
        <v>18626</v>
      </c>
      <c r="O164" s="92">
        <f t="shared" si="53"/>
        <v>30</v>
      </c>
      <c r="P164" s="31">
        <f t="shared" si="52"/>
        <v>100.16132501613251</v>
      </c>
    </row>
    <row r="165" spans="1:16" s="28" customFormat="1" ht="14.45" customHeight="1" outlineLevel="2">
      <c r="A165" s="57">
        <f t="shared" si="36"/>
        <v>162</v>
      </c>
      <c r="B165" s="32" t="s">
        <v>310</v>
      </c>
      <c r="C165" s="25" t="s">
        <v>17</v>
      </c>
      <c r="D165" s="25" t="s">
        <v>60</v>
      </c>
      <c r="E165" s="25" t="s">
        <v>19</v>
      </c>
      <c r="F165" s="25" t="s">
        <v>311</v>
      </c>
      <c r="G165" s="25" t="s">
        <v>312</v>
      </c>
      <c r="H165" s="25"/>
      <c r="I165" s="25" t="s">
        <v>19</v>
      </c>
      <c r="J165" s="25" t="s">
        <v>19</v>
      </c>
      <c r="K165" s="26" t="s">
        <v>19</v>
      </c>
      <c r="L165" s="87">
        <v>0</v>
      </c>
      <c r="M165" s="88">
        <v>450</v>
      </c>
      <c r="N165" s="89">
        <v>450</v>
      </c>
      <c r="O165" s="90">
        <f t="shared" ref="O165:O174" si="54">N165-M165</f>
        <v>0</v>
      </c>
      <c r="P165" s="27">
        <f t="shared" si="52"/>
        <v>100</v>
      </c>
    </row>
    <row r="166" spans="1:16" s="28" customFormat="1" ht="14.45" customHeight="1" outlineLevel="2">
      <c r="A166" s="57">
        <f t="shared" si="36"/>
        <v>163</v>
      </c>
      <c r="B166" s="32" t="s">
        <v>313</v>
      </c>
      <c r="C166" s="25" t="s">
        <v>17</v>
      </c>
      <c r="D166" s="25" t="s">
        <v>60</v>
      </c>
      <c r="E166" s="25" t="s">
        <v>19</v>
      </c>
      <c r="F166" s="25" t="s">
        <v>93</v>
      </c>
      <c r="G166" s="25" t="s">
        <v>312</v>
      </c>
      <c r="H166" s="25" t="s">
        <v>225</v>
      </c>
      <c r="I166" s="25" t="s">
        <v>19</v>
      </c>
      <c r="J166" s="25" t="s">
        <v>19</v>
      </c>
      <c r="K166" s="26" t="s">
        <v>19</v>
      </c>
      <c r="L166" s="87">
        <v>0</v>
      </c>
      <c r="M166" s="88">
        <v>200</v>
      </c>
      <c r="N166" s="89">
        <v>200</v>
      </c>
      <c r="O166" s="90">
        <f t="shared" si="54"/>
        <v>0</v>
      </c>
      <c r="P166" s="27">
        <f t="shared" si="52"/>
        <v>100</v>
      </c>
    </row>
    <row r="167" spans="1:16" s="28" customFormat="1" ht="14.45" customHeight="1" outlineLevel="2">
      <c r="A167" s="57">
        <f t="shared" si="36"/>
        <v>164</v>
      </c>
      <c r="B167" s="32" t="s">
        <v>313</v>
      </c>
      <c r="C167" s="25" t="s">
        <v>17</v>
      </c>
      <c r="D167" s="25" t="s">
        <v>60</v>
      </c>
      <c r="E167" s="25" t="s">
        <v>19</v>
      </c>
      <c r="F167" s="25" t="s">
        <v>314</v>
      </c>
      <c r="G167" s="25" t="s">
        <v>312</v>
      </c>
      <c r="H167" s="25" t="s">
        <v>225</v>
      </c>
      <c r="I167" s="25" t="s">
        <v>19</v>
      </c>
      <c r="J167" s="25" t="s">
        <v>19</v>
      </c>
      <c r="K167" s="26" t="s">
        <v>19</v>
      </c>
      <c r="L167" s="87">
        <v>0</v>
      </c>
      <c r="M167" s="88">
        <v>550</v>
      </c>
      <c r="N167" s="89">
        <v>550</v>
      </c>
      <c r="O167" s="90">
        <f t="shared" si="54"/>
        <v>0</v>
      </c>
      <c r="P167" s="27">
        <f t="shared" si="52"/>
        <v>100</v>
      </c>
    </row>
    <row r="168" spans="1:16" s="28" customFormat="1" ht="14.45" customHeight="1" outlineLevel="2">
      <c r="A168" s="57">
        <f t="shared" si="36"/>
        <v>165</v>
      </c>
      <c r="B168" s="32" t="s">
        <v>313</v>
      </c>
      <c r="C168" s="25" t="s">
        <v>17</v>
      </c>
      <c r="D168" s="25" t="s">
        <v>60</v>
      </c>
      <c r="E168" s="25" t="s">
        <v>19</v>
      </c>
      <c r="F168" s="25" t="s">
        <v>315</v>
      </c>
      <c r="G168" s="25" t="s">
        <v>312</v>
      </c>
      <c r="H168" s="25" t="s">
        <v>225</v>
      </c>
      <c r="I168" s="25" t="s">
        <v>19</v>
      </c>
      <c r="J168" s="25" t="s">
        <v>19</v>
      </c>
      <c r="K168" s="26" t="s">
        <v>19</v>
      </c>
      <c r="L168" s="87">
        <v>0</v>
      </c>
      <c r="M168" s="88">
        <v>250</v>
      </c>
      <c r="N168" s="89">
        <v>250</v>
      </c>
      <c r="O168" s="90">
        <f t="shared" si="54"/>
        <v>0</v>
      </c>
      <c r="P168" s="27">
        <f t="shared" si="52"/>
        <v>100</v>
      </c>
    </row>
    <row r="169" spans="1:16" s="28" customFormat="1" ht="14.45" customHeight="1" outlineLevel="2">
      <c r="A169" s="57">
        <f t="shared" si="36"/>
        <v>166</v>
      </c>
      <c r="B169" s="32" t="s">
        <v>316</v>
      </c>
      <c r="C169" s="25" t="s">
        <v>17</v>
      </c>
      <c r="D169" s="25" t="s">
        <v>60</v>
      </c>
      <c r="E169" s="25" t="s">
        <v>19</v>
      </c>
      <c r="F169" s="25" t="s">
        <v>317</v>
      </c>
      <c r="G169" s="25" t="s">
        <v>312</v>
      </c>
      <c r="H169" s="25" t="s">
        <v>225</v>
      </c>
      <c r="I169" s="25" t="s">
        <v>19</v>
      </c>
      <c r="J169" s="25" t="s">
        <v>19</v>
      </c>
      <c r="K169" s="26" t="s">
        <v>19</v>
      </c>
      <c r="L169" s="87">
        <v>0</v>
      </c>
      <c r="M169" s="88">
        <v>2000</v>
      </c>
      <c r="N169" s="89">
        <v>2000</v>
      </c>
      <c r="O169" s="90">
        <f t="shared" si="54"/>
        <v>0</v>
      </c>
      <c r="P169" s="27">
        <f t="shared" si="52"/>
        <v>100</v>
      </c>
    </row>
    <row r="170" spans="1:16" s="28" customFormat="1" ht="14.45" customHeight="1" outlineLevel="2">
      <c r="A170" s="57">
        <f t="shared" si="36"/>
        <v>167</v>
      </c>
      <c r="B170" s="32" t="s">
        <v>318</v>
      </c>
      <c r="C170" s="25" t="s">
        <v>17</v>
      </c>
      <c r="D170" s="25" t="s">
        <v>60</v>
      </c>
      <c r="E170" s="25" t="s">
        <v>19</v>
      </c>
      <c r="F170" s="25" t="s">
        <v>317</v>
      </c>
      <c r="G170" s="25" t="s">
        <v>312</v>
      </c>
      <c r="H170" s="25" t="s">
        <v>225</v>
      </c>
      <c r="I170" s="25" t="s">
        <v>19</v>
      </c>
      <c r="J170" s="25" t="s">
        <v>19</v>
      </c>
      <c r="K170" s="26"/>
      <c r="L170" s="87">
        <v>0</v>
      </c>
      <c r="M170" s="88">
        <v>2000</v>
      </c>
      <c r="N170" s="89">
        <v>2000</v>
      </c>
      <c r="O170" s="90">
        <f t="shared" si="54"/>
        <v>0</v>
      </c>
      <c r="P170" s="27">
        <f t="shared" si="52"/>
        <v>100</v>
      </c>
    </row>
    <row r="171" spans="1:16" s="28" customFormat="1" ht="14.45" customHeight="1" outlineLevel="2">
      <c r="A171" s="57">
        <f t="shared" si="36"/>
        <v>168</v>
      </c>
      <c r="B171" s="32" t="s">
        <v>310</v>
      </c>
      <c r="C171" s="25" t="s">
        <v>17</v>
      </c>
      <c r="D171" s="25" t="s">
        <v>60</v>
      </c>
      <c r="E171" s="25" t="s">
        <v>19</v>
      </c>
      <c r="F171" s="25" t="s">
        <v>317</v>
      </c>
      <c r="G171" s="25" t="s">
        <v>312</v>
      </c>
      <c r="H171" s="25"/>
      <c r="I171" s="25" t="s">
        <v>19</v>
      </c>
      <c r="J171" s="25" t="s">
        <v>19</v>
      </c>
      <c r="K171" s="26" t="s">
        <v>19</v>
      </c>
      <c r="L171" s="87">
        <v>0</v>
      </c>
      <c r="M171" s="88">
        <v>350</v>
      </c>
      <c r="N171" s="89">
        <v>350</v>
      </c>
      <c r="O171" s="90">
        <f t="shared" si="54"/>
        <v>0</v>
      </c>
      <c r="P171" s="27">
        <f t="shared" si="52"/>
        <v>100</v>
      </c>
    </row>
    <row r="172" spans="1:16" s="28" customFormat="1" ht="14.45" customHeight="1" outlineLevel="2">
      <c r="A172" s="57">
        <f t="shared" si="36"/>
        <v>169</v>
      </c>
      <c r="B172" s="32" t="s">
        <v>319</v>
      </c>
      <c r="C172" s="25" t="s">
        <v>17</v>
      </c>
      <c r="D172" s="25" t="s">
        <v>60</v>
      </c>
      <c r="E172" s="25" t="s">
        <v>19</v>
      </c>
      <c r="F172" s="25" t="s">
        <v>81</v>
      </c>
      <c r="G172" s="25" t="s">
        <v>312</v>
      </c>
      <c r="H172" s="25" t="s">
        <v>320</v>
      </c>
      <c r="I172" s="25" t="s">
        <v>19</v>
      </c>
      <c r="J172" s="25" t="s">
        <v>19</v>
      </c>
      <c r="K172" s="26" t="s">
        <v>19</v>
      </c>
      <c r="L172" s="87">
        <v>0</v>
      </c>
      <c r="M172" s="88">
        <v>12596</v>
      </c>
      <c r="N172" s="89">
        <v>12596</v>
      </c>
      <c r="O172" s="90">
        <f t="shared" si="54"/>
        <v>0</v>
      </c>
      <c r="P172" s="27">
        <f t="shared" si="52"/>
        <v>100</v>
      </c>
    </row>
    <row r="173" spans="1:16" s="28" customFormat="1" ht="14.45" customHeight="1" outlineLevel="2">
      <c r="A173" s="57">
        <f t="shared" si="36"/>
        <v>170</v>
      </c>
      <c r="B173" s="32" t="s">
        <v>310</v>
      </c>
      <c r="C173" s="25" t="s">
        <v>17</v>
      </c>
      <c r="D173" s="25" t="s">
        <v>60</v>
      </c>
      <c r="E173" s="25" t="s">
        <v>19</v>
      </c>
      <c r="F173" s="25" t="s">
        <v>321</v>
      </c>
      <c r="G173" s="25" t="s">
        <v>312</v>
      </c>
      <c r="H173" s="25"/>
      <c r="I173" s="25" t="s">
        <v>19</v>
      </c>
      <c r="J173" s="25" t="s">
        <v>19</v>
      </c>
      <c r="K173" s="26" t="s">
        <v>19</v>
      </c>
      <c r="L173" s="87">
        <v>0</v>
      </c>
      <c r="M173" s="88">
        <v>200</v>
      </c>
      <c r="N173" s="89">
        <v>200</v>
      </c>
      <c r="O173" s="90">
        <f t="shared" si="54"/>
        <v>0</v>
      </c>
      <c r="P173" s="27">
        <f t="shared" si="52"/>
        <v>100</v>
      </c>
    </row>
    <row r="174" spans="1:16" s="28" customFormat="1" ht="14.45" customHeight="1" outlineLevel="2">
      <c r="A174" s="57">
        <f t="shared" si="36"/>
        <v>171</v>
      </c>
      <c r="B174" s="32" t="s">
        <v>322</v>
      </c>
      <c r="C174" s="25" t="s">
        <v>17</v>
      </c>
      <c r="D174" s="25" t="s">
        <v>75</v>
      </c>
      <c r="E174" s="25" t="s">
        <v>19</v>
      </c>
      <c r="F174" s="25" t="s">
        <v>93</v>
      </c>
      <c r="G174" s="25" t="s">
        <v>312</v>
      </c>
      <c r="H174" s="25"/>
      <c r="I174" s="25" t="s">
        <v>19</v>
      </c>
      <c r="J174" s="25" t="s">
        <v>19</v>
      </c>
      <c r="K174" s="26"/>
      <c r="L174" s="87">
        <v>0</v>
      </c>
      <c r="M174" s="88">
        <v>0</v>
      </c>
      <c r="N174" s="89">
        <v>30</v>
      </c>
      <c r="O174" s="90">
        <f t="shared" si="54"/>
        <v>30</v>
      </c>
      <c r="P174" s="53" t="s">
        <v>759</v>
      </c>
    </row>
    <row r="175" spans="1:16" s="28" customFormat="1" ht="14.45" customHeight="1" outlineLevel="1">
      <c r="A175" s="58">
        <f t="shared" si="36"/>
        <v>172</v>
      </c>
      <c r="B175" s="29" t="s">
        <v>323</v>
      </c>
      <c r="C175" s="30"/>
      <c r="D175" s="30"/>
      <c r="E175" s="30"/>
      <c r="F175" s="30"/>
      <c r="G175" s="30"/>
      <c r="H175" s="30"/>
      <c r="I175" s="30"/>
      <c r="J175" s="30"/>
      <c r="K175" s="29"/>
      <c r="L175" s="91">
        <f>SUM(L176:L179)</f>
        <v>0</v>
      </c>
      <c r="M175" s="91">
        <f t="shared" ref="M175:O175" si="55">SUM(M176:M179)</f>
        <v>4819</v>
      </c>
      <c r="N175" s="91">
        <f t="shared" si="55"/>
        <v>6162</v>
      </c>
      <c r="O175" s="92">
        <f t="shared" si="55"/>
        <v>1343</v>
      </c>
      <c r="P175" s="31">
        <f>N175/M175*100</f>
        <v>127.86885245901641</v>
      </c>
    </row>
    <row r="176" spans="1:16" s="28" customFormat="1" ht="14.45" customHeight="1" outlineLevel="2">
      <c r="A176" s="57">
        <f t="shared" si="36"/>
        <v>173</v>
      </c>
      <c r="B176" s="32" t="s">
        <v>324</v>
      </c>
      <c r="C176" s="25" t="s">
        <v>17</v>
      </c>
      <c r="D176" s="25" t="s">
        <v>69</v>
      </c>
      <c r="E176" s="25"/>
      <c r="F176" s="25" t="s">
        <v>146</v>
      </c>
      <c r="G176" s="25" t="s">
        <v>325</v>
      </c>
      <c r="H176" s="25"/>
      <c r="I176" s="25" t="s">
        <v>19</v>
      </c>
      <c r="J176" s="25" t="s">
        <v>19</v>
      </c>
      <c r="K176" s="26" t="s">
        <v>19</v>
      </c>
      <c r="L176" s="87">
        <v>0</v>
      </c>
      <c r="M176" s="88">
        <v>308</v>
      </c>
      <c r="N176" s="89">
        <v>341</v>
      </c>
      <c r="O176" s="90">
        <f t="shared" ref="O176:O179" si="56">N176-M176</f>
        <v>33</v>
      </c>
      <c r="P176" s="27">
        <f t="shared" ref="P176:P217" si="57">N176/M176*100</f>
        <v>110.71428571428572</v>
      </c>
    </row>
    <row r="177" spans="1:16" s="28" customFormat="1" ht="14.45" customHeight="1" outlineLevel="2">
      <c r="A177" s="57">
        <f t="shared" si="36"/>
        <v>174</v>
      </c>
      <c r="B177" s="32" t="s">
        <v>326</v>
      </c>
      <c r="C177" s="25" t="s">
        <v>17</v>
      </c>
      <c r="D177" s="25" t="s">
        <v>69</v>
      </c>
      <c r="E177" s="25"/>
      <c r="F177" s="25" t="s">
        <v>66</v>
      </c>
      <c r="G177" s="25" t="s">
        <v>325</v>
      </c>
      <c r="H177" s="25"/>
      <c r="I177" s="25" t="s">
        <v>19</v>
      </c>
      <c r="J177" s="25" t="s">
        <v>19</v>
      </c>
      <c r="K177" s="26" t="s">
        <v>19</v>
      </c>
      <c r="L177" s="87">
        <v>0</v>
      </c>
      <c r="M177" s="88">
        <v>430</v>
      </c>
      <c r="N177" s="89">
        <v>613</v>
      </c>
      <c r="O177" s="90">
        <f t="shared" si="56"/>
        <v>183</v>
      </c>
      <c r="P177" s="27">
        <f t="shared" si="57"/>
        <v>142.55813953488371</v>
      </c>
    </row>
    <row r="178" spans="1:16" s="28" customFormat="1" ht="14.45" customHeight="1" outlineLevel="2">
      <c r="A178" s="57">
        <f t="shared" si="36"/>
        <v>175</v>
      </c>
      <c r="B178" s="32" t="s">
        <v>327</v>
      </c>
      <c r="C178" s="25" t="s">
        <v>17</v>
      </c>
      <c r="D178" s="25" t="s">
        <v>69</v>
      </c>
      <c r="E178" s="25" t="s">
        <v>19</v>
      </c>
      <c r="F178" s="25" t="s">
        <v>328</v>
      </c>
      <c r="G178" s="25" t="s">
        <v>325</v>
      </c>
      <c r="H178" s="25"/>
      <c r="I178" s="25" t="s">
        <v>19</v>
      </c>
      <c r="J178" s="25" t="s">
        <v>19</v>
      </c>
      <c r="K178" s="26" t="s">
        <v>19</v>
      </c>
      <c r="L178" s="87">
        <v>0</v>
      </c>
      <c r="M178" s="88">
        <v>4081</v>
      </c>
      <c r="N178" s="89">
        <v>5194</v>
      </c>
      <c r="O178" s="90">
        <f t="shared" si="56"/>
        <v>1113</v>
      </c>
      <c r="P178" s="27">
        <f t="shared" si="57"/>
        <v>127.27272727272727</v>
      </c>
    </row>
    <row r="179" spans="1:16" s="28" customFormat="1" ht="28.5" outlineLevel="2">
      <c r="A179" s="57">
        <f t="shared" si="36"/>
        <v>176</v>
      </c>
      <c r="B179" s="32" t="s">
        <v>329</v>
      </c>
      <c r="C179" s="25" t="s">
        <v>139</v>
      </c>
      <c r="D179" s="25" t="s">
        <v>75</v>
      </c>
      <c r="E179" s="25" t="s">
        <v>156</v>
      </c>
      <c r="F179" s="25" t="s">
        <v>66</v>
      </c>
      <c r="G179" s="25" t="s">
        <v>325</v>
      </c>
      <c r="H179" s="25"/>
      <c r="I179" s="25" t="s">
        <v>19</v>
      </c>
      <c r="J179" s="25" t="s">
        <v>19</v>
      </c>
      <c r="K179" s="26" t="s">
        <v>330</v>
      </c>
      <c r="L179" s="87">
        <v>0</v>
      </c>
      <c r="M179" s="88">
        <v>0</v>
      </c>
      <c r="N179" s="89">
        <v>14</v>
      </c>
      <c r="O179" s="90">
        <f t="shared" si="56"/>
        <v>14</v>
      </c>
      <c r="P179" s="53" t="s">
        <v>759</v>
      </c>
    </row>
    <row r="180" spans="1:16" s="28" customFormat="1" ht="14.25" outlineLevel="1">
      <c r="A180" s="58">
        <f t="shared" si="36"/>
        <v>177</v>
      </c>
      <c r="B180" s="29" t="s">
        <v>331</v>
      </c>
      <c r="C180" s="30"/>
      <c r="D180" s="30"/>
      <c r="E180" s="30"/>
      <c r="F180" s="30"/>
      <c r="G180" s="30"/>
      <c r="H180" s="30"/>
      <c r="I180" s="30"/>
      <c r="J180" s="30"/>
      <c r="K180" s="29"/>
      <c r="L180" s="91">
        <f>SUM(L181:L208)</f>
        <v>6215</v>
      </c>
      <c r="M180" s="91">
        <f t="shared" ref="M180:O180" si="58">SUM(M181:M208)</f>
        <v>37275</v>
      </c>
      <c r="N180" s="91">
        <f t="shared" si="58"/>
        <v>42869</v>
      </c>
      <c r="O180" s="92">
        <f t="shared" si="58"/>
        <v>5594</v>
      </c>
      <c r="P180" s="31">
        <f t="shared" si="57"/>
        <v>115.00737759892689</v>
      </c>
    </row>
    <row r="181" spans="1:16" s="28" customFormat="1" ht="14.45" customHeight="1" outlineLevel="2">
      <c r="A181" s="57">
        <f t="shared" si="36"/>
        <v>178</v>
      </c>
      <c r="B181" s="32" t="s">
        <v>332</v>
      </c>
      <c r="C181" s="25" t="s">
        <v>17</v>
      </c>
      <c r="D181" s="25" t="s">
        <v>65</v>
      </c>
      <c r="E181" s="25" t="s">
        <v>19</v>
      </c>
      <c r="F181" s="25" t="s">
        <v>146</v>
      </c>
      <c r="G181" s="25" t="s">
        <v>333</v>
      </c>
      <c r="H181" s="25"/>
      <c r="I181" s="25" t="s">
        <v>19</v>
      </c>
      <c r="J181" s="25" t="s">
        <v>19</v>
      </c>
      <c r="K181" s="26" t="s">
        <v>19</v>
      </c>
      <c r="L181" s="87">
        <v>0</v>
      </c>
      <c r="M181" s="88">
        <v>0</v>
      </c>
      <c r="N181" s="89">
        <v>30</v>
      </c>
      <c r="O181" s="90">
        <f t="shared" ref="O181:O208" si="59">N181-M181</f>
        <v>30</v>
      </c>
      <c r="P181" s="53" t="s">
        <v>759</v>
      </c>
    </row>
    <row r="182" spans="1:16" s="28" customFormat="1" ht="14.45" customHeight="1" outlineLevel="2">
      <c r="A182" s="57">
        <f t="shared" si="36"/>
        <v>179</v>
      </c>
      <c r="B182" s="32" t="s">
        <v>334</v>
      </c>
      <c r="C182" s="25" t="s">
        <v>17</v>
      </c>
      <c r="D182" s="25" t="s">
        <v>65</v>
      </c>
      <c r="E182" s="25" t="s">
        <v>19</v>
      </c>
      <c r="F182" s="25" t="s">
        <v>66</v>
      </c>
      <c r="G182" s="25" t="s">
        <v>333</v>
      </c>
      <c r="H182" s="25"/>
      <c r="I182" s="25" t="s">
        <v>19</v>
      </c>
      <c r="J182" s="25" t="s">
        <v>19</v>
      </c>
      <c r="K182" s="26" t="s">
        <v>19</v>
      </c>
      <c r="L182" s="87">
        <v>0</v>
      </c>
      <c r="M182" s="88">
        <v>910</v>
      </c>
      <c r="N182" s="89">
        <v>989</v>
      </c>
      <c r="O182" s="90">
        <f t="shared" si="59"/>
        <v>79</v>
      </c>
      <c r="P182" s="27">
        <f t="shared" si="57"/>
        <v>108.68131868131867</v>
      </c>
    </row>
    <row r="183" spans="1:16" s="28" customFormat="1" ht="14.45" customHeight="1" outlineLevel="2">
      <c r="A183" s="57">
        <f t="shared" si="36"/>
        <v>180</v>
      </c>
      <c r="B183" s="32" t="s">
        <v>335</v>
      </c>
      <c r="C183" s="25" t="s">
        <v>17</v>
      </c>
      <c r="D183" s="25" t="s">
        <v>18</v>
      </c>
      <c r="E183" s="25" t="s">
        <v>19</v>
      </c>
      <c r="F183" s="25" t="s">
        <v>66</v>
      </c>
      <c r="G183" s="25" t="s">
        <v>333</v>
      </c>
      <c r="H183" s="25"/>
      <c r="I183" s="25" t="s">
        <v>19</v>
      </c>
      <c r="J183" s="25" t="s">
        <v>19</v>
      </c>
      <c r="K183" s="26" t="s">
        <v>19</v>
      </c>
      <c r="L183" s="87">
        <v>0</v>
      </c>
      <c r="M183" s="88">
        <v>10</v>
      </c>
      <c r="N183" s="89">
        <v>16</v>
      </c>
      <c r="O183" s="90">
        <f t="shared" si="59"/>
        <v>6</v>
      </c>
      <c r="P183" s="27">
        <f t="shared" si="57"/>
        <v>160</v>
      </c>
    </row>
    <row r="184" spans="1:16" s="28" customFormat="1" ht="14.45" customHeight="1" outlineLevel="2">
      <c r="A184" s="57">
        <f t="shared" si="36"/>
        <v>181</v>
      </c>
      <c r="B184" s="32" t="s">
        <v>336</v>
      </c>
      <c r="C184" s="25" t="s">
        <v>17</v>
      </c>
      <c r="D184" s="25" t="s">
        <v>39</v>
      </c>
      <c r="E184" s="25"/>
      <c r="F184" s="25" t="s">
        <v>337</v>
      </c>
      <c r="G184" s="25" t="s">
        <v>333</v>
      </c>
      <c r="H184" s="25"/>
      <c r="I184" s="25" t="s">
        <v>19</v>
      </c>
      <c r="J184" s="25" t="s">
        <v>19</v>
      </c>
      <c r="K184" s="26"/>
      <c r="L184" s="87">
        <v>65</v>
      </c>
      <c r="M184" s="88">
        <v>65</v>
      </c>
      <c r="N184" s="89">
        <v>23</v>
      </c>
      <c r="O184" s="90">
        <f t="shared" si="59"/>
        <v>-42</v>
      </c>
      <c r="P184" s="27">
        <f t="shared" si="57"/>
        <v>35.384615384615387</v>
      </c>
    </row>
    <row r="185" spans="1:16" s="28" customFormat="1" ht="14.45" customHeight="1" outlineLevel="2">
      <c r="A185" s="60">
        <f t="shared" si="36"/>
        <v>182</v>
      </c>
      <c r="B185" s="36" t="s">
        <v>338</v>
      </c>
      <c r="C185" s="25" t="s">
        <v>17</v>
      </c>
      <c r="D185" s="25" t="s">
        <v>39</v>
      </c>
      <c r="E185" s="25"/>
      <c r="F185" s="25" t="s">
        <v>66</v>
      </c>
      <c r="G185" s="25" t="s">
        <v>333</v>
      </c>
      <c r="H185" s="25"/>
      <c r="I185" s="25" t="s">
        <v>19</v>
      </c>
      <c r="J185" s="25" t="s">
        <v>19</v>
      </c>
      <c r="K185" s="26" t="s">
        <v>19</v>
      </c>
      <c r="L185" s="87">
        <v>0</v>
      </c>
      <c r="M185" s="88">
        <v>198</v>
      </c>
      <c r="N185" s="89">
        <v>198</v>
      </c>
      <c r="O185" s="90">
        <f t="shared" si="59"/>
        <v>0</v>
      </c>
      <c r="P185" s="27">
        <f t="shared" si="57"/>
        <v>100</v>
      </c>
    </row>
    <row r="186" spans="1:16" s="28" customFormat="1" ht="14.45" customHeight="1" outlineLevel="2">
      <c r="A186" s="57">
        <f t="shared" si="36"/>
        <v>183</v>
      </c>
      <c r="B186" s="32" t="s">
        <v>331</v>
      </c>
      <c r="C186" s="25" t="s">
        <v>17</v>
      </c>
      <c r="D186" s="25" t="s">
        <v>39</v>
      </c>
      <c r="E186" s="25"/>
      <c r="F186" s="25" t="s">
        <v>103</v>
      </c>
      <c r="G186" s="25" t="s">
        <v>333</v>
      </c>
      <c r="H186" s="25"/>
      <c r="I186" s="25" t="s">
        <v>19</v>
      </c>
      <c r="J186" s="25" t="s">
        <v>19</v>
      </c>
      <c r="K186" s="26"/>
      <c r="L186" s="87">
        <v>0</v>
      </c>
      <c r="M186" s="88">
        <v>0</v>
      </c>
      <c r="N186" s="89">
        <v>6</v>
      </c>
      <c r="O186" s="90">
        <f t="shared" si="59"/>
        <v>6</v>
      </c>
      <c r="P186" s="53" t="s">
        <v>759</v>
      </c>
    </row>
    <row r="187" spans="1:16" s="28" customFormat="1" ht="14.45" customHeight="1" outlineLevel="2">
      <c r="A187" s="57">
        <f t="shared" si="36"/>
        <v>184</v>
      </c>
      <c r="B187" s="32" t="s">
        <v>339</v>
      </c>
      <c r="C187" s="25" t="s">
        <v>17</v>
      </c>
      <c r="D187" s="25" t="s">
        <v>69</v>
      </c>
      <c r="E187" s="25" t="s">
        <v>19</v>
      </c>
      <c r="F187" s="25" t="s">
        <v>100</v>
      </c>
      <c r="G187" s="25" t="s">
        <v>333</v>
      </c>
      <c r="H187" s="25"/>
      <c r="I187" s="25" t="s">
        <v>19</v>
      </c>
      <c r="J187" s="25" t="s">
        <v>19</v>
      </c>
      <c r="K187" s="26" t="s">
        <v>19</v>
      </c>
      <c r="L187" s="87">
        <v>0</v>
      </c>
      <c r="M187" s="88">
        <v>41</v>
      </c>
      <c r="N187" s="89">
        <v>43</v>
      </c>
      <c r="O187" s="90">
        <f t="shared" si="59"/>
        <v>2</v>
      </c>
      <c r="P187" s="27">
        <f t="shared" si="57"/>
        <v>104.8780487804878</v>
      </c>
    </row>
    <row r="188" spans="1:16" s="28" customFormat="1" ht="14.45" customHeight="1" outlineLevel="2">
      <c r="A188" s="57">
        <f t="shared" si="36"/>
        <v>185</v>
      </c>
      <c r="B188" s="32" t="s">
        <v>340</v>
      </c>
      <c r="C188" s="25" t="s">
        <v>17</v>
      </c>
      <c r="D188" s="25" t="s">
        <v>69</v>
      </c>
      <c r="E188" s="25" t="s">
        <v>19</v>
      </c>
      <c r="F188" s="25" t="s">
        <v>109</v>
      </c>
      <c r="G188" s="25" t="s">
        <v>333</v>
      </c>
      <c r="H188" s="25"/>
      <c r="I188" s="25" t="s">
        <v>19</v>
      </c>
      <c r="J188" s="25" t="s">
        <v>19</v>
      </c>
      <c r="K188" s="26"/>
      <c r="L188" s="87">
        <v>0</v>
      </c>
      <c r="M188" s="88">
        <v>73</v>
      </c>
      <c r="N188" s="89">
        <v>73</v>
      </c>
      <c r="O188" s="90">
        <f t="shared" si="59"/>
        <v>0</v>
      </c>
      <c r="P188" s="27">
        <f t="shared" si="57"/>
        <v>100</v>
      </c>
    </row>
    <row r="189" spans="1:16" s="28" customFormat="1" ht="14.45" customHeight="1" outlineLevel="2">
      <c r="A189" s="57">
        <f t="shared" si="36"/>
        <v>186</v>
      </c>
      <c r="B189" s="32" t="s">
        <v>341</v>
      </c>
      <c r="C189" s="25" t="s">
        <v>17</v>
      </c>
      <c r="D189" s="25" t="s">
        <v>69</v>
      </c>
      <c r="E189" s="25" t="s">
        <v>70</v>
      </c>
      <c r="F189" s="25" t="s">
        <v>71</v>
      </c>
      <c r="G189" s="25" t="s">
        <v>333</v>
      </c>
      <c r="H189" s="25"/>
      <c r="I189" s="25" t="s">
        <v>19</v>
      </c>
      <c r="J189" s="25" t="s">
        <v>19</v>
      </c>
      <c r="K189" s="26" t="s">
        <v>19</v>
      </c>
      <c r="L189" s="87">
        <v>0</v>
      </c>
      <c r="M189" s="88">
        <v>10</v>
      </c>
      <c r="N189" s="89">
        <v>10</v>
      </c>
      <c r="O189" s="90">
        <f t="shared" si="59"/>
        <v>0</v>
      </c>
      <c r="P189" s="27">
        <f t="shared" si="57"/>
        <v>100</v>
      </c>
    </row>
    <row r="190" spans="1:16" s="28" customFormat="1" ht="14.45" customHeight="1" outlineLevel="2">
      <c r="A190" s="57">
        <f t="shared" si="36"/>
        <v>187</v>
      </c>
      <c r="B190" s="32" t="s">
        <v>342</v>
      </c>
      <c r="C190" s="25" t="s">
        <v>17</v>
      </c>
      <c r="D190" s="25" t="s">
        <v>69</v>
      </c>
      <c r="E190" s="25" t="s">
        <v>19</v>
      </c>
      <c r="F190" s="25" t="s">
        <v>146</v>
      </c>
      <c r="G190" s="25" t="s">
        <v>333</v>
      </c>
      <c r="H190" s="25"/>
      <c r="I190" s="25" t="s">
        <v>19</v>
      </c>
      <c r="J190" s="25" t="s">
        <v>19</v>
      </c>
      <c r="K190" s="26"/>
      <c r="L190" s="87">
        <v>0</v>
      </c>
      <c r="M190" s="88">
        <v>4</v>
      </c>
      <c r="N190" s="89">
        <v>4</v>
      </c>
      <c r="O190" s="90">
        <f t="shared" si="59"/>
        <v>0</v>
      </c>
      <c r="P190" s="27">
        <f t="shared" si="57"/>
        <v>100</v>
      </c>
    </row>
    <row r="191" spans="1:16" s="28" customFormat="1" ht="14.45" customHeight="1" outlineLevel="2">
      <c r="A191" s="57">
        <f t="shared" si="36"/>
        <v>188</v>
      </c>
      <c r="B191" s="32" t="s">
        <v>343</v>
      </c>
      <c r="C191" s="25" t="s">
        <v>17</v>
      </c>
      <c r="D191" s="25" t="s">
        <v>69</v>
      </c>
      <c r="E191" s="25" t="s">
        <v>19</v>
      </c>
      <c r="F191" s="25" t="s">
        <v>66</v>
      </c>
      <c r="G191" s="25" t="s">
        <v>333</v>
      </c>
      <c r="H191" s="25"/>
      <c r="I191" s="25" t="s">
        <v>19</v>
      </c>
      <c r="J191" s="25" t="s">
        <v>19</v>
      </c>
      <c r="K191" s="26" t="s">
        <v>19</v>
      </c>
      <c r="L191" s="87">
        <v>0</v>
      </c>
      <c r="M191" s="88">
        <v>10</v>
      </c>
      <c r="N191" s="89">
        <v>10</v>
      </c>
      <c r="O191" s="90">
        <f t="shared" si="59"/>
        <v>0</v>
      </c>
      <c r="P191" s="27">
        <f t="shared" si="57"/>
        <v>100</v>
      </c>
    </row>
    <row r="192" spans="1:16" s="28" customFormat="1" ht="14.45" customHeight="1" outlineLevel="2">
      <c r="A192" s="57">
        <f t="shared" si="36"/>
        <v>189</v>
      </c>
      <c r="B192" s="32" t="s">
        <v>344</v>
      </c>
      <c r="C192" s="25" t="s">
        <v>17</v>
      </c>
      <c r="D192" s="25" t="s">
        <v>69</v>
      </c>
      <c r="E192" s="25"/>
      <c r="F192" s="25" t="s">
        <v>66</v>
      </c>
      <c r="G192" s="25" t="s">
        <v>333</v>
      </c>
      <c r="H192" s="25"/>
      <c r="I192" s="25" t="s">
        <v>19</v>
      </c>
      <c r="J192" s="25" t="s">
        <v>19</v>
      </c>
      <c r="K192" s="26" t="s">
        <v>19</v>
      </c>
      <c r="L192" s="87">
        <v>0</v>
      </c>
      <c r="M192" s="88">
        <v>9</v>
      </c>
      <c r="N192" s="89">
        <v>9</v>
      </c>
      <c r="O192" s="90">
        <f t="shared" si="59"/>
        <v>0</v>
      </c>
      <c r="P192" s="27">
        <f t="shared" si="57"/>
        <v>100</v>
      </c>
    </row>
    <row r="193" spans="1:16" s="28" customFormat="1" ht="14.45" customHeight="1" outlineLevel="2">
      <c r="A193" s="57">
        <f t="shared" si="36"/>
        <v>190</v>
      </c>
      <c r="B193" s="32" t="s">
        <v>345</v>
      </c>
      <c r="C193" s="25" t="s">
        <v>17</v>
      </c>
      <c r="D193" s="25" t="s">
        <v>42</v>
      </c>
      <c r="E193" s="25"/>
      <c r="F193" s="25" t="s">
        <v>66</v>
      </c>
      <c r="G193" s="25" t="s">
        <v>333</v>
      </c>
      <c r="H193" s="25"/>
      <c r="I193" s="25" t="s">
        <v>19</v>
      </c>
      <c r="J193" s="25" t="s">
        <v>19</v>
      </c>
      <c r="K193" s="26" t="s">
        <v>19</v>
      </c>
      <c r="L193" s="87">
        <v>0</v>
      </c>
      <c r="M193" s="88">
        <v>196</v>
      </c>
      <c r="N193" s="89">
        <v>206</v>
      </c>
      <c r="O193" s="90">
        <f t="shared" si="59"/>
        <v>10</v>
      </c>
      <c r="P193" s="27">
        <f t="shared" si="57"/>
        <v>105.10204081632652</v>
      </c>
    </row>
    <row r="194" spans="1:16" s="28" customFormat="1" ht="14.45" customHeight="1" outlineLevel="2">
      <c r="A194" s="57">
        <f t="shared" si="36"/>
        <v>191</v>
      </c>
      <c r="B194" s="32" t="s">
        <v>346</v>
      </c>
      <c r="C194" s="25" t="s">
        <v>17</v>
      </c>
      <c r="D194" s="25" t="s">
        <v>75</v>
      </c>
      <c r="E194" s="25"/>
      <c r="F194" s="25" t="s">
        <v>76</v>
      </c>
      <c r="G194" s="25" t="s">
        <v>333</v>
      </c>
      <c r="H194" s="25"/>
      <c r="I194" s="25" t="s">
        <v>19</v>
      </c>
      <c r="J194" s="25" t="s">
        <v>19</v>
      </c>
      <c r="K194" s="26"/>
      <c r="L194" s="87">
        <v>200</v>
      </c>
      <c r="M194" s="88">
        <v>200</v>
      </c>
      <c r="N194" s="89">
        <v>284</v>
      </c>
      <c r="O194" s="90">
        <f t="shared" si="59"/>
        <v>84</v>
      </c>
      <c r="P194" s="27">
        <f t="shared" si="57"/>
        <v>142</v>
      </c>
    </row>
    <row r="195" spans="1:16" s="28" customFormat="1" ht="28.5" outlineLevel="2">
      <c r="A195" s="60">
        <f t="shared" si="36"/>
        <v>192</v>
      </c>
      <c r="B195" s="37" t="s">
        <v>347</v>
      </c>
      <c r="C195" s="25" t="s">
        <v>17</v>
      </c>
      <c r="D195" s="25" t="s">
        <v>75</v>
      </c>
      <c r="E195" s="25"/>
      <c r="F195" s="25" t="s">
        <v>66</v>
      </c>
      <c r="G195" s="25" t="s">
        <v>333</v>
      </c>
      <c r="H195" s="25"/>
      <c r="I195" s="25" t="s">
        <v>19</v>
      </c>
      <c r="J195" s="25" t="s">
        <v>19</v>
      </c>
      <c r="K195" s="26"/>
      <c r="L195" s="87">
        <v>2500</v>
      </c>
      <c r="M195" s="88">
        <v>2500</v>
      </c>
      <c r="N195" s="89">
        <v>7545</v>
      </c>
      <c r="O195" s="90">
        <f t="shared" si="59"/>
        <v>5045</v>
      </c>
      <c r="P195" s="27">
        <f t="shared" si="57"/>
        <v>301.79999999999995</v>
      </c>
    </row>
    <row r="196" spans="1:16" s="28" customFormat="1" ht="14.45" customHeight="1" outlineLevel="2">
      <c r="A196" s="57">
        <f t="shared" si="36"/>
        <v>193</v>
      </c>
      <c r="B196" s="32" t="s">
        <v>348</v>
      </c>
      <c r="C196" s="25" t="s">
        <v>17</v>
      </c>
      <c r="D196" s="25" t="s">
        <v>75</v>
      </c>
      <c r="E196" s="25"/>
      <c r="F196" s="25" t="s">
        <v>66</v>
      </c>
      <c r="G196" s="25" t="s">
        <v>333</v>
      </c>
      <c r="H196" s="25"/>
      <c r="I196" s="25" t="s">
        <v>19</v>
      </c>
      <c r="J196" s="25" t="s">
        <v>19</v>
      </c>
      <c r="K196" s="26" t="s">
        <v>19</v>
      </c>
      <c r="L196" s="87">
        <v>0</v>
      </c>
      <c r="M196" s="88">
        <v>0</v>
      </c>
      <c r="N196" s="89">
        <v>46</v>
      </c>
      <c r="O196" s="90">
        <f t="shared" si="59"/>
        <v>46</v>
      </c>
      <c r="P196" s="53" t="s">
        <v>759</v>
      </c>
    </row>
    <row r="197" spans="1:16" s="28" customFormat="1" ht="14.45" customHeight="1" outlineLevel="2">
      <c r="A197" s="57">
        <f t="shared" si="36"/>
        <v>194</v>
      </c>
      <c r="B197" s="32" t="s">
        <v>349</v>
      </c>
      <c r="C197" s="25" t="s">
        <v>139</v>
      </c>
      <c r="D197" s="25" t="s">
        <v>350</v>
      </c>
      <c r="E197" s="25"/>
      <c r="F197" s="25" t="s">
        <v>66</v>
      </c>
      <c r="G197" s="25" t="s">
        <v>333</v>
      </c>
      <c r="H197" s="25"/>
      <c r="I197" s="25" t="s">
        <v>19</v>
      </c>
      <c r="J197" s="25" t="s">
        <v>19</v>
      </c>
      <c r="K197" s="26" t="s">
        <v>351</v>
      </c>
      <c r="L197" s="87">
        <v>0</v>
      </c>
      <c r="M197" s="88">
        <v>1515</v>
      </c>
      <c r="N197" s="89">
        <v>1515</v>
      </c>
      <c r="O197" s="90">
        <f t="shared" si="59"/>
        <v>0</v>
      </c>
      <c r="P197" s="27">
        <f t="shared" si="57"/>
        <v>100</v>
      </c>
    </row>
    <row r="198" spans="1:16" s="28" customFormat="1" ht="14.45" customHeight="1" outlineLevel="2">
      <c r="A198" s="57">
        <f t="shared" ref="A198:A261" si="60">A197+1</f>
        <v>195</v>
      </c>
      <c r="B198" s="32" t="s">
        <v>352</v>
      </c>
      <c r="C198" s="25" t="s">
        <v>17</v>
      </c>
      <c r="D198" s="25" t="s">
        <v>44</v>
      </c>
      <c r="E198" s="25"/>
      <c r="F198" s="25" t="s">
        <v>66</v>
      </c>
      <c r="G198" s="25" t="s">
        <v>333</v>
      </c>
      <c r="H198" s="25"/>
      <c r="I198" s="25" t="s">
        <v>19</v>
      </c>
      <c r="J198" s="25" t="s">
        <v>19</v>
      </c>
      <c r="K198" s="26" t="s">
        <v>19</v>
      </c>
      <c r="L198" s="87">
        <v>0</v>
      </c>
      <c r="M198" s="88">
        <v>0</v>
      </c>
      <c r="N198" s="89">
        <v>1</v>
      </c>
      <c r="O198" s="90">
        <f t="shared" si="59"/>
        <v>1</v>
      </c>
      <c r="P198" s="53" t="s">
        <v>759</v>
      </c>
    </row>
    <row r="199" spans="1:16" s="28" customFormat="1" ht="14.45" customHeight="1" outlineLevel="2">
      <c r="A199" s="57">
        <f t="shared" si="60"/>
        <v>196</v>
      </c>
      <c r="B199" s="32" t="s">
        <v>353</v>
      </c>
      <c r="C199" s="25" t="s">
        <v>17</v>
      </c>
      <c r="D199" s="25" t="s">
        <v>92</v>
      </c>
      <c r="E199" s="25"/>
      <c r="F199" s="25" t="s">
        <v>66</v>
      </c>
      <c r="G199" s="25" t="s">
        <v>333</v>
      </c>
      <c r="H199" s="25"/>
      <c r="I199" s="25" t="s">
        <v>19</v>
      </c>
      <c r="J199" s="25" t="s">
        <v>19</v>
      </c>
      <c r="K199" s="26"/>
      <c r="L199" s="87">
        <v>0</v>
      </c>
      <c r="M199" s="88">
        <v>3</v>
      </c>
      <c r="N199" s="89">
        <v>3</v>
      </c>
      <c r="O199" s="90">
        <f t="shared" si="59"/>
        <v>0</v>
      </c>
      <c r="P199" s="27">
        <f t="shared" si="57"/>
        <v>100</v>
      </c>
    </row>
    <row r="200" spans="1:16" s="28" customFormat="1" ht="14.45" customHeight="1" outlineLevel="2">
      <c r="A200" s="57">
        <f t="shared" si="60"/>
        <v>197</v>
      </c>
      <c r="B200" s="32" t="s">
        <v>354</v>
      </c>
      <c r="C200" s="25" t="s">
        <v>17</v>
      </c>
      <c r="D200" s="25" t="s">
        <v>95</v>
      </c>
      <c r="E200" s="25" t="s">
        <v>19</v>
      </c>
      <c r="F200" s="25" t="s">
        <v>66</v>
      </c>
      <c r="G200" s="25" t="s">
        <v>333</v>
      </c>
      <c r="H200" s="25"/>
      <c r="I200" s="25" t="s">
        <v>19</v>
      </c>
      <c r="J200" s="25" t="s">
        <v>19</v>
      </c>
      <c r="K200" s="26" t="s">
        <v>19</v>
      </c>
      <c r="L200" s="87">
        <v>0</v>
      </c>
      <c r="M200" s="88">
        <v>1006</v>
      </c>
      <c r="N200" s="89">
        <v>1006</v>
      </c>
      <c r="O200" s="90">
        <f t="shared" si="59"/>
        <v>0</v>
      </c>
      <c r="P200" s="27">
        <f t="shared" si="57"/>
        <v>100</v>
      </c>
    </row>
    <row r="201" spans="1:16" s="28" customFormat="1" ht="14.45" customHeight="1" outlineLevel="2">
      <c r="A201" s="57">
        <f t="shared" si="60"/>
        <v>198</v>
      </c>
      <c r="B201" s="32" t="s">
        <v>355</v>
      </c>
      <c r="C201" s="25" t="s">
        <v>17</v>
      </c>
      <c r="D201" s="25" t="s">
        <v>95</v>
      </c>
      <c r="E201" s="25" t="s">
        <v>19</v>
      </c>
      <c r="F201" s="25" t="s">
        <v>66</v>
      </c>
      <c r="G201" s="25" t="s">
        <v>333</v>
      </c>
      <c r="H201" s="25"/>
      <c r="I201" s="25" t="s">
        <v>19</v>
      </c>
      <c r="J201" s="25" t="s">
        <v>19</v>
      </c>
      <c r="K201" s="26" t="s">
        <v>19</v>
      </c>
      <c r="L201" s="87">
        <v>0</v>
      </c>
      <c r="M201" s="88">
        <v>14</v>
      </c>
      <c r="N201" s="89">
        <v>16</v>
      </c>
      <c r="O201" s="90">
        <f t="shared" si="59"/>
        <v>2</v>
      </c>
      <c r="P201" s="27">
        <f t="shared" si="57"/>
        <v>114.28571428571428</v>
      </c>
    </row>
    <row r="202" spans="1:16" s="28" customFormat="1" ht="14.45" customHeight="1" outlineLevel="2">
      <c r="A202" s="57">
        <f t="shared" si="60"/>
        <v>199</v>
      </c>
      <c r="B202" s="32" t="s">
        <v>356</v>
      </c>
      <c r="C202" s="25" t="s">
        <v>17</v>
      </c>
      <c r="D202" s="25" t="s">
        <v>51</v>
      </c>
      <c r="E202" s="25" t="s">
        <v>19</v>
      </c>
      <c r="F202" s="25" t="s">
        <v>118</v>
      </c>
      <c r="G202" s="25" t="s">
        <v>333</v>
      </c>
      <c r="H202" s="25"/>
      <c r="I202" s="25" t="s">
        <v>19</v>
      </c>
      <c r="J202" s="25" t="s">
        <v>19</v>
      </c>
      <c r="K202" s="26" t="s">
        <v>19</v>
      </c>
      <c r="L202" s="87">
        <v>300</v>
      </c>
      <c r="M202" s="88">
        <v>12772</v>
      </c>
      <c r="N202" s="89">
        <v>12772</v>
      </c>
      <c r="O202" s="90">
        <f t="shared" si="59"/>
        <v>0</v>
      </c>
      <c r="P202" s="27">
        <f t="shared" si="57"/>
        <v>100</v>
      </c>
    </row>
    <row r="203" spans="1:16" s="28" customFormat="1" ht="14.45" customHeight="1" outlineLevel="2">
      <c r="A203" s="57">
        <f t="shared" si="60"/>
        <v>200</v>
      </c>
      <c r="B203" s="32" t="s">
        <v>357</v>
      </c>
      <c r="C203" s="25" t="s">
        <v>17</v>
      </c>
      <c r="D203" s="25" t="s">
        <v>51</v>
      </c>
      <c r="E203" s="25" t="s">
        <v>19</v>
      </c>
      <c r="F203" s="25" t="s">
        <v>118</v>
      </c>
      <c r="G203" s="25" t="s">
        <v>333</v>
      </c>
      <c r="H203" s="25" t="s">
        <v>177</v>
      </c>
      <c r="I203" s="25" t="s">
        <v>19</v>
      </c>
      <c r="J203" s="25" t="s">
        <v>19</v>
      </c>
      <c r="K203" s="26" t="s">
        <v>19</v>
      </c>
      <c r="L203" s="87">
        <v>3000</v>
      </c>
      <c r="M203" s="88">
        <v>17246</v>
      </c>
      <c r="N203" s="89">
        <v>17475</v>
      </c>
      <c r="O203" s="90">
        <f t="shared" si="59"/>
        <v>229</v>
      </c>
      <c r="P203" s="27">
        <f t="shared" si="57"/>
        <v>101.32784413777107</v>
      </c>
    </row>
    <row r="204" spans="1:16" s="28" customFormat="1" ht="14.45" customHeight="1" outlineLevel="2">
      <c r="A204" s="57">
        <f t="shared" si="60"/>
        <v>201</v>
      </c>
      <c r="B204" s="32" t="s">
        <v>358</v>
      </c>
      <c r="C204" s="25" t="s">
        <v>17</v>
      </c>
      <c r="D204" s="25" t="s">
        <v>51</v>
      </c>
      <c r="E204" s="25" t="s">
        <v>19</v>
      </c>
      <c r="F204" s="25" t="s">
        <v>66</v>
      </c>
      <c r="G204" s="25" t="s">
        <v>333</v>
      </c>
      <c r="H204" s="25"/>
      <c r="I204" s="25" t="s">
        <v>19</v>
      </c>
      <c r="J204" s="25" t="s">
        <v>19</v>
      </c>
      <c r="K204" s="26" t="s">
        <v>19</v>
      </c>
      <c r="L204" s="87">
        <v>150</v>
      </c>
      <c r="M204" s="88">
        <v>30</v>
      </c>
      <c r="N204" s="89">
        <v>27</v>
      </c>
      <c r="O204" s="90">
        <f t="shared" si="59"/>
        <v>-3</v>
      </c>
      <c r="P204" s="27">
        <f t="shared" si="57"/>
        <v>90</v>
      </c>
    </row>
    <row r="205" spans="1:16" s="28" customFormat="1" ht="14.45" customHeight="1" outlineLevel="2">
      <c r="A205" s="57">
        <f t="shared" si="60"/>
        <v>202</v>
      </c>
      <c r="B205" s="32" t="s">
        <v>359</v>
      </c>
      <c r="C205" s="25" t="s">
        <v>133</v>
      </c>
      <c r="D205" s="25" t="s">
        <v>360</v>
      </c>
      <c r="E205" s="25" t="s">
        <v>361</v>
      </c>
      <c r="F205" s="25" t="s">
        <v>362</v>
      </c>
      <c r="G205" s="25" t="s">
        <v>333</v>
      </c>
      <c r="H205" s="25"/>
      <c r="I205" s="25" t="s">
        <v>19</v>
      </c>
      <c r="J205" s="25" t="s">
        <v>19</v>
      </c>
      <c r="K205" s="26" t="s">
        <v>363</v>
      </c>
      <c r="L205" s="87">
        <v>0</v>
      </c>
      <c r="M205" s="88">
        <v>0</v>
      </c>
      <c r="N205" s="89">
        <v>85</v>
      </c>
      <c r="O205" s="90">
        <f t="shared" si="59"/>
        <v>85</v>
      </c>
      <c r="P205" s="53" t="s">
        <v>759</v>
      </c>
    </row>
    <row r="206" spans="1:16" s="28" customFormat="1" ht="14.45" customHeight="1" outlineLevel="2">
      <c r="A206" s="57">
        <f t="shared" si="60"/>
        <v>203</v>
      </c>
      <c r="B206" s="32" t="s">
        <v>364</v>
      </c>
      <c r="C206" s="25" t="s">
        <v>17</v>
      </c>
      <c r="D206" s="25" t="s">
        <v>54</v>
      </c>
      <c r="E206" s="25" t="s">
        <v>19</v>
      </c>
      <c r="F206" s="25" t="s">
        <v>66</v>
      </c>
      <c r="G206" s="25" t="s">
        <v>333</v>
      </c>
      <c r="H206" s="25"/>
      <c r="I206" s="25" t="s">
        <v>19</v>
      </c>
      <c r="J206" s="25" t="s">
        <v>19</v>
      </c>
      <c r="K206" s="26" t="s">
        <v>19</v>
      </c>
      <c r="L206" s="87">
        <v>0</v>
      </c>
      <c r="M206" s="88">
        <v>0</v>
      </c>
      <c r="N206" s="89">
        <v>11</v>
      </c>
      <c r="O206" s="90">
        <f t="shared" si="59"/>
        <v>11</v>
      </c>
      <c r="P206" s="53" t="s">
        <v>759</v>
      </c>
    </row>
    <row r="207" spans="1:16" s="28" customFormat="1" ht="14.45" customHeight="1" outlineLevel="2">
      <c r="A207" s="57">
        <f t="shared" si="60"/>
        <v>204</v>
      </c>
      <c r="B207" s="32" t="s">
        <v>365</v>
      </c>
      <c r="C207" s="25" t="s">
        <v>17</v>
      </c>
      <c r="D207" s="25" t="s">
        <v>142</v>
      </c>
      <c r="E207" s="25" t="s">
        <v>19</v>
      </c>
      <c r="F207" s="25" t="s">
        <v>66</v>
      </c>
      <c r="G207" s="25" t="s">
        <v>333</v>
      </c>
      <c r="H207" s="25"/>
      <c r="I207" s="25" t="s">
        <v>19</v>
      </c>
      <c r="J207" s="25" t="s">
        <v>19</v>
      </c>
      <c r="K207" s="26"/>
      <c r="L207" s="87">
        <v>0</v>
      </c>
      <c r="M207" s="88">
        <v>0</v>
      </c>
      <c r="N207" s="89">
        <v>3</v>
      </c>
      <c r="O207" s="90">
        <f t="shared" si="59"/>
        <v>3</v>
      </c>
      <c r="P207" s="53" t="s">
        <v>759</v>
      </c>
    </row>
    <row r="208" spans="1:16" s="28" customFormat="1" ht="14.45" customHeight="1" outlineLevel="2">
      <c r="A208" s="57">
        <f t="shared" si="60"/>
        <v>205</v>
      </c>
      <c r="B208" s="32" t="s">
        <v>331</v>
      </c>
      <c r="C208" s="25" t="s">
        <v>17</v>
      </c>
      <c r="D208" s="25" t="s">
        <v>56</v>
      </c>
      <c r="E208" s="25" t="s">
        <v>19</v>
      </c>
      <c r="F208" s="25" t="s">
        <v>66</v>
      </c>
      <c r="G208" s="25" t="s">
        <v>333</v>
      </c>
      <c r="H208" s="25"/>
      <c r="I208" s="25" t="s">
        <v>19</v>
      </c>
      <c r="J208" s="25" t="s">
        <v>19</v>
      </c>
      <c r="K208" s="26" t="s">
        <v>19</v>
      </c>
      <c r="L208" s="87">
        <v>0</v>
      </c>
      <c r="M208" s="88">
        <v>463</v>
      </c>
      <c r="N208" s="89">
        <v>463</v>
      </c>
      <c r="O208" s="90">
        <f t="shared" si="59"/>
        <v>0</v>
      </c>
      <c r="P208" s="27">
        <f t="shared" si="57"/>
        <v>100</v>
      </c>
    </row>
    <row r="209" spans="1:16" s="28" customFormat="1" ht="14.45" customHeight="1" outlineLevel="1">
      <c r="A209" s="58">
        <f t="shared" si="60"/>
        <v>206</v>
      </c>
      <c r="B209" s="29" t="s">
        <v>366</v>
      </c>
      <c r="C209" s="30"/>
      <c r="D209" s="30"/>
      <c r="E209" s="30"/>
      <c r="F209" s="30"/>
      <c r="G209" s="30"/>
      <c r="H209" s="30"/>
      <c r="I209" s="30"/>
      <c r="J209" s="30"/>
      <c r="K209" s="29"/>
      <c r="L209" s="91">
        <f>SUM(L210:L213)</f>
        <v>14750</v>
      </c>
      <c r="M209" s="91">
        <f>SUM(M210:M213)</f>
        <v>28847</v>
      </c>
      <c r="N209" s="91">
        <f>SUM(N210:N213)</f>
        <v>33735</v>
      </c>
      <c r="O209" s="92">
        <f>SUM(O210:O213)</f>
        <v>4888</v>
      </c>
      <c r="P209" s="31">
        <f t="shared" si="57"/>
        <v>116.94456962595763</v>
      </c>
    </row>
    <row r="210" spans="1:16" s="28" customFormat="1" ht="14.45" customHeight="1" outlineLevel="2">
      <c r="A210" s="57">
        <f t="shared" si="60"/>
        <v>207</v>
      </c>
      <c r="B210" s="32" t="s">
        <v>367</v>
      </c>
      <c r="C210" s="25" t="s">
        <v>17</v>
      </c>
      <c r="D210" s="25" t="s">
        <v>18</v>
      </c>
      <c r="E210" s="25" t="s">
        <v>19</v>
      </c>
      <c r="F210" s="25" t="s">
        <v>66</v>
      </c>
      <c r="G210" s="25" t="s">
        <v>368</v>
      </c>
      <c r="H210" s="25"/>
      <c r="I210" s="25" t="s">
        <v>19</v>
      </c>
      <c r="J210" s="25" t="s">
        <v>19</v>
      </c>
      <c r="K210" s="26" t="s">
        <v>19</v>
      </c>
      <c r="L210" s="87">
        <v>0</v>
      </c>
      <c r="M210" s="88">
        <v>0</v>
      </c>
      <c r="N210" s="89">
        <v>43</v>
      </c>
      <c r="O210" s="90">
        <f t="shared" ref="O210:O217" si="61">N210-M210</f>
        <v>43</v>
      </c>
      <c r="P210" s="53" t="s">
        <v>759</v>
      </c>
    </row>
    <row r="211" spans="1:16" s="28" customFormat="1" ht="14.45" customHeight="1" outlineLevel="2">
      <c r="A211" s="57">
        <f t="shared" si="60"/>
        <v>208</v>
      </c>
      <c r="B211" s="32" t="s">
        <v>369</v>
      </c>
      <c r="C211" s="25" t="s">
        <v>17</v>
      </c>
      <c r="D211" s="25" t="s">
        <v>69</v>
      </c>
      <c r="E211" s="25"/>
      <c r="F211" s="25" t="s">
        <v>66</v>
      </c>
      <c r="G211" s="25" t="s">
        <v>370</v>
      </c>
      <c r="H211" s="25"/>
      <c r="I211" s="25" t="s">
        <v>19</v>
      </c>
      <c r="J211" s="25" t="s">
        <v>19</v>
      </c>
      <c r="K211" s="26"/>
      <c r="L211" s="87">
        <v>0</v>
      </c>
      <c r="M211" s="88">
        <v>2</v>
      </c>
      <c r="N211" s="89">
        <v>2</v>
      </c>
      <c r="O211" s="90">
        <f t="shared" si="61"/>
        <v>0</v>
      </c>
      <c r="P211" s="27">
        <f t="shared" si="57"/>
        <v>100</v>
      </c>
    </row>
    <row r="212" spans="1:16" s="28" customFormat="1" ht="14.45" customHeight="1" outlineLevel="2">
      <c r="A212" s="57">
        <f t="shared" si="60"/>
        <v>209</v>
      </c>
      <c r="B212" s="32" t="s">
        <v>371</v>
      </c>
      <c r="C212" s="25" t="s">
        <v>17</v>
      </c>
      <c r="D212" s="25" t="s">
        <v>51</v>
      </c>
      <c r="E212" s="25" t="s">
        <v>19</v>
      </c>
      <c r="F212" s="25" t="s">
        <v>118</v>
      </c>
      <c r="G212" s="25" t="s">
        <v>370</v>
      </c>
      <c r="H212" s="25"/>
      <c r="I212" s="25" t="s">
        <v>19</v>
      </c>
      <c r="J212" s="25" t="s">
        <v>19</v>
      </c>
      <c r="K212" s="26"/>
      <c r="L212" s="87">
        <v>14750</v>
      </c>
      <c r="M212" s="88">
        <v>28450</v>
      </c>
      <c r="N212" s="89">
        <v>33295</v>
      </c>
      <c r="O212" s="90">
        <f t="shared" si="61"/>
        <v>4845</v>
      </c>
      <c r="P212" s="27">
        <f t="shared" si="57"/>
        <v>117.0298769771529</v>
      </c>
    </row>
    <row r="213" spans="1:16" s="28" customFormat="1" ht="14.45" customHeight="1" outlineLevel="2">
      <c r="A213" s="57">
        <f t="shared" si="60"/>
        <v>210</v>
      </c>
      <c r="B213" s="32" t="s">
        <v>372</v>
      </c>
      <c r="C213" s="25" t="s">
        <v>17</v>
      </c>
      <c r="D213" s="25" t="s">
        <v>134</v>
      </c>
      <c r="E213" s="25" t="s">
        <v>19</v>
      </c>
      <c r="F213" s="25" t="s">
        <v>66</v>
      </c>
      <c r="G213" s="25" t="s">
        <v>370</v>
      </c>
      <c r="H213" s="25"/>
      <c r="I213" s="25" t="s">
        <v>19</v>
      </c>
      <c r="J213" s="25" t="s">
        <v>19</v>
      </c>
      <c r="K213" s="26"/>
      <c r="L213" s="87">
        <v>0</v>
      </c>
      <c r="M213" s="88">
        <v>395</v>
      </c>
      <c r="N213" s="89">
        <v>395</v>
      </c>
      <c r="O213" s="90">
        <f t="shared" si="61"/>
        <v>0</v>
      </c>
      <c r="P213" s="27">
        <f t="shared" si="57"/>
        <v>100</v>
      </c>
    </row>
    <row r="214" spans="1:16" s="28" customFormat="1" ht="14.45" customHeight="1" outlineLevel="1">
      <c r="A214" s="60">
        <f t="shared" si="60"/>
        <v>211</v>
      </c>
      <c r="B214" s="41" t="s">
        <v>373</v>
      </c>
      <c r="C214" s="25" t="s">
        <v>131</v>
      </c>
      <c r="D214" s="25" t="s">
        <v>33</v>
      </c>
      <c r="E214" s="25" t="s">
        <v>19</v>
      </c>
      <c r="F214" s="25" t="s">
        <v>374</v>
      </c>
      <c r="G214" s="25" t="s">
        <v>375</v>
      </c>
      <c r="H214" s="25"/>
      <c r="I214" s="25" t="s">
        <v>19</v>
      </c>
      <c r="J214" s="25" t="s">
        <v>19</v>
      </c>
      <c r="K214" s="26"/>
      <c r="L214" s="87">
        <v>41300</v>
      </c>
      <c r="M214" s="88">
        <v>5300</v>
      </c>
      <c r="N214" s="89">
        <v>5144</v>
      </c>
      <c r="O214" s="90">
        <f t="shared" si="61"/>
        <v>-156</v>
      </c>
      <c r="P214" s="27">
        <f t="shared" si="57"/>
        <v>97.056603773584911</v>
      </c>
    </row>
    <row r="215" spans="1:16" s="28" customFormat="1" ht="14.45" customHeight="1" outlineLevel="1">
      <c r="A215" s="60">
        <f t="shared" si="60"/>
        <v>212</v>
      </c>
      <c r="B215" s="41" t="s">
        <v>376</v>
      </c>
      <c r="C215" s="25" t="s">
        <v>139</v>
      </c>
      <c r="D215" s="25" t="s">
        <v>75</v>
      </c>
      <c r="E215" s="25" t="s">
        <v>19</v>
      </c>
      <c r="F215" s="25"/>
      <c r="G215" s="25" t="s">
        <v>377</v>
      </c>
      <c r="H215" s="25"/>
      <c r="I215" s="25" t="s">
        <v>19</v>
      </c>
      <c r="J215" s="25" t="s">
        <v>19</v>
      </c>
      <c r="K215" s="26"/>
      <c r="L215" s="87">
        <v>0</v>
      </c>
      <c r="M215" s="88">
        <v>4254</v>
      </c>
      <c r="N215" s="89">
        <v>4254</v>
      </c>
      <c r="O215" s="90">
        <f t="shared" si="61"/>
        <v>0</v>
      </c>
      <c r="P215" s="27">
        <f t="shared" si="57"/>
        <v>100</v>
      </c>
    </row>
    <row r="216" spans="1:16" s="28" customFormat="1" ht="14.45" customHeight="1" outlineLevel="1">
      <c r="A216" s="57">
        <f t="shared" si="60"/>
        <v>213</v>
      </c>
      <c r="B216" s="23" t="s">
        <v>378</v>
      </c>
      <c r="C216" s="25" t="s">
        <v>17</v>
      </c>
      <c r="D216" s="25" t="s">
        <v>49</v>
      </c>
      <c r="E216" s="25" t="s">
        <v>379</v>
      </c>
      <c r="F216" s="25"/>
      <c r="G216" s="25" t="s">
        <v>380</v>
      </c>
      <c r="H216" s="25"/>
      <c r="I216" s="25" t="s">
        <v>19</v>
      </c>
      <c r="J216" s="25" t="s">
        <v>19</v>
      </c>
      <c r="K216" s="26"/>
      <c r="L216" s="87">
        <v>0</v>
      </c>
      <c r="M216" s="88">
        <v>1500</v>
      </c>
      <c r="N216" s="89">
        <v>1500</v>
      </c>
      <c r="O216" s="90">
        <f t="shared" si="61"/>
        <v>0</v>
      </c>
      <c r="P216" s="27">
        <f t="shared" si="57"/>
        <v>100</v>
      </c>
    </row>
    <row r="217" spans="1:16" s="28" customFormat="1" ht="14.45" customHeight="1" outlineLevel="1">
      <c r="A217" s="57">
        <f t="shared" si="60"/>
        <v>214</v>
      </c>
      <c r="B217" s="23" t="s">
        <v>381</v>
      </c>
      <c r="C217" s="25" t="s">
        <v>382</v>
      </c>
      <c r="D217" s="25" t="s">
        <v>65</v>
      </c>
      <c r="E217" s="25" t="s">
        <v>19</v>
      </c>
      <c r="F217" s="25"/>
      <c r="G217" s="25" t="s">
        <v>383</v>
      </c>
      <c r="H217" s="25"/>
      <c r="I217" s="25" t="s">
        <v>19</v>
      </c>
      <c r="J217" s="25" t="s">
        <v>19</v>
      </c>
      <c r="K217" s="26" t="s">
        <v>19</v>
      </c>
      <c r="L217" s="87">
        <v>5</v>
      </c>
      <c r="M217" s="88">
        <v>5</v>
      </c>
      <c r="N217" s="89">
        <v>27</v>
      </c>
      <c r="O217" s="90">
        <f t="shared" si="61"/>
        <v>22</v>
      </c>
      <c r="P217" s="27">
        <f t="shared" si="57"/>
        <v>540</v>
      </c>
    </row>
    <row r="218" spans="1:16" s="28" customFormat="1" ht="14.45" customHeight="1">
      <c r="A218" s="54">
        <f t="shared" si="60"/>
        <v>215</v>
      </c>
      <c r="B218" s="11" t="s">
        <v>384</v>
      </c>
      <c r="C218" s="12"/>
      <c r="D218" s="12"/>
      <c r="E218" s="12"/>
      <c r="F218" s="12"/>
      <c r="G218" s="12"/>
      <c r="H218" s="12"/>
      <c r="I218" s="12"/>
      <c r="J218" s="12"/>
      <c r="K218" s="13"/>
      <c r="L218" s="77">
        <f>SUM(L219:L225)</f>
        <v>53452</v>
      </c>
      <c r="M218" s="77">
        <f t="shared" ref="M218:O218" si="62">SUM(M219:M225)</f>
        <v>61323</v>
      </c>
      <c r="N218" s="77">
        <f t="shared" si="62"/>
        <v>66462</v>
      </c>
      <c r="O218" s="78">
        <f t="shared" si="62"/>
        <v>5139</v>
      </c>
      <c r="P218" s="14">
        <f>N218/M218*100</f>
        <v>108.38021623208259</v>
      </c>
    </row>
    <row r="219" spans="1:16" s="28" customFormat="1" ht="14.45" customHeight="1" outlineLevel="1">
      <c r="A219" s="57">
        <f t="shared" si="60"/>
        <v>216</v>
      </c>
      <c r="B219" s="23" t="s">
        <v>385</v>
      </c>
      <c r="C219" s="25" t="s">
        <v>17</v>
      </c>
      <c r="D219" s="25" t="s">
        <v>69</v>
      </c>
      <c r="E219" s="25" t="s">
        <v>19</v>
      </c>
      <c r="F219" s="25" t="s">
        <v>81</v>
      </c>
      <c r="G219" s="25" t="s">
        <v>386</v>
      </c>
      <c r="H219" s="25"/>
      <c r="I219" s="25" t="s">
        <v>19</v>
      </c>
      <c r="J219" s="25" t="s">
        <v>19</v>
      </c>
      <c r="K219" s="26" t="s">
        <v>19</v>
      </c>
      <c r="L219" s="87">
        <v>0</v>
      </c>
      <c r="M219" s="88">
        <v>3553</v>
      </c>
      <c r="N219" s="89">
        <v>5012</v>
      </c>
      <c r="O219" s="90">
        <f t="shared" ref="O219:O225" si="63">N219-M219</f>
        <v>1459</v>
      </c>
      <c r="P219" s="27">
        <f t="shared" ref="P219:P225" si="64">N219/M219*100</f>
        <v>141.06388967070083</v>
      </c>
    </row>
    <row r="220" spans="1:16" s="28" customFormat="1" ht="14.45" customHeight="1" outlineLevel="1">
      <c r="A220" s="63">
        <f t="shared" si="60"/>
        <v>217</v>
      </c>
      <c r="B220" s="42" t="s">
        <v>387</v>
      </c>
      <c r="C220" s="25" t="s">
        <v>17</v>
      </c>
      <c r="D220" s="25" t="s">
        <v>69</v>
      </c>
      <c r="E220" s="25" t="s">
        <v>70</v>
      </c>
      <c r="F220" s="25" t="s">
        <v>71</v>
      </c>
      <c r="G220" s="25" t="s">
        <v>386</v>
      </c>
      <c r="H220" s="25" t="s">
        <v>72</v>
      </c>
      <c r="I220" s="25" t="s">
        <v>19</v>
      </c>
      <c r="J220" s="25" t="s">
        <v>19</v>
      </c>
      <c r="K220" s="26"/>
      <c r="L220" s="87">
        <v>28452</v>
      </c>
      <c r="M220" s="88">
        <v>34334</v>
      </c>
      <c r="N220" s="89">
        <v>34334</v>
      </c>
      <c r="O220" s="90">
        <f t="shared" si="63"/>
        <v>0</v>
      </c>
      <c r="P220" s="27">
        <f t="shared" si="64"/>
        <v>100</v>
      </c>
    </row>
    <row r="221" spans="1:16" s="28" customFormat="1" ht="14.45" customHeight="1" outlineLevel="1">
      <c r="A221" s="57">
        <f t="shared" si="60"/>
        <v>218</v>
      </c>
      <c r="B221" s="23" t="s">
        <v>388</v>
      </c>
      <c r="C221" s="25" t="s">
        <v>17</v>
      </c>
      <c r="D221" s="25" t="s">
        <v>69</v>
      </c>
      <c r="E221" s="25" t="s">
        <v>19</v>
      </c>
      <c r="F221" s="25" t="s">
        <v>81</v>
      </c>
      <c r="G221" s="25" t="s">
        <v>389</v>
      </c>
      <c r="H221" s="25"/>
      <c r="I221" s="25" t="s">
        <v>19</v>
      </c>
      <c r="J221" s="25" t="s">
        <v>19</v>
      </c>
      <c r="K221" s="26" t="s">
        <v>19</v>
      </c>
      <c r="L221" s="87">
        <v>0</v>
      </c>
      <c r="M221" s="88">
        <v>10540</v>
      </c>
      <c r="N221" s="89">
        <v>14083</v>
      </c>
      <c r="O221" s="90">
        <f t="shared" si="63"/>
        <v>3543</v>
      </c>
      <c r="P221" s="27">
        <f t="shared" si="64"/>
        <v>133.61480075901329</v>
      </c>
    </row>
    <row r="222" spans="1:16" s="28" customFormat="1" ht="14.45" customHeight="1" outlineLevel="1">
      <c r="A222" s="60">
        <f t="shared" si="60"/>
        <v>219</v>
      </c>
      <c r="B222" s="41" t="s">
        <v>390</v>
      </c>
      <c r="C222" s="25" t="s">
        <v>17</v>
      </c>
      <c r="D222" s="25" t="s">
        <v>69</v>
      </c>
      <c r="E222" s="25" t="s">
        <v>19</v>
      </c>
      <c r="F222" s="25" t="s">
        <v>81</v>
      </c>
      <c r="G222" s="25" t="s">
        <v>391</v>
      </c>
      <c r="H222" s="25"/>
      <c r="I222" s="25" t="s">
        <v>19</v>
      </c>
      <c r="J222" s="25" t="s">
        <v>19</v>
      </c>
      <c r="K222" s="26" t="s">
        <v>19</v>
      </c>
      <c r="L222" s="87">
        <v>0</v>
      </c>
      <c r="M222" s="88">
        <v>292</v>
      </c>
      <c r="N222" s="89">
        <v>429</v>
      </c>
      <c r="O222" s="90">
        <f t="shared" si="63"/>
        <v>137</v>
      </c>
      <c r="P222" s="27">
        <f t="shared" si="64"/>
        <v>146.91780821917808</v>
      </c>
    </row>
    <row r="223" spans="1:16" s="28" customFormat="1" ht="14.45" customHeight="1" outlineLevel="1">
      <c r="A223" s="57">
        <f t="shared" si="60"/>
        <v>220</v>
      </c>
      <c r="B223" s="23" t="s">
        <v>392</v>
      </c>
      <c r="C223" s="25" t="s">
        <v>17</v>
      </c>
      <c r="D223" s="25" t="s">
        <v>69</v>
      </c>
      <c r="E223" s="25" t="s">
        <v>19</v>
      </c>
      <c r="F223" s="25" t="s">
        <v>66</v>
      </c>
      <c r="G223" s="25" t="s">
        <v>391</v>
      </c>
      <c r="H223" s="25"/>
      <c r="I223" s="25" t="s">
        <v>19</v>
      </c>
      <c r="J223" s="25" t="s">
        <v>19</v>
      </c>
      <c r="K223" s="26" t="s">
        <v>19</v>
      </c>
      <c r="L223" s="87">
        <v>0</v>
      </c>
      <c r="M223" s="88">
        <v>149</v>
      </c>
      <c r="N223" s="89">
        <v>149</v>
      </c>
      <c r="O223" s="90">
        <f t="shared" si="63"/>
        <v>0</v>
      </c>
      <c r="P223" s="27">
        <f t="shared" si="64"/>
        <v>100</v>
      </c>
    </row>
    <row r="224" spans="1:16" s="28" customFormat="1" ht="14.45" customHeight="1" outlineLevel="1">
      <c r="A224" s="57">
        <f t="shared" si="60"/>
        <v>221</v>
      </c>
      <c r="B224" s="23" t="s">
        <v>393</v>
      </c>
      <c r="C224" s="25" t="s">
        <v>17</v>
      </c>
      <c r="D224" s="25" t="s">
        <v>60</v>
      </c>
      <c r="E224" s="25" t="s">
        <v>19</v>
      </c>
      <c r="F224" s="25" t="s">
        <v>81</v>
      </c>
      <c r="G224" s="25" t="s">
        <v>394</v>
      </c>
      <c r="H224" s="25" t="s">
        <v>320</v>
      </c>
      <c r="I224" s="25" t="s">
        <v>19</v>
      </c>
      <c r="J224" s="25" t="s">
        <v>19</v>
      </c>
      <c r="K224" s="26" t="s">
        <v>19</v>
      </c>
      <c r="L224" s="87">
        <v>25000</v>
      </c>
      <c r="M224" s="88">
        <v>12404</v>
      </c>
      <c r="N224" s="89">
        <v>12404</v>
      </c>
      <c r="O224" s="90">
        <f t="shared" si="63"/>
        <v>0</v>
      </c>
      <c r="P224" s="27">
        <f t="shared" si="64"/>
        <v>100</v>
      </c>
    </row>
    <row r="225" spans="1:16" s="28" customFormat="1" ht="14.45" customHeight="1" outlineLevel="1">
      <c r="A225" s="57">
        <f t="shared" si="60"/>
        <v>222</v>
      </c>
      <c r="B225" s="23" t="s">
        <v>359</v>
      </c>
      <c r="C225" s="25" t="s">
        <v>17</v>
      </c>
      <c r="D225" s="25" t="s">
        <v>395</v>
      </c>
      <c r="E225" s="25" t="s">
        <v>19</v>
      </c>
      <c r="F225" s="25" t="s">
        <v>100</v>
      </c>
      <c r="G225" s="25" t="s">
        <v>396</v>
      </c>
      <c r="H225" s="25"/>
      <c r="I225" s="25" t="s">
        <v>19</v>
      </c>
      <c r="J225" s="25" t="s">
        <v>19</v>
      </c>
      <c r="K225" s="26" t="s">
        <v>19</v>
      </c>
      <c r="L225" s="87">
        <v>0</v>
      </c>
      <c r="M225" s="88">
        <v>51</v>
      </c>
      <c r="N225" s="89">
        <v>51</v>
      </c>
      <c r="O225" s="90">
        <f t="shared" si="63"/>
        <v>0</v>
      </c>
      <c r="P225" s="27">
        <f t="shared" si="64"/>
        <v>100</v>
      </c>
    </row>
    <row r="226" spans="1:16" s="28" customFormat="1" ht="14.45" customHeight="1">
      <c r="A226" s="54">
        <f t="shared" si="60"/>
        <v>223</v>
      </c>
      <c r="B226" s="11" t="s">
        <v>397</v>
      </c>
      <c r="C226" s="12"/>
      <c r="D226" s="12"/>
      <c r="E226" s="12"/>
      <c r="F226" s="12"/>
      <c r="G226" s="12"/>
      <c r="H226" s="12"/>
      <c r="I226" s="12"/>
      <c r="J226" s="12"/>
      <c r="K226" s="13"/>
      <c r="L226" s="77">
        <f>L227+L380</f>
        <v>11493343</v>
      </c>
      <c r="M226" s="77">
        <f>M227+M380</f>
        <v>13833819</v>
      </c>
      <c r="N226" s="77">
        <f>N227+N380</f>
        <v>13820847</v>
      </c>
      <c r="O226" s="78">
        <f>O227+O380</f>
        <v>-12972</v>
      </c>
      <c r="P226" s="14">
        <f>N226/M226*100</f>
        <v>99.906229798149013</v>
      </c>
    </row>
    <row r="227" spans="1:16" s="28" customFormat="1" ht="14.45" customHeight="1">
      <c r="A227" s="65">
        <f t="shared" si="60"/>
        <v>224</v>
      </c>
      <c r="B227" s="43" t="s">
        <v>398</v>
      </c>
      <c r="C227" s="44"/>
      <c r="D227" s="44"/>
      <c r="E227" s="44"/>
      <c r="F227" s="44"/>
      <c r="G227" s="44"/>
      <c r="H227" s="44"/>
      <c r="I227" s="44"/>
      <c r="J227" s="44"/>
      <c r="K227" s="45"/>
      <c r="L227" s="93">
        <f>L228+L290</f>
        <v>11145608</v>
      </c>
      <c r="M227" s="93">
        <f t="shared" ref="M227:O227" si="65">M228+M290</f>
        <v>13377477</v>
      </c>
      <c r="N227" s="93">
        <f t="shared" si="65"/>
        <v>13373883</v>
      </c>
      <c r="O227" s="94">
        <f t="shared" si="65"/>
        <v>-3594</v>
      </c>
      <c r="P227" s="46">
        <f>N227/M227*100</f>
        <v>99.973133947455111</v>
      </c>
    </row>
    <row r="228" spans="1:16" s="28" customFormat="1" ht="14.45" customHeight="1">
      <c r="A228" s="58">
        <f t="shared" si="60"/>
        <v>225</v>
      </c>
      <c r="B228" s="29" t="s">
        <v>399</v>
      </c>
      <c r="C228" s="30"/>
      <c r="D228" s="30"/>
      <c r="E228" s="30"/>
      <c r="F228" s="30"/>
      <c r="G228" s="30"/>
      <c r="H228" s="30"/>
      <c r="I228" s="30"/>
      <c r="J228" s="30"/>
      <c r="K228" s="29"/>
      <c r="L228" s="91">
        <f>SUM(L229:L289)</f>
        <v>10923322</v>
      </c>
      <c r="M228" s="91">
        <f t="shared" ref="M228:O228" si="66">SUM(M229:M289)</f>
        <v>12970042</v>
      </c>
      <c r="N228" s="91">
        <f t="shared" si="66"/>
        <v>12970042</v>
      </c>
      <c r="O228" s="92">
        <f t="shared" si="66"/>
        <v>0</v>
      </c>
      <c r="P228" s="31">
        <f>N228/M228*100</f>
        <v>100</v>
      </c>
    </row>
    <row r="229" spans="1:16" s="28" customFormat="1" ht="14.45" customHeight="1" outlineLevel="1">
      <c r="A229" s="57">
        <f t="shared" si="60"/>
        <v>226</v>
      </c>
      <c r="B229" s="23" t="s">
        <v>400</v>
      </c>
      <c r="C229" s="25" t="s">
        <v>256</v>
      </c>
      <c r="D229" s="25" t="s">
        <v>54</v>
      </c>
      <c r="E229" s="25" t="s">
        <v>19</v>
      </c>
      <c r="F229" s="25"/>
      <c r="G229" s="25" t="s">
        <v>401</v>
      </c>
      <c r="H229" s="25" t="s">
        <v>402</v>
      </c>
      <c r="I229" s="25" t="s">
        <v>19</v>
      </c>
      <c r="J229" s="25" t="s">
        <v>19</v>
      </c>
      <c r="K229" s="26"/>
      <c r="L229" s="87">
        <v>0</v>
      </c>
      <c r="M229" s="88">
        <v>75</v>
      </c>
      <c r="N229" s="89">
        <v>75</v>
      </c>
      <c r="O229" s="90">
        <f t="shared" ref="O229" si="67">N229-M229</f>
        <v>0</v>
      </c>
      <c r="P229" s="27">
        <f t="shared" ref="P229" si="68">N229/M229*100</f>
        <v>100</v>
      </c>
    </row>
    <row r="230" spans="1:16" s="28" customFormat="1" ht="14.45" customHeight="1" outlineLevel="1">
      <c r="A230" s="57">
        <f t="shared" si="60"/>
        <v>227</v>
      </c>
      <c r="B230" s="23" t="s">
        <v>403</v>
      </c>
      <c r="C230" s="25" t="s">
        <v>256</v>
      </c>
      <c r="D230" s="25" t="s">
        <v>33</v>
      </c>
      <c r="E230" s="25"/>
      <c r="F230" s="25"/>
      <c r="G230" s="25" t="s">
        <v>401</v>
      </c>
      <c r="H230" s="25" t="s">
        <v>404</v>
      </c>
      <c r="I230" s="25" t="s">
        <v>19</v>
      </c>
      <c r="J230" s="25" t="s">
        <v>19</v>
      </c>
      <c r="K230" s="26"/>
      <c r="L230" s="87">
        <v>0</v>
      </c>
      <c r="M230" s="88">
        <v>519</v>
      </c>
      <c r="N230" s="89">
        <v>519</v>
      </c>
      <c r="O230" s="90">
        <f>N230-M230</f>
        <v>0</v>
      </c>
      <c r="P230" s="27">
        <f>N230/M230*100</f>
        <v>100</v>
      </c>
    </row>
    <row r="231" spans="1:16" s="28" customFormat="1" ht="14.45" customHeight="1" outlineLevel="1">
      <c r="A231" s="57">
        <f t="shared" si="60"/>
        <v>228</v>
      </c>
      <c r="B231" s="23" t="s">
        <v>405</v>
      </c>
      <c r="C231" s="25" t="s">
        <v>256</v>
      </c>
      <c r="D231" s="25" t="s">
        <v>54</v>
      </c>
      <c r="E231" s="25" t="s">
        <v>19</v>
      </c>
      <c r="F231" s="25"/>
      <c r="G231" s="25" t="s">
        <v>401</v>
      </c>
      <c r="H231" s="25" t="s">
        <v>406</v>
      </c>
      <c r="I231" s="25" t="s">
        <v>19</v>
      </c>
      <c r="J231" s="25" t="s">
        <v>19</v>
      </c>
      <c r="K231" s="26"/>
      <c r="L231" s="87">
        <v>0</v>
      </c>
      <c r="M231" s="88">
        <v>200</v>
      </c>
      <c r="N231" s="89">
        <v>200</v>
      </c>
      <c r="O231" s="90">
        <f t="shared" ref="O231:O289" si="69">N231-M231</f>
        <v>0</v>
      </c>
      <c r="P231" s="27">
        <f t="shared" ref="P231:P294" si="70">N231/M231*100</f>
        <v>100</v>
      </c>
    </row>
    <row r="232" spans="1:16" s="28" customFormat="1" ht="14.45" customHeight="1" outlineLevel="1">
      <c r="A232" s="57">
        <f t="shared" si="60"/>
        <v>229</v>
      </c>
      <c r="B232" s="23" t="s">
        <v>407</v>
      </c>
      <c r="C232" s="25" t="s">
        <v>256</v>
      </c>
      <c r="D232" s="25" t="s">
        <v>18</v>
      </c>
      <c r="E232" s="25" t="s">
        <v>19</v>
      </c>
      <c r="F232" s="25"/>
      <c r="G232" s="25" t="s">
        <v>408</v>
      </c>
      <c r="H232" s="25"/>
      <c r="I232" s="25" t="s">
        <v>19</v>
      </c>
      <c r="J232" s="25" t="s">
        <v>19</v>
      </c>
      <c r="K232" s="26" t="s">
        <v>19</v>
      </c>
      <c r="L232" s="87">
        <v>110455</v>
      </c>
      <c r="M232" s="88">
        <v>110455</v>
      </c>
      <c r="N232" s="89">
        <v>110455</v>
      </c>
      <c r="O232" s="90">
        <f t="shared" si="69"/>
        <v>0</v>
      </c>
      <c r="P232" s="27">
        <f t="shared" si="70"/>
        <v>100</v>
      </c>
    </row>
    <row r="233" spans="1:16" s="28" customFormat="1" ht="14.45" customHeight="1" outlineLevel="1">
      <c r="A233" s="57">
        <f t="shared" si="60"/>
        <v>230</v>
      </c>
      <c r="B233" s="23" t="s">
        <v>409</v>
      </c>
      <c r="C233" s="25" t="s">
        <v>256</v>
      </c>
      <c r="D233" s="25" t="s">
        <v>51</v>
      </c>
      <c r="E233" s="25" t="s">
        <v>300</v>
      </c>
      <c r="F233" s="25"/>
      <c r="G233" s="25" t="s">
        <v>410</v>
      </c>
      <c r="H233" s="25" t="s">
        <v>411</v>
      </c>
      <c r="I233" s="25" t="s">
        <v>19</v>
      </c>
      <c r="J233" s="25" t="s">
        <v>19</v>
      </c>
      <c r="K233" s="26" t="s">
        <v>19</v>
      </c>
      <c r="L233" s="87">
        <v>0</v>
      </c>
      <c r="M233" s="88">
        <v>135516</v>
      </c>
      <c r="N233" s="89">
        <v>135516</v>
      </c>
      <c r="O233" s="90">
        <f t="shared" si="69"/>
        <v>0</v>
      </c>
      <c r="P233" s="27">
        <f t="shared" si="70"/>
        <v>100</v>
      </c>
    </row>
    <row r="234" spans="1:16" s="28" customFormat="1" ht="14.45" customHeight="1" outlineLevel="1">
      <c r="A234" s="57">
        <f t="shared" si="60"/>
        <v>231</v>
      </c>
      <c r="B234" s="23" t="s">
        <v>412</v>
      </c>
      <c r="C234" s="25" t="s">
        <v>256</v>
      </c>
      <c r="D234" s="25" t="s">
        <v>95</v>
      </c>
      <c r="E234" s="25" t="s">
        <v>19</v>
      </c>
      <c r="F234" s="25"/>
      <c r="G234" s="25" t="s">
        <v>413</v>
      </c>
      <c r="H234" s="25" t="s">
        <v>414</v>
      </c>
      <c r="I234" s="25" t="s">
        <v>19</v>
      </c>
      <c r="J234" s="25" t="s">
        <v>19</v>
      </c>
      <c r="K234" s="26"/>
      <c r="L234" s="87">
        <v>0</v>
      </c>
      <c r="M234" s="88">
        <v>500</v>
      </c>
      <c r="N234" s="89">
        <v>500</v>
      </c>
      <c r="O234" s="90">
        <f t="shared" si="69"/>
        <v>0</v>
      </c>
      <c r="P234" s="27">
        <f t="shared" si="70"/>
        <v>100</v>
      </c>
    </row>
    <row r="235" spans="1:16" s="28" customFormat="1" ht="14.45" customHeight="1" outlineLevel="1">
      <c r="A235" s="63">
        <f t="shared" si="60"/>
        <v>232</v>
      </c>
      <c r="B235" s="47" t="s">
        <v>415</v>
      </c>
      <c r="C235" s="25" t="s">
        <v>256</v>
      </c>
      <c r="D235" s="25" t="s">
        <v>95</v>
      </c>
      <c r="E235" s="25" t="s">
        <v>19</v>
      </c>
      <c r="F235" s="25"/>
      <c r="G235" s="25" t="s">
        <v>413</v>
      </c>
      <c r="H235" s="25" t="s">
        <v>416</v>
      </c>
      <c r="I235" s="25" t="s">
        <v>19</v>
      </c>
      <c r="J235" s="25" t="s">
        <v>19</v>
      </c>
      <c r="K235" s="26" t="s">
        <v>19</v>
      </c>
      <c r="L235" s="87">
        <v>0</v>
      </c>
      <c r="M235" s="88">
        <v>1764</v>
      </c>
      <c r="N235" s="89">
        <v>1764</v>
      </c>
      <c r="O235" s="90">
        <f t="shared" si="69"/>
        <v>0</v>
      </c>
      <c r="P235" s="27">
        <f t="shared" si="70"/>
        <v>100</v>
      </c>
    </row>
    <row r="236" spans="1:16" s="28" customFormat="1" ht="14.45" customHeight="1" outlineLevel="1">
      <c r="A236" s="63">
        <f t="shared" si="60"/>
        <v>233</v>
      </c>
      <c r="B236" s="42" t="s">
        <v>417</v>
      </c>
      <c r="C236" s="25" t="s">
        <v>256</v>
      </c>
      <c r="D236" s="25" t="s">
        <v>95</v>
      </c>
      <c r="E236" s="25" t="s">
        <v>19</v>
      </c>
      <c r="F236" s="25"/>
      <c r="G236" s="25" t="s">
        <v>413</v>
      </c>
      <c r="H236" s="25" t="s">
        <v>208</v>
      </c>
      <c r="I236" s="25" t="s">
        <v>204</v>
      </c>
      <c r="J236" s="25" t="s">
        <v>205</v>
      </c>
      <c r="K236" s="26" t="s">
        <v>19</v>
      </c>
      <c r="L236" s="87">
        <v>0</v>
      </c>
      <c r="M236" s="88">
        <v>144</v>
      </c>
      <c r="N236" s="89">
        <v>144</v>
      </c>
      <c r="O236" s="90">
        <f t="shared" si="69"/>
        <v>0</v>
      </c>
      <c r="P236" s="27">
        <f t="shared" si="70"/>
        <v>100</v>
      </c>
    </row>
    <row r="237" spans="1:16" s="28" customFormat="1" ht="14.45" customHeight="1" outlineLevel="1">
      <c r="A237" s="63">
        <f t="shared" si="60"/>
        <v>234</v>
      </c>
      <c r="B237" s="42" t="s">
        <v>418</v>
      </c>
      <c r="C237" s="25" t="s">
        <v>256</v>
      </c>
      <c r="D237" s="25" t="s">
        <v>95</v>
      </c>
      <c r="E237" s="25" t="s">
        <v>19</v>
      </c>
      <c r="F237" s="25"/>
      <c r="G237" s="25" t="s">
        <v>413</v>
      </c>
      <c r="H237" s="25" t="s">
        <v>208</v>
      </c>
      <c r="I237" s="25" t="s">
        <v>204</v>
      </c>
      <c r="J237" s="25" t="s">
        <v>209</v>
      </c>
      <c r="K237" s="26" t="s">
        <v>19</v>
      </c>
      <c r="L237" s="87">
        <v>0</v>
      </c>
      <c r="M237" s="88">
        <v>1223</v>
      </c>
      <c r="N237" s="89">
        <v>1223</v>
      </c>
      <c r="O237" s="90">
        <f t="shared" si="69"/>
        <v>0</v>
      </c>
      <c r="P237" s="27">
        <f t="shared" si="70"/>
        <v>100</v>
      </c>
    </row>
    <row r="238" spans="1:16" s="28" customFormat="1" ht="14.45" customHeight="1" outlineLevel="1">
      <c r="A238" s="57">
        <f t="shared" si="60"/>
        <v>235</v>
      </c>
      <c r="B238" s="23" t="s">
        <v>419</v>
      </c>
      <c r="C238" s="25" t="s">
        <v>256</v>
      </c>
      <c r="D238" s="25" t="s">
        <v>47</v>
      </c>
      <c r="E238" s="25"/>
      <c r="F238" s="25"/>
      <c r="G238" s="25" t="s">
        <v>413</v>
      </c>
      <c r="H238" s="25" t="s">
        <v>420</v>
      </c>
      <c r="I238" s="25" t="s">
        <v>421</v>
      </c>
      <c r="J238" s="25" t="s">
        <v>205</v>
      </c>
      <c r="K238" s="26" t="s">
        <v>422</v>
      </c>
      <c r="L238" s="87">
        <v>0</v>
      </c>
      <c r="M238" s="88">
        <v>970</v>
      </c>
      <c r="N238" s="89">
        <v>970</v>
      </c>
      <c r="O238" s="90">
        <f t="shared" si="69"/>
        <v>0</v>
      </c>
      <c r="P238" s="27">
        <f t="shared" si="70"/>
        <v>100</v>
      </c>
    </row>
    <row r="239" spans="1:16" s="28" customFormat="1" ht="14.45" customHeight="1" outlineLevel="1">
      <c r="A239" s="57">
        <f t="shared" si="60"/>
        <v>236</v>
      </c>
      <c r="B239" s="23" t="s">
        <v>423</v>
      </c>
      <c r="C239" s="25" t="s">
        <v>256</v>
      </c>
      <c r="D239" s="25" t="s">
        <v>47</v>
      </c>
      <c r="E239" s="25"/>
      <c r="F239" s="25"/>
      <c r="G239" s="25" t="s">
        <v>413</v>
      </c>
      <c r="H239" s="25" t="s">
        <v>420</v>
      </c>
      <c r="I239" s="25" t="s">
        <v>421</v>
      </c>
      <c r="J239" s="25" t="s">
        <v>209</v>
      </c>
      <c r="K239" s="26" t="s">
        <v>424</v>
      </c>
      <c r="L239" s="87">
        <v>0</v>
      </c>
      <c r="M239" s="88">
        <v>5499</v>
      </c>
      <c r="N239" s="89">
        <v>5499</v>
      </c>
      <c r="O239" s="90">
        <f t="shared" si="69"/>
        <v>0</v>
      </c>
      <c r="P239" s="27">
        <f t="shared" si="70"/>
        <v>100</v>
      </c>
    </row>
    <row r="240" spans="1:16" s="28" customFormat="1" ht="28.5" outlineLevel="1">
      <c r="A240" s="64">
        <f t="shared" si="60"/>
        <v>237</v>
      </c>
      <c r="B240" s="48" t="s">
        <v>425</v>
      </c>
      <c r="C240" s="25" t="s">
        <v>256</v>
      </c>
      <c r="D240" s="25" t="s">
        <v>95</v>
      </c>
      <c r="E240" s="25" t="s">
        <v>19</v>
      </c>
      <c r="F240" s="25"/>
      <c r="G240" s="25" t="s">
        <v>413</v>
      </c>
      <c r="H240" s="25" t="s">
        <v>426</v>
      </c>
      <c r="I240" s="25" t="s">
        <v>19</v>
      </c>
      <c r="J240" s="25" t="s">
        <v>19</v>
      </c>
      <c r="K240" s="26" t="s">
        <v>19</v>
      </c>
      <c r="L240" s="87">
        <v>0</v>
      </c>
      <c r="M240" s="88">
        <v>1362</v>
      </c>
      <c r="N240" s="89">
        <v>1362</v>
      </c>
      <c r="O240" s="90">
        <f t="shared" si="69"/>
        <v>0</v>
      </c>
      <c r="P240" s="27">
        <f t="shared" si="70"/>
        <v>100</v>
      </c>
    </row>
    <row r="241" spans="1:16" s="28" customFormat="1" ht="28.5" outlineLevel="1">
      <c r="A241" s="64">
        <f t="shared" si="60"/>
        <v>238</v>
      </c>
      <c r="B241" s="49" t="s">
        <v>427</v>
      </c>
      <c r="C241" s="25" t="s">
        <v>256</v>
      </c>
      <c r="D241" s="25" t="s">
        <v>95</v>
      </c>
      <c r="E241" s="25" t="s">
        <v>19</v>
      </c>
      <c r="F241" s="25"/>
      <c r="G241" s="25" t="s">
        <v>413</v>
      </c>
      <c r="H241" s="25" t="s">
        <v>173</v>
      </c>
      <c r="I241" s="25" t="s">
        <v>19</v>
      </c>
      <c r="J241" s="25" t="s">
        <v>19</v>
      </c>
      <c r="K241" s="26" t="s">
        <v>19</v>
      </c>
      <c r="L241" s="87">
        <v>1390920</v>
      </c>
      <c r="M241" s="88">
        <v>1565700</v>
      </c>
      <c r="N241" s="89">
        <v>1565700</v>
      </c>
      <c r="O241" s="90">
        <f t="shared" si="69"/>
        <v>0</v>
      </c>
      <c r="P241" s="27">
        <f t="shared" si="70"/>
        <v>100</v>
      </c>
    </row>
    <row r="242" spans="1:16" s="28" customFormat="1" ht="28.5" outlineLevel="1">
      <c r="A242" s="64">
        <f t="shared" si="60"/>
        <v>239</v>
      </c>
      <c r="B242" s="49" t="s">
        <v>428</v>
      </c>
      <c r="C242" s="25" t="s">
        <v>256</v>
      </c>
      <c r="D242" s="25" t="s">
        <v>95</v>
      </c>
      <c r="E242" s="25" t="s">
        <v>19</v>
      </c>
      <c r="F242" s="25"/>
      <c r="G242" s="25" t="s">
        <v>413</v>
      </c>
      <c r="H242" s="25" t="s">
        <v>429</v>
      </c>
      <c r="I242" s="25" t="s">
        <v>19</v>
      </c>
      <c r="J242" s="25" t="s">
        <v>19</v>
      </c>
      <c r="K242" s="26" t="s">
        <v>19</v>
      </c>
      <c r="L242" s="87">
        <v>0</v>
      </c>
      <c r="M242" s="88">
        <v>30701</v>
      </c>
      <c r="N242" s="89">
        <v>30701</v>
      </c>
      <c r="O242" s="90">
        <f t="shared" si="69"/>
        <v>0</v>
      </c>
      <c r="P242" s="27">
        <f t="shared" si="70"/>
        <v>100</v>
      </c>
    </row>
    <row r="243" spans="1:16" s="28" customFormat="1" ht="28.5" outlineLevel="1">
      <c r="A243" s="57">
        <f t="shared" si="60"/>
        <v>240</v>
      </c>
      <c r="B243" s="23" t="s">
        <v>430</v>
      </c>
      <c r="C243" s="25" t="s">
        <v>256</v>
      </c>
      <c r="D243" s="25" t="s">
        <v>60</v>
      </c>
      <c r="E243" s="25" t="s">
        <v>19</v>
      </c>
      <c r="F243" s="25"/>
      <c r="G243" s="25" t="s">
        <v>413</v>
      </c>
      <c r="H243" s="25" t="s">
        <v>431</v>
      </c>
      <c r="I243" s="25" t="s">
        <v>19</v>
      </c>
      <c r="J243" s="25" t="s">
        <v>19</v>
      </c>
      <c r="K243" s="26"/>
      <c r="L243" s="87">
        <v>0</v>
      </c>
      <c r="M243" s="88">
        <v>1605</v>
      </c>
      <c r="N243" s="89">
        <v>1605</v>
      </c>
      <c r="O243" s="90">
        <f t="shared" si="69"/>
        <v>0</v>
      </c>
      <c r="P243" s="27">
        <f t="shared" si="70"/>
        <v>100</v>
      </c>
    </row>
    <row r="244" spans="1:16" s="28" customFormat="1" ht="14.45" customHeight="1" outlineLevel="1">
      <c r="A244" s="57">
        <f t="shared" si="60"/>
        <v>241</v>
      </c>
      <c r="B244" s="23" t="s">
        <v>432</v>
      </c>
      <c r="C244" s="25" t="s">
        <v>256</v>
      </c>
      <c r="D244" s="25" t="s">
        <v>47</v>
      </c>
      <c r="E244" s="25" t="s">
        <v>19</v>
      </c>
      <c r="F244" s="25"/>
      <c r="G244" s="25" t="s">
        <v>413</v>
      </c>
      <c r="H244" s="25" t="s">
        <v>433</v>
      </c>
      <c r="I244" s="25" t="s">
        <v>434</v>
      </c>
      <c r="J244" s="25" t="s">
        <v>205</v>
      </c>
      <c r="K244" s="26"/>
      <c r="L244" s="87">
        <v>0</v>
      </c>
      <c r="M244" s="88">
        <v>4</v>
      </c>
      <c r="N244" s="89">
        <v>4</v>
      </c>
      <c r="O244" s="90">
        <f t="shared" si="69"/>
        <v>0</v>
      </c>
      <c r="P244" s="27">
        <f t="shared" si="70"/>
        <v>100</v>
      </c>
    </row>
    <row r="245" spans="1:16" s="28" customFormat="1" ht="14.45" customHeight="1" outlineLevel="1">
      <c r="A245" s="57">
        <f t="shared" si="60"/>
        <v>242</v>
      </c>
      <c r="B245" s="23" t="s">
        <v>435</v>
      </c>
      <c r="C245" s="25" t="s">
        <v>256</v>
      </c>
      <c r="D245" s="25" t="s">
        <v>47</v>
      </c>
      <c r="E245" s="25" t="s">
        <v>19</v>
      </c>
      <c r="F245" s="25"/>
      <c r="G245" s="25" t="s">
        <v>413</v>
      </c>
      <c r="H245" s="25" t="s">
        <v>436</v>
      </c>
      <c r="I245" s="25" t="s">
        <v>434</v>
      </c>
      <c r="J245" s="25" t="s">
        <v>209</v>
      </c>
      <c r="K245" s="26"/>
      <c r="L245" s="87">
        <v>0</v>
      </c>
      <c r="M245" s="88">
        <v>62</v>
      </c>
      <c r="N245" s="89">
        <v>62</v>
      </c>
      <c r="O245" s="90">
        <f t="shared" si="69"/>
        <v>0</v>
      </c>
      <c r="P245" s="27">
        <f t="shared" si="70"/>
        <v>100</v>
      </c>
    </row>
    <row r="246" spans="1:16" s="28" customFormat="1" ht="28.5" outlineLevel="1">
      <c r="A246" s="57">
        <f t="shared" si="60"/>
        <v>243</v>
      </c>
      <c r="B246" s="23" t="s">
        <v>437</v>
      </c>
      <c r="C246" s="25" t="s">
        <v>256</v>
      </c>
      <c r="D246" s="25" t="s">
        <v>49</v>
      </c>
      <c r="E246" s="25" t="s">
        <v>379</v>
      </c>
      <c r="F246" s="25"/>
      <c r="G246" s="25" t="s">
        <v>413</v>
      </c>
      <c r="H246" s="25" t="s">
        <v>433</v>
      </c>
      <c r="I246" s="25" t="s">
        <v>438</v>
      </c>
      <c r="J246" s="25" t="s">
        <v>205</v>
      </c>
      <c r="K246" s="26"/>
      <c r="L246" s="87">
        <v>0</v>
      </c>
      <c r="M246" s="88">
        <v>10</v>
      </c>
      <c r="N246" s="89">
        <v>10</v>
      </c>
      <c r="O246" s="90">
        <f t="shared" si="69"/>
        <v>0</v>
      </c>
      <c r="P246" s="27">
        <f t="shared" si="70"/>
        <v>100</v>
      </c>
    </row>
    <row r="247" spans="1:16" s="28" customFormat="1" ht="28.5" outlineLevel="1">
      <c r="A247" s="57">
        <f t="shared" si="60"/>
        <v>244</v>
      </c>
      <c r="B247" s="23" t="s">
        <v>439</v>
      </c>
      <c r="C247" s="25" t="s">
        <v>256</v>
      </c>
      <c r="D247" s="25" t="s">
        <v>49</v>
      </c>
      <c r="E247" s="25" t="s">
        <v>379</v>
      </c>
      <c r="F247" s="25"/>
      <c r="G247" s="25" t="s">
        <v>413</v>
      </c>
      <c r="H247" s="25" t="s">
        <v>436</v>
      </c>
      <c r="I247" s="25" t="s">
        <v>438</v>
      </c>
      <c r="J247" s="25" t="s">
        <v>209</v>
      </c>
      <c r="K247" s="26"/>
      <c r="L247" s="87">
        <v>0</v>
      </c>
      <c r="M247" s="88">
        <v>166</v>
      </c>
      <c r="N247" s="89">
        <v>166</v>
      </c>
      <c r="O247" s="90">
        <f t="shared" si="69"/>
        <v>0</v>
      </c>
      <c r="P247" s="27">
        <f t="shared" si="70"/>
        <v>100</v>
      </c>
    </row>
    <row r="248" spans="1:16" s="28" customFormat="1" ht="14.45" customHeight="1" outlineLevel="1">
      <c r="A248" s="57">
        <f t="shared" si="60"/>
        <v>245</v>
      </c>
      <c r="B248" s="23" t="s">
        <v>440</v>
      </c>
      <c r="C248" s="25" t="s">
        <v>256</v>
      </c>
      <c r="D248" s="25" t="s">
        <v>47</v>
      </c>
      <c r="E248" s="25" t="s">
        <v>19</v>
      </c>
      <c r="F248" s="25"/>
      <c r="G248" s="25" t="s">
        <v>413</v>
      </c>
      <c r="H248" s="25" t="s">
        <v>441</v>
      </c>
      <c r="I248" s="25" t="s">
        <v>442</v>
      </c>
      <c r="J248" s="25" t="s">
        <v>205</v>
      </c>
      <c r="K248" s="26"/>
      <c r="L248" s="87">
        <v>0</v>
      </c>
      <c r="M248" s="88">
        <v>172</v>
      </c>
      <c r="N248" s="89">
        <v>172</v>
      </c>
      <c r="O248" s="90">
        <f t="shared" si="69"/>
        <v>0</v>
      </c>
      <c r="P248" s="27">
        <f t="shared" si="70"/>
        <v>100</v>
      </c>
    </row>
    <row r="249" spans="1:16" s="28" customFormat="1" ht="14.45" customHeight="1" outlineLevel="1">
      <c r="A249" s="57">
        <f t="shared" si="60"/>
        <v>246</v>
      </c>
      <c r="B249" s="23" t="s">
        <v>443</v>
      </c>
      <c r="C249" s="25" t="s">
        <v>256</v>
      </c>
      <c r="D249" s="25" t="s">
        <v>92</v>
      </c>
      <c r="E249" s="25" t="s">
        <v>19</v>
      </c>
      <c r="F249" s="25"/>
      <c r="G249" s="25" t="s">
        <v>413</v>
      </c>
      <c r="H249" s="25" t="s">
        <v>441</v>
      </c>
      <c r="I249" s="25" t="s">
        <v>444</v>
      </c>
      <c r="J249" s="25" t="s">
        <v>205</v>
      </c>
      <c r="K249" s="26"/>
      <c r="L249" s="87">
        <v>0</v>
      </c>
      <c r="M249" s="88">
        <v>25</v>
      </c>
      <c r="N249" s="89">
        <v>25</v>
      </c>
      <c r="O249" s="90">
        <f t="shared" si="69"/>
        <v>0</v>
      </c>
      <c r="P249" s="27">
        <f t="shared" si="70"/>
        <v>100</v>
      </c>
    </row>
    <row r="250" spans="1:16" s="28" customFormat="1" ht="28.5" outlineLevel="1">
      <c r="A250" s="66">
        <f t="shared" si="60"/>
        <v>247</v>
      </c>
      <c r="B250" s="50" t="s">
        <v>445</v>
      </c>
      <c r="C250" s="25" t="s">
        <v>256</v>
      </c>
      <c r="D250" s="25" t="s">
        <v>49</v>
      </c>
      <c r="E250" s="25"/>
      <c r="F250" s="25"/>
      <c r="G250" s="25" t="s">
        <v>413</v>
      </c>
      <c r="H250" s="25" t="s">
        <v>441</v>
      </c>
      <c r="I250" s="25" t="s">
        <v>442</v>
      </c>
      <c r="J250" s="25" t="s">
        <v>205</v>
      </c>
      <c r="K250" s="26"/>
      <c r="L250" s="87">
        <v>0</v>
      </c>
      <c r="M250" s="88">
        <v>257</v>
      </c>
      <c r="N250" s="89">
        <v>257</v>
      </c>
      <c r="O250" s="90">
        <f t="shared" si="69"/>
        <v>0</v>
      </c>
      <c r="P250" s="27">
        <f t="shared" si="70"/>
        <v>100</v>
      </c>
    </row>
    <row r="251" spans="1:16" s="28" customFormat="1" ht="28.5" outlineLevel="1">
      <c r="A251" s="57">
        <f t="shared" si="60"/>
        <v>248</v>
      </c>
      <c r="B251" s="23" t="s">
        <v>446</v>
      </c>
      <c r="C251" s="25" t="s">
        <v>256</v>
      </c>
      <c r="D251" s="25" t="s">
        <v>51</v>
      </c>
      <c r="E251" s="25" t="s">
        <v>19</v>
      </c>
      <c r="F251" s="25"/>
      <c r="G251" s="25" t="s">
        <v>413</v>
      </c>
      <c r="H251" s="25" t="s">
        <v>447</v>
      </c>
      <c r="I251" s="25" t="s">
        <v>19</v>
      </c>
      <c r="J251" s="25" t="s">
        <v>19</v>
      </c>
      <c r="K251" s="26" t="s">
        <v>19</v>
      </c>
      <c r="L251" s="87">
        <v>236719</v>
      </c>
      <c r="M251" s="88">
        <v>236718</v>
      </c>
      <c r="N251" s="89">
        <v>236718</v>
      </c>
      <c r="O251" s="90">
        <f t="shared" si="69"/>
        <v>0</v>
      </c>
      <c r="P251" s="27">
        <f t="shared" si="70"/>
        <v>100</v>
      </c>
    </row>
    <row r="252" spans="1:16" s="28" customFormat="1" ht="14.45" customHeight="1" outlineLevel="1">
      <c r="A252" s="57">
        <f t="shared" si="60"/>
        <v>249</v>
      </c>
      <c r="B252" s="23" t="s">
        <v>448</v>
      </c>
      <c r="C252" s="25" t="s">
        <v>256</v>
      </c>
      <c r="D252" s="25" t="s">
        <v>47</v>
      </c>
      <c r="E252" s="25" t="s">
        <v>19</v>
      </c>
      <c r="F252" s="25"/>
      <c r="G252" s="25" t="s">
        <v>413</v>
      </c>
      <c r="H252" s="25" t="s">
        <v>449</v>
      </c>
      <c r="I252" s="25" t="s">
        <v>19</v>
      </c>
      <c r="J252" s="25" t="s">
        <v>19</v>
      </c>
      <c r="K252" s="26"/>
      <c r="L252" s="87">
        <v>0</v>
      </c>
      <c r="M252" s="88">
        <v>45</v>
      </c>
      <c r="N252" s="89">
        <v>45</v>
      </c>
      <c r="O252" s="90">
        <f t="shared" si="69"/>
        <v>0</v>
      </c>
      <c r="P252" s="27">
        <f t="shared" si="70"/>
        <v>100</v>
      </c>
    </row>
    <row r="253" spans="1:16" s="28" customFormat="1" ht="42.75" outlineLevel="1">
      <c r="A253" s="64">
        <f t="shared" si="60"/>
        <v>250</v>
      </c>
      <c r="B253" s="49" t="s">
        <v>450</v>
      </c>
      <c r="C253" s="25" t="s">
        <v>243</v>
      </c>
      <c r="D253" s="25" t="s">
        <v>47</v>
      </c>
      <c r="E253" s="25" t="s">
        <v>19</v>
      </c>
      <c r="F253" s="25"/>
      <c r="G253" s="25" t="s">
        <v>413</v>
      </c>
      <c r="H253" s="25" t="s">
        <v>244</v>
      </c>
      <c r="I253" s="25" t="s">
        <v>19</v>
      </c>
      <c r="J253" s="25" t="s">
        <v>19</v>
      </c>
      <c r="K253" s="26"/>
      <c r="L253" s="87">
        <v>0</v>
      </c>
      <c r="M253" s="88">
        <v>1151</v>
      </c>
      <c r="N253" s="89">
        <v>1151</v>
      </c>
      <c r="O253" s="90">
        <f t="shared" si="69"/>
        <v>0</v>
      </c>
      <c r="P253" s="27">
        <f t="shared" si="70"/>
        <v>100</v>
      </c>
    </row>
    <row r="254" spans="1:16" s="28" customFormat="1" ht="14.45" customHeight="1" outlineLevel="1">
      <c r="A254" s="57">
        <f t="shared" si="60"/>
        <v>251</v>
      </c>
      <c r="B254" s="23" t="s">
        <v>451</v>
      </c>
      <c r="C254" s="25" t="s">
        <v>243</v>
      </c>
      <c r="D254" s="25" t="s">
        <v>47</v>
      </c>
      <c r="E254" s="25" t="s">
        <v>19</v>
      </c>
      <c r="F254" s="25"/>
      <c r="G254" s="25" t="s">
        <v>413</v>
      </c>
      <c r="H254" s="25" t="s">
        <v>452</v>
      </c>
      <c r="I254" s="25" t="s">
        <v>19</v>
      </c>
      <c r="J254" s="25" t="s">
        <v>19</v>
      </c>
      <c r="K254" s="26"/>
      <c r="L254" s="87">
        <v>0</v>
      </c>
      <c r="M254" s="88">
        <v>1358</v>
      </c>
      <c r="N254" s="89">
        <v>1358</v>
      </c>
      <c r="O254" s="90">
        <f t="shared" si="69"/>
        <v>0</v>
      </c>
      <c r="P254" s="27">
        <f t="shared" si="70"/>
        <v>100</v>
      </c>
    </row>
    <row r="255" spans="1:16" s="28" customFormat="1" ht="28.5" outlineLevel="1">
      <c r="A255" s="61">
        <f t="shared" si="60"/>
        <v>252</v>
      </c>
      <c r="B255" s="51" t="s">
        <v>453</v>
      </c>
      <c r="C255" s="25" t="s">
        <v>243</v>
      </c>
      <c r="D255" s="25" t="s">
        <v>47</v>
      </c>
      <c r="E255" s="25" t="s">
        <v>19</v>
      </c>
      <c r="F255" s="25"/>
      <c r="G255" s="25" t="s">
        <v>413</v>
      </c>
      <c r="H255" s="25" t="s">
        <v>262</v>
      </c>
      <c r="I255" s="25" t="s">
        <v>19</v>
      </c>
      <c r="J255" s="25" t="s">
        <v>19</v>
      </c>
      <c r="K255" s="26"/>
      <c r="L255" s="87">
        <v>0</v>
      </c>
      <c r="M255" s="88">
        <v>521</v>
      </c>
      <c r="N255" s="89">
        <v>521</v>
      </c>
      <c r="O255" s="90">
        <f t="shared" si="69"/>
        <v>0</v>
      </c>
      <c r="P255" s="27">
        <f t="shared" si="70"/>
        <v>100</v>
      </c>
    </row>
    <row r="256" spans="1:16" s="28" customFormat="1" ht="14.45" customHeight="1" outlineLevel="1">
      <c r="A256" s="57">
        <f t="shared" si="60"/>
        <v>253</v>
      </c>
      <c r="B256" s="23" t="s">
        <v>454</v>
      </c>
      <c r="C256" s="25" t="s">
        <v>243</v>
      </c>
      <c r="D256" s="25" t="s">
        <v>47</v>
      </c>
      <c r="E256" s="25" t="s">
        <v>19</v>
      </c>
      <c r="F256" s="25"/>
      <c r="G256" s="25" t="s">
        <v>413</v>
      </c>
      <c r="H256" s="25" t="s">
        <v>455</v>
      </c>
      <c r="I256" s="25" t="s">
        <v>19</v>
      </c>
      <c r="J256" s="25" t="s">
        <v>19</v>
      </c>
      <c r="K256" s="26"/>
      <c r="L256" s="87">
        <v>0</v>
      </c>
      <c r="M256" s="88">
        <v>10378</v>
      </c>
      <c r="N256" s="89">
        <v>10378</v>
      </c>
      <c r="O256" s="90">
        <f t="shared" si="69"/>
        <v>0</v>
      </c>
      <c r="P256" s="27">
        <f t="shared" si="70"/>
        <v>100</v>
      </c>
    </row>
    <row r="257" spans="1:16" s="28" customFormat="1" ht="28.5" outlineLevel="1">
      <c r="A257" s="66">
        <f t="shared" si="60"/>
        <v>254</v>
      </c>
      <c r="B257" s="50" t="s">
        <v>456</v>
      </c>
      <c r="C257" s="25" t="s">
        <v>256</v>
      </c>
      <c r="D257" s="25" t="s">
        <v>47</v>
      </c>
      <c r="E257" s="25" t="s">
        <v>19</v>
      </c>
      <c r="F257" s="25"/>
      <c r="G257" s="25" t="s">
        <v>413</v>
      </c>
      <c r="H257" s="25" t="s">
        <v>457</v>
      </c>
      <c r="I257" s="25" t="s">
        <v>458</v>
      </c>
      <c r="J257" s="25" t="s">
        <v>205</v>
      </c>
      <c r="K257" s="26"/>
      <c r="L257" s="87">
        <v>0</v>
      </c>
      <c r="M257" s="88">
        <v>8592</v>
      </c>
      <c r="N257" s="89">
        <v>8592</v>
      </c>
      <c r="O257" s="90">
        <f t="shared" si="69"/>
        <v>0</v>
      </c>
      <c r="P257" s="27">
        <f t="shared" si="70"/>
        <v>100</v>
      </c>
    </row>
    <row r="258" spans="1:16" s="28" customFormat="1" ht="28.5" outlineLevel="1">
      <c r="A258" s="66">
        <f t="shared" si="60"/>
        <v>255</v>
      </c>
      <c r="B258" s="50" t="s">
        <v>459</v>
      </c>
      <c r="C258" s="25" t="s">
        <v>256</v>
      </c>
      <c r="D258" s="25" t="s">
        <v>47</v>
      </c>
      <c r="E258" s="25" t="s">
        <v>19</v>
      </c>
      <c r="F258" s="25"/>
      <c r="G258" s="25" t="s">
        <v>413</v>
      </c>
      <c r="H258" s="25" t="s">
        <v>457</v>
      </c>
      <c r="I258" s="25" t="s">
        <v>458</v>
      </c>
      <c r="J258" s="25" t="s">
        <v>209</v>
      </c>
      <c r="K258" s="26"/>
      <c r="L258" s="87">
        <v>0</v>
      </c>
      <c r="M258" s="88">
        <v>46801</v>
      </c>
      <c r="N258" s="89">
        <v>46801</v>
      </c>
      <c r="O258" s="90">
        <f t="shared" si="69"/>
        <v>0</v>
      </c>
      <c r="P258" s="27">
        <f t="shared" si="70"/>
        <v>100</v>
      </c>
    </row>
    <row r="259" spans="1:16" s="28" customFormat="1" ht="14.45" customHeight="1" outlineLevel="1">
      <c r="A259" s="67">
        <f t="shared" si="60"/>
        <v>256</v>
      </c>
      <c r="B259" s="52" t="s">
        <v>460</v>
      </c>
      <c r="C259" s="25" t="s">
        <v>256</v>
      </c>
      <c r="D259" s="25" t="s">
        <v>92</v>
      </c>
      <c r="E259" s="25" t="s">
        <v>19</v>
      </c>
      <c r="F259" s="25"/>
      <c r="G259" s="25" t="s">
        <v>413</v>
      </c>
      <c r="H259" s="25" t="s">
        <v>457</v>
      </c>
      <c r="I259" s="25" t="s">
        <v>458</v>
      </c>
      <c r="J259" s="25" t="s">
        <v>205</v>
      </c>
      <c r="K259" s="26"/>
      <c r="L259" s="87">
        <v>0</v>
      </c>
      <c r="M259" s="88">
        <v>566</v>
      </c>
      <c r="N259" s="89">
        <v>566</v>
      </c>
      <c r="O259" s="90">
        <f t="shared" si="69"/>
        <v>0</v>
      </c>
      <c r="P259" s="27">
        <f t="shared" si="70"/>
        <v>100</v>
      </c>
    </row>
    <row r="260" spans="1:16" s="28" customFormat="1" ht="14.45" customHeight="1" outlineLevel="1">
      <c r="A260" s="67">
        <f t="shared" si="60"/>
        <v>257</v>
      </c>
      <c r="B260" s="52" t="s">
        <v>461</v>
      </c>
      <c r="C260" s="25" t="s">
        <v>256</v>
      </c>
      <c r="D260" s="25" t="s">
        <v>92</v>
      </c>
      <c r="E260" s="25" t="s">
        <v>19</v>
      </c>
      <c r="F260" s="25"/>
      <c r="G260" s="25" t="s">
        <v>413</v>
      </c>
      <c r="H260" s="25" t="s">
        <v>457</v>
      </c>
      <c r="I260" s="25" t="s">
        <v>458</v>
      </c>
      <c r="J260" s="25" t="s">
        <v>209</v>
      </c>
      <c r="K260" s="26"/>
      <c r="L260" s="87">
        <v>0</v>
      </c>
      <c r="M260" s="88">
        <v>3219</v>
      </c>
      <c r="N260" s="89">
        <v>3219</v>
      </c>
      <c r="O260" s="90">
        <f t="shared" si="69"/>
        <v>0</v>
      </c>
      <c r="P260" s="27">
        <f t="shared" si="70"/>
        <v>100</v>
      </c>
    </row>
    <row r="261" spans="1:16" s="28" customFormat="1" ht="28.5" outlineLevel="1">
      <c r="A261" s="64">
        <f t="shared" si="60"/>
        <v>258</v>
      </c>
      <c r="B261" s="48" t="s">
        <v>462</v>
      </c>
      <c r="C261" s="25" t="s">
        <v>256</v>
      </c>
      <c r="D261" s="25" t="s">
        <v>47</v>
      </c>
      <c r="E261" s="25" t="s">
        <v>19</v>
      </c>
      <c r="F261" s="25"/>
      <c r="G261" s="25" t="s">
        <v>413</v>
      </c>
      <c r="H261" s="25" t="s">
        <v>463</v>
      </c>
      <c r="I261" s="25" t="s">
        <v>19</v>
      </c>
      <c r="J261" s="25" t="s">
        <v>19</v>
      </c>
      <c r="K261" s="26"/>
      <c r="L261" s="87">
        <v>0</v>
      </c>
      <c r="M261" s="88">
        <v>1091</v>
      </c>
      <c r="N261" s="89">
        <v>1091</v>
      </c>
      <c r="O261" s="90">
        <f t="shared" si="69"/>
        <v>0</v>
      </c>
      <c r="P261" s="27">
        <f t="shared" si="70"/>
        <v>100</v>
      </c>
    </row>
    <row r="262" spans="1:16" s="28" customFormat="1" ht="14.45" customHeight="1" outlineLevel="1">
      <c r="A262" s="63">
        <f t="shared" ref="A262:A327" si="71">A261+1</f>
        <v>259</v>
      </c>
      <c r="B262" s="42" t="s">
        <v>464</v>
      </c>
      <c r="C262" s="25" t="s">
        <v>243</v>
      </c>
      <c r="D262" s="25" t="s">
        <v>47</v>
      </c>
      <c r="E262" s="25" t="s">
        <v>19</v>
      </c>
      <c r="F262" s="25"/>
      <c r="G262" s="25" t="s">
        <v>413</v>
      </c>
      <c r="H262" s="25" t="s">
        <v>465</v>
      </c>
      <c r="I262" s="25" t="s">
        <v>19</v>
      </c>
      <c r="J262" s="25" t="s">
        <v>19</v>
      </c>
      <c r="K262" s="26"/>
      <c r="L262" s="87">
        <v>0</v>
      </c>
      <c r="M262" s="88">
        <v>453</v>
      </c>
      <c r="N262" s="89">
        <v>453</v>
      </c>
      <c r="O262" s="90">
        <f t="shared" si="69"/>
        <v>0</v>
      </c>
      <c r="P262" s="27">
        <f t="shared" si="70"/>
        <v>100</v>
      </c>
    </row>
    <row r="263" spans="1:16" s="28" customFormat="1" ht="28.5" outlineLevel="1">
      <c r="A263" s="64">
        <f t="shared" si="71"/>
        <v>260</v>
      </c>
      <c r="B263" s="48" t="s">
        <v>466</v>
      </c>
      <c r="C263" s="25" t="s">
        <v>243</v>
      </c>
      <c r="D263" s="25" t="s">
        <v>47</v>
      </c>
      <c r="E263" s="25" t="s">
        <v>19</v>
      </c>
      <c r="F263" s="25"/>
      <c r="G263" s="25" t="s">
        <v>413</v>
      </c>
      <c r="H263" s="25" t="s">
        <v>246</v>
      </c>
      <c r="I263" s="25" t="s">
        <v>19</v>
      </c>
      <c r="J263" s="25" t="s">
        <v>19</v>
      </c>
      <c r="K263" s="26"/>
      <c r="L263" s="87">
        <v>0</v>
      </c>
      <c r="M263" s="88">
        <v>932</v>
      </c>
      <c r="N263" s="89">
        <v>932</v>
      </c>
      <c r="O263" s="90">
        <f t="shared" si="69"/>
        <v>0</v>
      </c>
      <c r="P263" s="27">
        <f t="shared" si="70"/>
        <v>100</v>
      </c>
    </row>
    <row r="264" spans="1:16" s="28" customFormat="1" ht="28.5" outlineLevel="1">
      <c r="A264" s="64">
        <f t="shared" si="71"/>
        <v>261</v>
      </c>
      <c r="B264" s="48" t="s">
        <v>467</v>
      </c>
      <c r="C264" s="25" t="s">
        <v>243</v>
      </c>
      <c r="D264" s="25" t="s">
        <v>47</v>
      </c>
      <c r="E264" s="25" t="s">
        <v>19</v>
      </c>
      <c r="F264" s="25"/>
      <c r="G264" s="25" t="s">
        <v>413</v>
      </c>
      <c r="H264" s="25" t="s">
        <v>248</v>
      </c>
      <c r="I264" s="25" t="s">
        <v>19</v>
      </c>
      <c r="J264" s="25" t="s">
        <v>19</v>
      </c>
      <c r="K264" s="26"/>
      <c r="L264" s="87">
        <v>0</v>
      </c>
      <c r="M264" s="88">
        <v>16642</v>
      </c>
      <c r="N264" s="89">
        <v>16642</v>
      </c>
      <c r="O264" s="90">
        <f t="shared" si="69"/>
        <v>0</v>
      </c>
      <c r="P264" s="27">
        <f t="shared" si="70"/>
        <v>100</v>
      </c>
    </row>
    <row r="265" spans="1:16" s="28" customFormat="1" ht="14.45" customHeight="1" outlineLevel="1">
      <c r="A265" s="63">
        <f t="shared" si="71"/>
        <v>262</v>
      </c>
      <c r="B265" s="42" t="s">
        <v>468</v>
      </c>
      <c r="C265" s="25" t="s">
        <v>243</v>
      </c>
      <c r="D265" s="25" t="s">
        <v>47</v>
      </c>
      <c r="E265" s="25" t="s">
        <v>19</v>
      </c>
      <c r="F265" s="25"/>
      <c r="G265" s="25" t="s">
        <v>413</v>
      </c>
      <c r="H265" s="25" t="s">
        <v>250</v>
      </c>
      <c r="I265" s="25" t="s">
        <v>19</v>
      </c>
      <c r="J265" s="25" t="s">
        <v>19</v>
      </c>
      <c r="K265" s="26"/>
      <c r="L265" s="87">
        <v>0</v>
      </c>
      <c r="M265" s="88">
        <v>3594</v>
      </c>
      <c r="N265" s="89">
        <v>3594</v>
      </c>
      <c r="O265" s="90">
        <f t="shared" si="69"/>
        <v>0</v>
      </c>
      <c r="P265" s="27">
        <f t="shared" si="70"/>
        <v>100</v>
      </c>
    </row>
    <row r="266" spans="1:16" s="28" customFormat="1" ht="14.45" customHeight="1" outlineLevel="1">
      <c r="A266" s="63">
        <f t="shared" si="71"/>
        <v>263</v>
      </c>
      <c r="B266" s="42" t="s">
        <v>469</v>
      </c>
      <c r="C266" s="25" t="s">
        <v>243</v>
      </c>
      <c r="D266" s="25" t="s">
        <v>47</v>
      </c>
      <c r="E266" s="25" t="s">
        <v>19</v>
      </c>
      <c r="F266" s="25"/>
      <c r="G266" s="25" t="s">
        <v>413</v>
      </c>
      <c r="H266" s="25" t="s">
        <v>252</v>
      </c>
      <c r="I266" s="25" t="s">
        <v>19</v>
      </c>
      <c r="J266" s="25" t="s">
        <v>19</v>
      </c>
      <c r="K266" s="26"/>
      <c r="L266" s="87">
        <v>0</v>
      </c>
      <c r="M266" s="88">
        <v>1520</v>
      </c>
      <c r="N266" s="89">
        <v>1520</v>
      </c>
      <c r="O266" s="90">
        <f t="shared" si="69"/>
        <v>0</v>
      </c>
      <c r="P266" s="27">
        <f t="shared" si="70"/>
        <v>100</v>
      </c>
    </row>
    <row r="267" spans="1:16" s="28" customFormat="1" ht="28.5" outlineLevel="1">
      <c r="A267" s="57">
        <f t="shared" si="71"/>
        <v>264</v>
      </c>
      <c r="B267" s="23" t="s">
        <v>470</v>
      </c>
      <c r="C267" s="25" t="s">
        <v>243</v>
      </c>
      <c r="D267" s="25" t="s">
        <v>47</v>
      </c>
      <c r="E267" s="25" t="s">
        <v>19</v>
      </c>
      <c r="F267" s="25"/>
      <c r="G267" s="25" t="s">
        <v>413</v>
      </c>
      <c r="H267" s="25" t="s">
        <v>471</v>
      </c>
      <c r="I267" s="25" t="s">
        <v>19</v>
      </c>
      <c r="J267" s="25" t="s">
        <v>19</v>
      </c>
      <c r="K267" s="26"/>
      <c r="L267" s="87">
        <v>0</v>
      </c>
      <c r="M267" s="88">
        <v>6137</v>
      </c>
      <c r="N267" s="89">
        <v>6137</v>
      </c>
      <c r="O267" s="90">
        <f t="shared" si="69"/>
        <v>0</v>
      </c>
      <c r="P267" s="27">
        <f t="shared" si="70"/>
        <v>100</v>
      </c>
    </row>
    <row r="268" spans="1:16" s="28" customFormat="1" ht="14.45" customHeight="1" outlineLevel="1">
      <c r="A268" s="57">
        <f t="shared" si="71"/>
        <v>265</v>
      </c>
      <c r="B268" s="23" t="s">
        <v>472</v>
      </c>
      <c r="C268" s="25" t="s">
        <v>243</v>
      </c>
      <c r="D268" s="25" t="s">
        <v>47</v>
      </c>
      <c r="E268" s="25" t="s">
        <v>19</v>
      </c>
      <c r="F268" s="25"/>
      <c r="G268" s="25" t="s">
        <v>413</v>
      </c>
      <c r="H268" s="25" t="s">
        <v>473</v>
      </c>
      <c r="I268" s="25" t="s">
        <v>19</v>
      </c>
      <c r="J268" s="25" t="s">
        <v>19</v>
      </c>
      <c r="K268" s="26"/>
      <c r="L268" s="87">
        <v>0</v>
      </c>
      <c r="M268" s="88">
        <v>2941</v>
      </c>
      <c r="N268" s="89">
        <v>2941</v>
      </c>
      <c r="O268" s="90">
        <f t="shared" si="69"/>
        <v>0</v>
      </c>
      <c r="P268" s="27">
        <f t="shared" si="70"/>
        <v>100</v>
      </c>
    </row>
    <row r="269" spans="1:16" s="28" customFormat="1" ht="28.5" outlineLevel="1">
      <c r="A269" s="57">
        <f t="shared" si="71"/>
        <v>266</v>
      </c>
      <c r="B269" s="23" t="s">
        <v>474</v>
      </c>
      <c r="C269" s="25" t="s">
        <v>243</v>
      </c>
      <c r="D269" s="25" t="s">
        <v>47</v>
      </c>
      <c r="E269" s="25" t="s">
        <v>19</v>
      </c>
      <c r="F269" s="25"/>
      <c r="G269" s="25" t="s">
        <v>413</v>
      </c>
      <c r="H269" s="25" t="s">
        <v>475</v>
      </c>
      <c r="I269" s="25" t="s">
        <v>19</v>
      </c>
      <c r="J269" s="25" t="s">
        <v>19</v>
      </c>
      <c r="K269" s="26"/>
      <c r="L269" s="87">
        <v>0</v>
      </c>
      <c r="M269" s="88">
        <v>21138</v>
      </c>
      <c r="N269" s="89">
        <v>21138</v>
      </c>
      <c r="O269" s="90">
        <f t="shared" si="69"/>
        <v>0</v>
      </c>
      <c r="P269" s="27">
        <f t="shared" si="70"/>
        <v>100</v>
      </c>
    </row>
    <row r="270" spans="1:16" s="28" customFormat="1" ht="28.5" outlineLevel="1">
      <c r="A270" s="57">
        <f t="shared" si="71"/>
        <v>267</v>
      </c>
      <c r="B270" s="23" t="s">
        <v>476</v>
      </c>
      <c r="C270" s="25" t="s">
        <v>243</v>
      </c>
      <c r="D270" s="25" t="s">
        <v>47</v>
      </c>
      <c r="E270" s="25" t="s">
        <v>19</v>
      </c>
      <c r="F270" s="25"/>
      <c r="G270" s="25" t="s">
        <v>413</v>
      </c>
      <c r="H270" s="25" t="s">
        <v>477</v>
      </c>
      <c r="I270" s="25" t="s">
        <v>19</v>
      </c>
      <c r="J270" s="25" t="s">
        <v>19</v>
      </c>
      <c r="K270" s="26"/>
      <c r="L270" s="87">
        <v>0</v>
      </c>
      <c r="M270" s="88">
        <v>34912</v>
      </c>
      <c r="N270" s="89">
        <v>34912</v>
      </c>
      <c r="O270" s="90">
        <f t="shared" si="69"/>
        <v>0</v>
      </c>
      <c r="P270" s="27">
        <f t="shared" si="70"/>
        <v>100</v>
      </c>
    </row>
    <row r="271" spans="1:16" s="28" customFormat="1" ht="14.45" customHeight="1" outlineLevel="1">
      <c r="A271" s="57">
        <f t="shared" si="71"/>
        <v>268</v>
      </c>
      <c r="B271" s="23" t="s">
        <v>478</v>
      </c>
      <c r="C271" s="25" t="s">
        <v>256</v>
      </c>
      <c r="D271" s="25" t="s">
        <v>47</v>
      </c>
      <c r="E271" s="25" t="s">
        <v>19</v>
      </c>
      <c r="F271" s="25"/>
      <c r="G271" s="25" t="s">
        <v>413</v>
      </c>
      <c r="H271" s="25" t="s">
        <v>479</v>
      </c>
      <c r="I271" s="25" t="s">
        <v>19</v>
      </c>
      <c r="J271" s="25" t="s">
        <v>19</v>
      </c>
      <c r="K271" s="26"/>
      <c r="L271" s="87">
        <v>0</v>
      </c>
      <c r="M271" s="88">
        <v>56</v>
      </c>
      <c r="N271" s="89">
        <v>56</v>
      </c>
      <c r="O271" s="90">
        <f t="shared" si="69"/>
        <v>0</v>
      </c>
      <c r="P271" s="27">
        <f t="shared" si="70"/>
        <v>100</v>
      </c>
    </row>
    <row r="272" spans="1:16" s="28" customFormat="1" ht="14.45" customHeight="1" outlineLevel="1">
      <c r="A272" s="63">
        <f t="shared" si="71"/>
        <v>269</v>
      </c>
      <c r="B272" s="42" t="s">
        <v>480</v>
      </c>
      <c r="C272" s="25" t="s">
        <v>243</v>
      </c>
      <c r="D272" s="25" t="s">
        <v>47</v>
      </c>
      <c r="E272" s="25" t="s">
        <v>19</v>
      </c>
      <c r="F272" s="25"/>
      <c r="G272" s="25" t="s">
        <v>413</v>
      </c>
      <c r="H272" s="25" t="s">
        <v>254</v>
      </c>
      <c r="I272" s="25" t="s">
        <v>19</v>
      </c>
      <c r="J272" s="25" t="s">
        <v>19</v>
      </c>
      <c r="K272" s="26"/>
      <c r="L272" s="87">
        <v>408390</v>
      </c>
      <c r="M272" s="88">
        <v>422291</v>
      </c>
      <c r="N272" s="89">
        <v>422291</v>
      </c>
      <c r="O272" s="90">
        <f t="shared" si="69"/>
        <v>0</v>
      </c>
      <c r="P272" s="27">
        <f t="shared" si="70"/>
        <v>100</v>
      </c>
    </row>
    <row r="273" spans="1:16" s="28" customFormat="1" ht="28.5" outlineLevel="1">
      <c r="A273" s="57">
        <f t="shared" si="71"/>
        <v>270</v>
      </c>
      <c r="B273" s="23" t="s">
        <v>481</v>
      </c>
      <c r="C273" s="25" t="s">
        <v>256</v>
      </c>
      <c r="D273" s="25" t="s">
        <v>47</v>
      </c>
      <c r="E273" s="25" t="s">
        <v>19</v>
      </c>
      <c r="F273" s="25"/>
      <c r="G273" s="25" t="s">
        <v>413</v>
      </c>
      <c r="H273" s="25" t="s">
        <v>257</v>
      </c>
      <c r="I273" s="25" t="s">
        <v>19</v>
      </c>
      <c r="J273" s="25" t="s">
        <v>19</v>
      </c>
      <c r="K273" s="26"/>
      <c r="L273" s="87">
        <v>0</v>
      </c>
      <c r="M273" s="88">
        <v>849</v>
      </c>
      <c r="N273" s="89">
        <v>849</v>
      </c>
      <c r="O273" s="90">
        <f t="shared" si="69"/>
        <v>0</v>
      </c>
      <c r="P273" s="27">
        <f t="shared" si="70"/>
        <v>100</v>
      </c>
    </row>
    <row r="274" spans="1:16" s="28" customFormat="1" ht="14.45" customHeight="1" outlineLevel="1">
      <c r="A274" s="60">
        <f t="shared" si="71"/>
        <v>271</v>
      </c>
      <c r="B274" s="41" t="s">
        <v>482</v>
      </c>
      <c r="C274" s="25" t="s">
        <v>256</v>
      </c>
      <c r="D274" s="25" t="s">
        <v>47</v>
      </c>
      <c r="E274" s="25" t="s">
        <v>19</v>
      </c>
      <c r="F274" s="25"/>
      <c r="G274" s="25" t="s">
        <v>413</v>
      </c>
      <c r="H274" s="25" t="s">
        <v>483</v>
      </c>
      <c r="I274" s="25" t="s">
        <v>19</v>
      </c>
      <c r="J274" s="25" t="s">
        <v>19</v>
      </c>
      <c r="K274" s="26"/>
      <c r="L274" s="87">
        <v>0</v>
      </c>
      <c r="M274" s="88">
        <v>118</v>
      </c>
      <c r="N274" s="89">
        <v>118</v>
      </c>
      <c r="O274" s="90">
        <f t="shared" si="69"/>
        <v>0</v>
      </c>
      <c r="P274" s="27">
        <f t="shared" si="70"/>
        <v>100</v>
      </c>
    </row>
    <row r="275" spans="1:16" s="28" customFormat="1" ht="14.45" customHeight="1" outlineLevel="1">
      <c r="A275" s="60">
        <f t="shared" si="71"/>
        <v>272</v>
      </c>
      <c r="B275" s="41" t="s">
        <v>482</v>
      </c>
      <c r="C275" s="25" t="s">
        <v>243</v>
      </c>
      <c r="D275" s="25" t="s">
        <v>47</v>
      </c>
      <c r="E275" s="25" t="s">
        <v>19</v>
      </c>
      <c r="F275" s="25"/>
      <c r="G275" s="25" t="s">
        <v>413</v>
      </c>
      <c r="H275" s="25" t="s">
        <v>483</v>
      </c>
      <c r="I275" s="25" t="s">
        <v>19</v>
      </c>
      <c r="J275" s="25" t="s">
        <v>19</v>
      </c>
      <c r="K275" s="26"/>
      <c r="L275" s="87">
        <v>0</v>
      </c>
      <c r="M275" s="88">
        <v>3823</v>
      </c>
      <c r="N275" s="89">
        <v>3823</v>
      </c>
      <c r="O275" s="90">
        <f t="shared" si="69"/>
        <v>0</v>
      </c>
      <c r="P275" s="27">
        <f t="shared" si="70"/>
        <v>100</v>
      </c>
    </row>
    <row r="276" spans="1:16" s="28" customFormat="1" ht="14.45" customHeight="1" outlineLevel="1">
      <c r="A276" s="66">
        <f t="shared" si="71"/>
        <v>273</v>
      </c>
      <c r="B276" s="50" t="s">
        <v>484</v>
      </c>
      <c r="C276" s="25" t="s">
        <v>243</v>
      </c>
      <c r="D276" s="25" t="s">
        <v>47</v>
      </c>
      <c r="E276" s="25" t="s">
        <v>19</v>
      </c>
      <c r="F276" s="25"/>
      <c r="G276" s="25" t="s">
        <v>413</v>
      </c>
      <c r="H276" s="25" t="s">
        <v>259</v>
      </c>
      <c r="I276" s="25" t="s">
        <v>19</v>
      </c>
      <c r="J276" s="25" t="s">
        <v>19</v>
      </c>
      <c r="K276" s="26"/>
      <c r="L276" s="87">
        <v>8776838</v>
      </c>
      <c r="M276" s="88">
        <v>10272221</v>
      </c>
      <c r="N276" s="89">
        <v>10272221</v>
      </c>
      <c r="O276" s="90">
        <f t="shared" si="69"/>
        <v>0</v>
      </c>
      <c r="P276" s="27">
        <f t="shared" si="70"/>
        <v>100</v>
      </c>
    </row>
    <row r="277" spans="1:16" s="28" customFormat="1" ht="28.5" outlineLevel="1">
      <c r="A277" s="61">
        <f t="shared" si="71"/>
        <v>274</v>
      </c>
      <c r="B277" s="51" t="s">
        <v>485</v>
      </c>
      <c r="C277" s="25" t="s">
        <v>243</v>
      </c>
      <c r="D277" s="25" t="s">
        <v>47</v>
      </c>
      <c r="E277" s="25" t="s">
        <v>19</v>
      </c>
      <c r="F277" s="25"/>
      <c r="G277" s="25" t="s">
        <v>413</v>
      </c>
      <c r="H277" s="25" t="s">
        <v>486</v>
      </c>
      <c r="I277" s="25" t="s">
        <v>19</v>
      </c>
      <c r="J277" s="25" t="s">
        <v>19</v>
      </c>
      <c r="K277" s="26"/>
      <c r="L277" s="87">
        <v>0</v>
      </c>
      <c r="M277" s="88">
        <v>2968</v>
      </c>
      <c r="N277" s="89">
        <v>2968</v>
      </c>
      <c r="O277" s="90">
        <f t="shared" si="69"/>
        <v>0</v>
      </c>
      <c r="P277" s="27">
        <f t="shared" si="70"/>
        <v>100</v>
      </c>
    </row>
    <row r="278" spans="1:16" s="28" customFormat="1" ht="28.5" outlineLevel="1">
      <c r="A278" s="57">
        <f t="shared" si="71"/>
        <v>275</v>
      </c>
      <c r="B278" s="23" t="s">
        <v>487</v>
      </c>
      <c r="C278" s="25" t="s">
        <v>256</v>
      </c>
      <c r="D278" s="25" t="s">
        <v>92</v>
      </c>
      <c r="E278" s="25" t="s">
        <v>19</v>
      </c>
      <c r="F278" s="25"/>
      <c r="G278" s="25" t="s">
        <v>413</v>
      </c>
      <c r="H278" s="25" t="s">
        <v>488</v>
      </c>
      <c r="I278" s="25" t="s">
        <v>19</v>
      </c>
      <c r="J278" s="25" t="s">
        <v>19</v>
      </c>
      <c r="K278" s="26" t="s">
        <v>489</v>
      </c>
      <c r="L278" s="87">
        <v>0</v>
      </c>
      <c r="M278" s="88">
        <v>66</v>
      </c>
      <c r="N278" s="89">
        <v>66</v>
      </c>
      <c r="O278" s="90">
        <f t="shared" si="69"/>
        <v>0</v>
      </c>
      <c r="P278" s="27">
        <f t="shared" si="70"/>
        <v>100</v>
      </c>
    </row>
    <row r="279" spans="1:16" s="28" customFormat="1" ht="28.5" outlineLevel="1">
      <c r="A279" s="64">
        <f t="shared" si="71"/>
        <v>276</v>
      </c>
      <c r="B279" s="49" t="s">
        <v>490</v>
      </c>
      <c r="C279" s="25" t="s">
        <v>256</v>
      </c>
      <c r="D279" s="25" t="s">
        <v>92</v>
      </c>
      <c r="E279" s="25" t="s">
        <v>19</v>
      </c>
      <c r="F279" s="25"/>
      <c r="G279" s="25" t="s">
        <v>413</v>
      </c>
      <c r="H279" s="25" t="s">
        <v>491</v>
      </c>
      <c r="I279" s="25" t="s">
        <v>19</v>
      </c>
      <c r="J279" s="25" t="s">
        <v>19</v>
      </c>
      <c r="K279" s="26"/>
      <c r="L279" s="87">
        <v>0</v>
      </c>
      <c r="M279" s="88">
        <v>193</v>
      </c>
      <c r="N279" s="89">
        <v>193</v>
      </c>
      <c r="O279" s="90">
        <f t="shared" si="69"/>
        <v>0</v>
      </c>
      <c r="P279" s="27">
        <f t="shared" si="70"/>
        <v>100</v>
      </c>
    </row>
    <row r="280" spans="1:16" s="28" customFormat="1" ht="28.5" outlineLevel="1">
      <c r="A280" s="64">
        <f t="shared" si="71"/>
        <v>277</v>
      </c>
      <c r="B280" s="48" t="s">
        <v>492</v>
      </c>
      <c r="C280" s="25" t="s">
        <v>256</v>
      </c>
      <c r="D280" s="25" t="s">
        <v>92</v>
      </c>
      <c r="E280" s="25" t="s">
        <v>19</v>
      </c>
      <c r="F280" s="25"/>
      <c r="G280" s="25" t="s">
        <v>413</v>
      </c>
      <c r="H280" s="25" t="s">
        <v>493</v>
      </c>
      <c r="I280" s="25" t="s">
        <v>19</v>
      </c>
      <c r="J280" s="25" t="s">
        <v>19</v>
      </c>
      <c r="K280" s="26"/>
      <c r="L280" s="87">
        <v>0</v>
      </c>
      <c r="M280" s="88">
        <v>68</v>
      </c>
      <c r="N280" s="89">
        <v>68</v>
      </c>
      <c r="O280" s="90">
        <f t="shared" si="69"/>
        <v>0</v>
      </c>
      <c r="P280" s="27">
        <f t="shared" si="70"/>
        <v>100</v>
      </c>
    </row>
    <row r="281" spans="1:16" s="28" customFormat="1" ht="28.5" outlineLevel="1">
      <c r="A281" s="64">
        <f t="shared" si="71"/>
        <v>278</v>
      </c>
      <c r="B281" s="48" t="s">
        <v>492</v>
      </c>
      <c r="C281" s="25" t="s">
        <v>256</v>
      </c>
      <c r="D281" s="25" t="s">
        <v>92</v>
      </c>
      <c r="E281" s="25" t="s">
        <v>19</v>
      </c>
      <c r="F281" s="25"/>
      <c r="G281" s="25" t="s">
        <v>413</v>
      </c>
      <c r="H281" s="25" t="s">
        <v>493</v>
      </c>
      <c r="I281" s="25" t="s">
        <v>19</v>
      </c>
      <c r="J281" s="25" t="s">
        <v>19</v>
      </c>
      <c r="K281" s="26"/>
      <c r="L281" s="87">
        <v>0</v>
      </c>
      <c r="M281" s="88">
        <v>66</v>
      </c>
      <c r="N281" s="89">
        <v>66</v>
      </c>
      <c r="O281" s="90">
        <f t="shared" si="69"/>
        <v>0</v>
      </c>
      <c r="P281" s="27">
        <f t="shared" si="70"/>
        <v>100</v>
      </c>
    </row>
    <row r="282" spans="1:16" s="28" customFormat="1" ht="14.45" customHeight="1" outlineLevel="1">
      <c r="A282" s="63">
        <f t="shared" si="71"/>
        <v>279</v>
      </c>
      <c r="B282" s="42" t="s">
        <v>494</v>
      </c>
      <c r="C282" s="25" t="s">
        <v>256</v>
      </c>
      <c r="D282" s="25" t="s">
        <v>92</v>
      </c>
      <c r="E282" s="25" t="s">
        <v>19</v>
      </c>
      <c r="F282" s="25"/>
      <c r="G282" s="25" t="s">
        <v>413</v>
      </c>
      <c r="H282" s="25" t="s">
        <v>495</v>
      </c>
      <c r="I282" s="25" t="s">
        <v>19</v>
      </c>
      <c r="J282" s="25" t="s">
        <v>19</v>
      </c>
      <c r="K282" s="26"/>
      <c r="L282" s="87">
        <v>0</v>
      </c>
      <c r="M282" s="88">
        <v>2508</v>
      </c>
      <c r="N282" s="89">
        <v>2508</v>
      </c>
      <c r="O282" s="90">
        <f t="shared" si="69"/>
        <v>0</v>
      </c>
      <c r="P282" s="27">
        <f t="shared" si="70"/>
        <v>100</v>
      </c>
    </row>
    <row r="283" spans="1:16" s="28" customFormat="1" ht="14.45" customHeight="1" outlineLevel="1">
      <c r="A283" s="63">
        <f t="shared" si="71"/>
        <v>280</v>
      </c>
      <c r="B283" s="42" t="s">
        <v>496</v>
      </c>
      <c r="C283" s="25" t="s">
        <v>256</v>
      </c>
      <c r="D283" s="25" t="s">
        <v>92</v>
      </c>
      <c r="E283" s="25" t="s">
        <v>19</v>
      </c>
      <c r="F283" s="25"/>
      <c r="G283" s="25" t="s">
        <v>413</v>
      </c>
      <c r="H283" s="25" t="s">
        <v>266</v>
      </c>
      <c r="I283" s="25" t="s">
        <v>19</v>
      </c>
      <c r="J283" s="25" t="s">
        <v>19</v>
      </c>
      <c r="K283" s="26"/>
      <c r="L283" s="87">
        <v>0</v>
      </c>
      <c r="M283" s="88">
        <v>694</v>
      </c>
      <c r="N283" s="89">
        <v>694</v>
      </c>
      <c r="O283" s="90">
        <f t="shared" si="69"/>
        <v>0</v>
      </c>
      <c r="P283" s="27">
        <f t="shared" si="70"/>
        <v>100</v>
      </c>
    </row>
    <row r="284" spans="1:16" s="28" customFormat="1" ht="14.45" customHeight="1" outlineLevel="1">
      <c r="A284" s="63">
        <f t="shared" si="71"/>
        <v>281</v>
      </c>
      <c r="B284" s="42" t="s">
        <v>497</v>
      </c>
      <c r="C284" s="25" t="s">
        <v>256</v>
      </c>
      <c r="D284" s="25" t="s">
        <v>47</v>
      </c>
      <c r="E284" s="25" t="s">
        <v>19</v>
      </c>
      <c r="F284" s="25"/>
      <c r="G284" s="25" t="s">
        <v>413</v>
      </c>
      <c r="H284" s="25" t="s">
        <v>267</v>
      </c>
      <c r="I284" s="25" t="s">
        <v>19</v>
      </c>
      <c r="J284" s="25" t="s">
        <v>19</v>
      </c>
      <c r="K284" s="26"/>
      <c r="L284" s="87">
        <v>0</v>
      </c>
      <c r="M284" s="88">
        <v>20</v>
      </c>
      <c r="N284" s="89">
        <v>20</v>
      </c>
      <c r="O284" s="90">
        <f t="shared" si="69"/>
        <v>0</v>
      </c>
      <c r="P284" s="27">
        <f t="shared" si="70"/>
        <v>100</v>
      </c>
    </row>
    <row r="285" spans="1:16" s="28" customFormat="1" ht="14.45" customHeight="1" outlineLevel="1">
      <c r="A285" s="63">
        <f t="shared" si="71"/>
        <v>282</v>
      </c>
      <c r="B285" s="42" t="s">
        <v>497</v>
      </c>
      <c r="C285" s="25" t="s">
        <v>256</v>
      </c>
      <c r="D285" s="25" t="s">
        <v>92</v>
      </c>
      <c r="E285" s="25" t="s">
        <v>19</v>
      </c>
      <c r="F285" s="25"/>
      <c r="G285" s="25" t="s">
        <v>413</v>
      </c>
      <c r="H285" s="25" t="s">
        <v>267</v>
      </c>
      <c r="I285" s="25" t="s">
        <v>19</v>
      </c>
      <c r="J285" s="25" t="s">
        <v>19</v>
      </c>
      <c r="K285" s="26"/>
      <c r="L285" s="87">
        <v>0</v>
      </c>
      <c r="M285" s="88">
        <v>870</v>
      </c>
      <c r="N285" s="89">
        <v>870</v>
      </c>
      <c r="O285" s="90">
        <f t="shared" si="69"/>
        <v>0</v>
      </c>
      <c r="P285" s="27">
        <f t="shared" si="70"/>
        <v>100</v>
      </c>
    </row>
    <row r="286" spans="1:16" s="28" customFormat="1" ht="14.45" customHeight="1" outlineLevel="1">
      <c r="A286" s="63">
        <f t="shared" si="71"/>
        <v>283</v>
      </c>
      <c r="B286" s="47" t="s">
        <v>498</v>
      </c>
      <c r="C286" s="25" t="s">
        <v>256</v>
      </c>
      <c r="D286" s="25" t="s">
        <v>49</v>
      </c>
      <c r="E286" s="25" t="s">
        <v>19</v>
      </c>
      <c r="F286" s="25"/>
      <c r="G286" s="25" t="s">
        <v>413</v>
      </c>
      <c r="H286" s="25" t="s">
        <v>291</v>
      </c>
      <c r="I286" s="25" t="s">
        <v>19</v>
      </c>
      <c r="J286" s="25" t="s">
        <v>19</v>
      </c>
      <c r="K286" s="26" t="s">
        <v>19</v>
      </c>
      <c r="L286" s="87">
        <v>0</v>
      </c>
      <c r="M286" s="88">
        <v>5708</v>
      </c>
      <c r="N286" s="89">
        <v>5708</v>
      </c>
      <c r="O286" s="90">
        <f t="shared" si="69"/>
        <v>0</v>
      </c>
      <c r="P286" s="27">
        <f t="shared" si="70"/>
        <v>100</v>
      </c>
    </row>
    <row r="287" spans="1:16" s="28" customFormat="1" ht="14.45" customHeight="1" outlineLevel="1">
      <c r="A287" s="57">
        <f t="shared" si="71"/>
        <v>284</v>
      </c>
      <c r="B287" s="23" t="s">
        <v>499</v>
      </c>
      <c r="C287" s="25" t="s">
        <v>17</v>
      </c>
      <c r="D287" s="25" t="s">
        <v>49</v>
      </c>
      <c r="E287" s="25" t="s">
        <v>500</v>
      </c>
      <c r="F287" s="25"/>
      <c r="G287" s="25" t="s">
        <v>501</v>
      </c>
      <c r="H287" s="25" t="s">
        <v>196</v>
      </c>
      <c r="I287" s="25" t="s">
        <v>19</v>
      </c>
      <c r="J287" s="25" t="s">
        <v>19</v>
      </c>
      <c r="K287" s="26"/>
      <c r="L287" s="87">
        <v>0</v>
      </c>
      <c r="M287" s="88">
        <v>400</v>
      </c>
      <c r="N287" s="89">
        <v>400</v>
      </c>
      <c r="O287" s="90">
        <f t="shared" si="69"/>
        <v>0</v>
      </c>
      <c r="P287" s="27">
        <f t="shared" si="70"/>
        <v>100</v>
      </c>
    </row>
    <row r="288" spans="1:16" s="28" customFormat="1" ht="14.45" customHeight="1" outlineLevel="1">
      <c r="A288" s="57">
        <f t="shared" si="71"/>
        <v>285</v>
      </c>
      <c r="B288" s="23" t="s">
        <v>502</v>
      </c>
      <c r="C288" s="25" t="s">
        <v>17</v>
      </c>
      <c r="D288" s="25" t="s">
        <v>49</v>
      </c>
      <c r="E288" s="25" t="s">
        <v>503</v>
      </c>
      <c r="F288" s="25"/>
      <c r="G288" s="25" t="s">
        <v>501</v>
      </c>
      <c r="H288" s="25" t="s">
        <v>196</v>
      </c>
      <c r="I288" s="25" t="s">
        <v>19</v>
      </c>
      <c r="J288" s="25" t="s">
        <v>19</v>
      </c>
      <c r="K288" s="26"/>
      <c r="L288" s="87">
        <v>0</v>
      </c>
      <c r="M288" s="88">
        <v>1185</v>
      </c>
      <c r="N288" s="89">
        <v>1185</v>
      </c>
      <c r="O288" s="90">
        <f t="shared" si="69"/>
        <v>0</v>
      </c>
      <c r="P288" s="27">
        <f t="shared" si="70"/>
        <v>100</v>
      </c>
    </row>
    <row r="289" spans="1:16" s="28" customFormat="1" ht="14.45" customHeight="1" outlineLevel="1">
      <c r="A289" s="57">
        <f t="shared" si="71"/>
        <v>286</v>
      </c>
      <c r="B289" s="23" t="s">
        <v>504</v>
      </c>
      <c r="C289" s="25" t="s">
        <v>17</v>
      </c>
      <c r="D289" s="25" t="s">
        <v>49</v>
      </c>
      <c r="E289" s="25" t="s">
        <v>505</v>
      </c>
      <c r="F289" s="25"/>
      <c r="G289" s="25" t="s">
        <v>501</v>
      </c>
      <c r="H289" s="25" t="s">
        <v>196</v>
      </c>
      <c r="I289" s="25" t="s">
        <v>19</v>
      </c>
      <c r="J289" s="25" t="s">
        <v>19</v>
      </c>
      <c r="K289" s="26"/>
      <c r="L289" s="87">
        <v>0</v>
      </c>
      <c r="M289" s="88">
        <v>300</v>
      </c>
      <c r="N289" s="89">
        <v>300</v>
      </c>
      <c r="O289" s="90">
        <f t="shared" si="69"/>
        <v>0</v>
      </c>
      <c r="P289" s="27">
        <f t="shared" si="70"/>
        <v>100</v>
      </c>
    </row>
    <row r="290" spans="1:16" s="28" customFormat="1" ht="14.45" customHeight="1">
      <c r="A290" s="58">
        <f t="shared" si="71"/>
        <v>287</v>
      </c>
      <c r="B290" s="29" t="s">
        <v>506</v>
      </c>
      <c r="C290" s="30"/>
      <c r="D290" s="30"/>
      <c r="E290" s="30"/>
      <c r="F290" s="30"/>
      <c r="G290" s="30"/>
      <c r="H290" s="30"/>
      <c r="I290" s="30"/>
      <c r="J290" s="30"/>
      <c r="K290" s="29"/>
      <c r="L290" s="91">
        <f>SUM(L291:L379)</f>
        <v>222286</v>
      </c>
      <c r="M290" s="91">
        <f>SUM(M291:M379)</f>
        <v>407435</v>
      </c>
      <c r="N290" s="91">
        <f>SUM(N291:N379)</f>
        <v>403841</v>
      </c>
      <c r="O290" s="92">
        <f>SUM(O291:O379)</f>
        <v>-3594</v>
      </c>
      <c r="P290" s="31">
        <f t="shared" si="70"/>
        <v>99.117896106127361</v>
      </c>
    </row>
    <row r="291" spans="1:16" s="28" customFormat="1" ht="28.5" outlineLevel="1">
      <c r="A291" s="57">
        <f t="shared" si="71"/>
        <v>288</v>
      </c>
      <c r="B291" s="23" t="s">
        <v>507</v>
      </c>
      <c r="C291" s="25" t="s">
        <v>508</v>
      </c>
      <c r="D291" s="25" t="s">
        <v>164</v>
      </c>
      <c r="E291" s="25" t="s">
        <v>19</v>
      </c>
      <c r="F291" s="25"/>
      <c r="G291" s="25" t="s">
        <v>413</v>
      </c>
      <c r="H291" s="25" t="s">
        <v>208</v>
      </c>
      <c r="I291" s="25" t="s">
        <v>204</v>
      </c>
      <c r="J291" s="25" t="s">
        <v>205</v>
      </c>
      <c r="K291" s="26" t="s">
        <v>509</v>
      </c>
      <c r="L291" s="87">
        <v>0</v>
      </c>
      <c r="M291" s="88">
        <v>65</v>
      </c>
      <c r="N291" s="89">
        <v>65</v>
      </c>
      <c r="O291" s="90">
        <f t="shared" ref="O291:O354" si="72">N291-M291</f>
        <v>0</v>
      </c>
      <c r="P291" s="27">
        <f t="shared" si="70"/>
        <v>100</v>
      </c>
    </row>
    <row r="292" spans="1:16" s="28" customFormat="1" ht="28.5" outlineLevel="1">
      <c r="A292" s="57">
        <f t="shared" si="71"/>
        <v>289</v>
      </c>
      <c r="B292" s="23" t="s">
        <v>510</v>
      </c>
      <c r="C292" s="25" t="s">
        <v>508</v>
      </c>
      <c r="D292" s="25" t="s">
        <v>164</v>
      </c>
      <c r="E292" s="25" t="s">
        <v>19</v>
      </c>
      <c r="F292" s="25"/>
      <c r="G292" s="25" t="s">
        <v>413</v>
      </c>
      <c r="H292" s="25" t="s">
        <v>208</v>
      </c>
      <c r="I292" s="25" t="s">
        <v>204</v>
      </c>
      <c r="J292" s="25" t="s">
        <v>209</v>
      </c>
      <c r="K292" s="26" t="s">
        <v>511</v>
      </c>
      <c r="L292" s="87">
        <v>0</v>
      </c>
      <c r="M292" s="88">
        <v>382</v>
      </c>
      <c r="N292" s="89">
        <v>382</v>
      </c>
      <c r="O292" s="90">
        <f t="shared" si="72"/>
        <v>0</v>
      </c>
      <c r="P292" s="27">
        <f t="shared" si="70"/>
        <v>100</v>
      </c>
    </row>
    <row r="293" spans="1:16" s="28" customFormat="1" ht="14.45" customHeight="1" outlineLevel="1">
      <c r="A293" s="60">
        <f t="shared" si="71"/>
        <v>290</v>
      </c>
      <c r="B293" s="41" t="s">
        <v>512</v>
      </c>
      <c r="C293" s="25" t="s">
        <v>508</v>
      </c>
      <c r="D293" s="25" t="s">
        <v>203</v>
      </c>
      <c r="E293" s="25" t="s">
        <v>19</v>
      </c>
      <c r="F293" s="25"/>
      <c r="G293" s="25" t="s">
        <v>413</v>
      </c>
      <c r="H293" s="25" t="s">
        <v>208</v>
      </c>
      <c r="I293" s="25" t="s">
        <v>204</v>
      </c>
      <c r="J293" s="25" t="s">
        <v>205</v>
      </c>
      <c r="K293" s="26" t="s">
        <v>212</v>
      </c>
      <c r="L293" s="87">
        <v>7700</v>
      </c>
      <c r="M293" s="88">
        <v>5419</v>
      </c>
      <c r="N293" s="89">
        <v>5419</v>
      </c>
      <c r="O293" s="90">
        <f t="shared" si="72"/>
        <v>0</v>
      </c>
      <c r="P293" s="27">
        <f t="shared" si="70"/>
        <v>100</v>
      </c>
    </row>
    <row r="294" spans="1:16" s="28" customFormat="1" ht="14.45" customHeight="1" outlineLevel="1">
      <c r="A294" s="60">
        <f t="shared" si="71"/>
        <v>291</v>
      </c>
      <c r="B294" s="41" t="s">
        <v>513</v>
      </c>
      <c r="C294" s="25" t="s">
        <v>508</v>
      </c>
      <c r="D294" s="25" t="s">
        <v>203</v>
      </c>
      <c r="E294" s="25" t="s">
        <v>19</v>
      </c>
      <c r="F294" s="25"/>
      <c r="G294" s="25" t="s">
        <v>413</v>
      </c>
      <c r="H294" s="25" t="s">
        <v>208</v>
      </c>
      <c r="I294" s="25" t="s">
        <v>204</v>
      </c>
      <c r="J294" s="25" t="s">
        <v>209</v>
      </c>
      <c r="K294" s="26" t="s">
        <v>210</v>
      </c>
      <c r="L294" s="87">
        <v>65450</v>
      </c>
      <c r="M294" s="88">
        <v>46062</v>
      </c>
      <c r="N294" s="89">
        <v>46062</v>
      </c>
      <c r="O294" s="90">
        <f t="shared" si="72"/>
        <v>0</v>
      </c>
      <c r="P294" s="27">
        <f t="shared" si="70"/>
        <v>100</v>
      </c>
    </row>
    <row r="295" spans="1:16" s="28" customFormat="1" ht="14.45" customHeight="1" outlineLevel="1">
      <c r="A295" s="60">
        <f t="shared" si="71"/>
        <v>292</v>
      </c>
      <c r="B295" s="41" t="s">
        <v>514</v>
      </c>
      <c r="C295" s="25" t="s">
        <v>508</v>
      </c>
      <c r="D295" s="25" t="s">
        <v>203</v>
      </c>
      <c r="E295" s="25" t="s">
        <v>19</v>
      </c>
      <c r="F295" s="25"/>
      <c r="G295" s="25" t="s">
        <v>413</v>
      </c>
      <c r="H295" s="25" t="s">
        <v>208</v>
      </c>
      <c r="I295" s="25" t="s">
        <v>204</v>
      </c>
      <c r="J295" s="25" t="s">
        <v>205</v>
      </c>
      <c r="K295" s="26" t="s">
        <v>515</v>
      </c>
      <c r="L295" s="87">
        <v>256</v>
      </c>
      <c r="M295" s="88">
        <v>70</v>
      </c>
      <c r="N295" s="89">
        <v>70</v>
      </c>
      <c r="O295" s="90">
        <f t="shared" si="72"/>
        <v>0</v>
      </c>
      <c r="P295" s="27">
        <f t="shared" ref="P295:P358" si="73">N295/M295*100</f>
        <v>100</v>
      </c>
    </row>
    <row r="296" spans="1:16" s="28" customFormat="1" ht="14.45" customHeight="1" outlineLevel="1">
      <c r="A296" s="60">
        <f t="shared" si="71"/>
        <v>293</v>
      </c>
      <c r="B296" s="41" t="s">
        <v>516</v>
      </c>
      <c r="C296" s="25" t="s">
        <v>508</v>
      </c>
      <c r="D296" s="25" t="s">
        <v>203</v>
      </c>
      <c r="E296" s="25" t="s">
        <v>19</v>
      </c>
      <c r="F296" s="25"/>
      <c r="G296" s="25" t="s">
        <v>413</v>
      </c>
      <c r="H296" s="25" t="s">
        <v>208</v>
      </c>
      <c r="I296" s="25" t="s">
        <v>204</v>
      </c>
      <c r="J296" s="25" t="s">
        <v>209</v>
      </c>
      <c r="K296" s="26" t="s">
        <v>517</v>
      </c>
      <c r="L296" s="87">
        <v>2173</v>
      </c>
      <c r="M296" s="88">
        <v>595</v>
      </c>
      <c r="N296" s="89">
        <v>595</v>
      </c>
      <c r="O296" s="90">
        <f t="shared" si="72"/>
        <v>0</v>
      </c>
      <c r="P296" s="27">
        <f t="shared" si="73"/>
        <v>100</v>
      </c>
    </row>
    <row r="297" spans="1:16" s="28" customFormat="1" ht="14.45" customHeight="1" outlineLevel="1">
      <c r="A297" s="57">
        <f t="shared" si="71"/>
        <v>294</v>
      </c>
      <c r="B297" s="23" t="s">
        <v>518</v>
      </c>
      <c r="C297" s="25" t="s">
        <v>508</v>
      </c>
      <c r="D297" s="25" t="s">
        <v>203</v>
      </c>
      <c r="E297" s="25" t="s">
        <v>19</v>
      </c>
      <c r="F297" s="25"/>
      <c r="G297" s="25" t="s">
        <v>413</v>
      </c>
      <c r="H297" s="25" t="s">
        <v>208</v>
      </c>
      <c r="I297" s="25" t="s">
        <v>204</v>
      </c>
      <c r="J297" s="25" t="s">
        <v>205</v>
      </c>
      <c r="K297" s="26" t="s">
        <v>519</v>
      </c>
      <c r="L297" s="87">
        <v>389</v>
      </c>
      <c r="M297" s="88">
        <v>305</v>
      </c>
      <c r="N297" s="89">
        <v>305</v>
      </c>
      <c r="O297" s="90">
        <f t="shared" si="72"/>
        <v>0</v>
      </c>
      <c r="P297" s="27">
        <f t="shared" si="73"/>
        <v>100</v>
      </c>
    </row>
    <row r="298" spans="1:16" s="28" customFormat="1" ht="14.45" customHeight="1" outlineLevel="1">
      <c r="A298" s="57">
        <f t="shared" si="71"/>
        <v>295</v>
      </c>
      <c r="B298" s="23" t="s">
        <v>520</v>
      </c>
      <c r="C298" s="25" t="s">
        <v>508</v>
      </c>
      <c r="D298" s="25" t="s">
        <v>203</v>
      </c>
      <c r="E298" s="25" t="s">
        <v>19</v>
      </c>
      <c r="F298" s="25"/>
      <c r="G298" s="25" t="s">
        <v>413</v>
      </c>
      <c r="H298" s="25" t="s">
        <v>208</v>
      </c>
      <c r="I298" s="25" t="s">
        <v>204</v>
      </c>
      <c r="J298" s="25" t="s">
        <v>209</v>
      </c>
      <c r="K298" s="26" t="s">
        <v>521</v>
      </c>
      <c r="L298" s="87">
        <v>1821</v>
      </c>
      <c r="M298" s="88">
        <v>1428</v>
      </c>
      <c r="N298" s="89">
        <v>1428</v>
      </c>
      <c r="O298" s="90">
        <f t="shared" si="72"/>
        <v>0</v>
      </c>
      <c r="P298" s="27">
        <f t="shared" si="73"/>
        <v>100</v>
      </c>
    </row>
    <row r="299" spans="1:16" s="28" customFormat="1" ht="14.45" customHeight="1" outlineLevel="1">
      <c r="A299" s="57">
        <f t="shared" si="71"/>
        <v>296</v>
      </c>
      <c r="B299" s="23" t="s">
        <v>522</v>
      </c>
      <c r="C299" s="25" t="s">
        <v>508</v>
      </c>
      <c r="D299" s="25" t="s">
        <v>203</v>
      </c>
      <c r="E299" s="25" t="s">
        <v>19</v>
      </c>
      <c r="F299" s="25"/>
      <c r="G299" s="25" t="s">
        <v>413</v>
      </c>
      <c r="H299" s="25" t="s">
        <v>208</v>
      </c>
      <c r="I299" s="25" t="s">
        <v>204</v>
      </c>
      <c r="J299" s="25" t="s">
        <v>205</v>
      </c>
      <c r="K299" s="26" t="s">
        <v>523</v>
      </c>
      <c r="L299" s="87">
        <v>0</v>
      </c>
      <c r="M299" s="88">
        <v>7</v>
      </c>
      <c r="N299" s="89">
        <v>7</v>
      </c>
      <c r="O299" s="90">
        <f t="shared" si="72"/>
        <v>0</v>
      </c>
      <c r="P299" s="27">
        <f t="shared" si="73"/>
        <v>100</v>
      </c>
    </row>
    <row r="300" spans="1:16" s="28" customFormat="1" ht="14.45" customHeight="1" outlineLevel="1">
      <c r="A300" s="57">
        <f t="shared" si="71"/>
        <v>297</v>
      </c>
      <c r="B300" s="23" t="s">
        <v>524</v>
      </c>
      <c r="C300" s="25" t="s">
        <v>508</v>
      </c>
      <c r="D300" s="25" t="s">
        <v>203</v>
      </c>
      <c r="E300" s="25" t="s">
        <v>19</v>
      </c>
      <c r="F300" s="25"/>
      <c r="G300" s="25" t="s">
        <v>413</v>
      </c>
      <c r="H300" s="25" t="s">
        <v>208</v>
      </c>
      <c r="I300" s="25" t="s">
        <v>204</v>
      </c>
      <c r="J300" s="25" t="s">
        <v>209</v>
      </c>
      <c r="K300" s="26" t="s">
        <v>525</v>
      </c>
      <c r="L300" s="87">
        <v>0</v>
      </c>
      <c r="M300" s="88">
        <v>63</v>
      </c>
      <c r="N300" s="89">
        <v>63</v>
      </c>
      <c r="O300" s="90">
        <f t="shared" si="72"/>
        <v>0</v>
      </c>
      <c r="P300" s="27">
        <f t="shared" si="73"/>
        <v>100</v>
      </c>
    </row>
    <row r="301" spans="1:16" s="28" customFormat="1" ht="14.45" customHeight="1" outlineLevel="1">
      <c r="A301" s="57">
        <f t="shared" si="71"/>
        <v>298</v>
      </c>
      <c r="B301" s="23" t="s">
        <v>526</v>
      </c>
      <c r="C301" s="25" t="s">
        <v>508</v>
      </c>
      <c r="D301" s="25" t="s">
        <v>203</v>
      </c>
      <c r="E301" s="25" t="s">
        <v>19</v>
      </c>
      <c r="F301" s="25"/>
      <c r="G301" s="25" t="s">
        <v>413</v>
      </c>
      <c r="H301" s="25" t="s">
        <v>208</v>
      </c>
      <c r="I301" s="25" t="s">
        <v>204</v>
      </c>
      <c r="J301" s="25" t="s">
        <v>205</v>
      </c>
      <c r="K301" s="26" t="s">
        <v>527</v>
      </c>
      <c r="L301" s="87">
        <v>0</v>
      </c>
      <c r="M301" s="88">
        <v>7</v>
      </c>
      <c r="N301" s="89">
        <v>7</v>
      </c>
      <c r="O301" s="90">
        <f t="shared" si="72"/>
        <v>0</v>
      </c>
      <c r="P301" s="27">
        <f t="shared" si="73"/>
        <v>100</v>
      </c>
    </row>
    <row r="302" spans="1:16" s="28" customFormat="1" ht="14.45" customHeight="1" outlineLevel="1">
      <c r="A302" s="57">
        <f t="shared" si="71"/>
        <v>299</v>
      </c>
      <c r="B302" s="23" t="s">
        <v>528</v>
      </c>
      <c r="C302" s="25" t="s">
        <v>508</v>
      </c>
      <c r="D302" s="25" t="s">
        <v>203</v>
      </c>
      <c r="E302" s="25" t="s">
        <v>19</v>
      </c>
      <c r="F302" s="25"/>
      <c r="G302" s="25" t="s">
        <v>413</v>
      </c>
      <c r="H302" s="25" t="s">
        <v>208</v>
      </c>
      <c r="I302" s="25" t="s">
        <v>204</v>
      </c>
      <c r="J302" s="25" t="s">
        <v>209</v>
      </c>
      <c r="K302" s="26" t="s">
        <v>529</v>
      </c>
      <c r="L302" s="87">
        <v>0</v>
      </c>
      <c r="M302" s="88">
        <v>57</v>
      </c>
      <c r="N302" s="89">
        <v>57</v>
      </c>
      <c r="O302" s="90">
        <f t="shared" si="72"/>
        <v>0</v>
      </c>
      <c r="P302" s="27">
        <f t="shared" si="73"/>
        <v>100</v>
      </c>
    </row>
    <row r="303" spans="1:16" s="28" customFormat="1" ht="14.45" customHeight="1" outlineLevel="1">
      <c r="A303" s="57">
        <f t="shared" si="71"/>
        <v>300</v>
      </c>
      <c r="B303" s="98" t="s">
        <v>772</v>
      </c>
      <c r="C303" s="99" t="s">
        <v>508</v>
      </c>
      <c r="D303" s="99" t="s">
        <v>203</v>
      </c>
      <c r="E303" s="99" t="s">
        <v>19</v>
      </c>
      <c r="F303" s="99"/>
      <c r="G303" s="99" t="s">
        <v>413</v>
      </c>
      <c r="H303" s="99" t="s">
        <v>208</v>
      </c>
      <c r="I303" s="99" t="s">
        <v>204</v>
      </c>
      <c r="J303" s="99" t="s">
        <v>205</v>
      </c>
      <c r="K303" s="100" t="s">
        <v>283</v>
      </c>
      <c r="L303" s="87">
        <v>1880</v>
      </c>
      <c r="M303" s="88">
        <v>0</v>
      </c>
      <c r="N303" s="89">
        <v>0</v>
      </c>
      <c r="O303" s="90">
        <f t="shared" si="72"/>
        <v>0</v>
      </c>
      <c r="P303" s="53" t="s">
        <v>759</v>
      </c>
    </row>
    <row r="304" spans="1:16" s="28" customFormat="1" ht="14.45" customHeight="1" outlineLevel="1">
      <c r="A304" s="57">
        <f t="shared" si="71"/>
        <v>301</v>
      </c>
      <c r="B304" s="98" t="s">
        <v>773</v>
      </c>
      <c r="C304" s="99" t="s">
        <v>508</v>
      </c>
      <c r="D304" s="99" t="s">
        <v>203</v>
      </c>
      <c r="E304" s="99" t="s">
        <v>19</v>
      </c>
      <c r="F304" s="99"/>
      <c r="G304" s="99" t="s">
        <v>413</v>
      </c>
      <c r="H304" s="99" t="s">
        <v>208</v>
      </c>
      <c r="I304" s="99" t="s">
        <v>204</v>
      </c>
      <c r="J304" s="99" t="s">
        <v>209</v>
      </c>
      <c r="K304" s="100" t="s">
        <v>285</v>
      </c>
      <c r="L304" s="87">
        <v>15980</v>
      </c>
      <c r="M304" s="88">
        <v>0</v>
      </c>
      <c r="N304" s="89">
        <v>0</v>
      </c>
      <c r="O304" s="90">
        <f t="shared" si="72"/>
        <v>0</v>
      </c>
      <c r="P304" s="53" t="s">
        <v>759</v>
      </c>
    </row>
    <row r="305" spans="1:16" s="28" customFormat="1" ht="14.45" customHeight="1" outlineLevel="1">
      <c r="A305" s="57">
        <f t="shared" si="71"/>
        <v>302</v>
      </c>
      <c r="B305" s="23" t="s">
        <v>530</v>
      </c>
      <c r="C305" s="25" t="s">
        <v>508</v>
      </c>
      <c r="D305" s="25" t="s">
        <v>203</v>
      </c>
      <c r="E305" s="25" t="s">
        <v>19</v>
      </c>
      <c r="F305" s="25"/>
      <c r="G305" s="25" t="s">
        <v>413</v>
      </c>
      <c r="H305" s="25" t="s">
        <v>208</v>
      </c>
      <c r="I305" s="25" t="s">
        <v>204</v>
      </c>
      <c r="J305" s="25" t="s">
        <v>205</v>
      </c>
      <c r="K305" s="26" t="s">
        <v>531</v>
      </c>
      <c r="L305" s="87">
        <v>167</v>
      </c>
      <c r="M305" s="88">
        <v>92</v>
      </c>
      <c r="N305" s="89">
        <v>92</v>
      </c>
      <c r="O305" s="90">
        <f t="shared" si="72"/>
        <v>0</v>
      </c>
      <c r="P305" s="27">
        <f t="shared" si="73"/>
        <v>100</v>
      </c>
    </row>
    <row r="306" spans="1:16" s="28" customFormat="1" ht="14.45" customHeight="1" outlineLevel="1">
      <c r="A306" s="57">
        <f t="shared" si="71"/>
        <v>303</v>
      </c>
      <c r="B306" s="23" t="s">
        <v>532</v>
      </c>
      <c r="C306" s="25" t="s">
        <v>508</v>
      </c>
      <c r="D306" s="25" t="s">
        <v>203</v>
      </c>
      <c r="E306" s="25" t="s">
        <v>19</v>
      </c>
      <c r="F306" s="25"/>
      <c r="G306" s="25" t="s">
        <v>413</v>
      </c>
      <c r="H306" s="25" t="s">
        <v>208</v>
      </c>
      <c r="I306" s="25" t="s">
        <v>204</v>
      </c>
      <c r="J306" s="25" t="s">
        <v>209</v>
      </c>
      <c r="K306" s="26" t="s">
        <v>533</v>
      </c>
      <c r="L306" s="87">
        <v>4908</v>
      </c>
      <c r="M306" s="88">
        <v>2718</v>
      </c>
      <c r="N306" s="89">
        <v>2718</v>
      </c>
      <c r="O306" s="90">
        <f t="shared" si="72"/>
        <v>0</v>
      </c>
      <c r="P306" s="27">
        <f t="shared" si="73"/>
        <v>100</v>
      </c>
    </row>
    <row r="307" spans="1:16" s="28" customFormat="1" ht="14.45" customHeight="1" outlineLevel="1">
      <c r="A307" s="60">
        <f t="shared" si="71"/>
        <v>304</v>
      </c>
      <c r="B307" s="41" t="s">
        <v>534</v>
      </c>
      <c r="C307" s="25" t="s">
        <v>508</v>
      </c>
      <c r="D307" s="25" t="s">
        <v>203</v>
      </c>
      <c r="E307" s="25" t="s">
        <v>19</v>
      </c>
      <c r="F307" s="25"/>
      <c r="G307" s="25" t="s">
        <v>413</v>
      </c>
      <c r="H307" s="25" t="s">
        <v>208</v>
      </c>
      <c r="I307" s="25" t="s">
        <v>204</v>
      </c>
      <c r="J307" s="25" t="s">
        <v>209</v>
      </c>
      <c r="K307" s="26" t="s">
        <v>535</v>
      </c>
      <c r="L307" s="87">
        <v>4275</v>
      </c>
      <c r="M307" s="88">
        <v>501</v>
      </c>
      <c r="N307" s="89">
        <v>501</v>
      </c>
      <c r="O307" s="90">
        <f t="shared" si="72"/>
        <v>0</v>
      </c>
      <c r="P307" s="27">
        <f t="shared" si="73"/>
        <v>100</v>
      </c>
    </row>
    <row r="308" spans="1:16" s="28" customFormat="1" ht="14.45" customHeight="1" outlineLevel="1">
      <c r="A308" s="60">
        <f t="shared" si="71"/>
        <v>305</v>
      </c>
      <c r="B308" s="41" t="s">
        <v>536</v>
      </c>
      <c r="C308" s="25" t="s">
        <v>508</v>
      </c>
      <c r="D308" s="25" t="s">
        <v>203</v>
      </c>
      <c r="E308" s="25" t="s">
        <v>19</v>
      </c>
      <c r="F308" s="25"/>
      <c r="G308" s="25" t="s">
        <v>413</v>
      </c>
      <c r="H308" s="25" t="s">
        <v>208</v>
      </c>
      <c r="I308" s="25" t="s">
        <v>204</v>
      </c>
      <c r="J308" s="25" t="s">
        <v>205</v>
      </c>
      <c r="K308" s="26" t="s">
        <v>537</v>
      </c>
      <c r="L308" s="87">
        <v>475</v>
      </c>
      <c r="M308" s="88">
        <v>59</v>
      </c>
      <c r="N308" s="89">
        <v>59</v>
      </c>
      <c r="O308" s="90">
        <f t="shared" si="72"/>
        <v>0</v>
      </c>
      <c r="P308" s="27">
        <f t="shared" si="73"/>
        <v>100</v>
      </c>
    </row>
    <row r="309" spans="1:16" s="28" customFormat="1" ht="14.45" customHeight="1" outlineLevel="1">
      <c r="A309" s="57">
        <f t="shared" si="71"/>
        <v>306</v>
      </c>
      <c r="B309" s="23" t="s">
        <v>538</v>
      </c>
      <c r="C309" s="25" t="s">
        <v>508</v>
      </c>
      <c r="D309" s="25" t="s">
        <v>203</v>
      </c>
      <c r="E309" s="25" t="s">
        <v>19</v>
      </c>
      <c r="F309" s="25"/>
      <c r="G309" s="25" t="s">
        <v>413</v>
      </c>
      <c r="H309" s="25" t="s">
        <v>208</v>
      </c>
      <c r="I309" s="25" t="s">
        <v>204</v>
      </c>
      <c r="J309" s="25" t="s">
        <v>205</v>
      </c>
      <c r="K309" s="26" t="s">
        <v>539</v>
      </c>
      <c r="L309" s="87">
        <v>0</v>
      </c>
      <c r="M309" s="88">
        <v>24952</v>
      </c>
      <c r="N309" s="89">
        <v>24952</v>
      </c>
      <c r="O309" s="90">
        <f t="shared" si="72"/>
        <v>0</v>
      </c>
      <c r="P309" s="27">
        <f t="shared" si="73"/>
        <v>100</v>
      </c>
    </row>
    <row r="310" spans="1:16" s="28" customFormat="1" ht="14.45" customHeight="1" outlineLevel="1">
      <c r="A310" s="57">
        <f t="shared" si="71"/>
        <v>307</v>
      </c>
      <c r="B310" s="23" t="s">
        <v>540</v>
      </c>
      <c r="C310" s="25" t="s">
        <v>508</v>
      </c>
      <c r="D310" s="25" t="s">
        <v>203</v>
      </c>
      <c r="E310" s="25" t="s">
        <v>19</v>
      </c>
      <c r="F310" s="25"/>
      <c r="G310" s="25" t="s">
        <v>413</v>
      </c>
      <c r="H310" s="25" t="s">
        <v>208</v>
      </c>
      <c r="I310" s="25" t="s">
        <v>204</v>
      </c>
      <c r="J310" s="25" t="s">
        <v>209</v>
      </c>
      <c r="K310" s="26" t="s">
        <v>541</v>
      </c>
      <c r="L310" s="87">
        <v>0</v>
      </c>
      <c r="M310" s="88">
        <v>212090</v>
      </c>
      <c r="N310" s="89">
        <v>212090</v>
      </c>
      <c r="O310" s="90">
        <f t="shared" si="72"/>
        <v>0</v>
      </c>
      <c r="P310" s="27">
        <f t="shared" si="73"/>
        <v>100</v>
      </c>
    </row>
    <row r="311" spans="1:16" s="28" customFormat="1" ht="14.45" customHeight="1" outlineLevel="1">
      <c r="A311" s="60">
        <f t="shared" si="71"/>
        <v>308</v>
      </c>
      <c r="B311" s="41" t="s">
        <v>542</v>
      </c>
      <c r="C311" s="25" t="s">
        <v>508</v>
      </c>
      <c r="D311" s="25" t="s">
        <v>350</v>
      </c>
      <c r="E311" s="25" t="s">
        <v>19</v>
      </c>
      <c r="F311" s="25"/>
      <c r="G311" s="25" t="s">
        <v>413</v>
      </c>
      <c r="H311" s="25" t="s">
        <v>208</v>
      </c>
      <c r="I311" s="25" t="s">
        <v>204</v>
      </c>
      <c r="J311" s="25" t="s">
        <v>205</v>
      </c>
      <c r="K311" s="26" t="s">
        <v>543</v>
      </c>
      <c r="L311" s="87">
        <v>183</v>
      </c>
      <c r="M311" s="88">
        <v>111</v>
      </c>
      <c r="N311" s="89">
        <v>111</v>
      </c>
      <c r="O311" s="90">
        <f t="shared" si="72"/>
        <v>0</v>
      </c>
      <c r="P311" s="27">
        <f t="shared" si="73"/>
        <v>100</v>
      </c>
    </row>
    <row r="312" spans="1:16" s="28" customFormat="1" ht="14.45" customHeight="1" outlineLevel="1">
      <c r="A312" s="60">
        <f t="shared" si="71"/>
        <v>309</v>
      </c>
      <c r="B312" s="41" t="s">
        <v>544</v>
      </c>
      <c r="C312" s="25" t="s">
        <v>508</v>
      </c>
      <c r="D312" s="25" t="s">
        <v>350</v>
      </c>
      <c r="E312" s="25" t="s">
        <v>19</v>
      </c>
      <c r="F312" s="25"/>
      <c r="G312" s="25" t="s">
        <v>413</v>
      </c>
      <c r="H312" s="25" t="s">
        <v>208</v>
      </c>
      <c r="I312" s="25" t="s">
        <v>204</v>
      </c>
      <c r="J312" s="25" t="s">
        <v>209</v>
      </c>
      <c r="K312" s="26" t="s">
        <v>545</v>
      </c>
      <c r="L312" s="87">
        <v>1551</v>
      </c>
      <c r="M312" s="88">
        <v>947</v>
      </c>
      <c r="N312" s="89">
        <v>947</v>
      </c>
      <c r="O312" s="90">
        <f t="shared" si="72"/>
        <v>0</v>
      </c>
      <c r="P312" s="27">
        <f t="shared" si="73"/>
        <v>100</v>
      </c>
    </row>
    <row r="313" spans="1:16" s="28" customFormat="1" ht="14.45" customHeight="1" outlineLevel="1">
      <c r="A313" s="57">
        <f t="shared" si="71"/>
        <v>310</v>
      </c>
      <c r="B313" s="23" t="s">
        <v>546</v>
      </c>
      <c r="C313" s="25" t="s">
        <v>508</v>
      </c>
      <c r="D313" s="25" t="s">
        <v>350</v>
      </c>
      <c r="E313" s="25" t="s">
        <v>19</v>
      </c>
      <c r="F313" s="25"/>
      <c r="G313" s="25" t="s">
        <v>413</v>
      </c>
      <c r="H313" s="25" t="s">
        <v>208</v>
      </c>
      <c r="I313" s="25" t="s">
        <v>204</v>
      </c>
      <c r="J313" s="25" t="s">
        <v>205</v>
      </c>
      <c r="K313" s="26" t="s">
        <v>547</v>
      </c>
      <c r="L313" s="87">
        <v>0</v>
      </c>
      <c r="M313" s="88">
        <v>288</v>
      </c>
      <c r="N313" s="89">
        <v>288</v>
      </c>
      <c r="O313" s="90">
        <f t="shared" si="72"/>
        <v>0</v>
      </c>
      <c r="P313" s="27">
        <f t="shared" si="73"/>
        <v>100</v>
      </c>
    </row>
    <row r="314" spans="1:16" s="28" customFormat="1" ht="14.45" customHeight="1" outlineLevel="1">
      <c r="A314" s="57">
        <f t="shared" si="71"/>
        <v>311</v>
      </c>
      <c r="B314" s="23" t="s">
        <v>548</v>
      </c>
      <c r="C314" s="25" t="s">
        <v>508</v>
      </c>
      <c r="D314" s="25" t="s">
        <v>350</v>
      </c>
      <c r="E314" s="25" t="s">
        <v>19</v>
      </c>
      <c r="F314" s="25"/>
      <c r="G314" s="25" t="s">
        <v>413</v>
      </c>
      <c r="H314" s="25" t="s">
        <v>208</v>
      </c>
      <c r="I314" s="25" t="s">
        <v>204</v>
      </c>
      <c r="J314" s="25" t="s">
        <v>209</v>
      </c>
      <c r="K314" s="26" t="s">
        <v>549</v>
      </c>
      <c r="L314" s="87">
        <v>0</v>
      </c>
      <c r="M314" s="88">
        <v>1348</v>
      </c>
      <c r="N314" s="89">
        <v>1348</v>
      </c>
      <c r="O314" s="90">
        <f t="shared" si="72"/>
        <v>0</v>
      </c>
      <c r="P314" s="27">
        <f t="shared" si="73"/>
        <v>100</v>
      </c>
    </row>
    <row r="315" spans="1:16" s="28" customFormat="1" ht="28.5" outlineLevel="1">
      <c r="A315" s="64">
        <f t="shared" si="71"/>
        <v>312</v>
      </c>
      <c r="B315" s="48" t="s">
        <v>550</v>
      </c>
      <c r="C315" s="25" t="s">
        <v>508</v>
      </c>
      <c r="D315" s="25" t="s">
        <v>203</v>
      </c>
      <c r="E315" s="25" t="s">
        <v>19</v>
      </c>
      <c r="F315" s="25"/>
      <c r="G315" s="25" t="s">
        <v>413</v>
      </c>
      <c r="H315" s="25" t="s">
        <v>551</v>
      </c>
      <c r="I315" s="25" t="s">
        <v>19</v>
      </c>
      <c r="J315" s="25" t="s">
        <v>19</v>
      </c>
      <c r="K315" s="26" t="s">
        <v>552</v>
      </c>
      <c r="L315" s="87">
        <v>455</v>
      </c>
      <c r="M315" s="88">
        <v>243</v>
      </c>
      <c r="N315" s="89">
        <v>243</v>
      </c>
      <c r="O315" s="90">
        <f t="shared" si="72"/>
        <v>0</v>
      </c>
      <c r="P315" s="27">
        <f t="shared" si="73"/>
        <v>100</v>
      </c>
    </row>
    <row r="316" spans="1:16" s="28" customFormat="1" ht="14.45" customHeight="1" outlineLevel="1">
      <c r="A316" s="57">
        <f t="shared" si="71"/>
        <v>313</v>
      </c>
      <c r="B316" s="23" t="s">
        <v>553</v>
      </c>
      <c r="C316" s="25" t="s">
        <v>508</v>
      </c>
      <c r="D316" s="25" t="s">
        <v>203</v>
      </c>
      <c r="E316" s="25" t="s">
        <v>19</v>
      </c>
      <c r="F316" s="25"/>
      <c r="G316" s="25" t="s">
        <v>413</v>
      </c>
      <c r="H316" s="25" t="s">
        <v>554</v>
      </c>
      <c r="I316" s="25" t="s">
        <v>19</v>
      </c>
      <c r="J316" s="25" t="s">
        <v>19</v>
      </c>
      <c r="K316" s="26" t="s">
        <v>555</v>
      </c>
      <c r="L316" s="87">
        <v>225</v>
      </c>
      <c r="M316" s="88">
        <v>216</v>
      </c>
      <c r="N316" s="89">
        <v>216</v>
      </c>
      <c r="O316" s="90">
        <f t="shared" si="72"/>
        <v>0</v>
      </c>
      <c r="P316" s="27">
        <f t="shared" si="73"/>
        <v>100</v>
      </c>
    </row>
    <row r="317" spans="1:16" s="28" customFormat="1" ht="14.45" customHeight="1" outlineLevel="1">
      <c r="A317" s="57">
        <f t="shared" si="71"/>
        <v>314</v>
      </c>
      <c r="B317" s="23" t="s">
        <v>556</v>
      </c>
      <c r="C317" s="25" t="s">
        <v>508</v>
      </c>
      <c r="D317" s="25" t="s">
        <v>75</v>
      </c>
      <c r="E317" s="25" t="s">
        <v>557</v>
      </c>
      <c r="F317" s="25"/>
      <c r="G317" s="25" t="s">
        <v>413</v>
      </c>
      <c r="H317" s="25" t="s">
        <v>558</v>
      </c>
      <c r="I317" s="25" t="s">
        <v>559</v>
      </c>
      <c r="J317" s="25" t="s">
        <v>209</v>
      </c>
      <c r="K317" s="26" t="s">
        <v>560</v>
      </c>
      <c r="L317" s="87">
        <v>0</v>
      </c>
      <c r="M317" s="88">
        <v>167</v>
      </c>
      <c r="N317" s="89">
        <v>167</v>
      </c>
      <c r="O317" s="90">
        <f t="shared" si="72"/>
        <v>0</v>
      </c>
      <c r="P317" s="27">
        <f t="shared" si="73"/>
        <v>100</v>
      </c>
    </row>
    <row r="318" spans="1:16" s="28" customFormat="1" ht="14.45" customHeight="1" outlineLevel="1">
      <c r="A318" s="57">
        <f t="shared" si="71"/>
        <v>315</v>
      </c>
      <c r="B318" s="23" t="s">
        <v>561</v>
      </c>
      <c r="C318" s="25" t="s">
        <v>508</v>
      </c>
      <c r="D318" s="25" t="s">
        <v>75</v>
      </c>
      <c r="E318" s="25" t="s">
        <v>562</v>
      </c>
      <c r="F318" s="25"/>
      <c r="G318" s="25" t="s">
        <v>413</v>
      </c>
      <c r="H318" s="25" t="s">
        <v>558</v>
      </c>
      <c r="I318" s="25" t="s">
        <v>559</v>
      </c>
      <c r="J318" s="25" t="s">
        <v>209</v>
      </c>
      <c r="K318" s="26" t="s">
        <v>563</v>
      </c>
      <c r="L318" s="87">
        <v>0</v>
      </c>
      <c r="M318" s="88">
        <v>15</v>
      </c>
      <c r="N318" s="89">
        <v>15</v>
      </c>
      <c r="O318" s="90">
        <f t="shared" si="72"/>
        <v>0</v>
      </c>
      <c r="P318" s="27">
        <f t="shared" si="73"/>
        <v>100</v>
      </c>
    </row>
    <row r="319" spans="1:16" s="28" customFormat="1" ht="14.45" customHeight="1" outlineLevel="1">
      <c r="A319" s="57">
        <f t="shared" si="71"/>
        <v>316</v>
      </c>
      <c r="B319" s="23" t="s">
        <v>564</v>
      </c>
      <c r="C319" s="25" t="s">
        <v>508</v>
      </c>
      <c r="D319" s="25" t="s">
        <v>75</v>
      </c>
      <c r="E319" s="25" t="s">
        <v>160</v>
      </c>
      <c r="F319" s="25"/>
      <c r="G319" s="25" t="s">
        <v>413</v>
      </c>
      <c r="H319" s="25" t="s">
        <v>558</v>
      </c>
      <c r="I319" s="25" t="s">
        <v>559</v>
      </c>
      <c r="J319" s="25" t="s">
        <v>209</v>
      </c>
      <c r="K319" s="26" t="s">
        <v>565</v>
      </c>
      <c r="L319" s="87">
        <v>0</v>
      </c>
      <c r="M319" s="88">
        <v>895</v>
      </c>
      <c r="N319" s="89">
        <v>895</v>
      </c>
      <c r="O319" s="90">
        <f t="shared" si="72"/>
        <v>0</v>
      </c>
      <c r="P319" s="27">
        <f t="shared" si="73"/>
        <v>100</v>
      </c>
    </row>
    <row r="320" spans="1:16" s="28" customFormat="1" ht="14.45" customHeight="1" outlineLevel="1">
      <c r="A320" s="57">
        <f t="shared" si="71"/>
        <v>317</v>
      </c>
      <c r="B320" s="23" t="s">
        <v>566</v>
      </c>
      <c r="C320" s="25" t="s">
        <v>508</v>
      </c>
      <c r="D320" s="25" t="s">
        <v>75</v>
      </c>
      <c r="E320" s="25" t="s">
        <v>567</v>
      </c>
      <c r="F320" s="25"/>
      <c r="G320" s="25" t="s">
        <v>413</v>
      </c>
      <c r="H320" s="25" t="s">
        <v>558</v>
      </c>
      <c r="I320" s="25" t="s">
        <v>559</v>
      </c>
      <c r="J320" s="25" t="s">
        <v>209</v>
      </c>
      <c r="K320" s="26" t="s">
        <v>568</v>
      </c>
      <c r="L320" s="87">
        <v>0</v>
      </c>
      <c r="M320" s="88">
        <v>1114</v>
      </c>
      <c r="N320" s="89">
        <v>1114</v>
      </c>
      <c r="O320" s="90">
        <f t="shared" si="72"/>
        <v>0</v>
      </c>
      <c r="P320" s="27">
        <f t="shared" si="73"/>
        <v>100</v>
      </c>
    </row>
    <row r="321" spans="1:16" s="28" customFormat="1" ht="14.45" customHeight="1" outlineLevel="1">
      <c r="A321" s="57">
        <f t="shared" si="71"/>
        <v>318</v>
      </c>
      <c r="B321" s="23" t="s">
        <v>569</v>
      </c>
      <c r="C321" s="25" t="s">
        <v>508</v>
      </c>
      <c r="D321" s="25" t="s">
        <v>75</v>
      </c>
      <c r="E321" s="25" t="s">
        <v>570</v>
      </c>
      <c r="F321" s="25"/>
      <c r="G321" s="25" t="s">
        <v>413</v>
      </c>
      <c r="H321" s="25" t="s">
        <v>558</v>
      </c>
      <c r="I321" s="25" t="s">
        <v>559</v>
      </c>
      <c r="J321" s="25" t="s">
        <v>209</v>
      </c>
      <c r="K321" s="26" t="s">
        <v>571</v>
      </c>
      <c r="L321" s="87">
        <v>0</v>
      </c>
      <c r="M321" s="88">
        <v>1003</v>
      </c>
      <c r="N321" s="89">
        <v>1003</v>
      </c>
      <c r="O321" s="90">
        <f t="shared" si="72"/>
        <v>0</v>
      </c>
      <c r="P321" s="27">
        <f t="shared" si="73"/>
        <v>100</v>
      </c>
    </row>
    <row r="322" spans="1:16" s="28" customFormat="1" ht="28.5" outlineLevel="1">
      <c r="A322" s="57">
        <f t="shared" si="71"/>
        <v>319</v>
      </c>
      <c r="B322" s="23" t="s">
        <v>572</v>
      </c>
      <c r="C322" s="25" t="s">
        <v>508</v>
      </c>
      <c r="D322" s="25" t="s">
        <v>75</v>
      </c>
      <c r="E322" s="25" t="s">
        <v>379</v>
      </c>
      <c r="F322" s="25"/>
      <c r="G322" s="25" t="s">
        <v>413</v>
      </c>
      <c r="H322" s="25" t="s">
        <v>558</v>
      </c>
      <c r="I322" s="25" t="s">
        <v>559</v>
      </c>
      <c r="J322" s="25" t="s">
        <v>209</v>
      </c>
      <c r="K322" s="26" t="s">
        <v>573</v>
      </c>
      <c r="L322" s="87">
        <v>0</v>
      </c>
      <c r="M322" s="88">
        <v>635</v>
      </c>
      <c r="N322" s="89">
        <v>635</v>
      </c>
      <c r="O322" s="90">
        <f t="shared" si="72"/>
        <v>0</v>
      </c>
      <c r="P322" s="27">
        <f t="shared" si="73"/>
        <v>100</v>
      </c>
    </row>
    <row r="323" spans="1:16" s="28" customFormat="1" ht="14.45" customHeight="1" outlineLevel="1">
      <c r="A323" s="57">
        <f t="shared" si="71"/>
        <v>320</v>
      </c>
      <c r="B323" s="23" t="s">
        <v>574</v>
      </c>
      <c r="C323" s="25" t="s">
        <v>508</v>
      </c>
      <c r="D323" s="25" t="s">
        <v>75</v>
      </c>
      <c r="E323" s="25" t="s">
        <v>575</v>
      </c>
      <c r="F323" s="25"/>
      <c r="G323" s="25" t="s">
        <v>413</v>
      </c>
      <c r="H323" s="25" t="s">
        <v>558</v>
      </c>
      <c r="I323" s="25" t="s">
        <v>559</v>
      </c>
      <c r="J323" s="25" t="s">
        <v>209</v>
      </c>
      <c r="K323" s="26" t="s">
        <v>576</v>
      </c>
      <c r="L323" s="87">
        <v>0</v>
      </c>
      <c r="M323" s="88">
        <v>957</v>
      </c>
      <c r="N323" s="89">
        <v>957</v>
      </c>
      <c r="O323" s="90">
        <f t="shared" si="72"/>
        <v>0</v>
      </c>
      <c r="P323" s="27">
        <f t="shared" si="73"/>
        <v>100</v>
      </c>
    </row>
    <row r="324" spans="1:16" s="28" customFormat="1" ht="14.45" customHeight="1" outlineLevel="1">
      <c r="A324" s="60">
        <f t="shared" si="71"/>
        <v>321</v>
      </c>
      <c r="B324" s="41" t="s">
        <v>577</v>
      </c>
      <c r="C324" s="25" t="s">
        <v>578</v>
      </c>
      <c r="D324" s="25" t="s">
        <v>56</v>
      </c>
      <c r="E324" s="25" t="s">
        <v>19</v>
      </c>
      <c r="F324" s="25"/>
      <c r="G324" s="25" t="s">
        <v>413</v>
      </c>
      <c r="H324" s="25" t="s">
        <v>558</v>
      </c>
      <c r="I324" s="25" t="s">
        <v>559</v>
      </c>
      <c r="J324" s="25" t="s">
        <v>209</v>
      </c>
      <c r="K324" s="26" t="s">
        <v>579</v>
      </c>
      <c r="L324" s="87">
        <v>0</v>
      </c>
      <c r="M324" s="88">
        <v>5186</v>
      </c>
      <c r="N324" s="89">
        <v>5186</v>
      </c>
      <c r="O324" s="90">
        <f t="shared" si="72"/>
        <v>0</v>
      </c>
      <c r="P324" s="27">
        <f t="shared" si="73"/>
        <v>100</v>
      </c>
    </row>
    <row r="325" spans="1:16" s="28" customFormat="1" ht="28.5" outlineLevel="1">
      <c r="A325" s="57">
        <f t="shared" si="71"/>
        <v>322</v>
      </c>
      <c r="B325" s="23" t="s">
        <v>580</v>
      </c>
      <c r="C325" s="25" t="s">
        <v>508</v>
      </c>
      <c r="D325" s="25" t="s">
        <v>75</v>
      </c>
      <c r="E325" s="25" t="s">
        <v>581</v>
      </c>
      <c r="F325" s="25"/>
      <c r="G325" s="25" t="s">
        <v>413</v>
      </c>
      <c r="H325" s="25" t="s">
        <v>433</v>
      </c>
      <c r="I325" s="25" t="s">
        <v>434</v>
      </c>
      <c r="J325" s="25" t="s">
        <v>205</v>
      </c>
      <c r="K325" s="26" t="s">
        <v>582</v>
      </c>
      <c r="L325" s="87">
        <v>0</v>
      </c>
      <c r="M325" s="88">
        <v>14</v>
      </c>
      <c r="N325" s="89">
        <v>14</v>
      </c>
      <c r="O325" s="90">
        <f t="shared" si="72"/>
        <v>0</v>
      </c>
      <c r="P325" s="27">
        <f t="shared" si="73"/>
        <v>100</v>
      </c>
    </row>
    <row r="326" spans="1:16" s="28" customFormat="1" ht="28.5" outlineLevel="1">
      <c r="A326" s="57">
        <f t="shared" si="71"/>
        <v>323</v>
      </c>
      <c r="B326" s="23" t="s">
        <v>583</v>
      </c>
      <c r="C326" s="25" t="s">
        <v>508</v>
      </c>
      <c r="D326" s="25" t="s">
        <v>75</v>
      </c>
      <c r="E326" s="25" t="s">
        <v>581</v>
      </c>
      <c r="F326" s="25"/>
      <c r="G326" s="25" t="s">
        <v>413</v>
      </c>
      <c r="H326" s="25" t="s">
        <v>436</v>
      </c>
      <c r="I326" s="25" t="s">
        <v>434</v>
      </c>
      <c r="J326" s="25" t="s">
        <v>209</v>
      </c>
      <c r="K326" s="26" t="s">
        <v>584</v>
      </c>
      <c r="L326" s="87">
        <v>0</v>
      </c>
      <c r="M326" s="88">
        <v>237</v>
      </c>
      <c r="N326" s="89">
        <v>237</v>
      </c>
      <c r="O326" s="90">
        <f t="shared" si="72"/>
        <v>0</v>
      </c>
      <c r="P326" s="27">
        <f t="shared" si="73"/>
        <v>100</v>
      </c>
    </row>
    <row r="327" spans="1:16" s="28" customFormat="1" ht="28.5" outlineLevel="1">
      <c r="A327" s="61">
        <f t="shared" si="71"/>
        <v>324</v>
      </c>
      <c r="B327" s="51" t="s">
        <v>585</v>
      </c>
      <c r="C327" s="25" t="s">
        <v>508</v>
      </c>
      <c r="D327" s="25" t="s">
        <v>75</v>
      </c>
      <c r="E327" s="25" t="s">
        <v>240</v>
      </c>
      <c r="F327" s="25"/>
      <c r="G327" s="25" t="s">
        <v>413</v>
      </c>
      <c r="H327" s="25" t="s">
        <v>433</v>
      </c>
      <c r="I327" s="25" t="s">
        <v>434</v>
      </c>
      <c r="J327" s="25" t="s">
        <v>205</v>
      </c>
      <c r="K327" s="26" t="s">
        <v>586</v>
      </c>
      <c r="L327" s="87">
        <v>0</v>
      </c>
      <c r="M327" s="88">
        <v>120</v>
      </c>
      <c r="N327" s="89">
        <v>120</v>
      </c>
      <c r="O327" s="90">
        <f t="shared" si="72"/>
        <v>0</v>
      </c>
      <c r="P327" s="27">
        <f t="shared" si="73"/>
        <v>100</v>
      </c>
    </row>
    <row r="328" spans="1:16" s="28" customFormat="1" ht="28.5" outlineLevel="1">
      <c r="A328" s="61">
        <f t="shared" ref="A328:A394" si="74">A327+1</f>
        <v>325</v>
      </c>
      <c r="B328" s="51" t="s">
        <v>587</v>
      </c>
      <c r="C328" s="25" t="s">
        <v>508</v>
      </c>
      <c r="D328" s="25" t="s">
        <v>75</v>
      </c>
      <c r="E328" s="25" t="s">
        <v>240</v>
      </c>
      <c r="F328" s="25"/>
      <c r="G328" s="25" t="s">
        <v>413</v>
      </c>
      <c r="H328" s="25" t="s">
        <v>436</v>
      </c>
      <c r="I328" s="25" t="s">
        <v>434</v>
      </c>
      <c r="J328" s="25" t="s">
        <v>209</v>
      </c>
      <c r="K328" s="26" t="s">
        <v>588</v>
      </c>
      <c r="L328" s="87">
        <v>0</v>
      </c>
      <c r="M328" s="88">
        <v>2037</v>
      </c>
      <c r="N328" s="89">
        <v>2037</v>
      </c>
      <c r="O328" s="90">
        <f t="shared" si="72"/>
        <v>0</v>
      </c>
      <c r="P328" s="27">
        <f t="shared" si="73"/>
        <v>100</v>
      </c>
    </row>
    <row r="329" spans="1:16" s="28" customFormat="1" ht="14.45" customHeight="1" outlineLevel="1">
      <c r="A329" s="57">
        <f t="shared" si="74"/>
        <v>326</v>
      </c>
      <c r="B329" s="23" t="s">
        <v>589</v>
      </c>
      <c r="C329" s="25" t="s">
        <v>508</v>
      </c>
      <c r="D329" s="25" t="s">
        <v>75</v>
      </c>
      <c r="E329" s="25" t="s">
        <v>19</v>
      </c>
      <c r="F329" s="25"/>
      <c r="G329" s="25" t="s">
        <v>413</v>
      </c>
      <c r="H329" s="25" t="s">
        <v>433</v>
      </c>
      <c r="I329" s="25" t="s">
        <v>434</v>
      </c>
      <c r="J329" s="25" t="s">
        <v>205</v>
      </c>
      <c r="K329" s="26" t="s">
        <v>590</v>
      </c>
      <c r="L329" s="87">
        <v>0</v>
      </c>
      <c r="M329" s="88">
        <v>10</v>
      </c>
      <c r="N329" s="89">
        <v>10</v>
      </c>
      <c r="O329" s="90">
        <f t="shared" si="72"/>
        <v>0</v>
      </c>
      <c r="P329" s="27">
        <f t="shared" si="73"/>
        <v>100</v>
      </c>
    </row>
    <row r="330" spans="1:16" s="28" customFormat="1" ht="14.45" customHeight="1" outlineLevel="1">
      <c r="A330" s="57">
        <f t="shared" si="74"/>
        <v>327</v>
      </c>
      <c r="B330" s="23" t="s">
        <v>591</v>
      </c>
      <c r="C330" s="25" t="s">
        <v>508</v>
      </c>
      <c r="D330" s="25" t="s">
        <v>75</v>
      </c>
      <c r="E330" s="25" t="s">
        <v>19</v>
      </c>
      <c r="F330" s="25"/>
      <c r="G330" s="25" t="s">
        <v>413</v>
      </c>
      <c r="H330" s="25" t="s">
        <v>436</v>
      </c>
      <c r="I330" s="25" t="s">
        <v>434</v>
      </c>
      <c r="J330" s="25" t="s">
        <v>209</v>
      </c>
      <c r="K330" s="26" t="s">
        <v>592</v>
      </c>
      <c r="L330" s="87">
        <v>0</v>
      </c>
      <c r="M330" s="88">
        <v>170</v>
      </c>
      <c r="N330" s="89">
        <v>170</v>
      </c>
      <c r="O330" s="90">
        <f t="shared" si="72"/>
        <v>0</v>
      </c>
      <c r="P330" s="27">
        <f t="shared" si="73"/>
        <v>100</v>
      </c>
    </row>
    <row r="331" spans="1:16" s="28" customFormat="1" ht="14.45" customHeight="1" outlineLevel="1">
      <c r="A331" s="57">
        <f t="shared" si="74"/>
        <v>328</v>
      </c>
      <c r="B331" s="23" t="s">
        <v>593</v>
      </c>
      <c r="C331" s="25" t="s">
        <v>508</v>
      </c>
      <c r="D331" s="25" t="s">
        <v>75</v>
      </c>
      <c r="E331" s="25" t="s">
        <v>594</v>
      </c>
      <c r="F331" s="25"/>
      <c r="G331" s="25" t="s">
        <v>413</v>
      </c>
      <c r="H331" s="25" t="s">
        <v>433</v>
      </c>
      <c r="I331" s="25" t="s">
        <v>434</v>
      </c>
      <c r="J331" s="25" t="s">
        <v>205</v>
      </c>
      <c r="K331" s="26" t="s">
        <v>595</v>
      </c>
      <c r="L331" s="87">
        <v>0</v>
      </c>
      <c r="M331" s="88">
        <v>69</v>
      </c>
      <c r="N331" s="89">
        <v>69</v>
      </c>
      <c r="O331" s="90">
        <f t="shared" si="72"/>
        <v>0</v>
      </c>
      <c r="P331" s="27">
        <f t="shared" si="73"/>
        <v>100</v>
      </c>
    </row>
    <row r="332" spans="1:16" s="28" customFormat="1" ht="14.45" customHeight="1" outlineLevel="1">
      <c r="A332" s="57">
        <f t="shared" si="74"/>
        <v>329</v>
      </c>
      <c r="B332" s="23" t="s">
        <v>596</v>
      </c>
      <c r="C332" s="25" t="s">
        <v>508</v>
      </c>
      <c r="D332" s="25" t="s">
        <v>75</v>
      </c>
      <c r="E332" s="25" t="s">
        <v>594</v>
      </c>
      <c r="F332" s="25"/>
      <c r="G332" s="25" t="s">
        <v>413</v>
      </c>
      <c r="H332" s="25" t="s">
        <v>436</v>
      </c>
      <c r="I332" s="25" t="s">
        <v>434</v>
      </c>
      <c r="J332" s="25" t="s">
        <v>209</v>
      </c>
      <c r="K332" s="26" t="s">
        <v>597</v>
      </c>
      <c r="L332" s="87">
        <v>0</v>
      </c>
      <c r="M332" s="88">
        <v>1167</v>
      </c>
      <c r="N332" s="89">
        <v>1167</v>
      </c>
      <c r="O332" s="90">
        <f t="shared" si="72"/>
        <v>0</v>
      </c>
      <c r="P332" s="27">
        <f t="shared" si="73"/>
        <v>100</v>
      </c>
    </row>
    <row r="333" spans="1:16" s="28" customFormat="1" ht="28.5" outlineLevel="1">
      <c r="A333" s="57">
        <f t="shared" si="74"/>
        <v>330</v>
      </c>
      <c r="B333" s="23" t="s">
        <v>598</v>
      </c>
      <c r="C333" s="25" t="s">
        <v>508</v>
      </c>
      <c r="D333" s="25" t="s">
        <v>232</v>
      </c>
      <c r="E333" s="25" t="s">
        <v>19</v>
      </c>
      <c r="F333" s="25"/>
      <c r="G333" s="25" t="s">
        <v>413</v>
      </c>
      <c r="H333" s="25" t="s">
        <v>433</v>
      </c>
      <c r="I333" s="25" t="s">
        <v>434</v>
      </c>
      <c r="J333" s="25" t="s">
        <v>205</v>
      </c>
      <c r="K333" s="26" t="s">
        <v>599</v>
      </c>
      <c r="L333" s="87">
        <v>0</v>
      </c>
      <c r="M333" s="88">
        <v>8</v>
      </c>
      <c r="N333" s="89">
        <v>8</v>
      </c>
      <c r="O333" s="90">
        <f t="shared" si="72"/>
        <v>0</v>
      </c>
      <c r="P333" s="27">
        <f t="shared" si="73"/>
        <v>100</v>
      </c>
    </row>
    <row r="334" spans="1:16" s="28" customFormat="1" ht="28.5" outlineLevel="1">
      <c r="A334" s="57">
        <f t="shared" si="74"/>
        <v>331</v>
      </c>
      <c r="B334" s="23" t="s">
        <v>600</v>
      </c>
      <c r="C334" s="25" t="s">
        <v>508</v>
      </c>
      <c r="D334" s="25" t="s">
        <v>232</v>
      </c>
      <c r="E334" s="25" t="s">
        <v>19</v>
      </c>
      <c r="F334" s="25"/>
      <c r="G334" s="25" t="s">
        <v>413</v>
      </c>
      <c r="H334" s="25" t="s">
        <v>436</v>
      </c>
      <c r="I334" s="25" t="s">
        <v>434</v>
      </c>
      <c r="J334" s="25" t="s">
        <v>209</v>
      </c>
      <c r="K334" s="26" t="s">
        <v>601</v>
      </c>
      <c r="L334" s="87">
        <v>0</v>
      </c>
      <c r="M334" s="88">
        <v>131</v>
      </c>
      <c r="N334" s="89">
        <v>131</v>
      </c>
      <c r="O334" s="90">
        <f t="shared" si="72"/>
        <v>0</v>
      </c>
      <c r="P334" s="27">
        <f t="shared" si="73"/>
        <v>100</v>
      </c>
    </row>
    <row r="335" spans="1:16" s="28" customFormat="1" ht="14.45" customHeight="1" outlineLevel="1">
      <c r="A335" s="57">
        <f t="shared" si="74"/>
        <v>332</v>
      </c>
      <c r="B335" s="23" t="s">
        <v>602</v>
      </c>
      <c r="C335" s="25" t="s">
        <v>508</v>
      </c>
      <c r="D335" s="25" t="s">
        <v>232</v>
      </c>
      <c r="E335" s="25" t="s">
        <v>19</v>
      </c>
      <c r="F335" s="25"/>
      <c r="G335" s="25" t="s">
        <v>413</v>
      </c>
      <c r="H335" s="25" t="s">
        <v>433</v>
      </c>
      <c r="I335" s="25" t="s">
        <v>434</v>
      </c>
      <c r="J335" s="25" t="s">
        <v>205</v>
      </c>
      <c r="K335" s="26" t="s">
        <v>603</v>
      </c>
      <c r="L335" s="87">
        <v>0</v>
      </c>
      <c r="M335" s="88">
        <v>126</v>
      </c>
      <c r="N335" s="89">
        <v>126</v>
      </c>
      <c r="O335" s="90">
        <f t="shared" si="72"/>
        <v>0</v>
      </c>
      <c r="P335" s="27">
        <f t="shared" si="73"/>
        <v>100</v>
      </c>
    </row>
    <row r="336" spans="1:16" s="28" customFormat="1" ht="14.45" customHeight="1" outlineLevel="1">
      <c r="A336" s="57">
        <f t="shared" si="74"/>
        <v>333</v>
      </c>
      <c r="B336" s="23" t="s">
        <v>604</v>
      </c>
      <c r="C336" s="25" t="s">
        <v>508</v>
      </c>
      <c r="D336" s="25" t="s">
        <v>232</v>
      </c>
      <c r="E336" s="25" t="s">
        <v>19</v>
      </c>
      <c r="F336" s="25"/>
      <c r="G336" s="25" t="s">
        <v>413</v>
      </c>
      <c r="H336" s="25" t="s">
        <v>436</v>
      </c>
      <c r="I336" s="25" t="s">
        <v>434</v>
      </c>
      <c r="J336" s="25" t="s">
        <v>209</v>
      </c>
      <c r="K336" s="26" t="s">
        <v>605</v>
      </c>
      <c r="L336" s="87">
        <v>0</v>
      </c>
      <c r="M336" s="88">
        <v>2150</v>
      </c>
      <c r="N336" s="89">
        <v>2150</v>
      </c>
      <c r="O336" s="90">
        <f t="shared" si="72"/>
        <v>0</v>
      </c>
      <c r="P336" s="27">
        <f t="shared" si="73"/>
        <v>100</v>
      </c>
    </row>
    <row r="337" spans="1:16" s="28" customFormat="1" ht="14.45" customHeight="1" outlineLevel="1">
      <c r="A337" s="57">
        <f t="shared" si="74"/>
        <v>334</v>
      </c>
      <c r="B337" s="23" t="s">
        <v>606</v>
      </c>
      <c r="C337" s="25" t="s">
        <v>508</v>
      </c>
      <c r="D337" s="25" t="s">
        <v>350</v>
      </c>
      <c r="E337" s="25" t="s">
        <v>19</v>
      </c>
      <c r="F337" s="25"/>
      <c r="G337" s="25" t="s">
        <v>413</v>
      </c>
      <c r="H337" s="25" t="s">
        <v>433</v>
      </c>
      <c r="I337" s="25" t="s">
        <v>434</v>
      </c>
      <c r="J337" s="25" t="s">
        <v>205</v>
      </c>
      <c r="K337" s="26" t="s">
        <v>607</v>
      </c>
      <c r="L337" s="87">
        <v>1254</v>
      </c>
      <c r="M337" s="88">
        <v>1330</v>
      </c>
      <c r="N337" s="89">
        <v>1330</v>
      </c>
      <c r="O337" s="90">
        <f t="shared" si="72"/>
        <v>0</v>
      </c>
      <c r="P337" s="27">
        <f t="shared" si="73"/>
        <v>100</v>
      </c>
    </row>
    <row r="338" spans="1:16" s="28" customFormat="1" ht="14.45" customHeight="1" outlineLevel="1">
      <c r="A338" s="57">
        <f t="shared" si="74"/>
        <v>335</v>
      </c>
      <c r="B338" s="23" t="s">
        <v>608</v>
      </c>
      <c r="C338" s="25" t="s">
        <v>508</v>
      </c>
      <c r="D338" s="25" t="s">
        <v>350</v>
      </c>
      <c r="E338" s="25" t="s">
        <v>19</v>
      </c>
      <c r="F338" s="25"/>
      <c r="G338" s="25" t="s">
        <v>413</v>
      </c>
      <c r="H338" s="25" t="s">
        <v>436</v>
      </c>
      <c r="I338" s="25" t="s">
        <v>434</v>
      </c>
      <c r="J338" s="25" t="s">
        <v>209</v>
      </c>
      <c r="K338" s="26" t="s">
        <v>609</v>
      </c>
      <c r="L338" s="87">
        <v>21324</v>
      </c>
      <c r="M338" s="88">
        <v>22605</v>
      </c>
      <c r="N338" s="89">
        <v>22605</v>
      </c>
      <c r="O338" s="90">
        <f t="shared" si="72"/>
        <v>0</v>
      </c>
      <c r="P338" s="27">
        <f t="shared" si="73"/>
        <v>100</v>
      </c>
    </row>
    <row r="339" spans="1:16" s="28" customFormat="1" ht="14.45" customHeight="1" outlineLevel="1">
      <c r="A339" s="57">
        <f t="shared" si="74"/>
        <v>336</v>
      </c>
      <c r="B339" s="23" t="s">
        <v>610</v>
      </c>
      <c r="C339" s="25" t="s">
        <v>508</v>
      </c>
      <c r="D339" s="25" t="s">
        <v>350</v>
      </c>
      <c r="E339" s="25" t="s">
        <v>19</v>
      </c>
      <c r="F339" s="25"/>
      <c r="G339" s="25" t="s">
        <v>413</v>
      </c>
      <c r="H339" s="25" t="s">
        <v>433</v>
      </c>
      <c r="I339" s="25" t="s">
        <v>434</v>
      </c>
      <c r="J339" s="25" t="s">
        <v>205</v>
      </c>
      <c r="K339" s="26" t="s">
        <v>611</v>
      </c>
      <c r="L339" s="87">
        <v>460</v>
      </c>
      <c r="M339" s="88">
        <v>421</v>
      </c>
      <c r="N339" s="89">
        <v>421</v>
      </c>
      <c r="O339" s="90">
        <f t="shared" si="72"/>
        <v>0</v>
      </c>
      <c r="P339" s="27">
        <f t="shared" si="73"/>
        <v>100</v>
      </c>
    </row>
    <row r="340" spans="1:16" s="28" customFormat="1" ht="14.45" customHeight="1" outlineLevel="1">
      <c r="A340" s="57">
        <f t="shared" si="74"/>
        <v>337</v>
      </c>
      <c r="B340" s="23" t="s">
        <v>612</v>
      </c>
      <c r="C340" s="25" t="s">
        <v>508</v>
      </c>
      <c r="D340" s="25" t="s">
        <v>350</v>
      </c>
      <c r="E340" s="25" t="s">
        <v>19</v>
      </c>
      <c r="F340" s="25"/>
      <c r="G340" s="25" t="s">
        <v>413</v>
      </c>
      <c r="H340" s="25" t="s">
        <v>436</v>
      </c>
      <c r="I340" s="25" t="s">
        <v>434</v>
      </c>
      <c r="J340" s="25" t="s">
        <v>209</v>
      </c>
      <c r="K340" s="26" t="s">
        <v>613</v>
      </c>
      <c r="L340" s="87">
        <v>7820</v>
      </c>
      <c r="M340" s="88">
        <v>7159</v>
      </c>
      <c r="N340" s="89">
        <v>7159</v>
      </c>
      <c r="O340" s="90">
        <f t="shared" si="72"/>
        <v>0</v>
      </c>
      <c r="P340" s="27">
        <f t="shared" si="73"/>
        <v>100</v>
      </c>
    </row>
    <row r="341" spans="1:16" s="28" customFormat="1" ht="28.5" outlineLevel="1">
      <c r="A341" s="57">
        <f t="shared" si="74"/>
        <v>338</v>
      </c>
      <c r="B341" s="23" t="s">
        <v>614</v>
      </c>
      <c r="C341" s="25" t="s">
        <v>615</v>
      </c>
      <c r="D341" s="25" t="s">
        <v>134</v>
      </c>
      <c r="E341" s="25" t="s">
        <v>361</v>
      </c>
      <c r="F341" s="25"/>
      <c r="G341" s="25" t="s">
        <v>413</v>
      </c>
      <c r="H341" s="25" t="s">
        <v>433</v>
      </c>
      <c r="I341" s="25" t="s">
        <v>434</v>
      </c>
      <c r="J341" s="25" t="s">
        <v>205</v>
      </c>
      <c r="K341" s="26" t="s">
        <v>616</v>
      </c>
      <c r="L341" s="87">
        <v>56</v>
      </c>
      <c r="M341" s="88">
        <v>142</v>
      </c>
      <c r="N341" s="89">
        <v>142</v>
      </c>
      <c r="O341" s="90">
        <f t="shared" si="72"/>
        <v>0</v>
      </c>
      <c r="P341" s="27">
        <f t="shared" si="73"/>
        <v>100</v>
      </c>
    </row>
    <row r="342" spans="1:16" s="28" customFormat="1" ht="28.5" outlineLevel="1">
      <c r="A342" s="57">
        <f t="shared" si="74"/>
        <v>339</v>
      </c>
      <c r="B342" s="23" t="s">
        <v>617</v>
      </c>
      <c r="C342" s="25" t="s">
        <v>615</v>
      </c>
      <c r="D342" s="25" t="s">
        <v>134</v>
      </c>
      <c r="E342" s="25" t="s">
        <v>361</v>
      </c>
      <c r="F342" s="25"/>
      <c r="G342" s="25" t="s">
        <v>413</v>
      </c>
      <c r="H342" s="25" t="s">
        <v>436</v>
      </c>
      <c r="I342" s="25" t="s">
        <v>434</v>
      </c>
      <c r="J342" s="25" t="s">
        <v>209</v>
      </c>
      <c r="K342" s="26" t="s">
        <v>618</v>
      </c>
      <c r="L342" s="87">
        <v>956</v>
      </c>
      <c r="M342" s="88">
        <v>2420</v>
      </c>
      <c r="N342" s="89">
        <v>2420</v>
      </c>
      <c r="O342" s="90">
        <f t="shared" si="72"/>
        <v>0</v>
      </c>
      <c r="P342" s="27">
        <f t="shared" si="73"/>
        <v>100</v>
      </c>
    </row>
    <row r="343" spans="1:16" s="28" customFormat="1" ht="14.45" customHeight="1" outlineLevel="1">
      <c r="A343" s="57">
        <f t="shared" si="74"/>
        <v>340</v>
      </c>
      <c r="B343" s="23" t="s">
        <v>619</v>
      </c>
      <c r="C343" s="25" t="s">
        <v>508</v>
      </c>
      <c r="D343" s="25" t="s">
        <v>350</v>
      </c>
      <c r="E343" s="25" t="s">
        <v>19</v>
      </c>
      <c r="F343" s="25"/>
      <c r="G343" s="25" t="s">
        <v>413</v>
      </c>
      <c r="H343" s="25" t="s">
        <v>620</v>
      </c>
      <c r="I343" s="25" t="s">
        <v>621</v>
      </c>
      <c r="J343" s="25" t="s">
        <v>205</v>
      </c>
      <c r="K343" s="26" t="s">
        <v>622</v>
      </c>
      <c r="L343" s="87">
        <v>383</v>
      </c>
      <c r="M343" s="88">
        <v>436</v>
      </c>
      <c r="N343" s="89">
        <v>436</v>
      </c>
      <c r="O343" s="90">
        <f t="shared" si="72"/>
        <v>0</v>
      </c>
      <c r="P343" s="27">
        <f t="shared" si="73"/>
        <v>100</v>
      </c>
    </row>
    <row r="344" spans="1:16" s="28" customFormat="1" ht="14.45" customHeight="1" outlineLevel="1">
      <c r="A344" s="57">
        <f t="shared" si="74"/>
        <v>341</v>
      </c>
      <c r="B344" s="23" t="s">
        <v>623</v>
      </c>
      <c r="C344" s="25" t="s">
        <v>508</v>
      </c>
      <c r="D344" s="25" t="s">
        <v>350</v>
      </c>
      <c r="E344" s="25" t="s">
        <v>19</v>
      </c>
      <c r="F344" s="25"/>
      <c r="G344" s="25" t="s">
        <v>413</v>
      </c>
      <c r="H344" s="25" t="s">
        <v>624</v>
      </c>
      <c r="I344" s="25" t="s">
        <v>621</v>
      </c>
      <c r="J344" s="25" t="s">
        <v>209</v>
      </c>
      <c r="K344" s="26" t="s">
        <v>625</v>
      </c>
      <c r="L344" s="87">
        <v>2168</v>
      </c>
      <c r="M344" s="88">
        <v>2470</v>
      </c>
      <c r="N344" s="89">
        <v>2470</v>
      </c>
      <c r="O344" s="90">
        <f t="shared" si="72"/>
        <v>0</v>
      </c>
      <c r="P344" s="27">
        <f t="shared" si="73"/>
        <v>100</v>
      </c>
    </row>
    <row r="345" spans="1:16" s="28" customFormat="1" ht="14.45" customHeight="1" outlineLevel="1">
      <c r="A345" s="57">
        <f t="shared" si="74"/>
        <v>342</v>
      </c>
      <c r="B345" s="98" t="s">
        <v>774</v>
      </c>
      <c r="C345" s="99" t="s">
        <v>508</v>
      </c>
      <c r="D345" s="99" t="s">
        <v>75</v>
      </c>
      <c r="E345" s="99" t="s">
        <v>19</v>
      </c>
      <c r="F345" s="99"/>
      <c r="G345" s="99" t="s">
        <v>413</v>
      </c>
      <c r="H345" s="99" t="s">
        <v>441</v>
      </c>
      <c r="I345" s="99" t="s">
        <v>444</v>
      </c>
      <c r="J345" s="99" t="s">
        <v>205</v>
      </c>
      <c r="K345" s="100" t="s">
        <v>775</v>
      </c>
      <c r="L345" s="87">
        <v>40</v>
      </c>
      <c r="M345" s="88">
        <v>0</v>
      </c>
      <c r="N345" s="89">
        <v>0</v>
      </c>
      <c r="O345" s="90">
        <f t="shared" si="72"/>
        <v>0</v>
      </c>
      <c r="P345" s="53" t="s">
        <v>759</v>
      </c>
    </row>
    <row r="346" spans="1:16" s="28" customFormat="1" ht="14.45" customHeight="1" outlineLevel="1">
      <c r="A346" s="57">
        <f t="shared" si="74"/>
        <v>343</v>
      </c>
      <c r="B346" s="41" t="s">
        <v>626</v>
      </c>
      <c r="C346" s="25" t="s">
        <v>508</v>
      </c>
      <c r="D346" s="25" t="s">
        <v>75</v>
      </c>
      <c r="E346" s="25" t="s">
        <v>19</v>
      </c>
      <c r="F346" s="25"/>
      <c r="G346" s="25" t="s">
        <v>413</v>
      </c>
      <c r="H346" s="25" t="s">
        <v>441</v>
      </c>
      <c r="I346" s="25" t="s">
        <v>444</v>
      </c>
      <c r="J346" s="25" t="s">
        <v>205</v>
      </c>
      <c r="K346" s="26" t="s">
        <v>627</v>
      </c>
      <c r="L346" s="87">
        <v>5</v>
      </c>
      <c r="M346" s="88">
        <v>17</v>
      </c>
      <c r="N346" s="89">
        <v>17</v>
      </c>
      <c r="O346" s="90">
        <f t="shared" si="72"/>
        <v>0</v>
      </c>
      <c r="P346" s="27">
        <f t="shared" si="73"/>
        <v>100</v>
      </c>
    </row>
    <row r="347" spans="1:16" s="28" customFormat="1" ht="14.45" customHeight="1" outlineLevel="1">
      <c r="A347" s="60">
        <f t="shared" si="74"/>
        <v>344</v>
      </c>
      <c r="B347" s="41" t="s">
        <v>628</v>
      </c>
      <c r="C347" s="25" t="s">
        <v>508</v>
      </c>
      <c r="D347" s="25" t="s">
        <v>75</v>
      </c>
      <c r="E347" s="25" t="s">
        <v>19</v>
      </c>
      <c r="F347" s="25"/>
      <c r="G347" s="25" t="s">
        <v>413</v>
      </c>
      <c r="H347" s="25" t="s">
        <v>441</v>
      </c>
      <c r="I347" s="25" t="s">
        <v>444</v>
      </c>
      <c r="J347" s="25" t="s">
        <v>205</v>
      </c>
      <c r="K347" s="26" t="s">
        <v>629</v>
      </c>
      <c r="L347" s="87">
        <v>50</v>
      </c>
      <c r="M347" s="88">
        <v>96</v>
      </c>
      <c r="N347" s="89">
        <v>96</v>
      </c>
      <c r="O347" s="90">
        <f t="shared" si="72"/>
        <v>0</v>
      </c>
      <c r="P347" s="27">
        <f t="shared" si="73"/>
        <v>100</v>
      </c>
    </row>
    <row r="348" spans="1:16" s="28" customFormat="1" ht="28.5" outlineLevel="1">
      <c r="A348" s="57">
        <f t="shared" si="74"/>
        <v>345</v>
      </c>
      <c r="B348" s="23" t="s">
        <v>630</v>
      </c>
      <c r="C348" s="25" t="s">
        <v>508</v>
      </c>
      <c r="D348" s="25" t="s">
        <v>164</v>
      </c>
      <c r="E348" s="25" t="s">
        <v>19</v>
      </c>
      <c r="F348" s="25"/>
      <c r="G348" s="25" t="s">
        <v>413</v>
      </c>
      <c r="H348" s="25" t="s">
        <v>441</v>
      </c>
      <c r="I348" s="25" t="s">
        <v>444</v>
      </c>
      <c r="J348" s="25" t="s">
        <v>205</v>
      </c>
      <c r="K348" s="26" t="s">
        <v>631</v>
      </c>
      <c r="L348" s="87">
        <v>30</v>
      </c>
      <c r="M348" s="88">
        <v>41</v>
      </c>
      <c r="N348" s="89">
        <v>41</v>
      </c>
      <c r="O348" s="90">
        <f t="shared" si="72"/>
        <v>0</v>
      </c>
      <c r="P348" s="27">
        <f t="shared" si="73"/>
        <v>100</v>
      </c>
    </row>
    <row r="349" spans="1:16" s="28" customFormat="1" ht="14.45" customHeight="1" outlineLevel="1">
      <c r="A349" s="57">
        <f t="shared" si="74"/>
        <v>346</v>
      </c>
      <c r="B349" s="23" t="s">
        <v>632</v>
      </c>
      <c r="C349" s="25" t="s">
        <v>508</v>
      </c>
      <c r="D349" s="25" t="s">
        <v>633</v>
      </c>
      <c r="E349" s="25" t="s">
        <v>19</v>
      </c>
      <c r="F349" s="25"/>
      <c r="G349" s="25" t="s">
        <v>413</v>
      </c>
      <c r="H349" s="25" t="s">
        <v>441</v>
      </c>
      <c r="I349" s="25" t="s">
        <v>444</v>
      </c>
      <c r="J349" s="25" t="s">
        <v>205</v>
      </c>
      <c r="K349" s="26" t="s">
        <v>634</v>
      </c>
      <c r="L349" s="87">
        <v>30</v>
      </c>
      <c r="M349" s="88">
        <v>22</v>
      </c>
      <c r="N349" s="89">
        <v>22</v>
      </c>
      <c r="O349" s="90">
        <f t="shared" si="72"/>
        <v>0</v>
      </c>
      <c r="P349" s="27">
        <f t="shared" si="73"/>
        <v>100</v>
      </c>
    </row>
    <row r="350" spans="1:16" s="28" customFormat="1" ht="14.45" customHeight="1" outlineLevel="1">
      <c r="A350" s="57">
        <f t="shared" si="74"/>
        <v>347</v>
      </c>
      <c r="B350" s="23" t="s">
        <v>635</v>
      </c>
      <c r="C350" s="25" t="s">
        <v>508</v>
      </c>
      <c r="D350" s="25" t="s">
        <v>350</v>
      </c>
      <c r="E350" s="25" t="s">
        <v>19</v>
      </c>
      <c r="F350" s="25"/>
      <c r="G350" s="25" t="s">
        <v>413</v>
      </c>
      <c r="H350" s="25" t="s">
        <v>441</v>
      </c>
      <c r="I350" s="25" t="s">
        <v>444</v>
      </c>
      <c r="J350" s="25" t="s">
        <v>205</v>
      </c>
      <c r="K350" s="26" t="s">
        <v>636</v>
      </c>
      <c r="L350" s="87">
        <v>311</v>
      </c>
      <c r="M350" s="88">
        <v>137</v>
      </c>
      <c r="N350" s="89">
        <v>137</v>
      </c>
      <c r="O350" s="90">
        <f t="shared" si="72"/>
        <v>0</v>
      </c>
      <c r="P350" s="27">
        <f t="shared" si="73"/>
        <v>100</v>
      </c>
    </row>
    <row r="351" spans="1:16" s="28" customFormat="1" ht="14.45" customHeight="1" outlineLevel="1">
      <c r="A351" s="57">
        <f t="shared" si="74"/>
        <v>348</v>
      </c>
      <c r="B351" s="23" t="s">
        <v>637</v>
      </c>
      <c r="C351" s="25" t="s">
        <v>508</v>
      </c>
      <c r="D351" s="25" t="s">
        <v>350</v>
      </c>
      <c r="E351" s="25" t="s">
        <v>19</v>
      </c>
      <c r="F351" s="25"/>
      <c r="G351" s="25" t="s">
        <v>413</v>
      </c>
      <c r="H351" s="25" t="s">
        <v>638</v>
      </c>
      <c r="I351" s="25" t="s">
        <v>458</v>
      </c>
      <c r="J351" s="25" t="s">
        <v>209</v>
      </c>
      <c r="K351" s="26" t="s">
        <v>639</v>
      </c>
      <c r="L351" s="87">
        <v>0</v>
      </c>
      <c r="M351" s="88">
        <v>2662</v>
      </c>
      <c r="N351" s="89">
        <v>0</v>
      </c>
      <c r="O351" s="90">
        <f t="shared" si="72"/>
        <v>-2662</v>
      </c>
      <c r="P351" s="27">
        <f t="shared" si="73"/>
        <v>0</v>
      </c>
    </row>
    <row r="352" spans="1:16" s="28" customFormat="1" ht="14.45" customHeight="1" outlineLevel="1">
      <c r="A352" s="57">
        <f t="shared" si="74"/>
        <v>349</v>
      </c>
      <c r="B352" s="23" t="s">
        <v>640</v>
      </c>
      <c r="C352" s="25" t="s">
        <v>508</v>
      </c>
      <c r="D352" s="25" t="s">
        <v>350</v>
      </c>
      <c r="E352" s="25" t="s">
        <v>19</v>
      </c>
      <c r="F352" s="25"/>
      <c r="G352" s="25" t="s">
        <v>413</v>
      </c>
      <c r="H352" s="25" t="s">
        <v>638</v>
      </c>
      <c r="I352" s="25" t="s">
        <v>458</v>
      </c>
      <c r="J352" s="25" t="s">
        <v>209</v>
      </c>
      <c r="K352" s="26" t="s">
        <v>641</v>
      </c>
      <c r="L352" s="87">
        <v>0</v>
      </c>
      <c r="M352" s="88">
        <v>560</v>
      </c>
      <c r="N352" s="89">
        <v>0</v>
      </c>
      <c r="O352" s="90">
        <f t="shared" si="72"/>
        <v>-560</v>
      </c>
      <c r="P352" s="27">
        <f t="shared" si="73"/>
        <v>0</v>
      </c>
    </row>
    <row r="353" spans="1:16" s="28" customFormat="1" ht="14.45" customHeight="1" outlineLevel="1">
      <c r="A353" s="57">
        <f t="shared" si="74"/>
        <v>350</v>
      </c>
      <c r="B353" s="98" t="s">
        <v>642</v>
      </c>
      <c r="C353" s="99" t="s">
        <v>508</v>
      </c>
      <c r="D353" s="99" t="s">
        <v>350</v>
      </c>
      <c r="E353" s="99" t="s">
        <v>19</v>
      </c>
      <c r="F353" s="99"/>
      <c r="G353" s="99" t="s">
        <v>413</v>
      </c>
      <c r="H353" s="99" t="s">
        <v>638</v>
      </c>
      <c r="I353" s="99" t="s">
        <v>458</v>
      </c>
      <c r="J353" s="99" t="s">
        <v>209</v>
      </c>
      <c r="K353" s="100" t="s">
        <v>779</v>
      </c>
      <c r="L353" s="87">
        <v>6800</v>
      </c>
      <c r="M353" s="88">
        <v>0</v>
      </c>
      <c r="N353" s="89">
        <v>0</v>
      </c>
      <c r="O353" s="90">
        <f t="shared" si="72"/>
        <v>0</v>
      </c>
      <c r="P353" s="53" t="s">
        <v>759</v>
      </c>
    </row>
    <row r="354" spans="1:16" s="28" customFormat="1" ht="14.45" customHeight="1" outlineLevel="1">
      <c r="A354" s="57">
        <f t="shared" si="74"/>
        <v>351</v>
      </c>
      <c r="B354" s="23" t="s">
        <v>642</v>
      </c>
      <c r="C354" s="25" t="s">
        <v>508</v>
      </c>
      <c r="D354" s="25" t="s">
        <v>350</v>
      </c>
      <c r="E354" s="25" t="s">
        <v>19</v>
      </c>
      <c r="F354" s="25"/>
      <c r="G354" s="25" t="s">
        <v>413</v>
      </c>
      <c r="H354" s="25" t="s">
        <v>638</v>
      </c>
      <c r="I354" s="25" t="s">
        <v>458</v>
      </c>
      <c r="J354" s="25" t="s">
        <v>209</v>
      </c>
      <c r="K354" s="26" t="s">
        <v>643</v>
      </c>
      <c r="L354" s="87">
        <v>0</v>
      </c>
      <c r="M354" s="88">
        <v>12454</v>
      </c>
      <c r="N354" s="89">
        <v>12454</v>
      </c>
      <c r="O354" s="90">
        <f t="shared" si="72"/>
        <v>0</v>
      </c>
      <c r="P354" s="27">
        <f t="shared" si="73"/>
        <v>100</v>
      </c>
    </row>
    <row r="355" spans="1:16" s="28" customFormat="1" ht="14.45" customHeight="1" outlineLevel="1">
      <c r="A355" s="57">
        <f t="shared" si="74"/>
        <v>352</v>
      </c>
      <c r="B355" s="23" t="s">
        <v>644</v>
      </c>
      <c r="C355" s="25" t="s">
        <v>508</v>
      </c>
      <c r="D355" s="25" t="s">
        <v>350</v>
      </c>
      <c r="E355" s="25" t="s">
        <v>19</v>
      </c>
      <c r="F355" s="25"/>
      <c r="G355" s="25" t="s">
        <v>413</v>
      </c>
      <c r="H355" s="25" t="s">
        <v>457</v>
      </c>
      <c r="I355" s="25" t="s">
        <v>458</v>
      </c>
      <c r="J355" s="25" t="s">
        <v>205</v>
      </c>
      <c r="K355" s="26" t="s">
        <v>645</v>
      </c>
      <c r="L355" s="87">
        <v>227</v>
      </c>
      <c r="M355" s="88">
        <v>116</v>
      </c>
      <c r="N355" s="89">
        <v>116</v>
      </c>
      <c r="O355" s="90">
        <f t="shared" ref="O355:O379" si="75">N355-M355</f>
        <v>0</v>
      </c>
      <c r="P355" s="27">
        <f t="shared" si="73"/>
        <v>100</v>
      </c>
    </row>
    <row r="356" spans="1:16" s="28" customFormat="1" ht="14.45" customHeight="1" outlineLevel="1">
      <c r="A356" s="57">
        <f t="shared" si="74"/>
        <v>353</v>
      </c>
      <c r="B356" s="23" t="s">
        <v>646</v>
      </c>
      <c r="C356" s="25" t="s">
        <v>508</v>
      </c>
      <c r="D356" s="25" t="s">
        <v>350</v>
      </c>
      <c r="E356" s="25" t="s">
        <v>19</v>
      </c>
      <c r="F356" s="25"/>
      <c r="G356" s="25" t="s">
        <v>413</v>
      </c>
      <c r="H356" s="25" t="s">
        <v>457</v>
      </c>
      <c r="I356" s="25" t="s">
        <v>458</v>
      </c>
      <c r="J356" s="25" t="s">
        <v>209</v>
      </c>
      <c r="K356" s="26" t="s">
        <v>647</v>
      </c>
      <c r="L356" s="87">
        <v>1932</v>
      </c>
      <c r="M356" s="88">
        <v>983</v>
      </c>
      <c r="N356" s="89">
        <v>983</v>
      </c>
      <c r="O356" s="90">
        <f t="shared" si="75"/>
        <v>0</v>
      </c>
      <c r="P356" s="27">
        <f t="shared" si="73"/>
        <v>100</v>
      </c>
    </row>
    <row r="357" spans="1:16" s="28" customFormat="1" ht="14.45" customHeight="1" outlineLevel="1">
      <c r="A357" s="57">
        <f t="shared" si="74"/>
        <v>354</v>
      </c>
      <c r="B357" s="23" t="s">
        <v>648</v>
      </c>
      <c r="C357" s="25" t="s">
        <v>508</v>
      </c>
      <c r="D357" s="25" t="s">
        <v>350</v>
      </c>
      <c r="E357" s="25" t="s">
        <v>19</v>
      </c>
      <c r="F357" s="25"/>
      <c r="G357" s="25" t="s">
        <v>413</v>
      </c>
      <c r="H357" s="25" t="s">
        <v>457</v>
      </c>
      <c r="I357" s="25" t="s">
        <v>458</v>
      </c>
      <c r="J357" s="25" t="s">
        <v>205</v>
      </c>
      <c r="K357" s="26" t="s">
        <v>649</v>
      </c>
      <c r="L357" s="87">
        <v>140</v>
      </c>
      <c r="M357" s="88">
        <v>46</v>
      </c>
      <c r="N357" s="89">
        <v>46</v>
      </c>
      <c r="O357" s="90">
        <f t="shared" si="75"/>
        <v>0</v>
      </c>
      <c r="P357" s="27">
        <f t="shared" si="73"/>
        <v>100</v>
      </c>
    </row>
    <row r="358" spans="1:16" s="28" customFormat="1" ht="14.45" customHeight="1" outlineLevel="1">
      <c r="A358" s="57">
        <f t="shared" si="74"/>
        <v>355</v>
      </c>
      <c r="B358" s="23" t="s">
        <v>650</v>
      </c>
      <c r="C358" s="25" t="s">
        <v>508</v>
      </c>
      <c r="D358" s="25" t="s">
        <v>350</v>
      </c>
      <c r="E358" s="25" t="s">
        <v>19</v>
      </c>
      <c r="F358" s="25"/>
      <c r="G358" s="25" t="s">
        <v>413</v>
      </c>
      <c r="H358" s="25" t="s">
        <v>457</v>
      </c>
      <c r="I358" s="25" t="s">
        <v>458</v>
      </c>
      <c r="J358" s="25" t="s">
        <v>209</v>
      </c>
      <c r="K358" s="26" t="s">
        <v>651</v>
      </c>
      <c r="L358" s="87">
        <v>1183</v>
      </c>
      <c r="M358" s="88">
        <v>393</v>
      </c>
      <c r="N358" s="89">
        <v>393</v>
      </c>
      <c r="O358" s="90">
        <f t="shared" si="75"/>
        <v>0</v>
      </c>
      <c r="P358" s="27">
        <f t="shared" si="73"/>
        <v>100</v>
      </c>
    </row>
    <row r="359" spans="1:16" s="28" customFormat="1" ht="14.45" customHeight="1" outlineLevel="1">
      <c r="A359" s="57">
        <f t="shared" si="74"/>
        <v>356</v>
      </c>
      <c r="B359" s="23" t="s">
        <v>652</v>
      </c>
      <c r="C359" s="25" t="s">
        <v>508</v>
      </c>
      <c r="D359" s="25" t="s">
        <v>350</v>
      </c>
      <c r="E359" s="25" t="s">
        <v>19</v>
      </c>
      <c r="F359" s="25"/>
      <c r="G359" s="25" t="s">
        <v>413</v>
      </c>
      <c r="H359" s="25" t="s">
        <v>457</v>
      </c>
      <c r="I359" s="25" t="s">
        <v>458</v>
      </c>
      <c r="J359" s="25" t="s">
        <v>205</v>
      </c>
      <c r="K359" s="26" t="s">
        <v>653</v>
      </c>
      <c r="L359" s="87">
        <v>6052</v>
      </c>
      <c r="M359" s="88">
        <v>1031</v>
      </c>
      <c r="N359" s="89">
        <v>1031</v>
      </c>
      <c r="O359" s="90">
        <f t="shared" si="75"/>
        <v>0</v>
      </c>
      <c r="P359" s="27">
        <f t="shared" ref="P359:P422" si="76">N359/M359*100</f>
        <v>100</v>
      </c>
    </row>
    <row r="360" spans="1:16" s="28" customFormat="1" ht="14.45" customHeight="1" outlineLevel="1">
      <c r="A360" s="57">
        <f t="shared" si="74"/>
        <v>357</v>
      </c>
      <c r="B360" s="23" t="s">
        <v>654</v>
      </c>
      <c r="C360" s="25" t="s">
        <v>508</v>
      </c>
      <c r="D360" s="25" t="s">
        <v>350</v>
      </c>
      <c r="E360" s="25" t="s">
        <v>19</v>
      </c>
      <c r="F360" s="25"/>
      <c r="G360" s="25" t="s">
        <v>413</v>
      </c>
      <c r="H360" s="25" t="s">
        <v>457</v>
      </c>
      <c r="I360" s="25" t="s">
        <v>458</v>
      </c>
      <c r="J360" s="25" t="s">
        <v>209</v>
      </c>
      <c r="K360" s="26" t="s">
        <v>655</v>
      </c>
      <c r="L360" s="87">
        <v>51432</v>
      </c>
      <c r="M360" s="88">
        <v>8766</v>
      </c>
      <c r="N360" s="89">
        <v>8766</v>
      </c>
      <c r="O360" s="90">
        <f t="shared" si="75"/>
        <v>0</v>
      </c>
      <c r="P360" s="27">
        <f t="shared" si="76"/>
        <v>100</v>
      </c>
    </row>
    <row r="361" spans="1:16" s="28" customFormat="1" ht="14.45" customHeight="1" outlineLevel="1">
      <c r="A361" s="57">
        <f t="shared" si="74"/>
        <v>358</v>
      </c>
      <c r="B361" s="23" t="s">
        <v>656</v>
      </c>
      <c r="C361" s="25" t="s">
        <v>508</v>
      </c>
      <c r="D361" s="25" t="s">
        <v>350</v>
      </c>
      <c r="E361" s="25" t="s">
        <v>19</v>
      </c>
      <c r="F361" s="25"/>
      <c r="G361" s="25" t="s">
        <v>413</v>
      </c>
      <c r="H361" s="25" t="s">
        <v>457</v>
      </c>
      <c r="I361" s="25" t="s">
        <v>458</v>
      </c>
      <c r="J361" s="25" t="s">
        <v>205</v>
      </c>
      <c r="K361" s="26" t="s">
        <v>657</v>
      </c>
      <c r="L361" s="87">
        <v>0</v>
      </c>
      <c r="M361" s="88">
        <v>144</v>
      </c>
      <c r="N361" s="89">
        <v>144</v>
      </c>
      <c r="O361" s="90">
        <f t="shared" si="75"/>
        <v>0</v>
      </c>
      <c r="P361" s="27">
        <f t="shared" si="76"/>
        <v>100</v>
      </c>
    </row>
    <row r="362" spans="1:16" s="28" customFormat="1" ht="14.45" customHeight="1" outlineLevel="1">
      <c r="A362" s="57">
        <f t="shared" si="74"/>
        <v>359</v>
      </c>
      <c r="B362" s="23" t="s">
        <v>658</v>
      </c>
      <c r="C362" s="25" t="s">
        <v>508</v>
      </c>
      <c r="D362" s="25" t="s">
        <v>350</v>
      </c>
      <c r="E362" s="25" t="s">
        <v>19</v>
      </c>
      <c r="F362" s="25"/>
      <c r="G362" s="25" t="s">
        <v>413</v>
      </c>
      <c r="H362" s="25" t="s">
        <v>457</v>
      </c>
      <c r="I362" s="25" t="s">
        <v>458</v>
      </c>
      <c r="J362" s="25" t="s">
        <v>209</v>
      </c>
      <c r="K362" s="26" t="s">
        <v>659</v>
      </c>
      <c r="L362" s="87">
        <v>0</v>
      </c>
      <c r="M362" s="88">
        <v>1227</v>
      </c>
      <c r="N362" s="89">
        <v>1227</v>
      </c>
      <c r="O362" s="90">
        <f t="shared" si="75"/>
        <v>0</v>
      </c>
      <c r="P362" s="27">
        <f t="shared" si="76"/>
        <v>100</v>
      </c>
    </row>
    <row r="363" spans="1:16" s="28" customFormat="1" ht="14.45" customHeight="1" outlineLevel="1">
      <c r="A363" s="57">
        <f t="shared" si="74"/>
        <v>360</v>
      </c>
      <c r="B363" s="23" t="s">
        <v>660</v>
      </c>
      <c r="C363" s="25" t="s">
        <v>508</v>
      </c>
      <c r="D363" s="25" t="s">
        <v>350</v>
      </c>
      <c r="E363" s="25" t="s">
        <v>19</v>
      </c>
      <c r="F363" s="25"/>
      <c r="G363" s="25" t="s">
        <v>413</v>
      </c>
      <c r="H363" s="25" t="s">
        <v>457</v>
      </c>
      <c r="I363" s="25" t="s">
        <v>458</v>
      </c>
      <c r="J363" s="25" t="s">
        <v>205</v>
      </c>
      <c r="K363" s="26" t="s">
        <v>661</v>
      </c>
      <c r="L363" s="87">
        <v>0</v>
      </c>
      <c r="M363" s="88">
        <v>1141</v>
      </c>
      <c r="N363" s="89">
        <v>1141</v>
      </c>
      <c r="O363" s="90">
        <f t="shared" si="75"/>
        <v>0</v>
      </c>
      <c r="P363" s="27">
        <f t="shared" si="76"/>
        <v>100</v>
      </c>
    </row>
    <row r="364" spans="1:16" s="28" customFormat="1" ht="14.45" customHeight="1" outlineLevel="1">
      <c r="A364" s="57">
        <f t="shared" si="74"/>
        <v>361</v>
      </c>
      <c r="B364" s="23" t="s">
        <v>662</v>
      </c>
      <c r="C364" s="25" t="s">
        <v>508</v>
      </c>
      <c r="D364" s="25" t="s">
        <v>350</v>
      </c>
      <c r="E364" s="25" t="s">
        <v>19</v>
      </c>
      <c r="F364" s="25"/>
      <c r="G364" s="25" t="s">
        <v>413</v>
      </c>
      <c r="H364" s="25" t="s">
        <v>457</v>
      </c>
      <c r="I364" s="25" t="s">
        <v>458</v>
      </c>
      <c r="J364" s="25" t="s">
        <v>209</v>
      </c>
      <c r="K364" s="26" t="s">
        <v>663</v>
      </c>
      <c r="L364" s="87">
        <v>0</v>
      </c>
      <c r="M364" s="88">
        <v>9695</v>
      </c>
      <c r="N364" s="89">
        <v>9695</v>
      </c>
      <c r="O364" s="90">
        <f t="shared" si="75"/>
        <v>0</v>
      </c>
      <c r="P364" s="27">
        <f t="shared" si="76"/>
        <v>100</v>
      </c>
    </row>
    <row r="365" spans="1:16" s="28" customFormat="1" ht="14.45" customHeight="1" outlineLevel="1">
      <c r="A365" s="57">
        <f t="shared" si="74"/>
        <v>362</v>
      </c>
      <c r="B365" s="23" t="s">
        <v>664</v>
      </c>
      <c r="C365" s="25" t="s">
        <v>508</v>
      </c>
      <c r="D365" s="25" t="s">
        <v>350</v>
      </c>
      <c r="E365" s="25" t="s">
        <v>19</v>
      </c>
      <c r="F365" s="25"/>
      <c r="G365" s="25" t="s">
        <v>413</v>
      </c>
      <c r="H365" s="25" t="s">
        <v>457</v>
      </c>
      <c r="I365" s="25" t="s">
        <v>458</v>
      </c>
      <c r="J365" s="25" t="s">
        <v>205</v>
      </c>
      <c r="K365" s="26" t="s">
        <v>665</v>
      </c>
      <c r="L365" s="87">
        <v>0</v>
      </c>
      <c r="M365" s="88">
        <v>137</v>
      </c>
      <c r="N365" s="89">
        <v>137</v>
      </c>
      <c r="O365" s="90">
        <f t="shared" si="75"/>
        <v>0</v>
      </c>
      <c r="P365" s="27">
        <f t="shared" si="76"/>
        <v>100</v>
      </c>
    </row>
    <row r="366" spans="1:16" s="28" customFormat="1" ht="14.45" customHeight="1" outlineLevel="1">
      <c r="A366" s="57">
        <f t="shared" si="74"/>
        <v>363</v>
      </c>
      <c r="B366" s="23" t="s">
        <v>666</v>
      </c>
      <c r="C366" s="25" t="s">
        <v>508</v>
      </c>
      <c r="D366" s="25" t="s">
        <v>350</v>
      </c>
      <c r="E366" s="25" t="s">
        <v>19</v>
      </c>
      <c r="F366" s="25"/>
      <c r="G366" s="25" t="s">
        <v>413</v>
      </c>
      <c r="H366" s="25" t="s">
        <v>457</v>
      </c>
      <c r="I366" s="25" t="s">
        <v>458</v>
      </c>
      <c r="J366" s="25" t="s">
        <v>209</v>
      </c>
      <c r="K366" s="26" t="s">
        <v>667</v>
      </c>
      <c r="L366" s="87">
        <v>0</v>
      </c>
      <c r="M366" s="88">
        <v>1163</v>
      </c>
      <c r="N366" s="89">
        <v>1163</v>
      </c>
      <c r="O366" s="90">
        <f t="shared" si="75"/>
        <v>0</v>
      </c>
      <c r="P366" s="27">
        <f t="shared" si="76"/>
        <v>100</v>
      </c>
    </row>
    <row r="367" spans="1:16" s="28" customFormat="1" ht="14.45" customHeight="1" outlineLevel="1">
      <c r="A367" s="57">
        <f t="shared" si="74"/>
        <v>364</v>
      </c>
      <c r="B367" s="23" t="s">
        <v>668</v>
      </c>
      <c r="C367" s="25" t="s">
        <v>508</v>
      </c>
      <c r="D367" s="25" t="s">
        <v>164</v>
      </c>
      <c r="E367" s="25" t="s">
        <v>19</v>
      </c>
      <c r="F367" s="25"/>
      <c r="G367" s="25" t="s">
        <v>413</v>
      </c>
      <c r="H367" s="25" t="s">
        <v>669</v>
      </c>
      <c r="I367" s="25" t="s">
        <v>670</v>
      </c>
      <c r="J367" s="25" t="s">
        <v>209</v>
      </c>
      <c r="K367" s="26" t="s">
        <v>671</v>
      </c>
      <c r="L367" s="87">
        <v>0</v>
      </c>
      <c r="M367" s="88">
        <v>72</v>
      </c>
      <c r="N367" s="89">
        <v>72</v>
      </c>
      <c r="O367" s="90">
        <f t="shared" si="75"/>
        <v>0</v>
      </c>
      <c r="P367" s="27">
        <f t="shared" si="76"/>
        <v>100</v>
      </c>
    </row>
    <row r="368" spans="1:16" s="28" customFormat="1" ht="14.45" customHeight="1" outlineLevel="1">
      <c r="A368" s="57">
        <f t="shared" si="74"/>
        <v>365</v>
      </c>
      <c r="B368" s="23" t="s">
        <v>672</v>
      </c>
      <c r="C368" s="25" t="s">
        <v>673</v>
      </c>
      <c r="D368" s="25" t="s">
        <v>350</v>
      </c>
      <c r="E368" s="25" t="s">
        <v>19</v>
      </c>
      <c r="F368" s="25"/>
      <c r="G368" s="25" t="s">
        <v>674</v>
      </c>
      <c r="H368" s="25"/>
      <c r="I368" s="25" t="s">
        <v>444</v>
      </c>
      <c r="J368" s="25" t="s">
        <v>209</v>
      </c>
      <c r="K368" s="26" t="s">
        <v>675</v>
      </c>
      <c r="L368" s="87">
        <v>0</v>
      </c>
      <c r="M368" s="88">
        <v>296</v>
      </c>
      <c r="N368" s="89">
        <v>296</v>
      </c>
      <c r="O368" s="90">
        <f t="shared" si="75"/>
        <v>0</v>
      </c>
      <c r="P368" s="27">
        <f t="shared" si="76"/>
        <v>100</v>
      </c>
    </row>
    <row r="369" spans="1:16" s="28" customFormat="1" ht="14.45" customHeight="1" outlineLevel="1">
      <c r="A369" s="57">
        <f t="shared" si="74"/>
        <v>366</v>
      </c>
      <c r="B369" s="23" t="s">
        <v>676</v>
      </c>
      <c r="C369" s="25" t="s">
        <v>677</v>
      </c>
      <c r="D369" s="25" t="s">
        <v>75</v>
      </c>
      <c r="E369" s="25" t="s">
        <v>19</v>
      </c>
      <c r="F369" s="25"/>
      <c r="G369" s="25" t="s">
        <v>678</v>
      </c>
      <c r="H369" s="25"/>
      <c r="I369" s="25" t="s">
        <v>444</v>
      </c>
      <c r="J369" s="25" t="s">
        <v>209</v>
      </c>
      <c r="K369" s="26" t="s">
        <v>679</v>
      </c>
      <c r="L369" s="87">
        <v>85</v>
      </c>
      <c r="M369" s="88">
        <v>311</v>
      </c>
      <c r="N369" s="89">
        <v>311</v>
      </c>
      <c r="O369" s="90">
        <f t="shared" si="75"/>
        <v>0</v>
      </c>
      <c r="P369" s="27">
        <f t="shared" si="76"/>
        <v>100</v>
      </c>
    </row>
    <row r="370" spans="1:16" s="28" customFormat="1" ht="14.45" customHeight="1" outlineLevel="1">
      <c r="A370" s="57">
        <f t="shared" si="74"/>
        <v>367</v>
      </c>
      <c r="B370" s="98" t="s">
        <v>776</v>
      </c>
      <c r="C370" s="99" t="s">
        <v>777</v>
      </c>
      <c r="D370" s="99" t="s">
        <v>75</v>
      </c>
      <c r="E370" s="99" t="s">
        <v>19</v>
      </c>
      <c r="F370" s="99"/>
      <c r="G370" s="99" t="s">
        <v>678</v>
      </c>
      <c r="H370" s="99"/>
      <c r="I370" s="99" t="s">
        <v>444</v>
      </c>
      <c r="J370" s="99" t="s">
        <v>209</v>
      </c>
      <c r="K370" s="100" t="s">
        <v>778</v>
      </c>
      <c r="L370" s="87">
        <v>520</v>
      </c>
      <c r="M370" s="88">
        <v>0</v>
      </c>
      <c r="N370" s="89">
        <v>0</v>
      </c>
      <c r="O370" s="90">
        <f t="shared" si="75"/>
        <v>0</v>
      </c>
      <c r="P370" s="53" t="s">
        <v>759</v>
      </c>
    </row>
    <row r="371" spans="1:16" s="28" customFormat="1" ht="14.45" customHeight="1" outlineLevel="1">
      <c r="A371" s="57">
        <f t="shared" si="74"/>
        <v>368</v>
      </c>
      <c r="B371" s="23" t="s">
        <v>680</v>
      </c>
      <c r="C371" s="25" t="s">
        <v>677</v>
      </c>
      <c r="D371" s="25" t="s">
        <v>75</v>
      </c>
      <c r="E371" s="25" t="s">
        <v>19</v>
      </c>
      <c r="F371" s="25"/>
      <c r="G371" s="25" t="s">
        <v>678</v>
      </c>
      <c r="H371" s="25"/>
      <c r="I371" s="25" t="s">
        <v>444</v>
      </c>
      <c r="J371" s="25" t="s">
        <v>209</v>
      </c>
      <c r="K371" s="26" t="s">
        <v>681</v>
      </c>
      <c r="L371" s="87">
        <v>700</v>
      </c>
      <c r="M371" s="88">
        <v>4398</v>
      </c>
      <c r="N371" s="89">
        <v>4398</v>
      </c>
      <c r="O371" s="90">
        <f t="shared" si="75"/>
        <v>0</v>
      </c>
      <c r="P371" s="27">
        <f t="shared" si="76"/>
        <v>100</v>
      </c>
    </row>
    <row r="372" spans="1:16" s="28" customFormat="1" ht="28.5" outlineLevel="1">
      <c r="A372" s="57">
        <f t="shared" si="74"/>
        <v>369</v>
      </c>
      <c r="B372" s="23" t="s">
        <v>682</v>
      </c>
      <c r="C372" s="25" t="s">
        <v>683</v>
      </c>
      <c r="D372" s="25" t="s">
        <v>164</v>
      </c>
      <c r="E372" s="25" t="s">
        <v>19</v>
      </c>
      <c r="F372" s="25"/>
      <c r="G372" s="25" t="s">
        <v>678</v>
      </c>
      <c r="H372" s="25"/>
      <c r="I372" s="25" t="s">
        <v>444</v>
      </c>
      <c r="J372" s="25" t="s">
        <v>209</v>
      </c>
      <c r="K372" s="26" t="s">
        <v>684</v>
      </c>
      <c r="L372" s="87">
        <v>510</v>
      </c>
      <c r="M372" s="88">
        <v>3210</v>
      </c>
      <c r="N372" s="89">
        <v>3210</v>
      </c>
      <c r="O372" s="90">
        <f t="shared" si="75"/>
        <v>0</v>
      </c>
      <c r="P372" s="27">
        <f t="shared" si="76"/>
        <v>100</v>
      </c>
    </row>
    <row r="373" spans="1:16" s="28" customFormat="1" ht="28.5" outlineLevel="1">
      <c r="A373" s="57">
        <f t="shared" si="74"/>
        <v>370</v>
      </c>
      <c r="B373" s="23" t="s">
        <v>763</v>
      </c>
      <c r="C373" s="25" t="s">
        <v>683</v>
      </c>
      <c r="D373" s="25" t="s">
        <v>164</v>
      </c>
      <c r="E373" s="25"/>
      <c r="F373" s="25"/>
      <c r="G373" s="25" t="s">
        <v>678</v>
      </c>
      <c r="H373" s="25"/>
      <c r="I373" s="25" t="s">
        <v>444</v>
      </c>
      <c r="J373" s="25" t="s">
        <v>209</v>
      </c>
      <c r="K373" s="26" t="s">
        <v>685</v>
      </c>
      <c r="L373" s="87">
        <v>0</v>
      </c>
      <c r="M373" s="88">
        <v>373</v>
      </c>
      <c r="N373" s="89">
        <v>373</v>
      </c>
      <c r="O373" s="90">
        <f t="shared" si="75"/>
        <v>0</v>
      </c>
      <c r="P373" s="27">
        <f t="shared" si="76"/>
        <v>100</v>
      </c>
    </row>
    <row r="374" spans="1:16" s="28" customFormat="1" ht="14.45" customHeight="1" outlineLevel="1">
      <c r="A374" s="57">
        <f t="shared" si="74"/>
        <v>371</v>
      </c>
      <c r="B374" s="23" t="s">
        <v>686</v>
      </c>
      <c r="C374" s="25" t="s">
        <v>687</v>
      </c>
      <c r="D374" s="25" t="s">
        <v>633</v>
      </c>
      <c r="E374" s="25" t="s">
        <v>19</v>
      </c>
      <c r="F374" s="25"/>
      <c r="G374" s="25" t="s">
        <v>678</v>
      </c>
      <c r="H374" s="25"/>
      <c r="I374" s="25" t="s">
        <v>444</v>
      </c>
      <c r="J374" s="25" t="s">
        <v>209</v>
      </c>
      <c r="K374" s="26" t="s">
        <v>688</v>
      </c>
      <c r="L374" s="87">
        <v>570</v>
      </c>
      <c r="M374" s="88">
        <v>680</v>
      </c>
      <c r="N374" s="89">
        <v>680</v>
      </c>
      <c r="O374" s="90">
        <f t="shared" si="75"/>
        <v>0</v>
      </c>
      <c r="P374" s="27">
        <f t="shared" si="76"/>
        <v>100</v>
      </c>
    </row>
    <row r="375" spans="1:16" s="28" customFormat="1" ht="14.45" customHeight="1" outlineLevel="1">
      <c r="A375" s="57">
        <f t="shared" si="74"/>
        <v>372</v>
      </c>
      <c r="B375" s="23" t="s">
        <v>689</v>
      </c>
      <c r="C375" s="25" t="s">
        <v>677</v>
      </c>
      <c r="D375" s="25" t="s">
        <v>350</v>
      </c>
      <c r="E375" s="25" t="s">
        <v>19</v>
      </c>
      <c r="F375" s="25"/>
      <c r="G375" s="25" t="s">
        <v>678</v>
      </c>
      <c r="H375" s="25"/>
      <c r="I375" s="25" t="s">
        <v>444</v>
      </c>
      <c r="J375" s="25" t="s">
        <v>209</v>
      </c>
      <c r="K375" s="26" t="s">
        <v>690</v>
      </c>
      <c r="L375" s="87">
        <v>5283</v>
      </c>
      <c r="M375" s="88">
        <v>2336</v>
      </c>
      <c r="N375" s="89">
        <v>2336</v>
      </c>
      <c r="O375" s="90">
        <f t="shared" si="75"/>
        <v>0</v>
      </c>
      <c r="P375" s="27">
        <f t="shared" si="76"/>
        <v>100</v>
      </c>
    </row>
    <row r="376" spans="1:16" s="28" customFormat="1" ht="14.45" customHeight="1" outlineLevel="1">
      <c r="A376" s="57">
        <f t="shared" si="74"/>
        <v>373</v>
      </c>
      <c r="B376" s="23" t="s">
        <v>691</v>
      </c>
      <c r="C376" s="25" t="s">
        <v>139</v>
      </c>
      <c r="D376" s="25" t="s">
        <v>350</v>
      </c>
      <c r="E376" s="25" t="s">
        <v>19</v>
      </c>
      <c r="F376" s="25"/>
      <c r="G376" s="25" t="s">
        <v>678</v>
      </c>
      <c r="H376" s="25" t="s">
        <v>692</v>
      </c>
      <c r="I376" s="25" t="s">
        <v>693</v>
      </c>
      <c r="J376" s="25" t="s">
        <v>209</v>
      </c>
      <c r="K376" s="26" t="s">
        <v>694</v>
      </c>
      <c r="L376" s="87">
        <v>1020</v>
      </c>
      <c r="M376" s="88">
        <v>843</v>
      </c>
      <c r="N376" s="89">
        <v>843</v>
      </c>
      <c r="O376" s="90">
        <f t="shared" si="75"/>
        <v>0</v>
      </c>
      <c r="P376" s="27">
        <f t="shared" si="76"/>
        <v>100</v>
      </c>
    </row>
    <row r="377" spans="1:16" s="28" customFormat="1" ht="14.45" customHeight="1" outlineLevel="1">
      <c r="A377" s="57">
        <f t="shared" si="74"/>
        <v>374</v>
      </c>
      <c r="B377" s="23" t="s">
        <v>695</v>
      </c>
      <c r="C377" s="25" t="s">
        <v>696</v>
      </c>
      <c r="D377" s="25" t="s">
        <v>350</v>
      </c>
      <c r="E377" s="25" t="s">
        <v>19</v>
      </c>
      <c r="F377" s="25"/>
      <c r="G377" s="25" t="s">
        <v>678</v>
      </c>
      <c r="H377" s="25"/>
      <c r="I377" s="25" t="s">
        <v>693</v>
      </c>
      <c r="J377" s="25" t="s">
        <v>209</v>
      </c>
      <c r="K377" s="26" t="s">
        <v>697</v>
      </c>
      <c r="L377" s="87">
        <v>2500</v>
      </c>
      <c r="M377" s="88">
        <v>1902</v>
      </c>
      <c r="N377" s="89">
        <v>1902</v>
      </c>
      <c r="O377" s="90">
        <f t="shared" si="75"/>
        <v>0</v>
      </c>
      <c r="P377" s="27">
        <f t="shared" si="76"/>
        <v>100</v>
      </c>
    </row>
    <row r="378" spans="1:16" s="28" customFormat="1" ht="14.45" customHeight="1" outlineLevel="1">
      <c r="A378" s="57">
        <f t="shared" si="74"/>
        <v>375</v>
      </c>
      <c r="B378" s="23" t="s">
        <v>698</v>
      </c>
      <c r="C378" s="25" t="s">
        <v>699</v>
      </c>
      <c r="D378" s="25" t="s">
        <v>350</v>
      </c>
      <c r="E378" s="25" t="s">
        <v>19</v>
      </c>
      <c r="F378" s="25"/>
      <c r="G378" s="25" t="s">
        <v>678</v>
      </c>
      <c r="H378" s="25"/>
      <c r="I378" s="25" t="s">
        <v>700</v>
      </c>
      <c r="J378" s="25" t="s">
        <v>209</v>
      </c>
      <c r="K378" s="26" t="s">
        <v>701</v>
      </c>
      <c r="L378" s="87">
        <v>557</v>
      </c>
      <c r="M378" s="88">
        <v>763</v>
      </c>
      <c r="N378" s="89">
        <v>391</v>
      </c>
      <c r="O378" s="90">
        <f t="shared" si="75"/>
        <v>-372</v>
      </c>
      <c r="P378" s="27">
        <f t="shared" si="76"/>
        <v>51.245085190039319</v>
      </c>
    </row>
    <row r="379" spans="1:16" s="28" customFormat="1" ht="14.45" customHeight="1" outlineLevel="1">
      <c r="A379" s="57">
        <f t="shared" si="74"/>
        <v>376</v>
      </c>
      <c r="B379" s="23" t="s">
        <v>702</v>
      </c>
      <c r="C379" s="25" t="s">
        <v>703</v>
      </c>
      <c r="D379" s="25" t="s">
        <v>350</v>
      </c>
      <c r="E379" s="25" t="s">
        <v>19</v>
      </c>
      <c r="F379" s="25"/>
      <c r="G379" s="25" t="s">
        <v>678</v>
      </c>
      <c r="H379" s="25"/>
      <c r="I379" s="25" t="s">
        <v>700</v>
      </c>
      <c r="J379" s="25" t="s">
        <v>209</v>
      </c>
      <c r="K379" s="26" t="s">
        <v>704</v>
      </c>
      <c r="L379" s="87">
        <v>0</v>
      </c>
      <c r="M379" s="88">
        <v>201</v>
      </c>
      <c r="N379" s="89">
        <v>201</v>
      </c>
      <c r="O379" s="90">
        <f t="shared" si="75"/>
        <v>0</v>
      </c>
      <c r="P379" s="27">
        <f t="shared" si="76"/>
        <v>100</v>
      </c>
    </row>
    <row r="380" spans="1:16" s="28" customFormat="1" ht="14.45" customHeight="1">
      <c r="A380" s="65">
        <f t="shared" si="74"/>
        <v>377</v>
      </c>
      <c r="B380" s="43" t="s">
        <v>705</v>
      </c>
      <c r="C380" s="44"/>
      <c r="D380" s="44"/>
      <c r="E380" s="44"/>
      <c r="F380" s="44"/>
      <c r="G380" s="44"/>
      <c r="H380" s="44"/>
      <c r="I380" s="44"/>
      <c r="J380" s="44"/>
      <c r="K380" s="45"/>
      <c r="L380" s="93">
        <f>L381+L392</f>
        <v>347735</v>
      </c>
      <c r="M380" s="93">
        <f t="shared" ref="M380:O380" si="77">M381+M392</f>
        <v>456342</v>
      </c>
      <c r="N380" s="93">
        <f t="shared" si="77"/>
        <v>446964</v>
      </c>
      <c r="O380" s="94">
        <f t="shared" si="77"/>
        <v>-9378</v>
      </c>
      <c r="P380" s="46">
        <f t="shared" si="76"/>
        <v>97.944962330883413</v>
      </c>
    </row>
    <row r="381" spans="1:16" s="28" customFormat="1" ht="14.45" customHeight="1">
      <c r="A381" s="58">
        <f t="shared" si="74"/>
        <v>378</v>
      </c>
      <c r="B381" s="29" t="s">
        <v>706</v>
      </c>
      <c r="C381" s="30"/>
      <c r="D381" s="30"/>
      <c r="E381" s="30"/>
      <c r="F381" s="30"/>
      <c r="G381" s="30"/>
      <c r="H381" s="30"/>
      <c r="I381" s="30"/>
      <c r="J381" s="30"/>
      <c r="K381" s="29"/>
      <c r="L381" s="91">
        <f>SUM(L382:L391)</f>
        <v>3000</v>
      </c>
      <c r="M381" s="91">
        <f t="shared" ref="M381:O381" si="78">SUM(M382:M391)</f>
        <v>38221</v>
      </c>
      <c r="N381" s="91">
        <f t="shared" si="78"/>
        <v>38221</v>
      </c>
      <c r="O381" s="92">
        <f t="shared" si="78"/>
        <v>0</v>
      </c>
      <c r="P381" s="31">
        <f t="shared" si="76"/>
        <v>100</v>
      </c>
    </row>
    <row r="382" spans="1:16" s="28" customFormat="1" ht="14.45" customHeight="1" outlineLevel="1">
      <c r="A382" s="57">
        <f t="shared" si="74"/>
        <v>379</v>
      </c>
      <c r="B382" s="23" t="s">
        <v>707</v>
      </c>
      <c r="C382" s="25" t="s">
        <v>256</v>
      </c>
      <c r="D382" s="25" t="s">
        <v>47</v>
      </c>
      <c r="E382" s="25" t="s">
        <v>19</v>
      </c>
      <c r="F382" s="25"/>
      <c r="G382" s="25" t="s">
        <v>708</v>
      </c>
      <c r="H382" s="25" t="s">
        <v>709</v>
      </c>
      <c r="I382" s="25" t="s">
        <v>434</v>
      </c>
      <c r="J382" s="25" t="s">
        <v>205</v>
      </c>
      <c r="K382" s="26"/>
      <c r="L382" s="87">
        <v>0</v>
      </c>
      <c r="M382" s="88">
        <v>205</v>
      </c>
      <c r="N382" s="89">
        <v>205</v>
      </c>
      <c r="O382" s="90">
        <f t="shared" ref="O382:O391" si="79">N382-M382</f>
        <v>0</v>
      </c>
      <c r="P382" s="27">
        <f t="shared" si="76"/>
        <v>100</v>
      </c>
    </row>
    <row r="383" spans="1:16" s="28" customFormat="1" ht="14.45" customHeight="1" outlineLevel="1">
      <c r="A383" s="57">
        <f t="shared" si="74"/>
        <v>380</v>
      </c>
      <c r="B383" s="23" t="s">
        <v>710</v>
      </c>
      <c r="C383" s="25" t="s">
        <v>256</v>
      </c>
      <c r="D383" s="25" t="s">
        <v>47</v>
      </c>
      <c r="E383" s="25" t="s">
        <v>19</v>
      </c>
      <c r="F383" s="25"/>
      <c r="G383" s="25" t="s">
        <v>708</v>
      </c>
      <c r="H383" s="25" t="s">
        <v>711</v>
      </c>
      <c r="I383" s="25" t="s">
        <v>434</v>
      </c>
      <c r="J383" s="25" t="s">
        <v>209</v>
      </c>
      <c r="K383" s="26"/>
      <c r="L383" s="87">
        <v>0</v>
      </c>
      <c r="M383" s="88">
        <v>3479</v>
      </c>
      <c r="N383" s="89">
        <v>3479</v>
      </c>
      <c r="O383" s="90">
        <f t="shared" si="79"/>
        <v>0</v>
      </c>
      <c r="P383" s="27">
        <f t="shared" si="76"/>
        <v>100</v>
      </c>
    </row>
    <row r="384" spans="1:16" s="28" customFormat="1" ht="14.25" outlineLevel="1">
      <c r="A384" s="57">
        <f t="shared" si="74"/>
        <v>381</v>
      </c>
      <c r="B384" s="23" t="s">
        <v>712</v>
      </c>
      <c r="C384" s="25" t="s">
        <v>256</v>
      </c>
      <c r="D384" s="25" t="s">
        <v>49</v>
      </c>
      <c r="E384" s="25" t="s">
        <v>379</v>
      </c>
      <c r="F384" s="25"/>
      <c r="G384" s="25" t="s">
        <v>708</v>
      </c>
      <c r="H384" s="25" t="s">
        <v>709</v>
      </c>
      <c r="I384" s="25" t="s">
        <v>438</v>
      </c>
      <c r="J384" s="25" t="s">
        <v>205</v>
      </c>
      <c r="K384" s="26"/>
      <c r="L384" s="87">
        <v>0</v>
      </c>
      <c r="M384" s="88">
        <v>59</v>
      </c>
      <c r="N384" s="89">
        <v>59</v>
      </c>
      <c r="O384" s="90">
        <f t="shared" si="79"/>
        <v>0</v>
      </c>
      <c r="P384" s="27">
        <f t="shared" si="76"/>
        <v>100</v>
      </c>
    </row>
    <row r="385" spans="1:16" s="28" customFormat="1" ht="14.25" outlineLevel="1">
      <c r="A385" s="57">
        <f t="shared" si="74"/>
        <v>382</v>
      </c>
      <c r="B385" s="23" t="s">
        <v>713</v>
      </c>
      <c r="C385" s="25" t="s">
        <v>256</v>
      </c>
      <c r="D385" s="25" t="s">
        <v>49</v>
      </c>
      <c r="E385" s="25" t="s">
        <v>379</v>
      </c>
      <c r="F385" s="25"/>
      <c r="G385" s="25" t="s">
        <v>708</v>
      </c>
      <c r="H385" s="25" t="s">
        <v>711</v>
      </c>
      <c r="I385" s="25" t="s">
        <v>438</v>
      </c>
      <c r="J385" s="25" t="s">
        <v>209</v>
      </c>
      <c r="K385" s="26"/>
      <c r="L385" s="87">
        <v>0</v>
      </c>
      <c r="M385" s="88">
        <v>1014</v>
      </c>
      <c r="N385" s="89">
        <v>1014</v>
      </c>
      <c r="O385" s="90">
        <f t="shared" si="79"/>
        <v>0</v>
      </c>
      <c r="P385" s="27">
        <f t="shared" si="76"/>
        <v>100</v>
      </c>
    </row>
    <row r="386" spans="1:16" s="28" customFormat="1" ht="14.45" customHeight="1" outlineLevel="1">
      <c r="A386" s="57">
        <f t="shared" si="74"/>
        <v>383</v>
      </c>
      <c r="B386" s="23" t="s">
        <v>714</v>
      </c>
      <c r="C386" s="25" t="s">
        <v>256</v>
      </c>
      <c r="D386" s="25" t="s">
        <v>715</v>
      </c>
      <c r="E386" s="25" t="s">
        <v>19</v>
      </c>
      <c r="F386" s="25"/>
      <c r="G386" s="25" t="s">
        <v>708</v>
      </c>
      <c r="H386" s="25" t="s">
        <v>716</v>
      </c>
      <c r="I386" s="25" t="s">
        <v>19</v>
      </c>
      <c r="J386" s="25" t="s">
        <v>19</v>
      </c>
      <c r="K386" s="26"/>
      <c r="L386" s="87">
        <v>3000</v>
      </c>
      <c r="M386" s="88">
        <v>29175</v>
      </c>
      <c r="N386" s="89">
        <v>29175</v>
      </c>
      <c r="O386" s="90">
        <f t="shared" si="79"/>
        <v>0</v>
      </c>
      <c r="P386" s="27">
        <f t="shared" si="76"/>
        <v>100</v>
      </c>
    </row>
    <row r="387" spans="1:16" s="28" customFormat="1" ht="14.45" customHeight="1" outlineLevel="1">
      <c r="A387" s="57">
        <f t="shared" si="74"/>
        <v>384</v>
      </c>
      <c r="B387" s="23" t="s">
        <v>717</v>
      </c>
      <c r="C387" s="25" t="s">
        <v>256</v>
      </c>
      <c r="D387" s="25" t="s">
        <v>47</v>
      </c>
      <c r="E387" s="25" t="s">
        <v>19</v>
      </c>
      <c r="F387" s="25"/>
      <c r="G387" s="25" t="s">
        <v>708</v>
      </c>
      <c r="H387" s="25" t="s">
        <v>718</v>
      </c>
      <c r="I387" s="25" t="s">
        <v>19</v>
      </c>
      <c r="J387" s="25" t="s">
        <v>19</v>
      </c>
      <c r="K387" s="26"/>
      <c r="L387" s="87">
        <v>0</v>
      </c>
      <c r="M387" s="88">
        <v>3127</v>
      </c>
      <c r="N387" s="89">
        <v>3127</v>
      </c>
      <c r="O387" s="90">
        <f t="shared" si="79"/>
        <v>0</v>
      </c>
      <c r="P387" s="27">
        <f t="shared" si="76"/>
        <v>100</v>
      </c>
    </row>
    <row r="388" spans="1:16" s="28" customFormat="1" ht="14.45" customHeight="1" outlineLevel="1">
      <c r="A388" s="57">
        <f t="shared" si="74"/>
        <v>385</v>
      </c>
      <c r="B388" s="23" t="s">
        <v>448</v>
      </c>
      <c r="C388" s="25" t="s">
        <v>256</v>
      </c>
      <c r="D388" s="25" t="s">
        <v>47</v>
      </c>
      <c r="E388" s="25" t="s">
        <v>19</v>
      </c>
      <c r="F388" s="25"/>
      <c r="G388" s="25" t="s">
        <v>708</v>
      </c>
      <c r="H388" s="25" t="s">
        <v>719</v>
      </c>
      <c r="I388" s="25" t="s">
        <v>19</v>
      </c>
      <c r="J388" s="25" t="s">
        <v>19</v>
      </c>
      <c r="K388" s="26"/>
      <c r="L388" s="87">
        <v>0</v>
      </c>
      <c r="M388" s="88">
        <v>252</v>
      </c>
      <c r="N388" s="89">
        <v>252</v>
      </c>
      <c r="O388" s="90">
        <f t="shared" si="79"/>
        <v>0</v>
      </c>
      <c r="P388" s="27">
        <f t="shared" si="76"/>
        <v>100</v>
      </c>
    </row>
    <row r="389" spans="1:16" s="28" customFormat="1" ht="14.45" customHeight="1" outlineLevel="1">
      <c r="A389" s="60">
        <f t="shared" si="74"/>
        <v>386</v>
      </c>
      <c r="B389" s="41" t="s">
        <v>720</v>
      </c>
      <c r="C389" s="25" t="s">
        <v>256</v>
      </c>
      <c r="D389" s="25" t="s">
        <v>92</v>
      </c>
      <c r="E389" s="25" t="s">
        <v>19</v>
      </c>
      <c r="F389" s="25"/>
      <c r="G389" s="25" t="s">
        <v>708</v>
      </c>
      <c r="H389" s="25" t="s">
        <v>721</v>
      </c>
      <c r="I389" s="25" t="s">
        <v>19</v>
      </c>
      <c r="J389" s="25" t="s">
        <v>19</v>
      </c>
      <c r="K389" s="26"/>
      <c r="L389" s="87">
        <v>0</v>
      </c>
      <c r="M389" s="88">
        <v>624</v>
      </c>
      <c r="N389" s="89">
        <v>624</v>
      </c>
      <c r="O389" s="90">
        <f t="shared" si="79"/>
        <v>0</v>
      </c>
      <c r="P389" s="27">
        <f t="shared" si="76"/>
        <v>100</v>
      </c>
    </row>
    <row r="390" spans="1:16" s="28" customFormat="1" ht="28.5" outlineLevel="1">
      <c r="A390" s="61">
        <f t="shared" si="74"/>
        <v>387</v>
      </c>
      <c r="B390" s="51" t="s">
        <v>722</v>
      </c>
      <c r="C390" s="25" t="s">
        <v>256</v>
      </c>
      <c r="D390" s="25" t="s">
        <v>92</v>
      </c>
      <c r="E390" s="25"/>
      <c r="F390" s="25"/>
      <c r="G390" s="25" t="s">
        <v>708</v>
      </c>
      <c r="H390" s="25" t="s">
        <v>723</v>
      </c>
      <c r="I390" s="25" t="s">
        <v>19</v>
      </c>
      <c r="J390" s="25" t="s">
        <v>19</v>
      </c>
      <c r="K390" s="26"/>
      <c r="L390" s="87">
        <v>0</v>
      </c>
      <c r="M390" s="88">
        <v>181</v>
      </c>
      <c r="N390" s="89">
        <v>181</v>
      </c>
      <c r="O390" s="90">
        <f t="shared" si="79"/>
        <v>0</v>
      </c>
      <c r="P390" s="27">
        <f t="shared" si="76"/>
        <v>100</v>
      </c>
    </row>
    <row r="391" spans="1:16" s="28" customFormat="1" ht="28.5" outlineLevel="1">
      <c r="A391" s="61">
        <f t="shared" si="74"/>
        <v>388</v>
      </c>
      <c r="B391" s="51" t="s">
        <v>724</v>
      </c>
      <c r="C391" s="25" t="s">
        <v>256</v>
      </c>
      <c r="D391" s="25" t="s">
        <v>92</v>
      </c>
      <c r="E391" s="25"/>
      <c r="F391" s="25"/>
      <c r="G391" s="25" t="s">
        <v>708</v>
      </c>
      <c r="H391" s="25" t="s">
        <v>725</v>
      </c>
      <c r="I391" s="25" t="s">
        <v>19</v>
      </c>
      <c r="J391" s="25" t="s">
        <v>19</v>
      </c>
      <c r="K391" s="26"/>
      <c r="L391" s="87">
        <v>0</v>
      </c>
      <c r="M391" s="88">
        <v>105</v>
      </c>
      <c r="N391" s="89">
        <v>105</v>
      </c>
      <c r="O391" s="90">
        <f t="shared" si="79"/>
        <v>0</v>
      </c>
      <c r="P391" s="27">
        <f t="shared" si="76"/>
        <v>100</v>
      </c>
    </row>
    <row r="392" spans="1:16" s="28" customFormat="1" ht="14.45" customHeight="1">
      <c r="A392" s="58">
        <f t="shared" si="74"/>
        <v>389</v>
      </c>
      <c r="B392" s="29" t="s">
        <v>726</v>
      </c>
      <c r="C392" s="30"/>
      <c r="D392" s="30"/>
      <c r="E392" s="30"/>
      <c r="F392" s="30"/>
      <c r="G392" s="30"/>
      <c r="H392" s="30"/>
      <c r="I392" s="30"/>
      <c r="J392" s="30"/>
      <c r="K392" s="29"/>
      <c r="L392" s="91">
        <f>SUM(L393:L424)</f>
        <v>344735</v>
      </c>
      <c r="M392" s="91">
        <f>SUM(M393:M424)</f>
        <v>418121</v>
      </c>
      <c r="N392" s="91">
        <f>SUM(N393:N424)</f>
        <v>408743</v>
      </c>
      <c r="O392" s="92">
        <f>SUM(O393:O424)</f>
        <v>-9378</v>
      </c>
      <c r="P392" s="31">
        <f t="shared" si="76"/>
        <v>97.757108588183812</v>
      </c>
    </row>
    <row r="393" spans="1:16" s="28" customFormat="1" ht="14.45" customHeight="1" outlineLevel="1">
      <c r="A393" s="60">
        <f t="shared" si="74"/>
        <v>390</v>
      </c>
      <c r="B393" s="41" t="s">
        <v>727</v>
      </c>
      <c r="C393" s="25" t="s">
        <v>133</v>
      </c>
      <c r="D393" s="25" t="s">
        <v>69</v>
      </c>
      <c r="E393" s="25" t="s">
        <v>19</v>
      </c>
      <c r="F393" s="25"/>
      <c r="G393" s="25" t="s">
        <v>728</v>
      </c>
      <c r="H393" s="25" t="s">
        <v>729</v>
      </c>
      <c r="I393" s="25" t="s">
        <v>19</v>
      </c>
      <c r="J393" s="25" t="s">
        <v>19</v>
      </c>
      <c r="K393" s="26"/>
      <c r="L393" s="87">
        <v>5000</v>
      </c>
      <c r="M393" s="88">
        <v>8207</v>
      </c>
      <c r="N393" s="89">
        <v>8207</v>
      </c>
      <c r="O393" s="90">
        <f>N393-M393</f>
        <v>0</v>
      </c>
      <c r="P393" s="27">
        <f t="shared" si="76"/>
        <v>100</v>
      </c>
    </row>
    <row r="394" spans="1:16" s="28" customFormat="1" ht="14.45" customHeight="1" outlineLevel="1">
      <c r="A394" s="57">
        <f t="shared" si="74"/>
        <v>391</v>
      </c>
      <c r="B394" s="23" t="s">
        <v>730</v>
      </c>
      <c r="C394" s="25" t="s">
        <v>731</v>
      </c>
      <c r="D394" s="25" t="s">
        <v>732</v>
      </c>
      <c r="E394" s="25" t="s">
        <v>19</v>
      </c>
      <c r="F394" s="25"/>
      <c r="G394" s="25" t="s">
        <v>733</v>
      </c>
      <c r="H394" s="25" t="s">
        <v>734</v>
      </c>
      <c r="I394" s="25" t="s">
        <v>19</v>
      </c>
      <c r="J394" s="25" t="s">
        <v>19</v>
      </c>
      <c r="K394" s="26" t="s">
        <v>735</v>
      </c>
      <c r="L394" s="87">
        <v>0</v>
      </c>
      <c r="M394" s="88">
        <v>8920</v>
      </c>
      <c r="N394" s="89">
        <v>8920</v>
      </c>
      <c r="O394" s="90">
        <f t="shared" ref="O394:O424" si="80">N394-M394</f>
        <v>0</v>
      </c>
      <c r="P394" s="27">
        <f t="shared" si="76"/>
        <v>100</v>
      </c>
    </row>
    <row r="395" spans="1:16" s="28" customFormat="1" ht="14.45" customHeight="1" outlineLevel="1">
      <c r="A395" s="57">
        <f t="shared" ref="A395:A425" si="81">A394+1</f>
        <v>392</v>
      </c>
      <c r="B395" s="23" t="s">
        <v>556</v>
      </c>
      <c r="C395" s="25" t="s">
        <v>508</v>
      </c>
      <c r="D395" s="25" t="s">
        <v>75</v>
      </c>
      <c r="E395" s="25" t="s">
        <v>557</v>
      </c>
      <c r="F395" s="25"/>
      <c r="G395" s="25" t="s">
        <v>708</v>
      </c>
      <c r="H395" s="25" t="s">
        <v>736</v>
      </c>
      <c r="I395" s="25" t="s">
        <v>559</v>
      </c>
      <c r="J395" s="25" t="s">
        <v>209</v>
      </c>
      <c r="K395" s="26" t="s">
        <v>560</v>
      </c>
      <c r="L395" s="87">
        <v>0</v>
      </c>
      <c r="M395" s="88">
        <v>6374</v>
      </c>
      <c r="N395" s="89">
        <v>6374</v>
      </c>
      <c r="O395" s="90">
        <f t="shared" si="80"/>
        <v>0</v>
      </c>
      <c r="P395" s="27">
        <f t="shared" si="76"/>
        <v>100</v>
      </c>
    </row>
    <row r="396" spans="1:16" s="28" customFormat="1" ht="14.45" customHeight="1" outlineLevel="1">
      <c r="A396" s="57">
        <f t="shared" si="81"/>
        <v>393</v>
      </c>
      <c r="B396" s="23" t="s">
        <v>737</v>
      </c>
      <c r="C396" s="25" t="s">
        <v>508</v>
      </c>
      <c r="D396" s="25" t="s">
        <v>75</v>
      </c>
      <c r="E396" s="25" t="s">
        <v>562</v>
      </c>
      <c r="F396" s="25"/>
      <c r="G396" s="25" t="s">
        <v>708</v>
      </c>
      <c r="H396" s="25" t="s">
        <v>736</v>
      </c>
      <c r="I396" s="25" t="s">
        <v>559</v>
      </c>
      <c r="J396" s="25" t="s">
        <v>209</v>
      </c>
      <c r="K396" s="26" t="s">
        <v>563</v>
      </c>
      <c r="L396" s="87">
        <v>7633</v>
      </c>
      <c r="M396" s="88">
        <v>6880</v>
      </c>
      <c r="N396" s="89">
        <v>6880</v>
      </c>
      <c r="O396" s="90">
        <f t="shared" si="80"/>
        <v>0</v>
      </c>
      <c r="P396" s="27">
        <f t="shared" si="76"/>
        <v>100</v>
      </c>
    </row>
    <row r="397" spans="1:16" s="28" customFormat="1" ht="14.45" customHeight="1" outlineLevel="1">
      <c r="A397" s="57">
        <f t="shared" si="81"/>
        <v>394</v>
      </c>
      <c r="B397" s="98" t="s">
        <v>765</v>
      </c>
      <c r="C397" s="99" t="s">
        <v>508</v>
      </c>
      <c r="D397" s="99" t="s">
        <v>75</v>
      </c>
      <c r="E397" s="99" t="s">
        <v>766</v>
      </c>
      <c r="F397" s="99"/>
      <c r="G397" s="99" t="s">
        <v>708</v>
      </c>
      <c r="H397" s="99" t="s">
        <v>736</v>
      </c>
      <c r="I397" s="99" t="s">
        <v>559</v>
      </c>
      <c r="J397" s="99" t="s">
        <v>209</v>
      </c>
      <c r="K397" s="100" t="s">
        <v>767</v>
      </c>
      <c r="L397" s="87">
        <v>6998</v>
      </c>
      <c r="M397" s="88">
        <v>0</v>
      </c>
      <c r="N397" s="89">
        <v>0</v>
      </c>
      <c r="O397" s="90">
        <f t="shared" si="80"/>
        <v>0</v>
      </c>
      <c r="P397" s="53" t="s">
        <v>759</v>
      </c>
    </row>
    <row r="398" spans="1:16" s="28" customFormat="1" ht="14.45" customHeight="1" outlineLevel="1">
      <c r="A398" s="57">
        <f t="shared" si="81"/>
        <v>395</v>
      </c>
      <c r="B398" s="23" t="s">
        <v>738</v>
      </c>
      <c r="C398" s="25" t="s">
        <v>508</v>
      </c>
      <c r="D398" s="25" t="s">
        <v>732</v>
      </c>
      <c r="E398" s="25" t="s">
        <v>739</v>
      </c>
      <c r="F398" s="25"/>
      <c r="G398" s="25" t="s">
        <v>708</v>
      </c>
      <c r="H398" s="25" t="s">
        <v>736</v>
      </c>
      <c r="I398" s="25" t="s">
        <v>559</v>
      </c>
      <c r="J398" s="25" t="s">
        <v>209</v>
      </c>
      <c r="K398" s="26" t="s">
        <v>740</v>
      </c>
      <c r="L398" s="87">
        <v>0</v>
      </c>
      <c r="M398" s="88">
        <v>9378</v>
      </c>
      <c r="N398" s="89">
        <v>0</v>
      </c>
      <c r="O398" s="90">
        <f t="shared" si="80"/>
        <v>-9378</v>
      </c>
      <c r="P398" s="27">
        <f t="shared" si="76"/>
        <v>0</v>
      </c>
    </row>
    <row r="399" spans="1:16" s="28" customFormat="1" ht="14.45" customHeight="1" outlineLevel="1">
      <c r="A399" s="60">
        <f t="shared" si="81"/>
        <v>396</v>
      </c>
      <c r="B399" s="41" t="s">
        <v>577</v>
      </c>
      <c r="C399" s="25" t="s">
        <v>578</v>
      </c>
      <c r="D399" s="25" t="s">
        <v>56</v>
      </c>
      <c r="E399" s="25" t="s">
        <v>19</v>
      </c>
      <c r="F399" s="25"/>
      <c r="G399" s="25" t="s">
        <v>708</v>
      </c>
      <c r="H399" s="25" t="s">
        <v>736</v>
      </c>
      <c r="I399" s="25" t="s">
        <v>559</v>
      </c>
      <c r="J399" s="25" t="s">
        <v>209</v>
      </c>
      <c r="K399" s="26"/>
      <c r="L399" s="87">
        <v>0</v>
      </c>
      <c r="M399" s="88">
        <v>14597</v>
      </c>
      <c r="N399" s="89">
        <v>14597</v>
      </c>
      <c r="O399" s="90">
        <f t="shared" si="80"/>
        <v>0</v>
      </c>
      <c r="P399" s="27">
        <f t="shared" si="76"/>
        <v>100</v>
      </c>
    </row>
    <row r="400" spans="1:16" s="28" customFormat="1" ht="14.45" customHeight="1" outlineLevel="1">
      <c r="A400" s="60">
        <f t="shared" si="81"/>
        <v>397</v>
      </c>
      <c r="B400" s="41" t="s">
        <v>577</v>
      </c>
      <c r="C400" s="25" t="s">
        <v>578</v>
      </c>
      <c r="D400" s="25" t="s">
        <v>56</v>
      </c>
      <c r="E400" s="25" t="s">
        <v>19</v>
      </c>
      <c r="F400" s="25"/>
      <c r="G400" s="25" t="s">
        <v>708</v>
      </c>
      <c r="H400" s="25" t="s">
        <v>736</v>
      </c>
      <c r="I400" s="25" t="s">
        <v>559</v>
      </c>
      <c r="J400" s="25" t="s">
        <v>209</v>
      </c>
      <c r="K400" s="26" t="s">
        <v>579</v>
      </c>
      <c r="L400" s="87">
        <v>0</v>
      </c>
      <c r="M400" s="88">
        <v>80163</v>
      </c>
      <c r="N400" s="89">
        <v>80163</v>
      </c>
      <c r="O400" s="90">
        <f t="shared" si="80"/>
        <v>0</v>
      </c>
      <c r="P400" s="27">
        <f t="shared" si="76"/>
        <v>100</v>
      </c>
    </row>
    <row r="401" spans="1:16" s="28" customFormat="1" ht="28.5" outlineLevel="1">
      <c r="A401" s="64">
        <f t="shared" si="81"/>
        <v>398</v>
      </c>
      <c r="B401" s="48" t="s">
        <v>741</v>
      </c>
      <c r="C401" s="25" t="s">
        <v>508</v>
      </c>
      <c r="D401" s="25" t="s">
        <v>75</v>
      </c>
      <c r="E401" s="25" t="s">
        <v>19</v>
      </c>
      <c r="F401" s="25"/>
      <c r="G401" s="25" t="s">
        <v>708</v>
      </c>
      <c r="H401" s="25" t="s">
        <v>709</v>
      </c>
      <c r="I401" s="25" t="s">
        <v>434</v>
      </c>
      <c r="J401" s="25" t="s">
        <v>205</v>
      </c>
      <c r="K401" s="26" t="s">
        <v>742</v>
      </c>
      <c r="L401" s="87">
        <v>6000</v>
      </c>
      <c r="M401" s="88">
        <v>3858</v>
      </c>
      <c r="N401" s="89">
        <v>3858</v>
      </c>
      <c r="O401" s="90">
        <f t="shared" si="80"/>
        <v>0</v>
      </c>
      <c r="P401" s="27">
        <f t="shared" si="76"/>
        <v>100</v>
      </c>
    </row>
    <row r="402" spans="1:16" s="28" customFormat="1" ht="28.5" outlineLevel="1">
      <c r="A402" s="64">
        <f t="shared" si="81"/>
        <v>399</v>
      </c>
      <c r="B402" s="48" t="s">
        <v>743</v>
      </c>
      <c r="C402" s="25" t="s">
        <v>508</v>
      </c>
      <c r="D402" s="25" t="s">
        <v>75</v>
      </c>
      <c r="E402" s="25" t="s">
        <v>19</v>
      </c>
      <c r="F402" s="25"/>
      <c r="G402" s="25" t="s">
        <v>708</v>
      </c>
      <c r="H402" s="25" t="s">
        <v>711</v>
      </c>
      <c r="I402" s="25" t="s">
        <v>434</v>
      </c>
      <c r="J402" s="25" t="s">
        <v>209</v>
      </c>
      <c r="K402" s="26" t="s">
        <v>744</v>
      </c>
      <c r="L402" s="87">
        <v>51000</v>
      </c>
      <c r="M402" s="88">
        <v>65581</v>
      </c>
      <c r="N402" s="89">
        <v>65581</v>
      </c>
      <c r="O402" s="90">
        <f t="shared" si="80"/>
        <v>0</v>
      </c>
      <c r="P402" s="27">
        <f t="shared" si="76"/>
        <v>100</v>
      </c>
    </row>
    <row r="403" spans="1:16" s="28" customFormat="1" ht="28.5" outlineLevel="1">
      <c r="A403" s="57">
        <f t="shared" si="81"/>
        <v>400</v>
      </c>
      <c r="B403" s="23" t="s">
        <v>580</v>
      </c>
      <c r="C403" s="25" t="s">
        <v>508</v>
      </c>
      <c r="D403" s="25" t="s">
        <v>75</v>
      </c>
      <c r="E403" s="25" t="s">
        <v>581</v>
      </c>
      <c r="F403" s="25"/>
      <c r="G403" s="25" t="s">
        <v>708</v>
      </c>
      <c r="H403" s="25" t="s">
        <v>709</v>
      </c>
      <c r="I403" s="25" t="s">
        <v>434</v>
      </c>
      <c r="J403" s="25" t="s">
        <v>205</v>
      </c>
      <c r="K403" s="26" t="s">
        <v>582</v>
      </c>
      <c r="L403" s="87">
        <v>0</v>
      </c>
      <c r="M403" s="88">
        <v>780</v>
      </c>
      <c r="N403" s="89">
        <v>780</v>
      </c>
      <c r="O403" s="90">
        <f t="shared" si="80"/>
        <v>0</v>
      </c>
      <c r="P403" s="27">
        <f t="shared" si="76"/>
        <v>100</v>
      </c>
    </row>
    <row r="404" spans="1:16" s="28" customFormat="1" ht="28.5" outlineLevel="1">
      <c r="A404" s="57">
        <f t="shared" si="81"/>
        <v>401</v>
      </c>
      <c r="B404" s="23" t="s">
        <v>583</v>
      </c>
      <c r="C404" s="25" t="s">
        <v>508</v>
      </c>
      <c r="D404" s="25" t="s">
        <v>75</v>
      </c>
      <c r="E404" s="25" t="s">
        <v>581</v>
      </c>
      <c r="F404" s="25"/>
      <c r="G404" s="25" t="s">
        <v>708</v>
      </c>
      <c r="H404" s="25" t="s">
        <v>711</v>
      </c>
      <c r="I404" s="25" t="s">
        <v>434</v>
      </c>
      <c r="J404" s="25" t="s">
        <v>209</v>
      </c>
      <c r="K404" s="26" t="s">
        <v>584</v>
      </c>
      <c r="L404" s="87">
        <v>0</v>
      </c>
      <c r="M404" s="88">
        <v>13252</v>
      </c>
      <c r="N404" s="89">
        <v>13252</v>
      </c>
      <c r="O404" s="90">
        <f t="shared" si="80"/>
        <v>0</v>
      </c>
      <c r="P404" s="27">
        <f t="shared" si="76"/>
        <v>100</v>
      </c>
    </row>
    <row r="405" spans="1:16" s="28" customFormat="1" ht="28.5" outlineLevel="1">
      <c r="A405" s="57">
        <f t="shared" si="81"/>
        <v>402</v>
      </c>
      <c r="B405" s="23" t="s">
        <v>585</v>
      </c>
      <c r="C405" s="25" t="s">
        <v>508</v>
      </c>
      <c r="D405" s="25" t="s">
        <v>75</v>
      </c>
      <c r="E405" s="25" t="s">
        <v>240</v>
      </c>
      <c r="F405" s="25"/>
      <c r="G405" s="25" t="s">
        <v>708</v>
      </c>
      <c r="H405" s="25" t="s">
        <v>709</v>
      </c>
      <c r="I405" s="25" t="s">
        <v>434</v>
      </c>
      <c r="J405" s="25" t="s">
        <v>205</v>
      </c>
      <c r="K405" s="26" t="s">
        <v>586</v>
      </c>
      <c r="L405" s="87">
        <v>4220</v>
      </c>
      <c r="M405" s="88">
        <v>3323</v>
      </c>
      <c r="N405" s="89">
        <v>3323</v>
      </c>
      <c r="O405" s="90">
        <f t="shared" si="80"/>
        <v>0</v>
      </c>
      <c r="P405" s="27">
        <f t="shared" si="76"/>
        <v>100</v>
      </c>
    </row>
    <row r="406" spans="1:16" s="28" customFormat="1" ht="28.5" outlineLevel="1">
      <c r="A406" s="57">
        <f t="shared" si="81"/>
        <v>403</v>
      </c>
      <c r="B406" s="23" t="s">
        <v>587</v>
      </c>
      <c r="C406" s="25" t="s">
        <v>508</v>
      </c>
      <c r="D406" s="25" t="s">
        <v>75</v>
      </c>
      <c r="E406" s="25" t="s">
        <v>240</v>
      </c>
      <c r="F406" s="25"/>
      <c r="G406" s="25" t="s">
        <v>708</v>
      </c>
      <c r="H406" s="25" t="s">
        <v>711</v>
      </c>
      <c r="I406" s="25" t="s">
        <v>434</v>
      </c>
      <c r="J406" s="25" t="s">
        <v>209</v>
      </c>
      <c r="K406" s="26" t="s">
        <v>588</v>
      </c>
      <c r="L406" s="87">
        <v>71749</v>
      </c>
      <c r="M406" s="88">
        <v>56495</v>
      </c>
      <c r="N406" s="89">
        <v>56495</v>
      </c>
      <c r="O406" s="90">
        <f t="shared" si="80"/>
        <v>0</v>
      </c>
      <c r="P406" s="27">
        <f t="shared" si="76"/>
        <v>100</v>
      </c>
    </row>
    <row r="407" spans="1:16" s="28" customFormat="1" ht="28.5" outlineLevel="1">
      <c r="A407" s="57">
        <f t="shared" si="81"/>
        <v>404</v>
      </c>
      <c r="B407" s="98" t="s">
        <v>768</v>
      </c>
      <c r="C407" s="99" t="s">
        <v>508</v>
      </c>
      <c r="D407" s="99" t="s">
        <v>75</v>
      </c>
      <c r="E407" s="99" t="s">
        <v>19</v>
      </c>
      <c r="F407" s="99"/>
      <c r="G407" s="99" t="s">
        <v>708</v>
      </c>
      <c r="H407" s="99" t="s">
        <v>709</v>
      </c>
      <c r="I407" s="99" t="s">
        <v>434</v>
      </c>
      <c r="J407" s="99" t="s">
        <v>205</v>
      </c>
      <c r="K407" s="100" t="s">
        <v>769</v>
      </c>
      <c r="L407" s="87">
        <v>2190</v>
      </c>
      <c r="M407" s="88">
        <v>0</v>
      </c>
      <c r="N407" s="89">
        <v>0</v>
      </c>
      <c r="O407" s="90">
        <f t="shared" si="80"/>
        <v>0</v>
      </c>
      <c r="P407" s="53" t="s">
        <v>759</v>
      </c>
    </row>
    <row r="408" spans="1:16" s="28" customFormat="1" ht="28.5" outlineLevel="1">
      <c r="A408" s="57">
        <f t="shared" si="81"/>
        <v>405</v>
      </c>
      <c r="B408" s="98" t="s">
        <v>770</v>
      </c>
      <c r="C408" s="99" t="s">
        <v>508</v>
      </c>
      <c r="D408" s="99" t="s">
        <v>75</v>
      </c>
      <c r="E408" s="99" t="s">
        <v>19</v>
      </c>
      <c r="F408" s="99"/>
      <c r="G408" s="99" t="s">
        <v>708</v>
      </c>
      <c r="H408" s="99" t="s">
        <v>711</v>
      </c>
      <c r="I408" s="99" t="s">
        <v>434</v>
      </c>
      <c r="J408" s="99" t="s">
        <v>209</v>
      </c>
      <c r="K408" s="100" t="s">
        <v>771</v>
      </c>
      <c r="L408" s="87">
        <v>37230</v>
      </c>
      <c r="M408" s="88">
        <v>0</v>
      </c>
      <c r="N408" s="89">
        <v>0</v>
      </c>
      <c r="O408" s="90">
        <f t="shared" si="80"/>
        <v>0</v>
      </c>
      <c r="P408" s="53" t="s">
        <v>759</v>
      </c>
    </row>
    <row r="409" spans="1:16" s="28" customFormat="1" ht="14.45" customHeight="1" outlineLevel="1">
      <c r="A409" s="57">
        <f t="shared" si="81"/>
        <v>406</v>
      </c>
      <c r="B409" s="23" t="s">
        <v>745</v>
      </c>
      <c r="C409" s="25" t="s">
        <v>508</v>
      </c>
      <c r="D409" s="25" t="s">
        <v>75</v>
      </c>
      <c r="E409" s="25" t="s">
        <v>19</v>
      </c>
      <c r="F409" s="25"/>
      <c r="G409" s="25" t="s">
        <v>708</v>
      </c>
      <c r="H409" s="25" t="s">
        <v>709</v>
      </c>
      <c r="I409" s="25" t="s">
        <v>434</v>
      </c>
      <c r="J409" s="25" t="s">
        <v>205</v>
      </c>
      <c r="K409" s="26" t="s">
        <v>590</v>
      </c>
      <c r="L409" s="87">
        <v>2700</v>
      </c>
      <c r="M409" s="88">
        <v>1460</v>
      </c>
      <c r="N409" s="89">
        <v>1460</v>
      </c>
      <c r="O409" s="90">
        <f t="shared" si="80"/>
        <v>0</v>
      </c>
      <c r="P409" s="27">
        <f t="shared" si="76"/>
        <v>100</v>
      </c>
    </row>
    <row r="410" spans="1:16" s="28" customFormat="1" ht="14.45" customHeight="1" outlineLevel="1">
      <c r="A410" s="57">
        <f t="shared" si="81"/>
        <v>407</v>
      </c>
      <c r="B410" s="23" t="s">
        <v>746</v>
      </c>
      <c r="C410" s="25" t="s">
        <v>508</v>
      </c>
      <c r="D410" s="25" t="s">
        <v>75</v>
      </c>
      <c r="E410" s="25" t="s">
        <v>19</v>
      </c>
      <c r="F410" s="25"/>
      <c r="G410" s="25" t="s">
        <v>708</v>
      </c>
      <c r="H410" s="25" t="s">
        <v>711</v>
      </c>
      <c r="I410" s="25" t="s">
        <v>434</v>
      </c>
      <c r="J410" s="25" t="s">
        <v>209</v>
      </c>
      <c r="K410" s="26" t="s">
        <v>592</v>
      </c>
      <c r="L410" s="87">
        <v>45900</v>
      </c>
      <c r="M410" s="88">
        <v>24827</v>
      </c>
      <c r="N410" s="89">
        <v>24827</v>
      </c>
      <c r="O410" s="90">
        <f t="shared" si="80"/>
        <v>0</v>
      </c>
      <c r="P410" s="27">
        <f t="shared" si="76"/>
        <v>100</v>
      </c>
    </row>
    <row r="411" spans="1:16" s="28" customFormat="1" ht="14.45" customHeight="1" outlineLevel="1">
      <c r="A411" s="57">
        <f t="shared" si="81"/>
        <v>408</v>
      </c>
      <c r="B411" s="23" t="s">
        <v>593</v>
      </c>
      <c r="C411" s="25" t="s">
        <v>508</v>
      </c>
      <c r="D411" s="25" t="s">
        <v>75</v>
      </c>
      <c r="E411" s="25" t="s">
        <v>594</v>
      </c>
      <c r="F411" s="25"/>
      <c r="G411" s="25" t="s">
        <v>708</v>
      </c>
      <c r="H411" s="25" t="s">
        <v>709</v>
      </c>
      <c r="I411" s="25" t="s">
        <v>434</v>
      </c>
      <c r="J411" s="25" t="s">
        <v>205</v>
      </c>
      <c r="K411" s="26" t="s">
        <v>595</v>
      </c>
      <c r="L411" s="87">
        <v>0</v>
      </c>
      <c r="M411" s="88">
        <v>697</v>
      </c>
      <c r="N411" s="89">
        <v>697</v>
      </c>
      <c r="O411" s="90">
        <f t="shared" si="80"/>
        <v>0</v>
      </c>
      <c r="P411" s="27">
        <f t="shared" si="76"/>
        <v>100</v>
      </c>
    </row>
    <row r="412" spans="1:16" s="28" customFormat="1" ht="14.45" customHeight="1" outlineLevel="1">
      <c r="A412" s="57">
        <f t="shared" si="81"/>
        <v>409</v>
      </c>
      <c r="B412" s="23" t="s">
        <v>596</v>
      </c>
      <c r="C412" s="25" t="s">
        <v>508</v>
      </c>
      <c r="D412" s="25" t="s">
        <v>75</v>
      </c>
      <c r="E412" s="25" t="s">
        <v>594</v>
      </c>
      <c r="F412" s="25"/>
      <c r="G412" s="25" t="s">
        <v>708</v>
      </c>
      <c r="H412" s="25" t="s">
        <v>711</v>
      </c>
      <c r="I412" s="25" t="s">
        <v>434</v>
      </c>
      <c r="J412" s="25" t="s">
        <v>209</v>
      </c>
      <c r="K412" s="26" t="s">
        <v>597</v>
      </c>
      <c r="L412" s="87">
        <v>0</v>
      </c>
      <c r="M412" s="88">
        <v>11850</v>
      </c>
      <c r="N412" s="89">
        <v>11850</v>
      </c>
      <c r="O412" s="90">
        <f t="shared" si="80"/>
        <v>0</v>
      </c>
      <c r="P412" s="27">
        <f t="shared" si="76"/>
        <v>100</v>
      </c>
    </row>
    <row r="413" spans="1:16" s="28" customFormat="1" ht="28.5" outlineLevel="1">
      <c r="A413" s="57">
        <f t="shared" si="81"/>
        <v>410</v>
      </c>
      <c r="B413" s="23" t="s">
        <v>598</v>
      </c>
      <c r="C413" s="25" t="s">
        <v>508</v>
      </c>
      <c r="D413" s="25" t="s">
        <v>232</v>
      </c>
      <c r="E413" s="25" t="s">
        <v>19</v>
      </c>
      <c r="F413" s="25"/>
      <c r="G413" s="25" t="s">
        <v>708</v>
      </c>
      <c r="H413" s="25" t="s">
        <v>709</v>
      </c>
      <c r="I413" s="25" t="s">
        <v>434</v>
      </c>
      <c r="J413" s="25" t="s">
        <v>205</v>
      </c>
      <c r="K413" s="26" t="s">
        <v>599</v>
      </c>
      <c r="L413" s="87">
        <v>0</v>
      </c>
      <c r="M413" s="88">
        <v>208</v>
      </c>
      <c r="N413" s="89">
        <v>208</v>
      </c>
      <c r="O413" s="90">
        <f t="shared" si="80"/>
        <v>0</v>
      </c>
      <c r="P413" s="27">
        <f t="shared" si="76"/>
        <v>100</v>
      </c>
    </row>
    <row r="414" spans="1:16" s="28" customFormat="1" ht="28.5" outlineLevel="1">
      <c r="A414" s="57">
        <f t="shared" si="81"/>
        <v>411</v>
      </c>
      <c r="B414" s="23" t="s">
        <v>747</v>
      </c>
      <c r="C414" s="25" t="s">
        <v>508</v>
      </c>
      <c r="D414" s="25" t="s">
        <v>232</v>
      </c>
      <c r="E414" s="25" t="s">
        <v>19</v>
      </c>
      <c r="F414" s="25"/>
      <c r="G414" s="25" t="s">
        <v>708</v>
      </c>
      <c r="H414" s="25" t="s">
        <v>711</v>
      </c>
      <c r="I414" s="25" t="s">
        <v>434</v>
      </c>
      <c r="J414" s="25" t="s">
        <v>209</v>
      </c>
      <c r="K414" s="26" t="s">
        <v>601</v>
      </c>
      <c r="L414" s="87">
        <v>0</v>
      </c>
      <c r="M414" s="88">
        <v>3536</v>
      </c>
      <c r="N414" s="89">
        <v>3536</v>
      </c>
      <c r="O414" s="90">
        <f t="shared" si="80"/>
        <v>0</v>
      </c>
      <c r="P414" s="27">
        <f t="shared" si="76"/>
        <v>100</v>
      </c>
    </row>
    <row r="415" spans="1:16" s="28" customFormat="1" ht="14.45" customHeight="1" outlineLevel="1">
      <c r="A415" s="57">
        <f t="shared" si="81"/>
        <v>412</v>
      </c>
      <c r="B415" s="23" t="s">
        <v>602</v>
      </c>
      <c r="C415" s="25" t="s">
        <v>508</v>
      </c>
      <c r="D415" s="25" t="s">
        <v>232</v>
      </c>
      <c r="E415" s="25" t="s">
        <v>19</v>
      </c>
      <c r="F415" s="25"/>
      <c r="G415" s="25" t="s">
        <v>708</v>
      </c>
      <c r="H415" s="25" t="s">
        <v>709</v>
      </c>
      <c r="I415" s="25" t="s">
        <v>434</v>
      </c>
      <c r="J415" s="25" t="s">
        <v>205</v>
      </c>
      <c r="K415" s="26" t="s">
        <v>603</v>
      </c>
      <c r="L415" s="87">
        <v>0</v>
      </c>
      <c r="M415" s="88">
        <v>72</v>
      </c>
      <c r="N415" s="89">
        <v>72</v>
      </c>
      <c r="O415" s="90">
        <f t="shared" si="80"/>
        <v>0</v>
      </c>
      <c r="P415" s="27">
        <f t="shared" si="76"/>
        <v>100</v>
      </c>
    </row>
    <row r="416" spans="1:16" s="28" customFormat="1" ht="14.45" customHeight="1" outlineLevel="1">
      <c r="A416" s="57">
        <f t="shared" si="81"/>
        <v>413</v>
      </c>
      <c r="B416" s="23" t="s">
        <v>604</v>
      </c>
      <c r="C416" s="25" t="s">
        <v>508</v>
      </c>
      <c r="D416" s="25" t="s">
        <v>232</v>
      </c>
      <c r="E416" s="25" t="s">
        <v>19</v>
      </c>
      <c r="F416" s="25"/>
      <c r="G416" s="25" t="s">
        <v>708</v>
      </c>
      <c r="H416" s="25" t="s">
        <v>711</v>
      </c>
      <c r="I416" s="25" t="s">
        <v>434</v>
      </c>
      <c r="J416" s="25" t="s">
        <v>209</v>
      </c>
      <c r="K416" s="26" t="s">
        <v>605</v>
      </c>
      <c r="L416" s="87">
        <v>0</v>
      </c>
      <c r="M416" s="88">
        <v>1216</v>
      </c>
      <c r="N416" s="89">
        <v>1216</v>
      </c>
      <c r="O416" s="90">
        <f t="shared" si="80"/>
        <v>0</v>
      </c>
      <c r="P416" s="27">
        <f t="shared" si="76"/>
        <v>100</v>
      </c>
    </row>
    <row r="417" spans="1:16" s="28" customFormat="1" ht="28.5" outlineLevel="1">
      <c r="A417" s="57">
        <f t="shared" si="81"/>
        <v>414</v>
      </c>
      <c r="B417" s="23" t="s">
        <v>614</v>
      </c>
      <c r="C417" s="25" t="s">
        <v>615</v>
      </c>
      <c r="D417" s="25" t="s">
        <v>134</v>
      </c>
      <c r="E417" s="25" t="s">
        <v>361</v>
      </c>
      <c r="F417" s="25"/>
      <c r="G417" s="25" t="s">
        <v>708</v>
      </c>
      <c r="H417" s="25" t="s">
        <v>709</v>
      </c>
      <c r="I417" s="25" t="s">
        <v>434</v>
      </c>
      <c r="J417" s="25" t="s">
        <v>205</v>
      </c>
      <c r="K417" s="26" t="s">
        <v>616</v>
      </c>
      <c r="L417" s="87">
        <v>2171</v>
      </c>
      <c r="M417" s="88">
        <v>2085</v>
      </c>
      <c r="N417" s="89">
        <v>2085</v>
      </c>
      <c r="O417" s="90">
        <f t="shared" si="80"/>
        <v>0</v>
      </c>
      <c r="P417" s="27">
        <f t="shared" si="76"/>
        <v>100</v>
      </c>
    </row>
    <row r="418" spans="1:16" s="28" customFormat="1" ht="28.5" outlineLevel="1">
      <c r="A418" s="57">
        <f t="shared" si="81"/>
        <v>415</v>
      </c>
      <c r="B418" s="23" t="s">
        <v>617</v>
      </c>
      <c r="C418" s="25" t="s">
        <v>615</v>
      </c>
      <c r="D418" s="25" t="s">
        <v>134</v>
      </c>
      <c r="E418" s="25" t="s">
        <v>361</v>
      </c>
      <c r="F418" s="25"/>
      <c r="G418" s="25" t="s">
        <v>708</v>
      </c>
      <c r="H418" s="25" t="s">
        <v>711</v>
      </c>
      <c r="I418" s="25" t="s">
        <v>434</v>
      </c>
      <c r="J418" s="25" t="s">
        <v>209</v>
      </c>
      <c r="K418" s="26" t="s">
        <v>618</v>
      </c>
      <c r="L418" s="87">
        <v>36909</v>
      </c>
      <c r="M418" s="88">
        <v>35445</v>
      </c>
      <c r="N418" s="89">
        <v>35445</v>
      </c>
      <c r="O418" s="90">
        <f t="shared" si="80"/>
        <v>0</v>
      </c>
      <c r="P418" s="27">
        <f t="shared" si="76"/>
        <v>100</v>
      </c>
    </row>
    <row r="419" spans="1:16" s="28" customFormat="1" ht="14.45" customHeight="1" outlineLevel="1">
      <c r="A419" s="57">
        <f t="shared" si="81"/>
        <v>416</v>
      </c>
      <c r="B419" s="23" t="s">
        <v>606</v>
      </c>
      <c r="C419" s="25" t="s">
        <v>508</v>
      </c>
      <c r="D419" s="25" t="s">
        <v>350</v>
      </c>
      <c r="E419" s="25" t="s">
        <v>19</v>
      </c>
      <c r="F419" s="25"/>
      <c r="G419" s="25" t="s">
        <v>708</v>
      </c>
      <c r="H419" s="25" t="s">
        <v>709</v>
      </c>
      <c r="I419" s="25" t="s">
        <v>434</v>
      </c>
      <c r="J419" s="25" t="s">
        <v>205</v>
      </c>
      <c r="K419" s="26" t="s">
        <v>607</v>
      </c>
      <c r="L419" s="87">
        <v>1359</v>
      </c>
      <c r="M419" s="88">
        <v>1069</v>
      </c>
      <c r="N419" s="89">
        <v>1069</v>
      </c>
      <c r="O419" s="90">
        <f t="shared" si="80"/>
        <v>0</v>
      </c>
      <c r="P419" s="27">
        <f t="shared" si="76"/>
        <v>100</v>
      </c>
    </row>
    <row r="420" spans="1:16" s="28" customFormat="1" ht="14.45" customHeight="1" outlineLevel="1">
      <c r="A420" s="57">
        <f t="shared" si="81"/>
        <v>417</v>
      </c>
      <c r="B420" s="23" t="s">
        <v>608</v>
      </c>
      <c r="C420" s="25" t="s">
        <v>508</v>
      </c>
      <c r="D420" s="25" t="s">
        <v>350</v>
      </c>
      <c r="E420" s="25" t="s">
        <v>19</v>
      </c>
      <c r="F420" s="25"/>
      <c r="G420" s="25" t="s">
        <v>708</v>
      </c>
      <c r="H420" s="25" t="s">
        <v>711</v>
      </c>
      <c r="I420" s="25" t="s">
        <v>434</v>
      </c>
      <c r="J420" s="25" t="s">
        <v>209</v>
      </c>
      <c r="K420" s="26" t="s">
        <v>609</v>
      </c>
      <c r="L420" s="87">
        <v>23105</v>
      </c>
      <c r="M420" s="88">
        <v>18175</v>
      </c>
      <c r="N420" s="89">
        <v>18175</v>
      </c>
      <c r="O420" s="90">
        <f t="shared" si="80"/>
        <v>0</v>
      </c>
      <c r="P420" s="27">
        <f t="shared" si="76"/>
        <v>100</v>
      </c>
    </row>
    <row r="421" spans="1:16" s="28" customFormat="1" ht="14.45" customHeight="1" outlineLevel="1">
      <c r="A421" s="57">
        <f t="shared" si="81"/>
        <v>418</v>
      </c>
      <c r="B421" s="23" t="s">
        <v>610</v>
      </c>
      <c r="C421" s="25" t="s">
        <v>508</v>
      </c>
      <c r="D421" s="25" t="s">
        <v>350</v>
      </c>
      <c r="E421" s="25" t="s">
        <v>19</v>
      </c>
      <c r="F421" s="25"/>
      <c r="G421" s="25" t="s">
        <v>708</v>
      </c>
      <c r="H421" s="25" t="s">
        <v>709</v>
      </c>
      <c r="I421" s="25" t="s">
        <v>434</v>
      </c>
      <c r="J421" s="25" t="s">
        <v>205</v>
      </c>
      <c r="K421" s="26" t="s">
        <v>611</v>
      </c>
      <c r="L421" s="87">
        <v>2254</v>
      </c>
      <c r="M421" s="88">
        <v>2153</v>
      </c>
      <c r="N421" s="89">
        <v>2153</v>
      </c>
      <c r="O421" s="90">
        <f t="shared" si="80"/>
        <v>0</v>
      </c>
      <c r="P421" s="27">
        <f t="shared" si="76"/>
        <v>100</v>
      </c>
    </row>
    <row r="422" spans="1:16" s="28" customFormat="1" ht="14.45" customHeight="1" outlineLevel="1">
      <c r="A422" s="57">
        <f t="shared" si="81"/>
        <v>419</v>
      </c>
      <c r="B422" s="23" t="s">
        <v>612</v>
      </c>
      <c r="C422" s="25" t="s">
        <v>508</v>
      </c>
      <c r="D422" s="25" t="s">
        <v>350</v>
      </c>
      <c r="E422" s="25" t="s">
        <v>19</v>
      </c>
      <c r="F422" s="25"/>
      <c r="G422" s="25" t="s">
        <v>708</v>
      </c>
      <c r="H422" s="25" t="s">
        <v>711</v>
      </c>
      <c r="I422" s="25" t="s">
        <v>434</v>
      </c>
      <c r="J422" s="25" t="s">
        <v>209</v>
      </c>
      <c r="K422" s="26" t="s">
        <v>613</v>
      </c>
      <c r="L422" s="87">
        <v>38317</v>
      </c>
      <c r="M422" s="88">
        <v>36607</v>
      </c>
      <c r="N422" s="89">
        <v>36607</v>
      </c>
      <c r="O422" s="90">
        <f t="shared" si="80"/>
        <v>0</v>
      </c>
      <c r="P422" s="27">
        <f t="shared" si="76"/>
        <v>100</v>
      </c>
    </row>
    <row r="423" spans="1:16" s="28" customFormat="1" ht="14.45" customHeight="1" outlineLevel="1">
      <c r="A423" s="57">
        <f t="shared" si="81"/>
        <v>420</v>
      </c>
      <c r="B423" s="23" t="s">
        <v>748</v>
      </c>
      <c r="C423" s="25" t="s">
        <v>508</v>
      </c>
      <c r="D423" s="25" t="s">
        <v>75</v>
      </c>
      <c r="E423" s="25" t="s">
        <v>19</v>
      </c>
      <c r="F423" s="25"/>
      <c r="G423" s="25" t="s">
        <v>708</v>
      </c>
      <c r="H423" s="25" t="s">
        <v>749</v>
      </c>
      <c r="I423" s="25" t="s">
        <v>444</v>
      </c>
      <c r="J423" s="25" t="s">
        <v>205</v>
      </c>
      <c r="K423" s="26" t="s">
        <v>627</v>
      </c>
      <c r="L423" s="87">
        <v>0</v>
      </c>
      <c r="M423" s="88">
        <v>1</v>
      </c>
      <c r="N423" s="89">
        <v>1</v>
      </c>
      <c r="O423" s="90">
        <f t="shared" si="80"/>
        <v>0</v>
      </c>
      <c r="P423" s="27">
        <f t="shared" ref="P423:P424" si="82">N423/M423*100</f>
        <v>100</v>
      </c>
    </row>
    <row r="424" spans="1:16" s="28" customFormat="1" ht="14.25" customHeight="1" outlineLevel="1">
      <c r="A424" s="57">
        <f t="shared" si="81"/>
        <v>421</v>
      </c>
      <c r="B424" s="23" t="s">
        <v>750</v>
      </c>
      <c r="C424" s="25" t="s">
        <v>139</v>
      </c>
      <c r="D424" s="25" t="s">
        <v>75</v>
      </c>
      <c r="E424" s="25" t="s">
        <v>751</v>
      </c>
      <c r="F424" s="25"/>
      <c r="G424" s="25" t="s">
        <v>752</v>
      </c>
      <c r="H424" s="25" t="s">
        <v>753</v>
      </c>
      <c r="I424" s="25" t="s">
        <v>754</v>
      </c>
      <c r="J424" s="25" t="s">
        <v>209</v>
      </c>
      <c r="K424" s="26" t="s">
        <v>755</v>
      </c>
      <c r="L424" s="87">
        <v>0</v>
      </c>
      <c r="M424" s="88">
        <v>912</v>
      </c>
      <c r="N424" s="89">
        <v>912</v>
      </c>
      <c r="O424" s="90">
        <f t="shared" si="80"/>
        <v>0</v>
      </c>
      <c r="P424" s="27">
        <f t="shared" si="82"/>
        <v>100</v>
      </c>
    </row>
    <row r="425" spans="1:16" ht="15">
      <c r="A425" s="68">
        <f t="shared" si="81"/>
        <v>422</v>
      </c>
      <c r="B425" s="7" t="s">
        <v>12</v>
      </c>
      <c r="C425" s="8"/>
      <c r="D425" s="8"/>
      <c r="E425" s="8"/>
      <c r="F425" s="8"/>
      <c r="G425" s="8"/>
      <c r="H425" s="8"/>
      <c r="I425" s="8"/>
      <c r="J425" s="8"/>
      <c r="K425" s="9"/>
      <c r="L425" s="75">
        <f>L5+L25+L218+L226</f>
        <v>18080876</v>
      </c>
      <c r="M425" s="75">
        <f>M5+M25+M218+M226</f>
        <v>20903512</v>
      </c>
      <c r="N425" s="75">
        <f>N5+N25+N218+N226</f>
        <v>21011962</v>
      </c>
      <c r="O425" s="76">
        <f>O5+O25+O218+O226</f>
        <v>108450</v>
      </c>
      <c r="P425" s="10">
        <f>N425/M425*100</f>
        <v>100.51881234119892</v>
      </c>
    </row>
    <row r="427" spans="1:16" ht="14.25">
      <c r="A427" s="28" t="s">
        <v>780</v>
      </c>
    </row>
  </sheetData>
  <autoFilter ref="A3:P425"/>
  <printOptions horizontalCentered="1"/>
  <pageMargins left="0" right="0" top="0.59055118110236227" bottom="0.59055118110236227" header="0.39370078740157483" footer="0.39370078740157483"/>
  <pageSetup paperSize="9" scale="57" orientation="portrait" r:id="rId1"/>
  <headerFooter alignWithMargins="0">
    <oddFooter>&amp;R&amp;"Arial,Obyčejné"&amp;P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 2019</vt:lpstr>
      <vt:lpstr>'příjmy 2019'!Názvy_tisku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Stohlová Jana</cp:lastModifiedBy>
  <cp:lastPrinted>2020-04-29T07:41:12Z</cp:lastPrinted>
  <dcterms:created xsi:type="dcterms:W3CDTF">2015-06-05T18:17:20Z</dcterms:created>
  <dcterms:modified xsi:type="dcterms:W3CDTF">2020-05-05T08:13:00Z</dcterms:modified>
</cp:coreProperties>
</file>