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05" windowWidth="15120" windowHeight="8010"/>
  </bookViews>
  <sheets>
    <sheet name="Závěrečná zpráva" sheetId="3" r:id="rId1"/>
  </sheets>
  <definedNames>
    <definedName name="_xlnm.Print_Area" localSheetId="0">'Závěrečná zpráva'!$A$1:$O$171</definedName>
  </definedNames>
  <calcPr calcId="152511"/>
</workbook>
</file>

<file path=xl/calcChain.xml><?xml version="1.0" encoding="utf-8"?>
<calcChain xmlns="http://schemas.openxmlformats.org/spreadsheetml/2006/main">
  <c r="K21" i="3" l="1"/>
  <c r="P92" i="3"/>
  <c r="P73" i="3"/>
  <c r="K102" i="3"/>
  <c r="O20" i="3"/>
  <c r="Q20" i="3" s="1"/>
  <c r="P91" i="3"/>
  <c r="P72" i="3"/>
  <c r="H104" i="3"/>
  <c r="K94" i="3"/>
  <c r="J102" i="3" s="1"/>
  <c r="R19" i="3"/>
  <c r="R20" i="3"/>
  <c r="R21" i="3"/>
  <c r="R22" i="3"/>
  <c r="R23" i="3"/>
  <c r="R24" i="3"/>
  <c r="R25" i="3"/>
  <c r="R26" i="3"/>
  <c r="R27" i="3"/>
  <c r="K20" i="3"/>
  <c r="N20" i="3" s="1"/>
  <c r="G20" i="3"/>
  <c r="I20" i="3" s="1"/>
  <c r="G21" i="3"/>
  <c r="O27" i="3"/>
  <c r="Q27" i="3" s="1"/>
  <c r="K27" i="3"/>
  <c r="N27" i="3" s="1"/>
  <c r="G27" i="3"/>
  <c r="I27" i="3" s="1"/>
  <c r="O26" i="3"/>
  <c r="Q26" i="3" s="1"/>
  <c r="K26" i="3"/>
  <c r="N26" i="3" s="1"/>
  <c r="G26" i="3"/>
  <c r="I26" i="3" s="1"/>
  <c r="O23" i="3"/>
  <c r="Q23" i="3" s="1"/>
  <c r="K23" i="3"/>
  <c r="N23" i="3" s="1"/>
  <c r="G23" i="3"/>
  <c r="I23" i="3" s="1"/>
  <c r="O19" i="3"/>
  <c r="Q19" i="3" s="1"/>
  <c r="K19" i="3"/>
  <c r="N19" i="3" s="1"/>
  <c r="G19" i="3"/>
  <c r="I19" i="3" s="1"/>
  <c r="M95" i="3"/>
  <c r="S95" i="3" s="1"/>
  <c r="M94" i="3"/>
  <c r="S94" i="3" s="1"/>
  <c r="Q94" i="3" l="1"/>
  <c r="H105" i="3"/>
  <c r="M50" i="3"/>
  <c r="K40" i="3"/>
  <c r="N40" i="3" s="1"/>
  <c r="K36" i="3"/>
  <c r="N36" i="3" s="1"/>
  <c r="K37" i="3"/>
  <c r="N37" i="3" s="1"/>
  <c r="K38" i="3"/>
  <c r="N38" i="3" s="1"/>
  <c r="K39" i="3"/>
  <c r="N39" i="3" s="1"/>
  <c r="K41" i="3"/>
  <c r="N41" i="3" s="1"/>
  <c r="K42" i="3"/>
  <c r="N42" i="3" s="1"/>
  <c r="K43" i="3"/>
  <c r="N43" i="3" s="1"/>
  <c r="R39" i="3"/>
  <c r="R40" i="3"/>
  <c r="R41" i="3"/>
  <c r="R42" i="3"/>
  <c r="R43" i="3"/>
  <c r="O43" i="3"/>
  <c r="Q43" i="3" s="1"/>
  <c r="O42" i="3"/>
  <c r="Q42" i="3" s="1"/>
  <c r="O41" i="3"/>
  <c r="Q41" i="3" s="1"/>
  <c r="O40" i="3"/>
  <c r="Q40" i="3" s="1"/>
  <c r="O39" i="3"/>
  <c r="Q39" i="3" s="1"/>
  <c r="H106" i="3"/>
  <c r="R28" i="3"/>
  <c r="R29" i="3"/>
  <c r="R30" i="3"/>
  <c r="R31" i="3"/>
  <c r="R32" i="3"/>
  <c r="R33" i="3"/>
  <c r="R34" i="3"/>
  <c r="R35" i="3"/>
  <c r="R36" i="3"/>
  <c r="R37" i="3"/>
  <c r="R38" i="3"/>
  <c r="R44" i="3"/>
  <c r="R45" i="3"/>
  <c r="R46" i="3"/>
  <c r="R47" i="3"/>
  <c r="R48" i="3"/>
  <c r="R49" i="3"/>
  <c r="R18" i="3"/>
  <c r="J50" i="3"/>
  <c r="O18" i="3" l="1"/>
  <c r="Q18" i="3" s="1"/>
  <c r="O21" i="3" l="1"/>
  <c r="Q21" i="3" s="1"/>
  <c r="O22" i="3"/>
  <c r="Q22" i="3" s="1"/>
  <c r="O24" i="3"/>
  <c r="Q24" i="3" s="1"/>
  <c r="O25" i="3"/>
  <c r="Q25" i="3" s="1"/>
  <c r="O28" i="3"/>
  <c r="Q28" i="3" s="1"/>
  <c r="O29" i="3"/>
  <c r="Q29" i="3" s="1"/>
  <c r="O30" i="3"/>
  <c r="Q30" i="3" s="1"/>
  <c r="O31" i="3"/>
  <c r="Q31" i="3" s="1"/>
  <c r="O32" i="3"/>
  <c r="Q32" i="3" s="1"/>
  <c r="O33" i="3"/>
  <c r="Q33" i="3" s="1"/>
  <c r="O34" i="3"/>
  <c r="Q34" i="3" s="1"/>
  <c r="O35" i="3"/>
  <c r="Q35" i="3" s="1"/>
  <c r="O36" i="3"/>
  <c r="Q36" i="3" s="1"/>
  <c r="O37" i="3"/>
  <c r="Q37" i="3" s="1"/>
  <c r="O38" i="3"/>
  <c r="Q38" i="3" s="1"/>
  <c r="O44" i="3"/>
  <c r="Q44" i="3" s="1"/>
  <c r="O45" i="3"/>
  <c r="Q45" i="3" s="1"/>
  <c r="O46" i="3"/>
  <c r="Q46" i="3" s="1"/>
  <c r="O47" i="3"/>
  <c r="Q47" i="3" s="1"/>
  <c r="O48" i="3"/>
  <c r="Q48" i="3" s="1"/>
  <c r="O49" i="3"/>
  <c r="Q49" i="3" s="1"/>
  <c r="I21" i="3"/>
  <c r="N21" i="3"/>
  <c r="K22" i="3"/>
  <c r="N22" i="3" s="1"/>
  <c r="K24" i="3"/>
  <c r="N24" i="3" s="1"/>
  <c r="K25" i="3"/>
  <c r="N25" i="3" s="1"/>
  <c r="K28" i="3"/>
  <c r="N28" i="3" s="1"/>
  <c r="K29" i="3"/>
  <c r="N29" i="3" s="1"/>
  <c r="K30" i="3"/>
  <c r="N30" i="3" s="1"/>
  <c r="K31" i="3"/>
  <c r="N31" i="3" s="1"/>
  <c r="K32" i="3"/>
  <c r="N32" i="3" s="1"/>
  <c r="K33" i="3"/>
  <c r="N33" i="3" s="1"/>
  <c r="K34" i="3"/>
  <c r="N34" i="3" s="1"/>
  <c r="K35" i="3"/>
  <c r="N35" i="3" s="1"/>
  <c r="K44" i="3"/>
  <c r="N44" i="3" s="1"/>
  <c r="K45" i="3"/>
  <c r="N45" i="3" s="1"/>
  <c r="K46" i="3"/>
  <c r="N46" i="3" s="1"/>
  <c r="K47" i="3"/>
  <c r="N47" i="3" s="1"/>
  <c r="K48" i="3"/>
  <c r="N48" i="3" s="1"/>
  <c r="K49" i="3"/>
  <c r="N49" i="3" s="1"/>
  <c r="K18" i="3"/>
  <c r="N18" i="3" s="1"/>
  <c r="G18" i="3"/>
  <c r="I18" i="3" s="1"/>
  <c r="G22" i="3"/>
  <c r="I22" i="3" s="1"/>
  <c r="G24" i="3"/>
  <c r="I24" i="3" s="1"/>
  <c r="G25" i="3"/>
  <c r="I25" i="3" s="1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44" i="3"/>
  <c r="I44" i="3" s="1"/>
  <c r="G45" i="3"/>
  <c r="I45" i="3" s="1"/>
  <c r="G46" i="3"/>
  <c r="I46" i="3" s="1"/>
  <c r="G47" i="3"/>
  <c r="I47" i="3" s="1"/>
  <c r="G48" i="3"/>
  <c r="I48" i="3" s="1"/>
  <c r="G49" i="3"/>
  <c r="Q9" i="3"/>
  <c r="M52" i="3" l="1"/>
  <c r="O50" i="3"/>
  <c r="J101" i="3" s="1"/>
  <c r="J103" i="3" s="1"/>
  <c r="P103" i="3" s="1"/>
  <c r="M53" i="3"/>
  <c r="J106" i="3" s="1"/>
  <c r="I49" i="3"/>
  <c r="H50" i="3"/>
  <c r="R52" i="3" l="1"/>
  <c r="J105" i="3"/>
  <c r="L105" i="3" s="1"/>
  <c r="R53" i="3"/>
  <c r="K52" i="3"/>
  <c r="K101" i="3" s="1"/>
  <c r="K103" i="3" s="1"/>
  <c r="L106" i="3" l="1"/>
  <c r="P106" i="3"/>
  <c r="P105" i="3"/>
  <c r="H107" i="3"/>
  <c r="Q10" i="3"/>
</calcChain>
</file>

<file path=xl/sharedStrings.xml><?xml version="1.0" encoding="utf-8"?>
<sst xmlns="http://schemas.openxmlformats.org/spreadsheetml/2006/main" count="155" uniqueCount="99">
  <si>
    <t>Příjemce dotace:</t>
  </si>
  <si>
    <t>Sídlo:</t>
  </si>
  <si>
    <t>Účelový znak:</t>
  </si>
  <si>
    <t>Specifikace vybavení:</t>
  </si>
  <si>
    <t>Předpokládaný počet</t>
  </si>
  <si>
    <t>Předpokládané náklady</t>
  </si>
  <si>
    <t>Matrace</t>
  </si>
  <si>
    <t>Pacientské stolky</t>
  </si>
  <si>
    <t>z toho INV:</t>
  </si>
  <si>
    <t>z toho NIV:</t>
  </si>
  <si>
    <t>Skutečný počet</t>
  </si>
  <si>
    <t>Skutečné náklady</t>
  </si>
  <si>
    <t>Náklady celkem:</t>
  </si>
  <si>
    <t>∑</t>
  </si>
  <si>
    <t>IČ:</t>
  </si>
  <si>
    <t>Výše vlastních prostředků:</t>
  </si>
  <si>
    <t xml:space="preserve">Pacientská lůžka </t>
  </si>
  <si>
    <t>"kontrolní"</t>
  </si>
  <si>
    <t>*</t>
  </si>
  <si>
    <r>
      <t xml:space="preserve">Nezbytné příslušenství pacientských lůžek i samostatně použitelné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</si>
  <si>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-</t>
  </si>
  <si>
    <t>Kč/ks</t>
  </si>
  <si>
    <t>nápověda</t>
  </si>
  <si>
    <t xml:space="preserve">V </t>
  </si>
  <si>
    <t>dne</t>
  </si>
  <si>
    <t>(Podpis a razítko statutárního zástupce)</t>
  </si>
  <si>
    <t>Přílohy:</t>
  </si>
  <si>
    <t>Výše celkových nákladů</t>
  </si>
  <si>
    <t>z toho dotace</t>
  </si>
  <si>
    <t>INV/NEIV</t>
  </si>
  <si>
    <t>Pořízení set (lůžko, matrace, stolek, přístrojové vybavení)</t>
  </si>
  <si>
    <t>Výše prostředků dotace</t>
  </si>
  <si>
    <t xml:space="preserve">Celkem </t>
  </si>
  <si>
    <t>z toho INV část</t>
  </si>
  <si>
    <t>z toho NEIV část</t>
  </si>
  <si>
    <t>z toho INV</t>
  </si>
  <si>
    <t>z toho NEIV</t>
  </si>
  <si>
    <t>Konečný stav (dotace)</t>
  </si>
  <si>
    <r>
      <t xml:space="preserve">Výše přidělené dotace </t>
    </r>
    <r>
      <rPr>
        <b/>
        <sz val="7"/>
        <color theme="1"/>
        <rFont val="Calibri"/>
        <family val="2"/>
        <charset val="238"/>
        <scheme val="minor"/>
      </rPr>
      <t>(po případných změnách)</t>
    </r>
    <r>
      <rPr>
        <b/>
        <sz val="12"/>
        <color theme="1"/>
        <rFont val="Calibri"/>
        <family val="2"/>
        <charset val="238"/>
        <scheme val="minor"/>
      </rPr>
      <t>:</t>
    </r>
  </si>
  <si>
    <t>počet kusů žádost vs. skutečný počet</t>
  </si>
  <si>
    <t>poskytnuto</t>
  </si>
  <si>
    <t>Finanční náročnost (tab.2)</t>
  </si>
  <si>
    <t>Finanční náročnost (tab.1)</t>
  </si>
  <si>
    <t>vratka</t>
  </si>
  <si>
    <r>
      <t xml:space="preserve">Další vhodné vybavení akutní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</si>
  <si>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Číslo smlouvy poskytovatele:</t>
  </si>
  <si>
    <t>ZÁVĚREČNÁ ZPRÁVA A FINANČNÍ VYPOŘÁDÁNÍ DOTACE</t>
  </si>
  <si>
    <r>
      <t xml:space="preserve">Přístrojové vybavení lůžek akutní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</si>
  <si>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r>
      <t xml:space="preserve">Zdravotnické prostředky přístrojového a diagnostického charakteru 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</si>
  <si>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INV</t>
  </si>
  <si>
    <t>Počet pořízeného zdrav. vybavení-skutečné náklady</t>
  </si>
  <si>
    <t>Prostředky org.</t>
  </si>
  <si>
    <t>ušetřeno inv</t>
  </si>
  <si>
    <t>ušetřeno neiv.</t>
  </si>
  <si>
    <t>přidělená dotace vs.čerpáno z dotace</t>
  </si>
  <si>
    <t>celkové výdaje vs.dotace+org.</t>
  </si>
  <si>
    <t>Předpokládaný počet pořízeného zdrav. vybavení dle smlouvy (příp. ve znění dodatku)</t>
  </si>
  <si>
    <t>Název akce:</t>
  </si>
  <si>
    <t>Místo realizace:</t>
  </si>
  <si>
    <t>C) Čerpáno z dotace celkem:</t>
  </si>
  <si>
    <t>D) Popis realizace předmětu podpory:</t>
  </si>
  <si>
    <t>E) Kvalitativní a kvantitativní výstupy předmětu podpory:</t>
  </si>
  <si>
    <t>F) Přínos předmětu podpory pro cílové skupiny:</t>
  </si>
  <si>
    <t>G) Celkové zhodnocení předmětu podpory:</t>
  </si>
  <si>
    <t>H) Prohlášení příjemce dotace:</t>
  </si>
  <si>
    <t>Charakter akce:</t>
  </si>
  <si>
    <t>rekonstrukce</t>
  </si>
  <si>
    <t xml:space="preserve">technické zhodnocení do limitu </t>
  </si>
  <si>
    <t>technické zhodnocení nad limit</t>
  </si>
  <si>
    <t>Podrobný popis výsledného stavu:</t>
  </si>
  <si>
    <t>oprava a udržování</t>
  </si>
  <si>
    <t>Akutní lůžková péče intenzivní a standardní</t>
  </si>
  <si>
    <t xml:space="preserve">Obnova dlouhodobého majetku </t>
  </si>
  <si>
    <t>Celková výše nákladů:</t>
  </si>
  <si>
    <t>z toho z dotace</t>
  </si>
  <si>
    <t>z toho vlastní prostředky organizace</t>
  </si>
  <si>
    <t xml:space="preserve">z dotace </t>
  </si>
  <si>
    <t>inv.</t>
  </si>
  <si>
    <t xml:space="preserve">neinv. </t>
  </si>
  <si>
    <t>tab.1) Akutní lůžková péče intenzivní a akutní lůžková péče standardní</t>
  </si>
  <si>
    <t>tab. 2) Výše celkových nákladů vynaložených na obnovu dlouhodobého majetku</t>
  </si>
  <si>
    <t>barvou jsou zamčené</t>
  </si>
  <si>
    <t xml:space="preserve">buňky v tabulkách a sloupce tabulek označeny zelenou </t>
  </si>
  <si>
    <t xml:space="preserve">1) sestava z oddělené účetní evidence z hlediska nákladů a výnosů celého předmětu podpory, </t>
  </si>
  <si>
    <t xml:space="preserve">4) přehled o vrácení nepoužitých prostředků do rozpočtu poskytovatele, </t>
  </si>
  <si>
    <t xml:space="preserve">5) doklady o provedených platbách, tj. výpis z účtu nebo výdajový pokladní doklad, </t>
  </si>
  <si>
    <t>čerpána dotace</t>
  </si>
  <si>
    <t>A) Předmět podpory I. - vybavení akutní lůžkové péče intenzivní a standardní</t>
  </si>
  <si>
    <t>B)Předmět podpory II. - obnova dlouhodobého majetku akutní lůžkové péče intenzivní a standardní</t>
  </si>
  <si>
    <t>B1) Obnova dlouhodobého majetku (sociálního zařízení)</t>
  </si>
  <si>
    <t>B2)Obnova dlouhodobého majetku (výtahových zařízení)</t>
  </si>
  <si>
    <t>00464</t>
  </si>
  <si>
    <t xml:space="preserve">2) sestava z oddělené účetní evidence z hlediska nákladů hrazených z dotace, </t>
  </si>
  <si>
    <t xml:space="preserve">8) v rámci předmětu podpory II. předložit popis výsledného stavu obnovy dlouhodobého majetku včetně fotodokumentace. </t>
  </si>
  <si>
    <t>7) shrnutí o průběhu a výsledku výběrového/zadávacího řízení veřejné zakázky předmětu podpory,</t>
  </si>
  <si>
    <t>6) kopie účetních dokladů včetně podkladů pro vystavení těchto dokladů (objednávky nebo smlouvy o dílo vč. specifikace pořízeného zdravotnického vybavení,</t>
  </si>
  <si>
    <t>3) vnitropodnikový číselník (zkrácený rozsah - použití střediska, zakázky, org. UZ, čísla akce aj. pro sledování nákladů předmětu podpory a nákladů hrazených z dotace),</t>
  </si>
  <si>
    <r>
      <t xml:space="preserve">v rámci programu </t>
    </r>
    <r>
      <rPr>
        <b/>
        <sz val="14"/>
        <color theme="1"/>
        <rFont val="Calibri"/>
        <family val="2"/>
        <charset val="238"/>
        <scheme val="minor"/>
      </rPr>
      <t>"Podpora zvýšení komfortu pacientů při poskytování akutní lůžkové péče na území Ústeckého kraje - 2020"</t>
    </r>
  </si>
  <si>
    <t>20/SML/SoPD/ZD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</si>
</sst>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sz val="9"/>
      <color theme="6" tint="0.59999389629810485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6" tint="0.39997558519241921"/>
      <name val="Calibri"/>
      <family val="2"/>
      <charset val="238"/>
      <scheme val="minor"/>
    </font>
    <font>
      <sz val="9"/>
      <color theme="6" tint="0.39997558519241921"/>
      <name val="Calibri"/>
      <family val="2"/>
      <charset val="238"/>
      <scheme val="minor"/>
    </font>
    <font>
      <sz val="10"/>
      <color theme="6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6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4" fontId="2" fillId="0" borderId="14" xfId="0" applyNumberFormat="1" applyFont="1" applyBorder="1" applyAlignment="1" applyProtection="1">
      <protection hidden="1"/>
    </xf>
    <xf numFmtId="0" fontId="2" fillId="0" borderId="24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locked="0"/>
    </xf>
    <xf numFmtId="4" fontId="2" fillId="0" borderId="18" xfId="0" applyNumberFormat="1" applyFont="1" applyBorder="1" applyProtection="1">
      <protection locked="0"/>
    </xf>
    <xf numFmtId="4" fontId="2" fillId="0" borderId="20" xfId="0" applyNumberFormat="1" applyFont="1" applyBorder="1" applyAlignment="1" applyProtection="1">
      <protection locked="0"/>
    </xf>
    <xf numFmtId="4" fontId="2" fillId="0" borderId="22" xfId="0" applyNumberFormat="1" applyFont="1" applyBorder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5" fillId="0" borderId="0" xfId="0" applyFont="1"/>
    <xf numFmtId="0" fontId="0" fillId="0" borderId="23" xfId="0" applyBorder="1" applyProtection="1">
      <protection locked="0"/>
    </xf>
    <xf numFmtId="49" fontId="0" fillId="0" borderId="23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13" xfId="0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4" fontId="2" fillId="0" borderId="17" xfId="0" applyNumberFormat="1" applyFont="1" applyBorder="1" applyProtection="1">
      <protection locked="0"/>
    </xf>
    <xf numFmtId="4" fontId="2" fillId="0" borderId="2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34" xfId="0" applyNumberFormat="1" applyFont="1" applyBorder="1" applyProtection="1">
      <protection locked="0"/>
    </xf>
    <xf numFmtId="4" fontId="2" fillId="0" borderId="17" xfId="0" applyNumberFormat="1" applyFont="1" applyBorder="1" applyAlignment="1" applyProtection="1">
      <protection locked="0"/>
    </xf>
    <xf numFmtId="4" fontId="2" fillId="0" borderId="21" xfId="0" applyNumberFormat="1" applyFont="1" applyBorder="1" applyAlignment="1" applyProtection="1">
      <protection locked="0"/>
    </xf>
    <xf numFmtId="4" fontId="2" fillId="0" borderId="12" xfId="0" applyNumberFormat="1" applyFont="1" applyBorder="1" applyAlignment="1" applyProtection="1"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18" fillId="0" borderId="14" xfId="0" applyNumberFormat="1" applyFont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64" fontId="1" fillId="0" borderId="0" xfId="0" applyNumberFormat="1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4" fillId="0" borderId="26" xfId="0" applyFont="1" applyBorder="1" applyProtection="1">
      <protection locked="0"/>
    </xf>
    <xf numFmtId="4" fontId="4" fillId="0" borderId="26" xfId="0" applyNumberFormat="1" applyFont="1" applyBorder="1" applyAlignment="1" applyProtection="1">
      <protection locked="0"/>
    </xf>
    <xf numFmtId="4" fontId="4" fillId="0" borderId="31" xfId="0" applyNumberFormat="1" applyFont="1" applyBorder="1" applyAlignment="1" applyProtection="1">
      <protection locked="0"/>
    </xf>
    <xf numFmtId="4" fontId="4" fillId="0" borderId="31" xfId="0" applyNumberFormat="1" applyFont="1" applyBorder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3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1" fontId="2" fillId="0" borderId="33" xfId="0" applyNumberFormat="1" applyFont="1" applyBorder="1" applyAlignment="1" applyProtection="1">
      <alignment horizontal="center" wrapText="1"/>
      <protection hidden="1"/>
    </xf>
    <xf numFmtId="4" fontId="2" fillId="0" borderId="34" xfId="0" applyNumberFormat="1" applyFont="1" applyBorder="1" applyAlignment="1" applyProtection="1">
      <alignment wrapText="1"/>
      <protection hidden="1"/>
    </xf>
    <xf numFmtId="0" fontId="1" fillId="2" borderId="0" xfId="0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protection hidden="1"/>
    </xf>
    <xf numFmtId="0" fontId="2" fillId="0" borderId="48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hidden="1"/>
    </xf>
    <xf numFmtId="4" fontId="2" fillId="0" borderId="20" xfId="0" applyNumberFormat="1" applyFont="1" applyBorder="1" applyAlignment="1" applyProtection="1">
      <protection hidden="1"/>
    </xf>
    <xf numFmtId="4" fontId="16" fillId="0" borderId="38" xfId="0" applyNumberFormat="1" applyFont="1" applyBorder="1" applyProtection="1">
      <protection hidden="1"/>
    </xf>
    <xf numFmtId="4" fontId="16" fillId="0" borderId="40" xfId="0" applyNumberFormat="1" applyFont="1" applyBorder="1" applyProtection="1">
      <protection hidden="1"/>
    </xf>
    <xf numFmtId="4" fontId="16" fillId="0" borderId="39" xfId="0" applyNumberFormat="1" applyFont="1" applyBorder="1" applyProtection="1">
      <protection hidden="1"/>
    </xf>
    <xf numFmtId="4" fontId="16" fillId="0" borderId="45" xfId="0" applyNumberFormat="1" applyFont="1" applyBorder="1" applyProtection="1">
      <protection hidden="1"/>
    </xf>
    <xf numFmtId="4" fontId="16" fillId="0" borderId="42" xfId="0" applyNumberFormat="1" applyFont="1" applyBorder="1" applyProtection="1">
      <protection hidden="1"/>
    </xf>
    <xf numFmtId="4" fontId="16" fillId="0" borderId="38" xfId="0" applyNumberFormat="1" applyFont="1" applyBorder="1" applyAlignment="1" applyProtection="1">
      <protection hidden="1"/>
    </xf>
    <xf numFmtId="4" fontId="16" fillId="0" borderId="40" xfId="0" applyNumberFormat="1" applyFont="1" applyBorder="1" applyAlignment="1" applyProtection="1">
      <protection hidden="1"/>
    </xf>
    <xf numFmtId="4" fontId="16" fillId="0" borderId="39" xfId="0" applyNumberFormat="1" applyFont="1" applyBorder="1" applyAlignment="1" applyProtection="1">
      <protection hidden="1"/>
    </xf>
    <xf numFmtId="4" fontId="16" fillId="0" borderId="42" xfId="0" applyNumberFormat="1" applyFont="1" applyBorder="1" applyAlignment="1" applyProtection="1">
      <protection hidden="1"/>
    </xf>
    <xf numFmtId="4" fontId="2" fillId="2" borderId="38" xfId="0" applyNumberFormat="1" applyFont="1" applyFill="1" applyBorder="1" applyProtection="1">
      <protection hidden="1"/>
    </xf>
    <xf numFmtId="4" fontId="2" fillId="2" borderId="40" xfId="0" applyNumberFormat="1" applyFont="1" applyFill="1" applyBorder="1" applyProtection="1">
      <protection hidden="1"/>
    </xf>
    <xf numFmtId="4" fontId="2" fillId="2" borderId="39" xfId="0" applyNumberFormat="1" applyFont="1" applyFill="1" applyBorder="1" applyProtection="1">
      <protection hidden="1"/>
    </xf>
    <xf numFmtId="4" fontId="2" fillId="2" borderId="45" xfId="0" applyNumberFormat="1" applyFont="1" applyFill="1" applyBorder="1" applyProtection="1">
      <protection hidden="1"/>
    </xf>
    <xf numFmtId="4" fontId="2" fillId="2" borderId="49" xfId="0" applyNumberFormat="1" applyFont="1" applyFill="1" applyBorder="1" applyProtection="1">
      <protection hidden="1"/>
    </xf>
    <xf numFmtId="4" fontId="2" fillId="2" borderId="42" xfId="0" applyNumberFormat="1" applyFont="1" applyFill="1" applyBorder="1" applyProtection="1"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31" xfId="0" applyNumberFormat="1" applyFont="1" applyFill="1" applyBorder="1" applyProtection="1">
      <protection hidden="1"/>
    </xf>
    <xf numFmtId="0" fontId="0" fillId="2" borderId="0" xfId="0" applyFill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0" fontId="4" fillId="2" borderId="25" xfId="0" applyFont="1" applyFill="1" applyBorder="1" applyProtection="1">
      <protection locked="0"/>
    </xf>
    <xf numFmtId="4" fontId="2" fillId="0" borderId="0" xfId="0" applyNumberFormat="1" applyFont="1" applyFill="1" applyBorder="1" applyProtection="1">
      <protection hidden="1"/>
    </xf>
    <xf numFmtId="0" fontId="1" fillId="2" borderId="0" xfId="0" applyFont="1" applyFill="1"/>
    <xf numFmtId="0" fontId="0" fillId="2" borderId="0" xfId="0" applyFill="1" applyAlignment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hidden="1"/>
    </xf>
    <xf numFmtId="0" fontId="21" fillId="0" borderId="0" xfId="0" applyFont="1"/>
    <xf numFmtId="0" fontId="1" fillId="2" borderId="0" xfId="0" applyFont="1" applyFill="1" applyProtection="1">
      <protection locked="0"/>
    </xf>
    <xf numFmtId="0" fontId="3" fillId="0" borderId="12" xfId="0" applyFont="1" applyBorder="1" applyProtection="1">
      <protection locked="0"/>
    </xf>
    <xf numFmtId="4" fontId="20" fillId="2" borderId="42" xfId="0" applyNumberFormat="1" applyFont="1" applyFill="1" applyBorder="1" applyProtection="1">
      <protection hidden="1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2" borderId="0" xfId="0" applyFont="1" applyFill="1"/>
    <xf numFmtId="0" fontId="0" fillId="0" borderId="23" xfId="0" applyBorder="1" applyAlignment="1" applyProtection="1">
      <alignment horizontal="center"/>
      <protection locked="0"/>
    </xf>
    <xf numFmtId="4" fontId="2" fillId="0" borderId="58" xfId="0" applyNumberFormat="1" applyFont="1" applyBorder="1" applyAlignment="1" applyProtection="1">
      <protection hidden="1"/>
    </xf>
    <xf numFmtId="4" fontId="2" fillId="0" borderId="23" xfId="0" applyNumberFormat="1" applyFont="1" applyBorder="1" applyAlignment="1" applyProtection="1">
      <protection locked="0"/>
    </xf>
    <xf numFmtId="4" fontId="16" fillId="0" borderId="59" xfId="0" applyNumberFormat="1" applyFont="1" applyBorder="1" applyAlignment="1" applyProtection="1">
      <protection hidden="1"/>
    </xf>
    <xf numFmtId="0" fontId="2" fillId="0" borderId="47" xfId="0" applyFont="1" applyBorder="1" applyAlignment="1" applyProtection="1">
      <alignment horizontal="center"/>
      <protection locked="0"/>
    </xf>
    <xf numFmtId="4" fontId="2" fillId="0" borderId="58" xfId="0" applyNumberFormat="1" applyFont="1" applyBorder="1" applyAlignment="1" applyProtection="1">
      <protection locked="0"/>
    </xf>
    <xf numFmtId="4" fontId="2" fillId="0" borderId="23" xfId="0" applyNumberFormat="1" applyFont="1" applyBorder="1" applyProtection="1">
      <protection locked="0"/>
    </xf>
    <xf numFmtId="4" fontId="2" fillId="2" borderId="59" xfId="0" applyNumberFormat="1" applyFont="1" applyFill="1" applyBorder="1" applyProtection="1">
      <protection hidden="1"/>
    </xf>
    <xf numFmtId="0" fontId="2" fillId="0" borderId="53" xfId="0" applyFont="1" applyBorder="1" applyAlignment="1" applyProtection="1">
      <alignment horizontal="center"/>
      <protection locked="0"/>
    </xf>
    <xf numFmtId="4" fontId="2" fillId="0" borderId="50" xfId="0" applyNumberFormat="1" applyFont="1" applyBorder="1" applyAlignment="1" applyProtection="1">
      <protection hidden="1"/>
    </xf>
    <xf numFmtId="4" fontId="2" fillId="0" borderId="55" xfId="0" applyNumberFormat="1" applyFont="1" applyBorder="1" applyAlignment="1" applyProtection="1">
      <protection locked="0"/>
    </xf>
    <xf numFmtId="4" fontId="16" fillId="0" borderId="45" xfId="0" applyNumberFormat="1" applyFont="1" applyBorder="1" applyAlignment="1" applyProtection="1">
      <protection hidden="1"/>
    </xf>
    <xf numFmtId="0" fontId="2" fillId="0" borderId="60" xfId="0" applyFont="1" applyBorder="1" applyAlignment="1" applyProtection="1">
      <alignment horizontal="center"/>
      <protection locked="0"/>
    </xf>
    <xf numFmtId="4" fontId="2" fillId="0" borderId="50" xfId="0" applyNumberFormat="1" applyFont="1" applyBorder="1" applyAlignment="1" applyProtection="1">
      <protection locked="0"/>
    </xf>
    <xf numFmtId="4" fontId="2" fillId="0" borderId="55" xfId="0" applyNumberFormat="1" applyFont="1" applyBorder="1" applyProtection="1">
      <protection locked="0"/>
    </xf>
    <xf numFmtId="4" fontId="4" fillId="0" borderId="9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2" fillId="0" borderId="30" xfId="0" applyFont="1" applyBorder="1" applyAlignment="1" applyProtection="1">
      <alignment horizontal="center"/>
      <protection locked="0"/>
    </xf>
    <xf numFmtId="4" fontId="16" fillId="0" borderId="49" xfId="0" applyNumberFormat="1" applyFont="1" applyBorder="1" applyProtection="1">
      <protection hidden="1"/>
    </xf>
    <xf numFmtId="4" fontId="2" fillId="0" borderId="54" xfId="0" applyNumberFormat="1" applyFont="1" applyBorder="1" applyProtection="1">
      <protection locked="0"/>
    </xf>
    <xf numFmtId="0" fontId="2" fillId="0" borderId="57" xfId="0" applyFont="1" applyBorder="1" applyAlignment="1" applyProtection="1">
      <alignment horizontal="center"/>
      <protection locked="0"/>
    </xf>
    <xf numFmtId="4" fontId="2" fillId="0" borderId="56" xfId="0" applyNumberFormat="1" applyFont="1" applyBorder="1" applyAlignment="1" applyProtection="1">
      <protection locked="0"/>
    </xf>
    <xf numFmtId="164" fontId="1" fillId="2" borderId="42" xfId="0" applyNumberFormat="1" applyFont="1" applyFill="1" applyBorder="1" applyAlignment="1" applyProtection="1">
      <alignment horizontal="center"/>
      <protection hidden="1"/>
    </xf>
    <xf numFmtId="0" fontId="21" fillId="0" borderId="2" xfId="0" applyFont="1" applyBorder="1"/>
    <xf numFmtId="164" fontId="21" fillId="0" borderId="4" xfId="0" applyNumberFormat="1" applyFont="1" applyBorder="1"/>
    <xf numFmtId="0" fontId="21" fillId="0" borderId="25" xfId="0" applyFont="1" applyBorder="1"/>
    <xf numFmtId="164" fontId="21" fillId="0" borderId="31" xfId="0" applyNumberFormat="1" applyFont="1" applyBorder="1"/>
    <xf numFmtId="164" fontId="6" fillId="0" borderId="0" xfId="0" applyNumberFormat="1" applyFont="1" applyProtection="1">
      <protection locked="0"/>
    </xf>
    <xf numFmtId="0" fontId="0" fillId="0" borderId="3" xfId="0" applyBorder="1"/>
    <xf numFmtId="0" fontId="0" fillId="0" borderId="4" xfId="0" applyBorder="1"/>
    <xf numFmtId="0" fontId="6" fillId="0" borderId="25" xfId="0" applyFont="1" applyBorder="1"/>
    <xf numFmtId="0" fontId="27" fillId="2" borderId="10" xfId="0" applyFont="1" applyFill="1" applyBorder="1" applyAlignment="1" applyProtection="1">
      <alignment horizontal="center"/>
      <protection hidden="1"/>
    </xf>
    <xf numFmtId="164" fontId="2" fillId="2" borderId="32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30" xfId="0" applyNumberFormat="1" applyFont="1" applyFill="1" applyBorder="1" applyAlignment="1" applyProtection="1">
      <alignment horizontal="center"/>
      <protection hidden="1"/>
    </xf>
    <xf numFmtId="164" fontId="4" fillId="2" borderId="64" xfId="0" applyNumberFormat="1" applyFont="1" applyFill="1" applyBorder="1" applyAlignment="1" applyProtection="1">
      <alignment horizontal="center"/>
      <protection hidden="1"/>
    </xf>
    <xf numFmtId="0" fontId="20" fillId="2" borderId="42" xfId="0" applyFont="1" applyFill="1" applyBorder="1" applyAlignment="1" applyProtection="1">
      <alignment horizontal="center"/>
      <protection hidden="1"/>
    </xf>
    <xf numFmtId="164" fontId="0" fillId="2" borderId="45" xfId="0" applyNumberFormat="1" applyFont="1" applyFill="1" applyBorder="1" applyAlignment="1" applyProtection="1">
      <alignment horizontal="center"/>
      <protection hidden="1"/>
    </xf>
    <xf numFmtId="164" fontId="0" fillId="2" borderId="49" xfId="0" applyNumberFormat="1" applyFont="1" applyFill="1" applyBorder="1" applyAlignment="1" applyProtection="1">
      <alignment horizontal="center"/>
      <protection hidden="1"/>
    </xf>
    <xf numFmtId="164" fontId="1" fillId="2" borderId="45" xfId="0" applyNumberFormat="1" applyFont="1" applyFill="1" applyBorder="1" applyAlignment="1" applyProtection="1">
      <alignment horizontal="center"/>
      <protection hidden="1"/>
    </xf>
    <xf numFmtId="164" fontId="1" fillId="2" borderId="39" xfId="0" applyNumberFormat="1" applyFont="1" applyFill="1" applyBorder="1" applyAlignment="1" applyProtection="1">
      <alignment horizontal="center"/>
      <protection hidden="1"/>
    </xf>
    <xf numFmtId="164" fontId="1" fillId="2" borderId="40" xfId="0" applyNumberFormat="1" applyFont="1" applyFill="1" applyBorder="1" applyAlignment="1" applyProtection="1">
      <alignment horizontal="center"/>
      <protection hidden="1"/>
    </xf>
    <xf numFmtId="0" fontId="9" fillId="0" borderId="12" xfId="0" applyFont="1" applyBorder="1" applyProtection="1">
      <protection locked="0"/>
    </xf>
    <xf numFmtId="0" fontId="7" fillId="0" borderId="30" xfId="0" applyFont="1" applyBorder="1" applyProtection="1">
      <protection locked="0"/>
    </xf>
    <xf numFmtId="0" fontId="0" fillId="0" borderId="30" xfId="0" applyFont="1" applyBorder="1" applyProtection="1">
      <protection locked="0"/>
    </xf>
    <xf numFmtId="0" fontId="0" fillId="0" borderId="24" xfId="0" applyFont="1" applyBorder="1" applyProtection="1">
      <protection locked="0"/>
    </xf>
    <xf numFmtId="165" fontId="3" fillId="0" borderId="30" xfId="0" applyNumberFormat="1" applyFont="1" applyBorder="1" applyProtection="1">
      <protection locked="0"/>
    </xf>
    <xf numFmtId="0" fontId="4" fillId="0" borderId="30" xfId="0" applyFont="1" applyBorder="1" applyProtection="1">
      <protection locked="0"/>
    </xf>
    <xf numFmtId="164" fontId="2" fillId="0" borderId="30" xfId="0" applyNumberFormat="1" applyFont="1" applyBorder="1" applyProtection="1">
      <protection locked="0"/>
    </xf>
    <xf numFmtId="165" fontId="3" fillId="0" borderId="12" xfId="0" applyNumberFormat="1" applyFont="1" applyBorder="1" applyProtection="1">
      <protection locked="0"/>
    </xf>
    <xf numFmtId="0" fontId="0" fillId="0" borderId="30" xfId="0" applyFont="1" applyBorder="1" applyProtection="1">
      <protection hidden="1"/>
    </xf>
    <xf numFmtId="0" fontId="4" fillId="0" borderId="30" xfId="0" applyFont="1" applyBorder="1" applyProtection="1">
      <protection hidden="1"/>
    </xf>
    <xf numFmtId="164" fontId="2" fillId="0" borderId="30" xfId="0" applyNumberFormat="1" applyFont="1" applyBorder="1" applyProtection="1">
      <protection hidden="1"/>
    </xf>
    <xf numFmtId="0" fontId="6" fillId="0" borderId="0" xfId="0" applyFont="1" applyProtection="1">
      <protection locked="0"/>
    </xf>
    <xf numFmtId="0" fontId="1" fillId="0" borderId="0" xfId="0" applyFont="1" applyFill="1" applyAlignment="1" applyProtection="1">
      <protection locked="0"/>
    </xf>
    <xf numFmtId="0" fontId="0" fillId="0" borderId="0" xfId="0" applyFill="1" applyAlignment="1"/>
    <xf numFmtId="0" fontId="3" fillId="0" borderId="28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/>
    <xf numFmtId="0" fontId="2" fillId="0" borderId="32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Alignment="1" applyProtection="1"/>
    <xf numFmtId="0" fontId="0" fillId="0" borderId="0" xfId="0" applyAlignment="1" applyProtection="1"/>
    <xf numFmtId="0" fontId="2" fillId="0" borderId="0" xfId="0" applyFont="1" applyBorder="1" applyProtection="1">
      <protection locked="0"/>
    </xf>
    <xf numFmtId="0" fontId="0" fillId="0" borderId="0" xfId="0" applyBorder="1" applyAlignment="1" applyProtection="1"/>
    <xf numFmtId="0" fontId="0" fillId="0" borderId="0" xfId="0" applyAlignment="1">
      <alignment horizontal="center"/>
    </xf>
    <xf numFmtId="0" fontId="0" fillId="0" borderId="0" xfId="0" applyFill="1" applyProtection="1">
      <protection locked="0"/>
    </xf>
    <xf numFmtId="0" fontId="0" fillId="0" borderId="0" xfId="0" applyBorder="1" applyAlignment="1">
      <alignment horizontal="center"/>
    </xf>
    <xf numFmtId="0" fontId="1" fillId="3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0" fontId="29" fillId="2" borderId="0" xfId="0" applyFont="1" applyFill="1" applyProtection="1">
      <protection locked="0"/>
    </xf>
    <xf numFmtId="0" fontId="30" fillId="2" borderId="0" xfId="0" applyFont="1" applyFill="1" applyBorder="1" applyProtection="1">
      <protection locked="0"/>
    </xf>
    <xf numFmtId="0" fontId="29" fillId="2" borderId="0" xfId="0" applyFont="1" applyFill="1" applyBorder="1" applyProtection="1">
      <protection locked="0"/>
    </xf>
    <xf numFmtId="4" fontId="2" fillId="0" borderId="56" xfId="0" applyNumberFormat="1" applyFont="1" applyBorder="1" applyAlignment="1" applyProtection="1">
      <protection hidden="1"/>
    </xf>
    <xf numFmtId="4" fontId="2" fillId="0" borderId="67" xfId="0" applyNumberFormat="1" applyFont="1" applyBorder="1" applyAlignment="1" applyProtection="1">
      <protection locked="0"/>
    </xf>
    <xf numFmtId="4" fontId="16" fillId="0" borderId="68" xfId="0" applyNumberFormat="1" applyFont="1" applyBorder="1" applyAlignment="1" applyProtection="1">
      <protection hidden="1"/>
    </xf>
    <xf numFmtId="0" fontId="2" fillId="0" borderId="69" xfId="0" applyFont="1" applyBorder="1" applyAlignment="1" applyProtection="1">
      <alignment horizontal="center"/>
      <protection locked="0"/>
    </xf>
    <xf numFmtId="4" fontId="2" fillId="0" borderId="67" xfId="0" applyNumberFormat="1" applyFont="1" applyBorder="1" applyProtection="1">
      <protection locked="0"/>
    </xf>
    <xf numFmtId="4" fontId="16" fillId="0" borderId="68" xfId="0" applyNumberFormat="1" applyFont="1" applyBorder="1" applyProtection="1">
      <protection hidden="1"/>
    </xf>
    <xf numFmtId="4" fontId="2" fillId="2" borderId="68" xfId="0" applyNumberFormat="1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24" fillId="0" borderId="0" xfId="0" applyFont="1" applyBorder="1"/>
    <xf numFmtId="164" fontId="4" fillId="0" borderId="66" xfId="0" applyNumberFormat="1" applyFont="1" applyFill="1" applyBorder="1" applyProtection="1">
      <protection locked="0"/>
    </xf>
    <xf numFmtId="164" fontId="2" fillId="0" borderId="58" xfId="0" applyNumberFormat="1" applyFont="1" applyFill="1" applyBorder="1" applyProtection="1">
      <protection locked="0"/>
    </xf>
    <xf numFmtId="164" fontId="2" fillId="0" borderId="50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7" xfId="0" applyBorder="1" applyAlignment="1" applyProtection="1"/>
    <xf numFmtId="4" fontId="31" fillId="2" borderId="42" xfId="0" applyNumberFormat="1" applyFont="1" applyFill="1" applyBorder="1" applyProtection="1">
      <protection hidden="1"/>
    </xf>
    <xf numFmtId="4" fontId="32" fillId="2" borderId="4" xfId="0" applyNumberFormat="1" applyFont="1" applyFill="1" applyBorder="1" applyProtection="1">
      <protection hidden="1"/>
    </xf>
    <xf numFmtId="4" fontId="32" fillId="2" borderId="31" xfId="0" applyNumberFormat="1" applyFont="1" applyFill="1" applyBorder="1" applyProtection="1">
      <protection hidden="1"/>
    </xf>
    <xf numFmtId="4" fontId="2" fillId="2" borderId="13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165" fontId="3" fillId="0" borderId="30" xfId="0" applyNumberFormat="1" applyFont="1" applyFill="1" applyBorder="1" applyProtection="1">
      <protection hidden="1"/>
    </xf>
    <xf numFmtId="0" fontId="0" fillId="4" borderId="0" xfId="0" applyFill="1" applyAlignment="1"/>
    <xf numFmtId="0" fontId="0" fillId="4" borderId="0" xfId="0" applyFill="1" applyProtection="1">
      <protection locked="0"/>
    </xf>
    <xf numFmtId="0" fontId="1" fillId="4" borderId="0" xfId="0" applyFont="1" applyFill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/>
    <xf numFmtId="0" fontId="0" fillId="0" borderId="47" xfId="0" applyBorder="1" applyAlignment="1"/>
    <xf numFmtId="0" fontId="3" fillId="0" borderId="43" xfId="0" applyFont="1" applyBorder="1" applyAlignment="1" applyProtection="1">
      <alignment horizontal="left"/>
      <protection locked="0"/>
    </xf>
    <xf numFmtId="0" fontId="3" fillId="0" borderId="44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left" vertical="center" wrapText="1"/>
      <protection locked="0"/>
    </xf>
    <xf numFmtId="2" fontId="1" fillId="0" borderId="16" xfId="0" applyNumberFormat="1" applyFont="1" applyBorder="1" applyAlignment="1" applyProtection="1">
      <alignment horizontal="left" vertical="center" wrapText="1"/>
      <protection locked="0"/>
    </xf>
    <xf numFmtId="2" fontId="1" fillId="0" borderId="17" xfId="0" applyNumberFormat="1" applyFont="1" applyBorder="1" applyAlignment="1" applyProtection="1">
      <alignment horizontal="left" vertical="center" wrapText="1"/>
      <protection locked="0"/>
    </xf>
    <xf numFmtId="2" fontId="1" fillId="0" borderId="65" xfId="0" applyNumberFormat="1" applyFont="1" applyBorder="1" applyAlignment="1" applyProtection="1">
      <alignment horizontal="left" vertical="center" wrapText="1"/>
      <protection locked="0"/>
    </xf>
    <xf numFmtId="2" fontId="1" fillId="0" borderId="58" xfId="0" applyNumberFormat="1" applyFont="1" applyBorder="1" applyAlignment="1" applyProtection="1">
      <alignment horizontal="left" vertical="center" wrapText="1"/>
      <protection locked="0"/>
    </xf>
    <xf numFmtId="2" fontId="1" fillId="0" borderId="23" xfId="0" applyNumberFormat="1" applyFont="1" applyBorder="1" applyAlignment="1" applyProtection="1">
      <alignment horizontal="left" vertical="center" wrapText="1"/>
      <protection locked="0"/>
    </xf>
    <xf numFmtId="2" fontId="1" fillId="0" borderId="19" xfId="0" applyNumberFormat="1" applyFont="1" applyBorder="1" applyAlignment="1" applyProtection="1">
      <alignment horizontal="left" vertical="center" wrapText="1"/>
      <protection locked="0"/>
    </xf>
    <xf numFmtId="2" fontId="1" fillId="0" borderId="20" xfId="0" applyNumberFormat="1" applyFont="1" applyBorder="1" applyAlignment="1" applyProtection="1">
      <alignment horizontal="left" vertical="center" wrapText="1"/>
      <protection locked="0"/>
    </xf>
    <xf numFmtId="2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wrapText="1"/>
      <protection hidden="1"/>
    </xf>
    <xf numFmtId="0" fontId="4" fillId="2" borderId="6" xfId="0" applyFont="1" applyFill="1" applyBorder="1" applyAlignment="1" applyProtection="1">
      <alignment horizontal="center" wrapText="1"/>
      <protection hidden="1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51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2" fillId="0" borderId="32" xfId="0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hidden="1"/>
    </xf>
    <xf numFmtId="0" fontId="20" fillId="0" borderId="33" xfId="0" applyFont="1" applyBorder="1" applyAlignment="1" applyProtection="1">
      <alignment horizontal="center"/>
      <protection locked="0"/>
    </xf>
    <xf numFmtId="0" fontId="20" fillId="0" borderId="52" xfId="0" applyFont="1" applyBorder="1" applyAlignment="1" applyProtection="1">
      <alignment horizontal="center"/>
      <protection locked="0"/>
    </xf>
    <xf numFmtId="0" fontId="0" fillId="0" borderId="53" xfId="0" applyFont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164" fontId="1" fillId="0" borderId="63" xfId="0" applyNumberFormat="1" applyFont="1" applyBorder="1" applyAlignment="1" applyProtection="1">
      <alignment horizontal="center"/>
      <protection hidden="1"/>
    </xf>
    <xf numFmtId="164" fontId="1" fillId="0" borderId="32" xfId="0" applyNumberFormat="1" applyFont="1" applyBorder="1" applyAlignment="1" applyProtection="1">
      <alignment horizontal="center"/>
      <protection hidden="1"/>
    </xf>
    <xf numFmtId="164" fontId="1" fillId="2" borderId="9" xfId="0" applyNumberFormat="1" applyFont="1" applyFill="1" applyBorder="1" applyAlignment="1" applyProtection="1">
      <alignment horizontal="center"/>
      <protection hidden="1"/>
    </xf>
    <xf numFmtId="164" fontId="1" fillId="2" borderId="10" xfId="0" applyNumberFormat="1" applyFont="1" applyFill="1" applyBorder="1" applyAlignment="1" applyProtection="1">
      <alignment horizontal="center"/>
      <protection hidden="1"/>
    </xf>
    <xf numFmtId="164" fontId="1" fillId="2" borderId="43" xfId="0" applyNumberFormat="1" applyFont="1" applyFill="1" applyBorder="1" applyAlignment="1" applyProtection="1">
      <alignment horizontal="center"/>
      <protection hidden="1"/>
    </xf>
    <xf numFmtId="164" fontId="1" fillId="2" borderId="13" xfId="0" applyNumberFormat="1" applyFont="1" applyFill="1" applyBorder="1" applyAlignment="1" applyProtection="1">
      <alignment horizontal="center"/>
      <protection hidden="1"/>
    </xf>
    <xf numFmtId="164" fontId="1" fillId="2" borderId="51" xfId="0" applyNumberFormat="1" applyFont="1" applyFill="1" applyBorder="1" applyAlignment="1" applyProtection="1">
      <alignment horizontal="center"/>
      <protection hidden="1"/>
    </xf>
    <xf numFmtId="164" fontId="1" fillId="2" borderId="64" xfId="0" applyNumberFormat="1" applyFont="1" applyFill="1" applyBorder="1" applyAlignment="1" applyProtection="1">
      <alignment horizontal="center"/>
      <protection hidden="1"/>
    </xf>
    <xf numFmtId="164" fontId="0" fillId="0" borderId="3" xfId="0" applyNumberFormat="1" applyFont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164" fontId="2" fillId="0" borderId="12" xfId="0" applyNumberFormat="1" applyFont="1" applyFill="1" applyBorder="1" applyAlignment="1" applyProtection="1">
      <alignment horizontal="center"/>
      <protection locked="0"/>
    </xf>
    <xf numFmtId="164" fontId="2" fillId="0" borderId="24" xfId="0" applyNumberFormat="1" applyFont="1" applyFill="1" applyBorder="1" applyAlignment="1" applyProtection="1">
      <alignment horizontal="center"/>
      <protection locked="0"/>
    </xf>
    <xf numFmtId="2" fontId="1" fillId="0" borderId="2" xfId="0" applyNumberFormat="1" applyFont="1" applyBorder="1" applyAlignment="1" applyProtection="1">
      <alignment horizontal="left" vertical="center" wrapText="1"/>
      <protection locked="0"/>
    </xf>
    <xf numFmtId="2" fontId="1" fillId="0" borderId="3" xfId="0" applyNumberFormat="1" applyFont="1" applyBorder="1" applyAlignment="1" applyProtection="1">
      <alignment horizontal="left" vertical="center" wrapText="1"/>
      <protection locked="0"/>
    </xf>
    <xf numFmtId="2" fontId="1" fillId="0" borderId="5" xfId="0" applyNumberFormat="1" applyFont="1" applyBorder="1" applyAlignment="1" applyProtection="1">
      <alignment horizontal="left" vertical="center" wrapText="1"/>
      <protection locked="0"/>
    </xf>
    <xf numFmtId="2" fontId="1" fillId="0" borderId="0" xfId="0" applyNumberFormat="1" applyFont="1" applyBorder="1" applyAlignment="1" applyProtection="1">
      <alignment horizontal="left" vertical="center" wrapText="1"/>
      <protection locked="0"/>
    </xf>
    <xf numFmtId="2" fontId="1" fillId="0" borderId="25" xfId="0" applyNumberFormat="1" applyFont="1" applyBorder="1" applyAlignment="1" applyProtection="1">
      <alignment horizontal="left" vertical="center" wrapText="1"/>
      <protection locked="0"/>
    </xf>
    <xf numFmtId="2" fontId="1" fillId="0" borderId="26" xfId="0" applyNumberFormat="1" applyFont="1" applyBorder="1" applyAlignment="1" applyProtection="1">
      <alignment horizontal="left" vertical="center" wrapText="1"/>
      <protection locked="0"/>
    </xf>
    <xf numFmtId="2" fontId="17" fillId="0" borderId="9" xfId="0" applyNumberFormat="1" applyFont="1" applyBorder="1" applyAlignment="1" applyProtection="1">
      <alignment horizontal="left" wrapText="1"/>
      <protection locked="0"/>
    </xf>
    <xf numFmtId="2" fontId="17" fillId="0" borderId="10" xfId="0" applyNumberFormat="1" applyFont="1" applyBorder="1" applyAlignment="1" applyProtection="1">
      <alignment horizontal="left" wrapText="1"/>
      <protection locked="0"/>
    </xf>
    <xf numFmtId="2" fontId="17" fillId="0" borderId="11" xfId="0" applyNumberFormat="1" applyFont="1" applyBorder="1" applyAlignment="1" applyProtection="1">
      <alignment horizontal="left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 wrapText="1"/>
    </xf>
    <xf numFmtId="0" fontId="1" fillId="2" borderId="38" xfId="0" applyFont="1" applyFill="1" applyBorder="1" applyAlignment="1" applyProtection="1">
      <alignment horizontal="center" wrapText="1"/>
      <protection hidden="1"/>
    </xf>
    <xf numFmtId="0" fontId="1" fillId="2" borderId="37" xfId="0" applyFont="1" applyFill="1" applyBorder="1" applyAlignment="1" applyProtection="1">
      <alignment horizontal="center" wrapText="1"/>
      <protection hidden="1"/>
    </xf>
    <xf numFmtId="0" fontId="1" fillId="2" borderId="46" xfId="0" applyFont="1" applyFill="1" applyBorder="1" applyAlignment="1" applyProtection="1">
      <alignment horizontal="center" wrapText="1"/>
      <protection hidden="1"/>
    </xf>
    <xf numFmtId="4" fontId="4" fillId="0" borderId="26" xfId="0" applyNumberFormat="1" applyFont="1" applyBorder="1" applyAlignment="1" applyProtection="1">
      <alignment horizontal="right"/>
      <protection locked="0"/>
    </xf>
    <xf numFmtId="2" fontId="1" fillId="0" borderId="53" xfId="0" applyNumberFormat="1" applyFont="1" applyBorder="1" applyAlignment="1" applyProtection="1">
      <alignment horizontal="left" vertical="center" wrapText="1"/>
      <protection locked="0"/>
    </xf>
    <xf numFmtId="2" fontId="1" fillId="0" borderId="50" xfId="0" applyNumberFormat="1" applyFont="1" applyBorder="1" applyAlignment="1" applyProtection="1">
      <alignment horizontal="left" vertical="center" wrapText="1"/>
      <protection locked="0"/>
    </xf>
    <xf numFmtId="2" fontId="1" fillId="0" borderId="55" xfId="0" applyNumberFormat="1" applyFont="1" applyBorder="1" applyAlignment="1" applyProtection="1">
      <alignment horizontal="left" vertical="center" wrapText="1"/>
      <protection locked="0"/>
    </xf>
    <xf numFmtId="2" fontId="1" fillId="0" borderId="7" xfId="0" applyNumberFormat="1" applyFont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left" vertical="center" wrapText="1"/>
      <protection locked="0"/>
    </xf>
    <xf numFmtId="2" fontId="1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 wrapText="1"/>
      <protection locked="0"/>
    </xf>
    <xf numFmtId="0" fontId="0" fillId="0" borderId="31" xfId="0" applyBorder="1" applyProtection="1">
      <protection locked="0"/>
    </xf>
    <xf numFmtId="164" fontId="21" fillId="0" borderId="26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164" fontId="26" fillId="2" borderId="19" xfId="0" applyNumberFormat="1" applyFont="1" applyFill="1" applyBorder="1" applyAlignment="1" applyProtection="1">
      <alignment horizontal="center"/>
      <protection hidden="1"/>
    </xf>
    <xf numFmtId="0" fontId="26" fillId="2" borderId="22" xfId="0" applyFont="1" applyFill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locked="0"/>
    </xf>
    <xf numFmtId="164" fontId="0" fillId="0" borderId="61" xfId="0" applyNumberFormat="1" applyFont="1" applyBorder="1" applyAlignment="1" applyProtection="1">
      <alignment horizontal="center"/>
      <protection locked="0"/>
    </xf>
    <xf numFmtId="0" fontId="0" fillId="0" borderId="62" xfId="0" applyFont="1" applyBorder="1" applyAlignment="1" applyProtection="1">
      <alignment horizontal="center"/>
      <protection locked="0"/>
    </xf>
    <xf numFmtId="164" fontId="22" fillId="2" borderId="33" xfId="0" applyNumberFormat="1" applyFont="1" applyFill="1" applyBorder="1" applyAlignment="1" applyProtection="1">
      <alignment horizontal="center"/>
      <protection hidden="1"/>
    </xf>
    <xf numFmtId="0" fontId="22" fillId="2" borderId="52" xfId="0" applyFont="1" applyFill="1" applyBorder="1" applyAlignment="1" applyProtection="1">
      <alignment horizontal="center"/>
      <protection hidden="1"/>
    </xf>
    <xf numFmtId="164" fontId="26" fillId="2" borderId="53" xfId="0" applyNumberFormat="1" applyFont="1" applyFill="1" applyBorder="1" applyAlignment="1" applyProtection="1">
      <alignment horizontal="center"/>
      <protection hidden="1"/>
    </xf>
    <xf numFmtId="0" fontId="26" fillId="2" borderId="54" xfId="0" applyFont="1" applyFill="1" applyBorder="1" applyAlignment="1" applyProtection="1">
      <alignment horizontal="center"/>
      <protection hidden="1"/>
    </xf>
    <xf numFmtId="0" fontId="3" fillId="0" borderId="28" xfId="0" applyFont="1" applyBorder="1" applyAlignment="1" applyProtection="1">
      <alignment horizontal="left" wrapText="1"/>
      <protection locked="0"/>
    </xf>
    <xf numFmtId="0" fontId="0" fillId="0" borderId="37" xfId="0" applyBorder="1" applyProtection="1">
      <protection locked="0"/>
    </xf>
    <xf numFmtId="164" fontId="0" fillId="0" borderId="28" xfId="0" applyNumberFormat="1" applyFont="1" applyBorder="1" applyAlignment="1" applyProtection="1">
      <alignment horizontal="center"/>
      <protection hidden="1"/>
    </xf>
    <xf numFmtId="164" fontId="0" fillId="0" borderId="30" xfId="0" applyNumberFormat="1" applyFont="1" applyBorder="1" applyAlignment="1" applyProtection="1">
      <alignment horizontal="center"/>
      <protection hidden="1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164" fontId="0" fillId="0" borderId="29" xfId="0" applyNumberFormat="1" applyFont="1" applyBorder="1" applyAlignment="1" applyProtection="1">
      <alignment horizontal="center"/>
      <protection hidden="1"/>
    </xf>
    <xf numFmtId="164" fontId="0" fillId="0" borderId="48" xfId="0" applyNumberFormat="1" applyFont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147</xdr:row>
      <xdr:rowOff>0</xdr:rowOff>
    </xdr:from>
    <xdr:to>
      <xdr:col>15</xdr:col>
      <xdr:colOff>0</xdr:colOff>
      <xdr:row>153</xdr:row>
      <xdr:rowOff>104775</xdr:rowOff>
    </xdr:to>
    <xdr:sp macro="" textlink="">
      <xdr:nvSpPr>
        <xdr:cNvPr id="7" name="TextovéPole 6"/>
        <xdr:cNvSpPr txBox="1"/>
      </xdr:nvSpPr>
      <xdr:spPr>
        <a:xfrm>
          <a:off x="609600" y="30946725"/>
          <a:ext cx="9315450" cy="1247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Příjemce dotace prohlašuje, že v případě, je-li plátcem daně z přidané hodnoty s nárokem na uplatnění odpočtu této daně, dotace na úhradu daně </a:t>
          </a:r>
          <a:r>
            <a:rPr lang="cs-CZ"/>
            <a:t> </a:t>
          </a:r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z přidané hodnoty na nákup zdravotnického vybavení (viz výše) nebyla použita na její úhradu. </a:t>
          </a:r>
          <a:r>
            <a:rPr lang="cs-CZ"/>
            <a:t> 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9525" cmpd="sng">
          <a:noFill/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4"/>
  <sheetViews>
    <sheetView tabSelected="1" view="pageBreakPreview" topLeftCell="A79" zoomScaleNormal="100" zoomScaleSheetLayoutView="100" workbookViewId="0">
      <selection activeCell="J23" sqref="J23"/>
    </sheetView>
  </sheetViews>
  <sheetFormatPr defaultRowHeight="15" outlineLevelRow="1" x14ac:dyDescent="0.25"/>
  <cols>
    <col min="2" max="2" width="9.140625" customWidth="1"/>
    <col min="3" max="3" width="7.5703125" customWidth="1"/>
    <col min="4" max="4" width="9.140625" customWidth="1"/>
    <col min="5" max="5" width="14.85546875" customWidth="1"/>
    <col min="6" max="6" width="14.42578125" customWidth="1"/>
    <col min="7" max="8" width="10.7109375" customWidth="1"/>
    <col min="9" max="9" width="4.7109375" customWidth="1"/>
    <col min="10" max="10" width="14.5703125" customWidth="1"/>
    <col min="11" max="11" width="12" customWidth="1"/>
    <col min="12" max="12" width="13.5703125" customWidth="1"/>
    <col min="13" max="13" width="12" customWidth="1"/>
    <col min="14" max="14" width="4.7109375" customWidth="1"/>
    <col min="15" max="15" width="10" bestFit="1" customWidth="1"/>
    <col min="16" max="16" width="13.28515625" bestFit="1" customWidth="1"/>
    <col min="17" max="17" width="10.5703125" customWidth="1"/>
    <col min="18" max="18" width="12.42578125" bestFit="1" customWidth="1"/>
    <col min="20" max="20" width="11.85546875" bestFit="1" customWidth="1"/>
  </cols>
  <sheetData>
    <row r="1" spans="1:18" ht="26.25" x14ac:dyDescent="0.4">
      <c r="A1" s="206" t="s">
        <v>46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36"/>
    </row>
    <row r="2" spans="1:18" ht="18.75" x14ac:dyDescent="0.3">
      <c r="A2" s="205" t="s">
        <v>97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37"/>
      <c r="Q2" s="2" t="s">
        <v>17</v>
      </c>
      <c r="R2" s="91" t="s">
        <v>22</v>
      </c>
    </row>
    <row r="3" spans="1: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8" ht="15.75" x14ac:dyDescent="0.25">
      <c r="A4" s="198" t="s">
        <v>0</v>
      </c>
      <c r="B4" s="198"/>
      <c r="C4" s="12"/>
      <c r="D4" s="12"/>
      <c r="E4" s="15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ht="15.75" x14ac:dyDescent="0.25">
      <c r="A5" s="198" t="s">
        <v>45</v>
      </c>
      <c r="B5" s="198"/>
      <c r="C5" s="199"/>
      <c r="D5" s="200"/>
      <c r="E5" s="95" t="s">
        <v>98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R5" s="94" t="s">
        <v>82</v>
      </c>
    </row>
    <row r="6" spans="1:18" ht="15.75" x14ac:dyDescent="0.25">
      <c r="A6" s="198" t="s">
        <v>1</v>
      </c>
      <c r="B6" s="198"/>
      <c r="C6" s="12"/>
      <c r="D6" s="12"/>
      <c r="E6" s="15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R6" s="94" t="s">
        <v>81</v>
      </c>
    </row>
    <row r="7" spans="1:18" ht="15.75" x14ac:dyDescent="0.25">
      <c r="A7" s="38" t="s">
        <v>14</v>
      </c>
      <c r="B7" s="38"/>
      <c r="C7" s="12"/>
      <c r="D7" s="12"/>
      <c r="E7" s="15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ht="15.75" x14ac:dyDescent="0.25">
      <c r="A8" s="198" t="s">
        <v>2</v>
      </c>
      <c r="B8" s="198"/>
      <c r="C8" s="12"/>
      <c r="D8" s="12"/>
      <c r="E8" s="16" t="s">
        <v>91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R8" s="3"/>
    </row>
    <row r="9" spans="1:18" ht="15.75" x14ac:dyDescent="0.25">
      <c r="A9" s="138" t="s">
        <v>38</v>
      </c>
      <c r="B9" s="139"/>
      <c r="C9" s="49"/>
      <c r="D9" s="49"/>
      <c r="E9" s="145"/>
      <c r="F9" s="49"/>
      <c r="G9" s="143" t="s">
        <v>8</v>
      </c>
      <c r="H9" s="142"/>
      <c r="I9" s="144"/>
      <c r="J9" s="49"/>
      <c r="K9" s="49"/>
      <c r="L9" s="143" t="s">
        <v>9</v>
      </c>
      <c r="M9" s="142"/>
      <c r="N9" s="144"/>
      <c r="O9" s="50"/>
      <c r="P9" s="12"/>
      <c r="Q9" s="1" t="str">
        <f>IF(H9+M9=E9,"ok","chybně")</f>
        <v>ok</v>
      </c>
      <c r="R9" s="14"/>
    </row>
    <row r="10" spans="1:18" ht="15.75" x14ac:dyDescent="0.25">
      <c r="A10" s="138" t="s">
        <v>15</v>
      </c>
      <c r="B10" s="139"/>
      <c r="C10" s="140"/>
      <c r="D10" s="141"/>
      <c r="E10" s="194"/>
      <c r="F10" s="146"/>
      <c r="G10" s="147" t="s">
        <v>8</v>
      </c>
      <c r="H10" s="194"/>
      <c r="I10" s="148"/>
      <c r="J10" s="146"/>
      <c r="K10" s="146"/>
      <c r="L10" s="147" t="s">
        <v>9</v>
      </c>
      <c r="M10" s="194"/>
      <c r="N10" s="144"/>
      <c r="O10" s="50"/>
      <c r="P10" s="12"/>
      <c r="Q10" s="1" t="str">
        <f>IF(H10+M10=E10,"ok","chybně")</f>
        <v>ok</v>
      </c>
      <c r="R10" s="14"/>
    </row>
    <row r="11" spans="1:18" x14ac:dyDescent="0.25">
      <c r="A11" s="12"/>
      <c r="B11" s="12"/>
      <c r="C11" s="12"/>
      <c r="D11" s="12"/>
      <c r="E11" s="3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R11" s="14"/>
    </row>
    <row r="12" spans="1:18" x14ac:dyDescent="0.25">
      <c r="A12" s="165" t="s">
        <v>87</v>
      </c>
      <c r="B12" s="193"/>
      <c r="C12" s="193"/>
      <c r="D12" s="193"/>
      <c r="E12" s="193"/>
      <c r="F12" s="193"/>
      <c r="G12" s="193"/>
      <c r="H12" s="12"/>
      <c r="I12" s="12"/>
      <c r="J12" s="12"/>
      <c r="K12" s="12"/>
      <c r="L12" s="12"/>
      <c r="M12" s="12"/>
      <c r="N12" s="12"/>
      <c r="O12" s="12"/>
      <c r="P12" s="12"/>
      <c r="R12" s="179"/>
    </row>
    <row r="13" spans="1:18" x14ac:dyDescent="0.25">
      <c r="A13" s="197" t="s">
        <v>79</v>
      </c>
      <c r="B13" s="195"/>
      <c r="C13" s="195"/>
      <c r="D13" s="195"/>
      <c r="E13" s="196"/>
      <c r="F13" s="196"/>
      <c r="G13" s="12"/>
      <c r="H13" s="12"/>
      <c r="I13" s="13"/>
      <c r="J13" s="12"/>
      <c r="K13" s="12"/>
      <c r="L13" s="12"/>
      <c r="M13" s="12"/>
      <c r="O13" s="92" t="s">
        <v>20</v>
      </c>
    </row>
    <row r="14" spans="1:18" ht="15.75" thickBot="1" x14ac:dyDescent="0.3">
      <c r="A14" s="17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8" ht="15.75" thickBot="1" x14ac:dyDescent="0.3">
      <c r="A15" s="223" t="s">
        <v>56</v>
      </c>
      <c r="B15" s="216"/>
      <c r="C15" s="216"/>
      <c r="D15" s="216"/>
      <c r="E15" s="216"/>
      <c r="F15" s="216"/>
      <c r="G15" s="216"/>
      <c r="H15" s="216"/>
      <c r="I15" s="224"/>
      <c r="J15" s="216" t="s">
        <v>50</v>
      </c>
      <c r="K15" s="216"/>
      <c r="L15" s="216"/>
      <c r="M15" s="216"/>
      <c r="N15" s="178"/>
      <c r="O15" s="272" t="s">
        <v>37</v>
      </c>
      <c r="R15" s="271" t="s">
        <v>39</v>
      </c>
    </row>
    <row r="16" spans="1:18" x14ac:dyDescent="0.25">
      <c r="A16" s="217" t="s">
        <v>3</v>
      </c>
      <c r="B16" s="218"/>
      <c r="C16" s="218"/>
      <c r="D16" s="218"/>
      <c r="E16" s="218"/>
      <c r="F16" s="219" t="s">
        <v>4</v>
      </c>
      <c r="G16" s="220" t="s">
        <v>5</v>
      </c>
      <c r="H16" s="220"/>
      <c r="I16" s="225" t="s">
        <v>29</v>
      </c>
      <c r="J16" s="221" t="s">
        <v>10</v>
      </c>
      <c r="K16" s="222" t="s">
        <v>11</v>
      </c>
      <c r="L16" s="222"/>
      <c r="M16" s="222"/>
      <c r="N16" s="225" t="s">
        <v>29</v>
      </c>
      <c r="O16" s="273"/>
      <c r="R16" s="271"/>
    </row>
    <row r="17" spans="1:18" ht="15.75" thickBot="1" x14ac:dyDescent="0.3">
      <c r="A17" s="217"/>
      <c r="B17" s="218"/>
      <c r="C17" s="218"/>
      <c r="D17" s="218"/>
      <c r="E17" s="218"/>
      <c r="F17" s="219"/>
      <c r="G17" s="55" t="s">
        <v>21</v>
      </c>
      <c r="H17" s="40" t="s">
        <v>13</v>
      </c>
      <c r="I17" s="226"/>
      <c r="J17" s="219"/>
      <c r="K17" s="177" t="s">
        <v>21</v>
      </c>
      <c r="L17" s="40" t="s">
        <v>13</v>
      </c>
      <c r="M17" s="41" t="s">
        <v>28</v>
      </c>
      <c r="N17" s="226"/>
      <c r="O17" s="274"/>
      <c r="R17" s="271"/>
    </row>
    <row r="18" spans="1:18" x14ac:dyDescent="0.25">
      <c r="A18" s="207" t="s">
        <v>16</v>
      </c>
      <c r="B18" s="208"/>
      <c r="C18" s="209"/>
      <c r="D18" s="227" t="s">
        <v>18</v>
      </c>
      <c r="E18" s="228"/>
      <c r="F18" s="57">
        <v>0</v>
      </c>
      <c r="G18" s="58" t="str">
        <f>IF(F18=0,"",H18/F18)</f>
        <v/>
      </c>
      <c r="H18" s="28">
        <v>0</v>
      </c>
      <c r="I18" s="65" t="str">
        <f>IF(G18&gt;40000,"INV","NEIV")</f>
        <v>INV</v>
      </c>
      <c r="J18" s="31">
        <v>0</v>
      </c>
      <c r="K18" s="58" t="str">
        <f>IF(J18=0,"",L18/J18)</f>
        <v/>
      </c>
      <c r="L18" s="6">
        <v>0</v>
      </c>
      <c r="M18" s="24">
        <v>0</v>
      </c>
      <c r="N18" s="60" t="str">
        <f>IF(K18&gt;40000,"INV","NEIV")</f>
        <v>INV</v>
      </c>
      <c r="O18" s="69">
        <f t="shared" ref="O18:O49" si="0">M18</f>
        <v>0</v>
      </c>
      <c r="Q18" s="1" t="str">
        <f t="shared" ref="Q18:Q48" si="1">IF(M18=O18,"OK","chyba")</f>
        <v>OK</v>
      </c>
      <c r="R18" s="87">
        <f>J18-F18</f>
        <v>0</v>
      </c>
    </row>
    <row r="19" spans="1:18" x14ac:dyDescent="0.25">
      <c r="A19" s="210"/>
      <c r="B19" s="211"/>
      <c r="C19" s="212"/>
      <c r="D19" s="203" t="s">
        <v>18</v>
      </c>
      <c r="E19" s="204"/>
      <c r="F19" s="112"/>
      <c r="G19" s="56" t="str">
        <f>IF(F19=0,"",H19/F19)</f>
        <v/>
      </c>
      <c r="H19" s="30"/>
      <c r="I19" s="67" t="str">
        <f>IF(G19&gt;40000,"INV","NEIV")</f>
        <v>INV</v>
      </c>
      <c r="J19" s="5"/>
      <c r="K19" s="56" t="str">
        <f t="shared" ref="K19:K20" si="2">IF(J19=0,"",L19/J19)</f>
        <v/>
      </c>
      <c r="L19" s="10"/>
      <c r="M19" s="26"/>
      <c r="N19" s="62" t="str">
        <f>IF(K19&gt;40000,"INV","NEIV")</f>
        <v>INV</v>
      </c>
      <c r="O19" s="71">
        <f t="shared" ref="O19:O20" si="3">M19</f>
        <v>0</v>
      </c>
      <c r="Q19" s="1" t="str">
        <f t="shared" si="1"/>
        <v>OK</v>
      </c>
      <c r="R19" s="87">
        <f t="shared" ref="R19:R27" si="4">J19-F19</f>
        <v>0</v>
      </c>
    </row>
    <row r="20" spans="1:18" x14ac:dyDescent="0.25">
      <c r="A20" s="210"/>
      <c r="B20" s="211"/>
      <c r="C20" s="212"/>
      <c r="D20" s="201" t="s">
        <v>18</v>
      </c>
      <c r="E20" s="202"/>
      <c r="F20" s="34"/>
      <c r="G20" s="56" t="str">
        <f t="shared" ref="G20:G21" si="5">IF(F20=0,"",H20/F20)</f>
        <v/>
      </c>
      <c r="H20" s="97"/>
      <c r="I20" s="67" t="str">
        <f>IF(G20&gt;40000,"INV","NEIV")</f>
        <v>INV</v>
      </c>
      <c r="J20" s="99">
        <v>0</v>
      </c>
      <c r="K20" s="56" t="str">
        <f t="shared" si="2"/>
        <v/>
      </c>
      <c r="L20" s="100"/>
      <c r="M20" s="101"/>
      <c r="N20" s="62" t="str">
        <f>IF(K20&gt;40000,"INV","NEIV")</f>
        <v>INV</v>
      </c>
      <c r="O20" s="71">
        <f t="shared" si="3"/>
        <v>0</v>
      </c>
      <c r="Q20" s="1" t="str">
        <f>IF(M20=O20,"OK","chyba")</f>
        <v>OK</v>
      </c>
      <c r="R20" s="87">
        <f t="shared" si="4"/>
        <v>0</v>
      </c>
    </row>
    <row r="21" spans="1:18" ht="15.75" thickBot="1" x14ac:dyDescent="0.3">
      <c r="A21" s="213"/>
      <c r="B21" s="214"/>
      <c r="C21" s="215"/>
      <c r="D21" s="229" t="s">
        <v>18</v>
      </c>
      <c r="E21" s="230"/>
      <c r="F21" s="156">
        <v>0</v>
      </c>
      <c r="G21" s="56" t="str">
        <f t="shared" si="5"/>
        <v/>
      </c>
      <c r="H21" s="29"/>
      <c r="I21" s="66" t="str">
        <f>IF(G21&gt;40000,"INV","NEIV")</f>
        <v>INV</v>
      </c>
      <c r="J21" s="32">
        <v>0</v>
      </c>
      <c r="K21" s="59" t="str">
        <f t="shared" ref="K21:K49" si="6">IF(J21=0,"",L21/J21)</f>
        <v/>
      </c>
      <c r="L21" s="8"/>
      <c r="M21" s="25"/>
      <c r="N21" s="61" t="str">
        <f t="shared" ref="N21:N49" si="7">IF(K21&gt;40000,"INV","NEIV")</f>
        <v>INV</v>
      </c>
      <c r="O21" s="70">
        <f t="shared" si="0"/>
        <v>0</v>
      </c>
      <c r="Q21" s="1" t="str">
        <f t="shared" si="1"/>
        <v>OK</v>
      </c>
      <c r="R21" s="87">
        <f t="shared" si="4"/>
        <v>0</v>
      </c>
    </row>
    <row r="22" spans="1:18" ht="17.25" customHeight="1" x14ac:dyDescent="0.25">
      <c r="A22" s="207" t="s">
        <v>6</v>
      </c>
      <c r="B22" s="208"/>
      <c r="C22" s="209"/>
      <c r="D22" s="227" t="s">
        <v>18</v>
      </c>
      <c r="E22" s="228"/>
      <c r="F22" s="20">
        <v>0</v>
      </c>
      <c r="G22" s="58" t="str">
        <f t="shared" ref="G22:G49" si="8">IF(F22=0,"",H22/F22)</f>
        <v/>
      </c>
      <c r="H22" s="28">
        <v>0</v>
      </c>
      <c r="I22" s="65" t="str">
        <f t="shared" ref="I22:I49" si="9">IF(G22&gt;40000,"INV","NEIV")</f>
        <v>INV</v>
      </c>
      <c r="J22" s="31">
        <v>0</v>
      </c>
      <c r="K22" s="58" t="str">
        <f t="shared" si="6"/>
        <v/>
      </c>
      <c r="L22" s="6">
        <v>0</v>
      </c>
      <c r="M22" s="24">
        <v>0</v>
      </c>
      <c r="N22" s="60" t="str">
        <f t="shared" si="7"/>
        <v>INV</v>
      </c>
      <c r="O22" s="69">
        <f t="shared" si="0"/>
        <v>0</v>
      </c>
      <c r="Q22" s="1" t="str">
        <f t="shared" si="1"/>
        <v>OK</v>
      </c>
      <c r="R22" s="87">
        <f t="shared" si="4"/>
        <v>0</v>
      </c>
    </row>
    <row r="23" spans="1:18" ht="21" customHeight="1" x14ac:dyDescent="0.25">
      <c r="A23" s="210"/>
      <c r="B23" s="211"/>
      <c r="C23" s="212"/>
      <c r="D23" s="297" t="s">
        <v>18</v>
      </c>
      <c r="E23" s="298"/>
      <c r="F23" s="22"/>
      <c r="G23" s="56" t="str">
        <f t="shared" ref="G23" si="10">IF(F23=0,"",H23/F23)</f>
        <v/>
      </c>
      <c r="H23" s="30"/>
      <c r="I23" s="67" t="str">
        <f t="shared" ref="I23" si="11">IF(G23&gt;40000,"INV","NEIV")</f>
        <v>INV</v>
      </c>
      <c r="J23" s="5"/>
      <c r="K23" s="56" t="str">
        <f t="shared" ref="K23" si="12">IF(J23=0,"",L23/J23)</f>
        <v/>
      </c>
      <c r="L23" s="10"/>
      <c r="M23" s="26"/>
      <c r="N23" s="62" t="str">
        <f>IF(K23&gt;40000,"INV","NEIV")</f>
        <v>INV</v>
      </c>
      <c r="O23" s="71">
        <f t="shared" ref="O23" si="13">M23</f>
        <v>0</v>
      </c>
      <c r="Q23" s="1" t="str">
        <f t="shared" si="1"/>
        <v>OK</v>
      </c>
      <c r="R23" s="87">
        <f t="shared" si="4"/>
        <v>0</v>
      </c>
    </row>
    <row r="24" spans="1:18" ht="27" customHeight="1" thickBot="1" x14ac:dyDescent="0.3">
      <c r="A24" s="213"/>
      <c r="B24" s="214"/>
      <c r="C24" s="215"/>
      <c r="D24" s="284" t="s">
        <v>18</v>
      </c>
      <c r="E24" s="285"/>
      <c r="F24" s="115">
        <v>0</v>
      </c>
      <c r="G24" s="170" t="str">
        <f t="shared" si="8"/>
        <v/>
      </c>
      <c r="H24" s="171"/>
      <c r="I24" s="172" t="str">
        <f t="shared" si="9"/>
        <v>INV</v>
      </c>
      <c r="J24" s="173">
        <v>0</v>
      </c>
      <c r="K24" s="170" t="str">
        <f t="shared" si="6"/>
        <v/>
      </c>
      <c r="L24" s="116"/>
      <c r="M24" s="174">
        <v>0</v>
      </c>
      <c r="N24" s="175" t="str">
        <f>IF(K24&gt;40000,"INV","NEIV")</f>
        <v>INV</v>
      </c>
      <c r="O24" s="176">
        <f t="shared" si="0"/>
        <v>0</v>
      </c>
      <c r="Q24" s="1" t="str">
        <f t="shared" si="1"/>
        <v>OK</v>
      </c>
      <c r="R24" s="87">
        <f t="shared" si="4"/>
        <v>0</v>
      </c>
    </row>
    <row r="25" spans="1:18" x14ac:dyDescent="0.25">
      <c r="A25" s="207" t="s">
        <v>7</v>
      </c>
      <c r="B25" s="208"/>
      <c r="C25" s="209"/>
      <c r="D25" s="227" t="s">
        <v>18</v>
      </c>
      <c r="E25" s="228"/>
      <c r="F25" s="20"/>
      <c r="G25" s="58" t="str">
        <f t="shared" si="8"/>
        <v/>
      </c>
      <c r="H25" s="28"/>
      <c r="I25" s="65" t="str">
        <f t="shared" si="9"/>
        <v>INV</v>
      </c>
      <c r="J25" s="31"/>
      <c r="K25" s="58" t="str">
        <f t="shared" si="6"/>
        <v/>
      </c>
      <c r="L25" s="6"/>
      <c r="M25" s="24"/>
      <c r="N25" s="60" t="str">
        <f>IF(K25&gt;40000,"INV","NEIV")</f>
        <v>INV</v>
      </c>
      <c r="O25" s="69">
        <f t="shared" si="0"/>
        <v>0</v>
      </c>
      <c r="Q25" s="1" t="str">
        <f t="shared" si="1"/>
        <v>OK</v>
      </c>
      <c r="R25" s="87">
        <f t="shared" si="4"/>
        <v>0</v>
      </c>
    </row>
    <row r="26" spans="1:18" x14ac:dyDescent="0.25">
      <c r="A26" s="276"/>
      <c r="B26" s="277"/>
      <c r="C26" s="278"/>
      <c r="D26" s="152" t="s">
        <v>18</v>
      </c>
      <c r="E26" s="153"/>
      <c r="F26" s="22">
        <v>0</v>
      </c>
      <c r="G26" s="56" t="str">
        <f t="shared" ref="G26:G27" si="14">IF(F26=0,"",H26/F26)</f>
        <v/>
      </c>
      <c r="H26" s="30">
        <v>0</v>
      </c>
      <c r="I26" s="67" t="str">
        <f t="shared" ref="I26:I27" si="15">IF(G26&gt;40000,"INV","NEIV")</f>
        <v>INV</v>
      </c>
      <c r="J26" s="5">
        <v>0</v>
      </c>
      <c r="K26" s="56" t="str">
        <f t="shared" ref="K26:K27" si="16">IF(J26=0,"",L26/J26)</f>
        <v/>
      </c>
      <c r="L26" s="10">
        <v>0</v>
      </c>
      <c r="M26" s="26">
        <v>0</v>
      </c>
      <c r="N26" s="62" t="str">
        <f t="shared" ref="N26:N27" si="17">IF(K26&gt;40000,"INV","NEIV")</f>
        <v>INV</v>
      </c>
      <c r="O26" s="71">
        <f t="shared" ref="O26:O27" si="18">M26</f>
        <v>0</v>
      </c>
      <c r="Q26" s="1" t="str">
        <f t="shared" si="1"/>
        <v>OK</v>
      </c>
      <c r="R26" s="87">
        <f t="shared" si="4"/>
        <v>0</v>
      </c>
    </row>
    <row r="27" spans="1:18" x14ac:dyDescent="0.25">
      <c r="A27" s="279"/>
      <c r="B27" s="280"/>
      <c r="C27" s="281"/>
      <c r="D27" s="203" t="s">
        <v>18</v>
      </c>
      <c r="E27" s="204"/>
      <c r="F27" s="22"/>
      <c r="G27" s="56" t="str">
        <f t="shared" si="14"/>
        <v/>
      </c>
      <c r="H27" s="30"/>
      <c r="I27" s="67" t="str">
        <f t="shared" si="15"/>
        <v>INV</v>
      </c>
      <c r="J27" s="5"/>
      <c r="K27" s="56" t="str">
        <f t="shared" si="16"/>
        <v/>
      </c>
      <c r="L27" s="10"/>
      <c r="M27" s="26"/>
      <c r="N27" s="62" t="str">
        <f t="shared" si="17"/>
        <v>INV</v>
      </c>
      <c r="O27" s="71">
        <f t="shared" si="18"/>
        <v>0</v>
      </c>
      <c r="Q27" s="1" t="str">
        <f t="shared" si="1"/>
        <v>OK</v>
      </c>
      <c r="R27" s="87">
        <f t="shared" si="4"/>
        <v>0</v>
      </c>
    </row>
    <row r="28" spans="1:18" ht="15.75" thickBot="1" x14ac:dyDescent="0.3">
      <c r="A28" s="213"/>
      <c r="B28" s="214"/>
      <c r="C28" s="215"/>
      <c r="D28" s="282" t="s">
        <v>18</v>
      </c>
      <c r="E28" s="283"/>
      <c r="F28" s="115">
        <v>0</v>
      </c>
      <c r="G28" s="170" t="str">
        <f t="shared" si="8"/>
        <v/>
      </c>
      <c r="H28" s="171"/>
      <c r="I28" s="172" t="str">
        <f t="shared" si="9"/>
        <v>INV</v>
      </c>
      <c r="J28" s="173">
        <v>0</v>
      </c>
      <c r="K28" s="170" t="str">
        <f t="shared" si="6"/>
        <v/>
      </c>
      <c r="L28" s="116"/>
      <c r="M28" s="174"/>
      <c r="N28" s="175" t="str">
        <f t="shared" si="7"/>
        <v>INV</v>
      </c>
      <c r="O28" s="176">
        <f t="shared" si="0"/>
        <v>0</v>
      </c>
      <c r="Q28" s="1" t="str">
        <f t="shared" si="1"/>
        <v>OK</v>
      </c>
      <c r="R28" s="87">
        <f t="shared" ref="R28:R49" si="19">J28-F28</f>
        <v>0</v>
      </c>
    </row>
    <row r="29" spans="1:18" x14ac:dyDescent="0.25">
      <c r="A29" s="252" t="s">
        <v>19</v>
      </c>
      <c r="B29" s="253"/>
      <c r="C29" s="253"/>
      <c r="D29" s="227" t="s">
        <v>18</v>
      </c>
      <c r="E29" s="228"/>
      <c r="F29" s="20"/>
      <c r="G29" s="58" t="str">
        <f t="shared" si="8"/>
        <v/>
      </c>
      <c r="H29" s="28"/>
      <c r="I29" s="65" t="str">
        <f t="shared" si="9"/>
        <v>INV</v>
      </c>
      <c r="J29" s="31"/>
      <c r="K29" s="58" t="str">
        <f t="shared" si="6"/>
        <v/>
      </c>
      <c r="L29" s="6"/>
      <c r="M29" s="24"/>
      <c r="N29" s="60" t="str">
        <f>IF(K29&gt;40000,"INV","NEIV")</f>
        <v>INV</v>
      </c>
      <c r="O29" s="72">
        <f t="shared" si="0"/>
        <v>0</v>
      </c>
      <c r="Q29" s="1" t="str">
        <f t="shared" si="1"/>
        <v>OK</v>
      </c>
      <c r="R29" s="87">
        <f t="shared" si="19"/>
        <v>0</v>
      </c>
    </row>
    <row r="30" spans="1:18" x14ac:dyDescent="0.25">
      <c r="A30" s="254"/>
      <c r="B30" s="255"/>
      <c r="C30" s="255"/>
      <c r="D30" s="203" t="s">
        <v>18</v>
      </c>
      <c r="E30" s="204"/>
      <c r="F30" s="22"/>
      <c r="G30" s="56" t="str">
        <f t="shared" si="8"/>
        <v/>
      </c>
      <c r="H30" s="30"/>
      <c r="I30" s="67" t="str">
        <f>IF(G30&gt;40000,"INV","NEIV")</f>
        <v>INV</v>
      </c>
      <c r="J30" s="5"/>
      <c r="K30" s="56" t="str">
        <f t="shared" si="6"/>
        <v/>
      </c>
      <c r="L30" s="10"/>
      <c r="M30" s="26"/>
      <c r="N30" s="62" t="str">
        <f>IF(K30&gt;40000,"INV","NEIV")</f>
        <v>INV</v>
      </c>
      <c r="O30" s="71">
        <f t="shared" si="0"/>
        <v>0</v>
      </c>
      <c r="Q30" s="1" t="str">
        <f t="shared" si="1"/>
        <v>OK</v>
      </c>
      <c r="R30" s="87">
        <f t="shared" si="19"/>
        <v>0</v>
      </c>
    </row>
    <row r="31" spans="1:18" x14ac:dyDescent="0.25">
      <c r="A31" s="254"/>
      <c r="B31" s="255"/>
      <c r="C31" s="255"/>
      <c r="D31" s="203" t="s">
        <v>18</v>
      </c>
      <c r="E31" s="204"/>
      <c r="F31" s="22"/>
      <c r="G31" s="56" t="str">
        <f t="shared" si="8"/>
        <v/>
      </c>
      <c r="H31" s="30"/>
      <c r="I31" s="67" t="str">
        <f t="shared" si="9"/>
        <v>INV</v>
      </c>
      <c r="J31" s="5"/>
      <c r="K31" s="56" t="str">
        <f t="shared" si="6"/>
        <v/>
      </c>
      <c r="L31" s="10"/>
      <c r="M31" s="26"/>
      <c r="N31" s="62" t="str">
        <f>IF(K31&gt;40000,"INV","NEIV")</f>
        <v>INV</v>
      </c>
      <c r="O31" s="71">
        <f t="shared" si="0"/>
        <v>0</v>
      </c>
      <c r="Q31" s="1" t="str">
        <f t="shared" si="1"/>
        <v>OK</v>
      </c>
      <c r="R31" s="87">
        <f t="shared" si="19"/>
        <v>0</v>
      </c>
    </row>
    <row r="32" spans="1:18" x14ac:dyDescent="0.25">
      <c r="A32" s="254"/>
      <c r="B32" s="255"/>
      <c r="C32" s="255"/>
      <c r="D32" s="203" t="s">
        <v>18</v>
      </c>
      <c r="E32" s="204"/>
      <c r="F32" s="22"/>
      <c r="G32" s="56" t="str">
        <f t="shared" si="8"/>
        <v/>
      </c>
      <c r="H32" s="30"/>
      <c r="I32" s="67" t="str">
        <f t="shared" si="9"/>
        <v>INV</v>
      </c>
      <c r="J32" s="5"/>
      <c r="K32" s="56" t="str">
        <f t="shared" si="6"/>
        <v/>
      </c>
      <c r="L32" s="10"/>
      <c r="M32" s="26"/>
      <c r="N32" s="62" t="str">
        <f>IF(K32&gt;40000,"INV","NEIV")</f>
        <v>INV</v>
      </c>
      <c r="O32" s="71">
        <f t="shared" si="0"/>
        <v>0</v>
      </c>
      <c r="Q32" s="1" t="str">
        <f t="shared" si="1"/>
        <v>OK</v>
      </c>
      <c r="R32" s="87">
        <f t="shared" si="19"/>
        <v>0</v>
      </c>
    </row>
    <row r="33" spans="1:18" ht="15.75" thickBot="1" x14ac:dyDescent="0.3">
      <c r="A33" s="256"/>
      <c r="B33" s="257"/>
      <c r="C33" s="257"/>
      <c r="D33" s="282" t="s">
        <v>18</v>
      </c>
      <c r="E33" s="283"/>
      <c r="F33" s="21"/>
      <c r="G33" s="59" t="str">
        <f t="shared" si="8"/>
        <v/>
      </c>
      <c r="H33" s="29"/>
      <c r="I33" s="66" t="str">
        <f t="shared" si="9"/>
        <v>INV</v>
      </c>
      <c r="J33" s="32"/>
      <c r="K33" s="59" t="str">
        <f t="shared" si="6"/>
        <v/>
      </c>
      <c r="L33" s="8"/>
      <c r="M33" s="25"/>
      <c r="N33" s="113" t="str">
        <f t="shared" ref="N33:N46" si="20">IF(K33&gt;40000,"INV","NEIV")</f>
        <v>INV</v>
      </c>
      <c r="O33" s="73">
        <f t="shared" si="0"/>
        <v>0</v>
      </c>
      <c r="Q33" s="1" t="str">
        <f t="shared" si="1"/>
        <v>OK</v>
      </c>
      <c r="R33" s="87">
        <f t="shared" si="19"/>
        <v>0</v>
      </c>
    </row>
    <row r="34" spans="1:18" x14ac:dyDescent="0.25">
      <c r="A34" s="252" t="s">
        <v>47</v>
      </c>
      <c r="B34" s="253"/>
      <c r="C34" s="253"/>
      <c r="D34" s="201" t="s">
        <v>18</v>
      </c>
      <c r="E34" s="202"/>
      <c r="F34" s="20"/>
      <c r="G34" s="58" t="str">
        <f t="shared" si="8"/>
        <v/>
      </c>
      <c r="H34" s="28"/>
      <c r="I34" s="65" t="str">
        <f t="shared" si="9"/>
        <v>INV</v>
      </c>
      <c r="J34" s="20"/>
      <c r="K34" s="58" t="str">
        <f t="shared" si="6"/>
        <v/>
      </c>
      <c r="L34" s="6"/>
      <c r="M34" s="7"/>
      <c r="N34" s="60" t="str">
        <f t="shared" si="20"/>
        <v>INV</v>
      </c>
      <c r="O34" s="69">
        <f t="shared" si="0"/>
        <v>0</v>
      </c>
      <c r="Q34" s="1" t="str">
        <f t="shared" si="1"/>
        <v>OK</v>
      </c>
      <c r="R34" s="87">
        <f t="shared" si="19"/>
        <v>0</v>
      </c>
    </row>
    <row r="35" spans="1:18" x14ac:dyDescent="0.25">
      <c r="A35" s="254"/>
      <c r="B35" s="255"/>
      <c r="C35" s="255"/>
      <c r="D35" s="203" t="s">
        <v>18</v>
      </c>
      <c r="E35" s="204"/>
      <c r="F35" s="22"/>
      <c r="G35" s="56" t="str">
        <f t="shared" si="8"/>
        <v/>
      </c>
      <c r="H35" s="30"/>
      <c r="I35" s="67" t="str">
        <f t="shared" si="9"/>
        <v>INV</v>
      </c>
      <c r="J35" s="22"/>
      <c r="K35" s="56" t="str">
        <f t="shared" si="6"/>
        <v/>
      </c>
      <c r="L35" s="10"/>
      <c r="M35" s="11"/>
      <c r="N35" s="62" t="str">
        <f t="shared" si="20"/>
        <v>INV</v>
      </c>
      <c r="O35" s="71">
        <f t="shared" si="0"/>
        <v>0</v>
      </c>
      <c r="Q35" s="1" t="str">
        <f t="shared" si="1"/>
        <v>OK</v>
      </c>
      <c r="R35" s="87">
        <f t="shared" si="19"/>
        <v>0</v>
      </c>
    </row>
    <row r="36" spans="1:18" x14ac:dyDescent="0.25">
      <c r="A36" s="254"/>
      <c r="B36" s="255"/>
      <c r="C36" s="255"/>
      <c r="D36" s="203" t="s">
        <v>18</v>
      </c>
      <c r="E36" s="204"/>
      <c r="F36" s="22"/>
      <c r="G36" s="56" t="str">
        <f t="shared" si="8"/>
        <v/>
      </c>
      <c r="H36" s="30"/>
      <c r="I36" s="67" t="str">
        <f>IF(G36&gt;40000,"INV","NEIV")</f>
        <v>INV</v>
      </c>
      <c r="J36" s="22"/>
      <c r="K36" s="56" t="str">
        <f t="shared" si="6"/>
        <v/>
      </c>
      <c r="L36" s="10"/>
      <c r="M36" s="11"/>
      <c r="N36" s="62" t="str">
        <f t="shared" si="20"/>
        <v>INV</v>
      </c>
      <c r="O36" s="71">
        <f t="shared" si="0"/>
        <v>0</v>
      </c>
      <c r="Q36" s="1" t="str">
        <f t="shared" si="1"/>
        <v>OK</v>
      </c>
      <c r="R36" s="87">
        <f t="shared" si="19"/>
        <v>0</v>
      </c>
    </row>
    <row r="37" spans="1:18" x14ac:dyDescent="0.25">
      <c r="A37" s="254"/>
      <c r="B37" s="255"/>
      <c r="C37" s="255"/>
      <c r="D37" s="203" t="s">
        <v>18</v>
      </c>
      <c r="E37" s="204"/>
      <c r="F37" s="22"/>
      <c r="G37" s="56" t="str">
        <f t="shared" si="8"/>
        <v/>
      </c>
      <c r="H37" s="30"/>
      <c r="I37" s="67" t="str">
        <f t="shared" si="9"/>
        <v>INV</v>
      </c>
      <c r="J37" s="22"/>
      <c r="K37" s="56" t="str">
        <f t="shared" si="6"/>
        <v/>
      </c>
      <c r="L37" s="10"/>
      <c r="M37" s="11"/>
      <c r="N37" s="62" t="str">
        <f>IF(K37&gt;40000,"INV","NEIV")</f>
        <v>INV</v>
      </c>
      <c r="O37" s="71">
        <f t="shared" si="0"/>
        <v>0</v>
      </c>
      <c r="Q37" s="1" t="str">
        <f t="shared" si="1"/>
        <v>OK</v>
      </c>
      <c r="R37" s="87">
        <f t="shared" si="19"/>
        <v>0</v>
      </c>
    </row>
    <row r="38" spans="1:18" ht="15.75" thickBot="1" x14ac:dyDescent="0.3">
      <c r="A38" s="256"/>
      <c r="B38" s="257"/>
      <c r="C38" s="257"/>
      <c r="D38" s="229" t="s">
        <v>18</v>
      </c>
      <c r="E38" s="230"/>
      <c r="F38" s="21"/>
      <c r="G38" s="59" t="str">
        <f t="shared" si="8"/>
        <v/>
      </c>
      <c r="H38" s="29"/>
      <c r="I38" s="66" t="str">
        <f t="shared" si="9"/>
        <v>INV</v>
      </c>
      <c r="J38" s="21"/>
      <c r="K38" s="59" t="str">
        <f t="shared" si="6"/>
        <v/>
      </c>
      <c r="L38" s="8"/>
      <c r="M38" s="9"/>
      <c r="N38" s="61" t="str">
        <f t="shared" si="20"/>
        <v>INV</v>
      </c>
      <c r="O38" s="70">
        <f t="shared" si="0"/>
        <v>0</v>
      </c>
      <c r="Q38" s="1" t="str">
        <f t="shared" si="1"/>
        <v>OK</v>
      </c>
      <c r="R38" s="87">
        <f t="shared" si="19"/>
        <v>0</v>
      </c>
    </row>
    <row r="39" spans="1:18" x14ac:dyDescent="0.25">
      <c r="A39" s="252" t="s">
        <v>48</v>
      </c>
      <c r="B39" s="261"/>
      <c r="C39" s="262"/>
      <c r="D39" s="201" t="s">
        <v>18</v>
      </c>
      <c r="E39" s="202"/>
      <c r="F39" s="20"/>
      <c r="G39" s="58"/>
      <c r="H39" s="28"/>
      <c r="I39" s="65" t="s">
        <v>49</v>
      </c>
      <c r="J39" s="107"/>
      <c r="K39" s="104" t="str">
        <f t="shared" si="6"/>
        <v/>
      </c>
      <c r="L39" s="108"/>
      <c r="M39" s="114"/>
      <c r="N39" s="60" t="str">
        <f>IF(K39&gt;40000,"INV","NEIV")</f>
        <v>INV</v>
      </c>
      <c r="O39" s="69">
        <f>M39</f>
        <v>0</v>
      </c>
      <c r="Q39" s="1" t="str">
        <f t="shared" si="1"/>
        <v>OK</v>
      </c>
      <c r="R39" s="87">
        <f t="shared" si="19"/>
        <v>0</v>
      </c>
    </row>
    <row r="40" spans="1:18" x14ac:dyDescent="0.25">
      <c r="A40" s="263"/>
      <c r="B40" s="264"/>
      <c r="C40" s="265"/>
      <c r="D40" s="203" t="s">
        <v>18</v>
      </c>
      <c r="E40" s="204"/>
      <c r="F40" s="103"/>
      <c r="G40" s="104"/>
      <c r="H40" s="105"/>
      <c r="I40" s="106" t="s">
        <v>49</v>
      </c>
      <c r="J40" s="107"/>
      <c r="K40" s="56" t="str">
        <f>IF(J40=0,"",L40/J40)</f>
        <v/>
      </c>
      <c r="L40" s="108"/>
      <c r="M40" s="109"/>
      <c r="N40" s="62" t="str">
        <f>IF(K40&gt;40000,"INV","NEIV")</f>
        <v>INV</v>
      </c>
      <c r="O40" s="71">
        <f>M40</f>
        <v>0</v>
      </c>
      <c r="Q40" s="1" t="str">
        <f t="shared" si="1"/>
        <v>OK</v>
      </c>
      <c r="R40" s="87">
        <f t="shared" si="19"/>
        <v>0</v>
      </c>
    </row>
    <row r="41" spans="1:18" x14ac:dyDescent="0.25">
      <c r="A41" s="263"/>
      <c r="B41" s="264"/>
      <c r="C41" s="265"/>
      <c r="D41" s="203" t="s">
        <v>18</v>
      </c>
      <c r="E41" s="204"/>
      <c r="F41" s="22"/>
      <c r="G41" s="56"/>
      <c r="H41" s="30"/>
      <c r="I41" s="67" t="s">
        <v>49</v>
      </c>
      <c r="J41" s="5"/>
      <c r="K41" s="56" t="str">
        <f>IF(J41=0,"",L41/J41)</f>
        <v/>
      </c>
      <c r="L41" s="10"/>
      <c r="M41" s="26"/>
      <c r="N41" s="62" t="str">
        <f>IF(K41&gt;40000,"INV","NEIV")</f>
        <v>INV</v>
      </c>
      <c r="O41" s="72">
        <f>M41</f>
        <v>0</v>
      </c>
      <c r="Q41" s="1" t="str">
        <f t="shared" si="1"/>
        <v>OK</v>
      </c>
      <c r="R41" s="87">
        <f t="shared" si="19"/>
        <v>0</v>
      </c>
    </row>
    <row r="42" spans="1:18" x14ac:dyDescent="0.25">
      <c r="A42" s="263"/>
      <c r="B42" s="264"/>
      <c r="C42" s="265"/>
      <c r="D42" s="203" t="s">
        <v>18</v>
      </c>
      <c r="E42" s="204"/>
      <c r="F42" s="22"/>
      <c r="G42" s="56"/>
      <c r="H42" s="30"/>
      <c r="I42" s="67" t="s">
        <v>49</v>
      </c>
      <c r="J42" s="112"/>
      <c r="K42" s="56" t="str">
        <f t="shared" si="6"/>
        <v/>
      </c>
      <c r="L42" s="10"/>
      <c r="M42" s="26"/>
      <c r="N42" s="62" t="str">
        <f>IF(K42&gt;40000,"INV","NEIV")</f>
        <v>INV</v>
      </c>
      <c r="O42" s="71">
        <f>M42</f>
        <v>0</v>
      </c>
      <c r="Q42" s="1" t="str">
        <f t="shared" si="1"/>
        <v>OK</v>
      </c>
      <c r="R42" s="87">
        <f t="shared" si="19"/>
        <v>0</v>
      </c>
    </row>
    <row r="43" spans="1:18" ht="15.75" thickBot="1" x14ac:dyDescent="0.3">
      <c r="A43" s="266"/>
      <c r="B43" s="267"/>
      <c r="C43" s="268"/>
      <c r="D43" s="269" t="s">
        <v>18</v>
      </c>
      <c r="E43" s="270"/>
      <c r="F43" s="192"/>
      <c r="G43" s="96"/>
      <c r="H43" s="97"/>
      <c r="I43" s="98" t="s">
        <v>49</v>
      </c>
      <c r="J43" s="99"/>
      <c r="K43" s="56" t="str">
        <f t="shared" si="6"/>
        <v/>
      </c>
      <c r="L43" s="100"/>
      <c r="M43" s="101"/>
      <c r="N43" s="61" t="str">
        <f t="shared" si="20"/>
        <v>INV</v>
      </c>
      <c r="O43" s="102">
        <f>M43</f>
        <v>0</v>
      </c>
      <c r="Q43" s="1" t="str">
        <f t="shared" si="1"/>
        <v>OK</v>
      </c>
      <c r="R43" s="87">
        <f t="shared" si="19"/>
        <v>0</v>
      </c>
    </row>
    <row r="44" spans="1:18" x14ac:dyDescent="0.25">
      <c r="A44" s="252" t="s">
        <v>44</v>
      </c>
      <c r="B44" s="253"/>
      <c r="C44" s="253"/>
      <c r="D44" s="227" t="s">
        <v>18</v>
      </c>
      <c r="E44" s="228"/>
      <c r="F44" s="20"/>
      <c r="G44" s="58" t="str">
        <f t="shared" si="8"/>
        <v/>
      </c>
      <c r="H44" s="28"/>
      <c r="I44" s="65" t="str">
        <f t="shared" si="9"/>
        <v>INV</v>
      </c>
      <c r="J44" s="31"/>
      <c r="K44" s="58" t="str">
        <f t="shared" si="6"/>
        <v/>
      </c>
      <c r="L44" s="6"/>
      <c r="M44" s="7"/>
      <c r="N44" s="63" t="str">
        <f>IF(K44&gt;40000,"INV","NEIV")</f>
        <v>INV</v>
      </c>
      <c r="O44" s="69">
        <f t="shared" si="0"/>
        <v>0</v>
      </c>
      <c r="Q44" s="1" t="str">
        <f t="shared" si="1"/>
        <v>OK</v>
      </c>
      <c r="R44" s="87">
        <f t="shared" si="19"/>
        <v>0</v>
      </c>
    </row>
    <row r="45" spans="1:18" x14ac:dyDescent="0.25">
      <c r="A45" s="254"/>
      <c r="B45" s="255"/>
      <c r="C45" s="255"/>
      <c r="D45" s="203" t="s">
        <v>18</v>
      </c>
      <c r="E45" s="204"/>
      <c r="F45" s="22"/>
      <c r="G45" s="56" t="str">
        <f t="shared" si="8"/>
        <v/>
      </c>
      <c r="H45" s="30"/>
      <c r="I45" s="67" t="str">
        <f t="shared" si="9"/>
        <v>INV</v>
      </c>
      <c r="J45" s="5"/>
      <c r="K45" s="56" t="str">
        <f t="shared" si="6"/>
        <v/>
      </c>
      <c r="L45" s="10"/>
      <c r="M45" s="11"/>
      <c r="N45" s="62" t="str">
        <f t="shared" si="20"/>
        <v>INV</v>
      </c>
      <c r="O45" s="71">
        <f t="shared" si="0"/>
        <v>0</v>
      </c>
      <c r="Q45" s="1" t="str">
        <f t="shared" si="1"/>
        <v>OK</v>
      </c>
      <c r="R45" s="87">
        <f t="shared" si="19"/>
        <v>0</v>
      </c>
    </row>
    <row r="46" spans="1:18" x14ac:dyDescent="0.25">
      <c r="A46" s="254"/>
      <c r="B46" s="255"/>
      <c r="C46" s="255"/>
      <c r="D46" s="203" t="s">
        <v>18</v>
      </c>
      <c r="E46" s="204"/>
      <c r="F46" s="22"/>
      <c r="G46" s="56" t="str">
        <f t="shared" si="8"/>
        <v/>
      </c>
      <c r="H46" s="30"/>
      <c r="I46" s="67" t="str">
        <f t="shared" si="9"/>
        <v>INV</v>
      </c>
      <c r="J46" s="5"/>
      <c r="K46" s="56" t="str">
        <f t="shared" si="6"/>
        <v/>
      </c>
      <c r="L46" s="10"/>
      <c r="M46" s="11"/>
      <c r="N46" s="62" t="str">
        <f t="shared" si="20"/>
        <v>INV</v>
      </c>
      <c r="O46" s="71">
        <f t="shared" si="0"/>
        <v>0</v>
      </c>
      <c r="Q46" s="1" t="str">
        <f t="shared" si="1"/>
        <v>OK</v>
      </c>
      <c r="R46" s="87">
        <f t="shared" si="19"/>
        <v>0</v>
      </c>
    </row>
    <row r="47" spans="1:18" x14ac:dyDescent="0.25">
      <c r="A47" s="254"/>
      <c r="B47" s="255"/>
      <c r="C47" s="255"/>
      <c r="D47" s="203" t="s">
        <v>18</v>
      </c>
      <c r="E47" s="204"/>
      <c r="F47" s="22"/>
      <c r="G47" s="56" t="str">
        <f t="shared" si="8"/>
        <v/>
      </c>
      <c r="H47" s="30"/>
      <c r="I47" s="67" t="str">
        <f t="shared" si="9"/>
        <v>INV</v>
      </c>
      <c r="J47" s="5">
        <v>0</v>
      </c>
      <c r="K47" s="56" t="str">
        <f t="shared" si="6"/>
        <v/>
      </c>
      <c r="L47" s="10"/>
      <c r="M47" s="11"/>
      <c r="N47" s="62" t="str">
        <f t="shared" si="7"/>
        <v>INV</v>
      </c>
      <c r="O47" s="71">
        <f t="shared" si="0"/>
        <v>0</v>
      </c>
      <c r="Q47" s="1" t="str">
        <f t="shared" si="1"/>
        <v>OK</v>
      </c>
      <c r="R47" s="87">
        <f t="shared" si="19"/>
        <v>0</v>
      </c>
    </row>
    <row r="48" spans="1:18" ht="15.75" thickBot="1" x14ac:dyDescent="0.3">
      <c r="A48" s="256"/>
      <c r="B48" s="257"/>
      <c r="C48" s="257"/>
      <c r="D48" s="282" t="s">
        <v>18</v>
      </c>
      <c r="E48" s="283"/>
      <c r="F48" s="21"/>
      <c r="G48" s="59" t="str">
        <f t="shared" si="8"/>
        <v/>
      </c>
      <c r="H48" s="29"/>
      <c r="I48" s="66" t="str">
        <f t="shared" si="9"/>
        <v>INV</v>
      </c>
      <c r="J48" s="32"/>
      <c r="K48" s="59" t="str">
        <f t="shared" si="6"/>
        <v/>
      </c>
      <c r="L48" s="8"/>
      <c r="M48" s="9"/>
      <c r="N48" s="61" t="str">
        <f t="shared" si="7"/>
        <v>INV</v>
      </c>
      <c r="O48" s="70">
        <f t="shared" si="0"/>
        <v>0</v>
      </c>
      <c r="Q48" s="1" t="str">
        <f t="shared" si="1"/>
        <v>OK</v>
      </c>
      <c r="R48" s="87">
        <f t="shared" si="19"/>
        <v>0</v>
      </c>
    </row>
    <row r="49" spans="1:18" ht="15.75" thickBot="1" x14ac:dyDescent="0.3">
      <c r="A49" s="258" t="s">
        <v>30</v>
      </c>
      <c r="B49" s="259"/>
      <c r="C49" s="259"/>
      <c r="D49" s="259"/>
      <c r="E49" s="260"/>
      <c r="F49" s="53"/>
      <c r="G49" s="4" t="str">
        <f t="shared" si="8"/>
        <v/>
      </c>
      <c r="H49" s="54"/>
      <c r="I49" s="68" t="str">
        <f t="shared" si="9"/>
        <v>INV</v>
      </c>
      <c r="J49" s="23"/>
      <c r="K49" s="4" t="str">
        <f t="shared" si="6"/>
        <v/>
      </c>
      <c r="L49" s="35"/>
      <c r="M49" s="27"/>
      <c r="N49" s="64" t="str">
        <f t="shared" si="7"/>
        <v>INV</v>
      </c>
      <c r="O49" s="74">
        <f t="shared" si="0"/>
        <v>0</v>
      </c>
      <c r="Q49" s="1" t="str">
        <f>IF(M49=O49,"OK","chyba")</f>
        <v>OK</v>
      </c>
      <c r="R49" s="87">
        <f t="shared" si="19"/>
        <v>0</v>
      </c>
    </row>
    <row r="50" spans="1:18" ht="15.75" thickBot="1" x14ac:dyDescent="0.3">
      <c r="A50" s="42" t="s">
        <v>12</v>
      </c>
      <c r="B50" s="43"/>
      <c r="C50" s="43"/>
      <c r="D50" s="43"/>
      <c r="E50" s="43"/>
      <c r="F50" s="44"/>
      <c r="G50" s="45"/>
      <c r="H50" s="46">
        <f>SUM(H18:H49)</f>
        <v>0</v>
      </c>
      <c r="I50" s="45"/>
      <c r="J50" s="275">
        <f>SUM(L18:L49)</f>
        <v>0</v>
      </c>
      <c r="K50" s="275"/>
      <c r="L50" s="275"/>
      <c r="M50" s="47">
        <f>SUM(M18:M49)</f>
        <v>0</v>
      </c>
      <c r="N50" s="110"/>
      <c r="O50" s="111">
        <f>SUM(O18:O49)</f>
        <v>0</v>
      </c>
      <c r="P50" s="48"/>
      <c r="Q50" s="2"/>
    </row>
    <row r="51" spans="1:18" ht="15.75" thickBo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2"/>
    </row>
    <row r="52" spans="1:18" ht="15.75" thickBot="1" x14ac:dyDescent="0.3">
      <c r="A52" s="17" t="s">
        <v>27</v>
      </c>
      <c r="B52" s="12"/>
      <c r="C52" s="12"/>
      <c r="D52" s="12"/>
      <c r="E52" s="157"/>
      <c r="F52" s="33"/>
      <c r="G52" s="33"/>
      <c r="H52" s="12"/>
      <c r="I52" s="12"/>
      <c r="J52" s="12"/>
      <c r="K52" s="90">
        <f>O50</f>
        <v>0</v>
      </c>
      <c r="L52" s="80" t="s">
        <v>35</v>
      </c>
      <c r="M52" s="75">
        <f>SUMIF(N18:N49,"INV",O18:O49)</f>
        <v>0</v>
      </c>
      <c r="N52" s="79"/>
      <c r="P52" s="12"/>
      <c r="Q52" s="118" t="s">
        <v>52</v>
      </c>
      <c r="R52" s="119">
        <f>H9-M52</f>
        <v>0</v>
      </c>
    </row>
    <row r="53" spans="1:18" ht="15.75" thickBot="1" x14ac:dyDescent="0.3">
      <c r="A53" s="17"/>
      <c r="B53" s="12"/>
      <c r="C53" s="12"/>
      <c r="D53" s="12"/>
      <c r="E53" s="33"/>
      <c r="F53" s="33"/>
      <c r="G53" s="33"/>
      <c r="H53" s="12"/>
      <c r="I53" s="12"/>
      <c r="J53" s="12"/>
      <c r="K53" s="12"/>
      <c r="L53" s="81" t="s">
        <v>36</v>
      </c>
      <c r="M53" s="76">
        <f>SUMIF(N18:N49,"NEIV",O18:O49)</f>
        <v>0</v>
      </c>
      <c r="N53" s="79"/>
      <c r="P53" s="12"/>
      <c r="Q53" s="120" t="s">
        <v>53</v>
      </c>
      <c r="R53" s="121">
        <f>M9-M53</f>
        <v>0</v>
      </c>
    </row>
    <row r="54" spans="1:18" x14ac:dyDescent="0.25">
      <c r="A54" s="17"/>
      <c r="B54" s="12"/>
      <c r="C54" s="12"/>
      <c r="D54" s="12"/>
      <c r="E54" s="33"/>
      <c r="F54" s="33"/>
      <c r="G54" s="33"/>
      <c r="H54" s="12"/>
      <c r="I54" s="12"/>
      <c r="J54" s="12"/>
      <c r="K54" s="12"/>
      <c r="L54" s="85"/>
      <c r="M54" s="86"/>
      <c r="N54" s="79"/>
      <c r="P54" s="12"/>
    </row>
    <row r="55" spans="1:18" x14ac:dyDescent="0.25">
      <c r="A55" s="165" t="s">
        <v>88</v>
      </c>
      <c r="B55" s="193"/>
      <c r="C55" s="193"/>
      <c r="D55" s="193"/>
      <c r="E55" s="193"/>
      <c r="F55" s="193"/>
      <c r="G55" s="193"/>
      <c r="H55" s="193"/>
      <c r="I55" s="193"/>
      <c r="J55" s="12"/>
      <c r="K55" s="12"/>
      <c r="L55" s="12"/>
      <c r="M55" s="12"/>
      <c r="N55" s="12"/>
      <c r="O55" s="12"/>
      <c r="P55" s="12"/>
      <c r="R55" s="93"/>
    </row>
    <row r="56" spans="1:18" x14ac:dyDescent="0.25">
      <c r="A56" s="197" t="s">
        <v>89</v>
      </c>
      <c r="B56" s="195"/>
      <c r="C56" s="195"/>
      <c r="D56" s="195"/>
      <c r="E56" s="195"/>
      <c r="F56" s="196"/>
      <c r="G56" s="12"/>
      <c r="H56" s="12"/>
      <c r="I56" s="13"/>
      <c r="J56" s="12"/>
      <c r="K56" s="12"/>
      <c r="L56" s="12"/>
      <c r="M56" s="12"/>
      <c r="R56" s="93"/>
    </row>
    <row r="57" spans="1:18" x14ac:dyDescent="0.25">
      <c r="A57" s="154"/>
      <c r="B57" s="155"/>
      <c r="C57" s="155"/>
      <c r="D57" s="155"/>
      <c r="E57" s="155"/>
      <c r="F57" s="12"/>
      <c r="G57" s="12"/>
      <c r="H57" s="12"/>
      <c r="I57" s="13"/>
      <c r="J57" s="12"/>
      <c r="K57" s="12"/>
      <c r="L57" s="12"/>
      <c r="M57" s="12"/>
      <c r="R57" s="93"/>
    </row>
    <row r="58" spans="1:18" x14ac:dyDescent="0.25">
      <c r="A58" s="158" t="s">
        <v>57</v>
      </c>
      <c r="B58" s="159"/>
      <c r="C58" s="161"/>
      <c r="D58" s="187"/>
      <c r="E58" s="186"/>
      <c r="F58" s="33"/>
      <c r="G58" s="33"/>
      <c r="H58" s="33"/>
      <c r="I58" s="160"/>
      <c r="J58" s="12"/>
      <c r="K58" s="12"/>
      <c r="L58" s="12"/>
      <c r="M58" s="12"/>
      <c r="R58" s="93"/>
    </row>
    <row r="59" spans="1:18" x14ac:dyDescent="0.25">
      <c r="A59" s="158"/>
      <c r="B59" s="159"/>
      <c r="C59" s="159"/>
      <c r="D59" s="159"/>
      <c r="E59" s="185"/>
      <c r="F59" s="12"/>
      <c r="G59" s="12"/>
      <c r="H59" s="12"/>
      <c r="I59" s="13"/>
      <c r="J59" s="12"/>
      <c r="K59" s="12"/>
      <c r="L59" s="12"/>
      <c r="M59" s="12"/>
      <c r="R59" s="93"/>
    </row>
    <row r="60" spans="1:18" x14ac:dyDescent="0.25">
      <c r="A60" s="158" t="s">
        <v>58</v>
      </c>
      <c r="B60" s="159"/>
      <c r="C60" s="161"/>
      <c r="D60" s="187"/>
      <c r="E60" s="186"/>
      <c r="F60" s="33"/>
      <c r="G60" s="33"/>
      <c r="H60" s="33"/>
      <c r="I60" s="160"/>
      <c r="J60" s="12"/>
      <c r="K60" s="12"/>
      <c r="L60" s="12"/>
      <c r="M60" s="12"/>
      <c r="R60" s="93"/>
    </row>
    <row r="61" spans="1:18" x14ac:dyDescent="0.25">
      <c r="A61" s="158"/>
      <c r="B61" s="159"/>
      <c r="C61" s="159"/>
      <c r="D61" s="159"/>
      <c r="E61" s="185"/>
      <c r="F61" s="12"/>
      <c r="G61" s="12"/>
      <c r="H61" s="12"/>
      <c r="I61" s="13"/>
      <c r="J61" s="12"/>
      <c r="K61" s="12"/>
      <c r="L61" s="12"/>
      <c r="M61" s="12"/>
      <c r="R61" s="93"/>
    </row>
    <row r="62" spans="1:18" x14ac:dyDescent="0.25">
      <c r="A62" s="158" t="s">
        <v>69</v>
      </c>
      <c r="B62" s="159"/>
      <c r="C62" s="159"/>
      <c r="D62" s="187"/>
      <c r="E62" s="186"/>
      <c r="F62" s="12"/>
      <c r="G62" s="12"/>
      <c r="H62" s="12"/>
      <c r="I62" s="13"/>
      <c r="J62" s="12"/>
      <c r="K62" s="12"/>
      <c r="L62" s="12"/>
      <c r="M62" s="12"/>
      <c r="R62" s="93"/>
    </row>
    <row r="63" spans="1:18" x14ac:dyDescent="0.25">
      <c r="A63" s="154"/>
      <c r="B63" s="185"/>
      <c r="C63" s="185"/>
      <c r="D63" s="185"/>
      <c r="E63" s="186"/>
      <c r="F63" s="12"/>
      <c r="G63" s="12"/>
      <c r="H63" s="12"/>
      <c r="I63" s="13"/>
      <c r="J63" s="12"/>
      <c r="K63" s="12"/>
      <c r="L63" s="12"/>
      <c r="M63" s="12"/>
      <c r="N63" s="12"/>
      <c r="O63" s="12"/>
      <c r="R63" s="93"/>
    </row>
    <row r="64" spans="1:18" x14ac:dyDescent="0.25">
      <c r="A64" s="154"/>
      <c r="B64" s="185"/>
      <c r="C64" s="185"/>
      <c r="D64" s="185"/>
      <c r="E64" s="186"/>
      <c r="F64" s="12"/>
      <c r="G64" s="12"/>
      <c r="H64" s="12"/>
      <c r="I64" s="13"/>
      <c r="J64" s="12"/>
      <c r="K64" s="12"/>
      <c r="L64" s="12"/>
      <c r="M64" s="12"/>
      <c r="N64" s="12"/>
      <c r="O64" s="12"/>
      <c r="R64" s="93"/>
    </row>
    <row r="65" spans="1:18" x14ac:dyDescent="0.25">
      <c r="A65" s="154"/>
      <c r="B65" s="185"/>
      <c r="C65" s="185"/>
      <c r="D65" s="185"/>
      <c r="E65" s="186"/>
      <c r="F65" s="12"/>
      <c r="G65" s="12"/>
      <c r="H65" s="12"/>
      <c r="I65" s="13"/>
      <c r="J65" s="12"/>
      <c r="K65" s="12"/>
      <c r="L65" s="12"/>
      <c r="M65" s="12"/>
      <c r="N65" s="12"/>
      <c r="O65" s="12"/>
      <c r="R65" s="93"/>
    </row>
    <row r="66" spans="1:18" x14ac:dyDescent="0.25">
      <c r="A66" s="154"/>
      <c r="B66" s="185"/>
      <c r="C66" s="185"/>
      <c r="D66" s="185"/>
      <c r="E66" s="185"/>
      <c r="F66" s="12"/>
      <c r="G66" s="12"/>
      <c r="H66" s="12"/>
      <c r="I66" s="13"/>
      <c r="J66" s="12"/>
      <c r="K66" s="12"/>
      <c r="L66" s="12"/>
      <c r="M66" s="12"/>
      <c r="N66" s="12"/>
      <c r="O66" s="12"/>
      <c r="Q66" s="162" t="s">
        <v>20</v>
      </c>
      <c r="R66" s="93"/>
    </row>
    <row r="67" spans="1:18" x14ac:dyDescent="0.25">
      <c r="A67" s="154"/>
      <c r="B67" s="185"/>
      <c r="C67" s="185"/>
      <c r="D67" s="185"/>
      <c r="E67" s="185"/>
      <c r="F67" s="185"/>
      <c r="G67" s="12"/>
      <c r="H67" s="12"/>
      <c r="I67" s="13"/>
      <c r="J67" s="12"/>
      <c r="K67" s="12"/>
      <c r="L67" s="12"/>
      <c r="M67" s="12"/>
      <c r="N67" s="12"/>
      <c r="O67" s="12"/>
      <c r="Q67" t="s">
        <v>66</v>
      </c>
      <c r="R67" s="93"/>
    </row>
    <row r="68" spans="1:18" x14ac:dyDescent="0.25">
      <c r="A68" s="154"/>
      <c r="B68" s="185"/>
      <c r="C68" s="185"/>
      <c r="D68" s="185"/>
      <c r="E68" s="185"/>
      <c r="F68" s="12"/>
      <c r="G68" s="12"/>
      <c r="H68" s="12"/>
      <c r="I68" s="13"/>
      <c r="J68" s="12"/>
      <c r="K68" s="12"/>
      <c r="L68" s="12"/>
      <c r="M68" s="12"/>
      <c r="N68" s="12"/>
      <c r="O68" s="12"/>
      <c r="Q68" t="s">
        <v>70</v>
      </c>
      <c r="R68" s="93"/>
    </row>
    <row r="69" spans="1:18" x14ac:dyDescent="0.25">
      <c r="A69" s="154"/>
      <c r="B69" s="185"/>
      <c r="C69" s="185"/>
      <c r="D69" s="185"/>
      <c r="E69" s="185"/>
      <c r="F69" s="12"/>
      <c r="G69" s="12"/>
      <c r="H69" s="12"/>
      <c r="I69" s="13"/>
      <c r="J69" s="12"/>
      <c r="K69" s="12"/>
      <c r="L69" s="12"/>
      <c r="M69" s="12"/>
      <c r="N69" s="12"/>
      <c r="O69" s="12"/>
      <c r="Q69" t="s">
        <v>67</v>
      </c>
      <c r="R69" s="93"/>
    </row>
    <row r="70" spans="1:18" x14ac:dyDescent="0.25">
      <c r="A70" s="158" t="s">
        <v>65</v>
      </c>
      <c r="B70" s="159"/>
      <c r="C70" s="159"/>
      <c r="D70" s="159"/>
      <c r="E70" s="248" t="s">
        <v>20</v>
      </c>
      <c r="F70" s="249"/>
      <c r="G70" s="12"/>
      <c r="H70" s="12"/>
      <c r="I70" s="13"/>
      <c r="J70" s="12"/>
      <c r="K70" s="12"/>
      <c r="L70" s="12"/>
      <c r="M70" s="12"/>
      <c r="Q70" t="s">
        <v>68</v>
      </c>
      <c r="R70" s="93"/>
    </row>
    <row r="71" spans="1:18" x14ac:dyDescent="0.25">
      <c r="A71" s="158" t="s">
        <v>73</v>
      </c>
      <c r="B71" s="159"/>
      <c r="C71" s="159"/>
      <c r="D71" s="159"/>
      <c r="E71" s="164"/>
      <c r="F71" s="164"/>
      <c r="G71" s="12"/>
      <c r="H71" s="180">
        <v>0</v>
      </c>
      <c r="I71" s="13"/>
      <c r="J71" s="12"/>
      <c r="K71" s="12"/>
      <c r="L71" s="12"/>
      <c r="M71" s="12"/>
      <c r="R71" s="93"/>
    </row>
    <row r="72" spans="1:18" x14ac:dyDescent="0.25">
      <c r="A72" s="154"/>
      <c r="B72" s="159" t="s">
        <v>74</v>
      </c>
      <c r="C72" s="159"/>
      <c r="D72" s="159"/>
      <c r="E72" s="164"/>
      <c r="F72" s="164"/>
      <c r="G72" s="12"/>
      <c r="H72" s="181">
        <v>0</v>
      </c>
      <c r="I72" s="13"/>
      <c r="J72" s="12" t="s">
        <v>76</v>
      </c>
      <c r="K72" s="12" t="s">
        <v>77</v>
      </c>
      <c r="L72" s="183">
        <v>0</v>
      </c>
      <c r="M72" s="12" t="s">
        <v>78</v>
      </c>
      <c r="N72" s="250">
        <v>0</v>
      </c>
      <c r="O72" s="251"/>
      <c r="P72" s="1" t="str">
        <f>IF((N72+L72)=H72,"OK","chyba")</f>
        <v>OK</v>
      </c>
      <c r="R72" s="93"/>
    </row>
    <row r="73" spans="1:18" x14ac:dyDescent="0.25">
      <c r="A73" s="154"/>
      <c r="B73" s="159" t="s">
        <v>75</v>
      </c>
      <c r="C73" s="159"/>
      <c r="D73" s="159"/>
      <c r="E73" s="159"/>
      <c r="F73" s="12"/>
      <c r="G73" s="12"/>
      <c r="H73" s="182">
        <v>0</v>
      </c>
      <c r="I73" s="13"/>
      <c r="J73" s="12"/>
      <c r="K73" s="12"/>
      <c r="L73" s="12"/>
      <c r="M73" s="12"/>
      <c r="P73" s="1" t="str">
        <f>IF((H72+H73)=H71,"OK","chyba")</f>
        <v>OK</v>
      </c>
      <c r="R73" s="93"/>
    </row>
    <row r="74" spans="1:18" x14ac:dyDescent="0.25">
      <c r="A74" s="154"/>
      <c r="B74" s="155"/>
      <c r="C74" s="155"/>
      <c r="D74" s="155"/>
      <c r="E74" s="155"/>
      <c r="F74" s="12"/>
      <c r="G74" s="12"/>
      <c r="H74" s="12"/>
      <c r="I74" s="13"/>
      <c r="J74" s="12"/>
      <c r="K74" s="12"/>
      <c r="L74" s="12"/>
      <c r="M74" s="12"/>
      <c r="R74" s="93"/>
    </row>
    <row r="75" spans="1:18" x14ac:dyDescent="0.25">
      <c r="A75" s="197" t="s">
        <v>90</v>
      </c>
      <c r="B75" s="195"/>
      <c r="C75" s="195"/>
      <c r="D75" s="195"/>
      <c r="E75" s="195"/>
      <c r="F75" s="196"/>
      <c r="G75" s="196"/>
      <c r="H75" s="12"/>
      <c r="I75" s="13"/>
      <c r="J75" s="12"/>
      <c r="K75" s="12"/>
      <c r="L75" s="12"/>
      <c r="M75" s="12"/>
      <c r="R75" s="93"/>
    </row>
    <row r="76" spans="1:18" x14ac:dyDescent="0.25">
      <c r="A76" s="150"/>
      <c r="B76" s="151"/>
      <c r="C76" s="151"/>
      <c r="D76" s="151"/>
      <c r="E76" s="151"/>
      <c r="F76" s="163"/>
      <c r="G76" s="12"/>
      <c r="H76" s="12"/>
      <c r="I76" s="13"/>
      <c r="J76" s="12"/>
      <c r="K76" s="12"/>
      <c r="L76" s="12"/>
      <c r="M76" s="12"/>
      <c r="R76" s="93"/>
    </row>
    <row r="77" spans="1:18" x14ac:dyDescent="0.25">
      <c r="A77" s="158" t="s">
        <v>57</v>
      </c>
      <c r="B77" s="159"/>
      <c r="C77" s="161"/>
      <c r="D77" s="161"/>
      <c r="E77" s="184"/>
      <c r="F77" s="33"/>
      <c r="G77" s="12"/>
      <c r="H77" s="12"/>
      <c r="I77" s="13"/>
      <c r="J77" s="12"/>
      <c r="K77" s="12"/>
      <c r="L77" s="12"/>
      <c r="M77" s="12"/>
      <c r="N77" s="12"/>
      <c r="O77" s="12"/>
      <c r="R77" s="93"/>
    </row>
    <row r="78" spans="1:18" x14ac:dyDescent="0.25">
      <c r="A78" s="158"/>
      <c r="B78" s="159"/>
      <c r="C78" s="159"/>
      <c r="D78" s="159"/>
      <c r="E78" s="185"/>
      <c r="F78" s="12"/>
      <c r="G78" s="12"/>
      <c r="H78" s="12"/>
      <c r="I78" s="13"/>
      <c r="J78" s="12"/>
      <c r="K78" s="12"/>
      <c r="L78" s="12"/>
      <c r="M78" s="12"/>
      <c r="N78" s="12"/>
      <c r="O78" s="12"/>
      <c r="R78" s="93"/>
    </row>
    <row r="79" spans="1:18" x14ac:dyDescent="0.25">
      <c r="A79" s="158" t="s">
        <v>58</v>
      </c>
      <c r="B79" s="159"/>
      <c r="C79" s="161"/>
      <c r="D79" s="161"/>
      <c r="E79" s="184"/>
      <c r="F79" s="33"/>
      <c r="G79" s="12"/>
      <c r="H79" s="12"/>
      <c r="I79" s="13"/>
      <c r="J79" s="12"/>
      <c r="K79" s="12"/>
      <c r="L79" s="12"/>
      <c r="M79" s="12"/>
      <c r="N79" s="12"/>
      <c r="O79" s="12"/>
      <c r="R79" s="93"/>
    </row>
    <row r="80" spans="1:18" x14ac:dyDescent="0.25">
      <c r="A80" s="158"/>
      <c r="B80" s="159"/>
      <c r="C80" s="159"/>
      <c r="D80" s="159"/>
      <c r="E80" s="185"/>
      <c r="F80" s="12"/>
      <c r="G80" s="12"/>
      <c r="H80" s="12"/>
      <c r="I80" s="13"/>
      <c r="J80" s="12"/>
      <c r="K80" s="12"/>
      <c r="L80" s="12"/>
      <c r="M80" s="12"/>
      <c r="N80" s="12"/>
      <c r="O80" s="12"/>
      <c r="R80" s="93"/>
    </row>
    <row r="81" spans="1:19" x14ac:dyDescent="0.25">
      <c r="A81" s="158" t="s">
        <v>69</v>
      </c>
      <c r="B81" s="159"/>
      <c r="C81" s="159"/>
      <c r="D81" s="159"/>
      <c r="E81" s="184"/>
      <c r="F81" s="12"/>
      <c r="G81" s="12"/>
      <c r="H81" s="12"/>
      <c r="I81" s="13"/>
      <c r="J81" s="12"/>
      <c r="K81" s="12"/>
      <c r="L81" s="12"/>
      <c r="M81" s="12"/>
      <c r="N81" s="12"/>
      <c r="O81" s="12"/>
      <c r="R81" s="93"/>
    </row>
    <row r="82" spans="1:19" x14ac:dyDescent="0.25">
      <c r="A82" s="154"/>
      <c r="B82" s="185"/>
      <c r="C82" s="185"/>
      <c r="D82" s="185"/>
      <c r="E82" s="186"/>
      <c r="F82" s="12"/>
      <c r="G82" s="12"/>
      <c r="H82" s="12"/>
      <c r="I82" s="13"/>
      <c r="J82" s="12"/>
      <c r="K82" s="12"/>
      <c r="L82" s="12"/>
      <c r="M82" s="12"/>
      <c r="N82" s="12"/>
      <c r="O82" s="12"/>
      <c r="R82" s="93"/>
    </row>
    <row r="83" spans="1:19" x14ac:dyDescent="0.25">
      <c r="A83" s="154"/>
      <c r="B83" s="185"/>
      <c r="C83" s="185"/>
      <c r="D83" s="185"/>
      <c r="E83" s="186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"/>
      <c r="R83" s="93"/>
    </row>
    <row r="84" spans="1:19" x14ac:dyDescent="0.25">
      <c r="A84" s="154"/>
      <c r="B84" s="185"/>
      <c r="C84" s="185"/>
      <c r="D84" s="185"/>
      <c r="E84" s="186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"/>
      <c r="R84" s="93"/>
    </row>
    <row r="85" spans="1:19" x14ac:dyDescent="0.25">
      <c r="A85" s="154"/>
      <c r="B85" s="185"/>
      <c r="C85" s="185"/>
      <c r="D85" s="185"/>
      <c r="E85" s="185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"/>
      <c r="R85" s="93"/>
    </row>
    <row r="86" spans="1:19" x14ac:dyDescent="0.25">
      <c r="A86" s="154"/>
      <c r="B86" s="185"/>
      <c r="C86" s="185"/>
      <c r="D86" s="185"/>
      <c r="E86" s="185"/>
      <c r="F86" s="185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"/>
      <c r="R86" s="93"/>
    </row>
    <row r="87" spans="1:19" x14ac:dyDescent="0.25">
      <c r="A87" s="154"/>
      <c r="B87" s="185"/>
      <c r="C87" s="185"/>
      <c r="D87" s="185"/>
      <c r="E87" s="185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"/>
      <c r="R87" s="93"/>
    </row>
    <row r="88" spans="1:19" x14ac:dyDescent="0.25">
      <c r="A88" s="154"/>
      <c r="B88" s="185"/>
      <c r="C88" s="185"/>
      <c r="D88" s="185"/>
      <c r="E88" s="185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"/>
      <c r="R88" s="93"/>
    </row>
    <row r="89" spans="1:19" outlineLevel="1" x14ac:dyDescent="0.25">
      <c r="A89" s="154" t="s">
        <v>65</v>
      </c>
      <c r="B89" s="155"/>
      <c r="C89" s="155"/>
      <c r="D89" s="155"/>
      <c r="E89" s="248" t="s">
        <v>20</v>
      </c>
      <c r="F89" s="249"/>
      <c r="G89" s="12"/>
      <c r="H89" s="12"/>
      <c r="I89" s="12"/>
      <c r="J89" s="12"/>
      <c r="K89" s="12"/>
      <c r="L89" s="12"/>
      <c r="M89" s="12"/>
      <c r="N89" s="12"/>
      <c r="O89" s="12"/>
      <c r="P89" s="12"/>
      <c r="R89" s="87"/>
    </row>
    <row r="90" spans="1:19" outlineLevel="1" x14ac:dyDescent="0.25">
      <c r="A90" s="158" t="s">
        <v>73</v>
      </c>
      <c r="B90" s="159"/>
      <c r="C90" s="159"/>
      <c r="D90" s="159"/>
      <c r="E90" s="164"/>
      <c r="F90" s="164"/>
      <c r="G90" s="12"/>
      <c r="H90" s="180">
        <v>0</v>
      </c>
      <c r="I90" s="13"/>
      <c r="J90" s="12"/>
      <c r="K90" s="12"/>
      <c r="L90" s="12"/>
      <c r="M90" s="12"/>
      <c r="P90" s="12"/>
      <c r="R90" s="87"/>
    </row>
    <row r="91" spans="1:19" outlineLevel="1" x14ac:dyDescent="0.25">
      <c r="A91" s="154"/>
      <c r="B91" s="159" t="s">
        <v>74</v>
      </c>
      <c r="C91" s="159"/>
      <c r="D91" s="159"/>
      <c r="E91" s="164"/>
      <c r="F91" s="164"/>
      <c r="G91" s="12"/>
      <c r="H91" s="181">
        <v>0</v>
      </c>
      <c r="I91" s="13"/>
      <c r="J91" s="12" t="s">
        <v>76</v>
      </c>
      <c r="K91" s="12" t="s">
        <v>77</v>
      </c>
      <c r="L91" s="183">
        <v>0</v>
      </c>
      <c r="M91" s="12" t="s">
        <v>78</v>
      </c>
      <c r="N91" s="250">
        <v>0</v>
      </c>
      <c r="O91" s="251"/>
      <c r="P91" s="149" t="str">
        <f>IF((L91+N91)=H91,"OK","chyba")</f>
        <v>OK</v>
      </c>
      <c r="R91" s="87"/>
    </row>
    <row r="92" spans="1:19" outlineLevel="1" x14ac:dyDescent="0.25">
      <c r="A92" s="154"/>
      <c r="B92" s="159" t="s">
        <v>75</v>
      </c>
      <c r="C92" s="159"/>
      <c r="D92" s="159"/>
      <c r="E92" s="159"/>
      <c r="F92" s="12"/>
      <c r="G92" s="12"/>
      <c r="H92" s="182">
        <v>0</v>
      </c>
      <c r="I92" s="13"/>
      <c r="J92" s="12"/>
      <c r="K92" s="12"/>
      <c r="L92" s="12"/>
      <c r="M92" s="12"/>
      <c r="P92" s="149" t="str">
        <f>IF((H91+H92)=H90,"OK","chyba")</f>
        <v>OK</v>
      </c>
      <c r="R92" s="87"/>
    </row>
    <row r="93" spans="1:19" ht="15.75" outlineLevel="1" thickBot="1" x14ac:dyDescent="0.3">
      <c r="A93" s="154"/>
      <c r="B93" s="155"/>
      <c r="C93" s="155"/>
      <c r="D93" s="155"/>
      <c r="E93" s="164"/>
      <c r="F93" s="164"/>
      <c r="G93" s="12"/>
      <c r="H93" s="12"/>
      <c r="I93" s="12"/>
      <c r="J93" s="12"/>
      <c r="K93" s="12"/>
      <c r="L93" s="12"/>
      <c r="M93" s="12"/>
      <c r="N93" s="12"/>
      <c r="O93" s="12"/>
      <c r="P93" s="12"/>
      <c r="R93" s="87"/>
    </row>
    <row r="94" spans="1:19" ht="15.75" thickBot="1" x14ac:dyDescent="0.3">
      <c r="A94" s="166" t="s">
        <v>80</v>
      </c>
      <c r="B94" s="167"/>
      <c r="C94" s="167"/>
      <c r="D94" s="167"/>
      <c r="E94" s="168"/>
      <c r="F94" s="169"/>
      <c r="G94" s="169"/>
      <c r="H94" s="12"/>
      <c r="I94" s="12"/>
      <c r="J94" s="12"/>
      <c r="K94" s="90">
        <f>H72+H91</f>
        <v>0</v>
      </c>
      <c r="L94" s="80" t="s">
        <v>35</v>
      </c>
      <c r="M94" s="75">
        <f>L72+L91</f>
        <v>0</v>
      </c>
      <c r="N94" s="79"/>
      <c r="P94" s="12"/>
      <c r="Q94" s="188" t="str">
        <f>IF((H91+H72)=K94,"OK","chyba")</f>
        <v>OK</v>
      </c>
      <c r="R94" s="80" t="s">
        <v>35</v>
      </c>
      <c r="S94" s="189" t="str">
        <f>IF((L72+L91)=M94,"OK","chyba")</f>
        <v>OK</v>
      </c>
    </row>
    <row r="95" spans="1:19" ht="15.75" thickBot="1" x14ac:dyDescent="0.3">
      <c r="A95" s="17"/>
      <c r="B95" s="12"/>
      <c r="C95" s="12"/>
      <c r="D95" s="12"/>
      <c r="E95" s="33"/>
      <c r="F95" s="33"/>
      <c r="G95" s="33"/>
      <c r="H95" s="12"/>
      <c r="I95" s="12"/>
      <c r="J95" s="12"/>
      <c r="K95" s="12"/>
      <c r="L95" s="81" t="s">
        <v>36</v>
      </c>
      <c r="M95" s="76">
        <f>N72+N91</f>
        <v>0</v>
      </c>
      <c r="N95" s="79"/>
      <c r="P95" s="12"/>
      <c r="Q95" s="12"/>
      <c r="R95" s="81" t="s">
        <v>36</v>
      </c>
      <c r="S95" s="190" t="str">
        <f>IF((N72+N91)=M95,"OK","chyba")</f>
        <v>OK</v>
      </c>
    </row>
    <row r="96" spans="1:19" x14ac:dyDescent="0.25">
      <c r="A96" s="17"/>
      <c r="B96" s="12"/>
      <c r="C96" s="12"/>
      <c r="D96" s="12"/>
      <c r="E96" s="33"/>
      <c r="F96" s="33"/>
      <c r="G96" s="33"/>
      <c r="H96" s="12"/>
      <c r="I96" s="12"/>
      <c r="J96" s="12"/>
      <c r="K96" s="12"/>
      <c r="L96" s="52"/>
      <c r="M96" s="51"/>
      <c r="N96" s="51"/>
      <c r="O96" s="12"/>
      <c r="P96" s="12"/>
      <c r="R96" s="87"/>
    </row>
    <row r="97" spans="1:19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82"/>
    </row>
    <row r="98" spans="1:19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1:19" ht="15.75" thickBot="1" x14ac:dyDescent="0.3">
      <c r="A99" s="88" t="s">
        <v>59</v>
      </c>
      <c r="B99" s="77"/>
      <c r="C99" s="77"/>
      <c r="D99" s="77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1:19" ht="15.75" thickBot="1" x14ac:dyDescent="0.3">
      <c r="A100" s="12"/>
      <c r="B100" s="12"/>
      <c r="C100" s="12"/>
      <c r="D100" s="12"/>
      <c r="E100" s="12"/>
      <c r="F100" s="12"/>
      <c r="G100" s="12"/>
      <c r="H100" s="301" t="s">
        <v>40</v>
      </c>
      <c r="I100" s="302"/>
      <c r="J100" s="132" t="s">
        <v>86</v>
      </c>
      <c r="K100" s="126" t="s">
        <v>51</v>
      </c>
      <c r="L100" s="233" t="s">
        <v>43</v>
      </c>
      <c r="M100" s="234"/>
      <c r="P100" s="12"/>
      <c r="Q100" s="118" t="s">
        <v>54</v>
      </c>
      <c r="R100" s="123"/>
      <c r="S100" s="124"/>
    </row>
    <row r="101" spans="1:19" ht="15.75" thickBot="1" x14ac:dyDescent="0.3">
      <c r="A101" s="17" t="s">
        <v>42</v>
      </c>
      <c r="B101" s="12"/>
      <c r="C101" s="12"/>
      <c r="D101" s="12"/>
      <c r="E101" s="89" t="s">
        <v>71</v>
      </c>
      <c r="F101" s="49"/>
      <c r="G101" s="50"/>
      <c r="H101" s="303"/>
      <c r="I101" s="304"/>
      <c r="J101" s="133">
        <f>O50</f>
        <v>0</v>
      </c>
      <c r="K101" s="191">
        <f>J50-K52</f>
        <v>0</v>
      </c>
      <c r="L101" s="235"/>
      <c r="M101" s="236"/>
      <c r="P101" s="12"/>
      <c r="Q101" s="125"/>
      <c r="R101" s="286"/>
      <c r="S101" s="287"/>
    </row>
    <row r="102" spans="1:19" ht="15.75" thickBot="1" x14ac:dyDescent="0.3">
      <c r="A102" s="17" t="s">
        <v>41</v>
      </c>
      <c r="B102" s="12"/>
      <c r="C102" s="12"/>
      <c r="D102" s="12"/>
      <c r="E102" s="89" t="s">
        <v>72</v>
      </c>
      <c r="F102" s="49"/>
      <c r="G102" s="50"/>
      <c r="H102" s="299"/>
      <c r="I102" s="300"/>
      <c r="J102" s="134">
        <f>K94</f>
        <v>0</v>
      </c>
      <c r="K102" s="127">
        <f>(H71-H72)+(H90-H91)</f>
        <v>0</v>
      </c>
      <c r="L102" s="237"/>
      <c r="M102" s="238"/>
      <c r="P102" s="12"/>
    </row>
    <row r="103" spans="1:19" ht="15.75" thickBot="1" x14ac:dyDescent="0.3">
      <c r="A103" s="17" t="s">
        <v>32</v>
      </c>
      <c r="B103" s="12"/>
      <c r="C103" s="12"/>
      <c r="D103" s="12"/>
      <c r="E103" s="33"/>
      <c r="F103" s="33"/>
      <c r="G103" s="33"/>
      <c r="H103" s="239"/>
      <c r="I103" s="240"/>
      <c r="J103" s="117">
        <f>SUM(J101:J102)</f>
        <v>0</v>
      </c>
      <c r="K103" s="128">
        <f>K101+K102</f>
        <v>0</v>
      </c>
      <c r="L103" s="291"/>
      <c r="M103" s="292"/>
      <c r="P103" s="149" t="str">
        <f>IF(J103=H104,"OK","chyba")</f>
        <v>OK</v>
      </c>
    </row>
    <row r="104" spans="1:19" ht="15.75" thickBot="1" x14ac:dyDescent="0.3">
      <c r="A104" s="17" t="s">
        <v>31</v>
      </c>
      <c r="B104" s="12"/>
      <c r="C104" s="12"/>
      <c r="D104" s="12"/>
      <c r="E104" s="33"/>
      <c r="F104" s="33"/>
      <c r="G104" s="33"/>
      <c r="H104" s="241">
        <f>E9</f>
        <v>0</v>
      </c>
      <c r="I104" s="242"/>
      <c r="J104" s="135"/>
      <c r="K104" s="129"/>
      <c r="L104" s="293">
        <v>0</v>
      </c>
      <c r="M104" s="294"/>
      <c r="P104" s="122"/>
      <c r="Q104" s="118" t="s">
        <v>55</v>
      </c>
      <c r="R104" s="123"/>
      <c r="S104" s="124"/>
    </row>
    <row r="105" spans="1:19" ht="15.75" thickBot="1" x14ac:dyDescent="0.3">
      <c r="A105" s="17" t="s">
        <v>33</v>
      </c>
      <c r="B105" s="12"/>
      <c r="C105" s="12"/>
      <c r="D105" s="12"/>
      <c r="E105" s="33"/>
      <c r="F105" s="33"/>
      <c r="G105" s="33"/>
      <c r="H105" s="243">
        <f>H9</f>
        <v>0</v>
      </c>
      <c r="I105" s="244"/>
      <c r="J105" s="136">
        <f>M52+M94</f>
        <v>0</v>
      </c>
      <c r="K105" s="130"/>
      <c r="L105" s="295">
        <f>H105-J105</f>
        <v>0</v>
      </c>
      <c r="M105" s="296"/>
      <c r="P105" s="149" t="str">
        <f>IF(H105=J105,"OK","chyba")</f>
        <v>OK</v>
      </c>
      <c r="Q105" s="125"/>
      <c r="R105" s="286"/>
      <c r="S105" s="287"/>
    </row>
    <row r="106" spans="1:19" ht="15.75" thickBot="1" x14ac:dyDescent="0.3">
      <c r="A106" s="17" t="s">
        <v>34</v>
      </c>
      <c r="B106" s="12"/>
      <c r="C106" s="12"/>
      <c r="D106" s="12"/>
      <c r="E106" s="33"/>
      <c r="F106" s="33"/>
      <c r="G106" s="33"/>
      <c r="H106" s="245">
        <f>M9</f>
        <v>0</v>
      </c>
      <c r="I106" s="246"/>
      <c r="J106" s="137">
        <f>M53+M95</f>
        <v>0</v>
      </c>
      <c r="K106" s="131"/>
      <c r="L106" s="288">
        <f>H106-J106</f>
        <v>0</v>
      </c>
      <c r="M106" s="289"/>
      <c r="P106" s="149" t="str">
        <f>IF(H106=J106,"OK","chyba")</f>
        <v>OK</v>
      </c>
      <c r="Q106" s="1"/>
    </row>
    <row r="107" spans="1:19" x14ac:dyDescent="0.25">
      <c r="A107" s="17"/>
      <c r="B107" s="12"/>
      <c r="C107" s="12"/>
      <c r="D107" s="12"/>
      <c r="E107" s="12"/>
      <c r="F107" s="12"/>
      <c r="G107" s="12"/>
      <c r="H107" s="247">
        <f>E10</f>
        <v>0</v>
      </c>
      <c r="I107" s="247"/>
      <c r="J107" s="232"/>
      <c r="K107" s="232"/>
      <c r="L107" s="290"/>
      <c r="M107" s="290"/>
      <c r="P107" s="12"/>
    </row>
    <row r="108" spans="1:19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</row>
    <row r="109" spans="1:19" x14ac:dyDescent="0.25">
      <c r="A109" s="83" t="s">
        <v>60</v>
      </c>
      <c r="B109" s="77"/>
      <c r="C109" s="77"/>
      <c r="D109" s="77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</row>
    <row r="110" spans="1:19" x14ac:dyDescent="0.25">
      <c r="A110" s="1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12"/>
    </row>
    <row r="111" spans="1:19" x14ac:dyDescent="0.25">
      <c r="A111" s="12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12"/>
    </row>
    <row r="112" spans="1:19" x14ac:dyDescent="0.25">
      <c r="A112" s="12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12"/>
    </row>
    <row r="113" spans="1:16" x14ac:dyDescent="0.25">
      <c r="A113" s="12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12"/>
    </row>
    <row r="114" spans="1:16" x14ac:dyDescent="0.25">
      <c r="A114" s="12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12"/>
    </row>
    <row r="115" spans="1:16" x14ac:dyDescent="0.25">
      <c r="A115" s="12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12"/>
    </row>
    <row r="116" spans="1:16" x14ac:dyDescent="0.25">
      <c r="A116" s="12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12"/>
    </row>
    <row r="117" spans="1:16" x14ac:dyDescent="0.25">
      <c r="A117" s="12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12"/>
    </row>
    <row r="118" spans="1:16" x14ac:dyDescent="0.25">
      <c r="A118" s="83" t="s">
        <v>61</v>
      </c>
      <c r="B118" s="84"/>
      <c r="C118" s="84"/>
      <c r="D118" s="84"/>
      <c r="E118" s="84"/>
      <c r="F118" s="84"/>
      <c r="G118" s="78"/>
      <c r="H118" s="78"/>
      <c r="I118" s="78"/>
      <c r="J118" s="78"/>
      <c r="K118" s="78"/>
      <c r="L118" s="78"/>
      <c r="M118" s="78"/>
      <c r="N118" s="78"/>
      <c r="O118" s="78"/>
      <c r="P118" s="12"/>
    </row>
    <row r="119" spans="1:16" x14ac:dyDescent="0.25">
      <c r="A119" s="12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12"/>
    </row>
    <row r="120" spans="1:16" x14ac:dyDescent="0.25">
      <c r="A120" s="12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12"/>
    </row>
    <row r="121" spans="1:16" x14ac:dyDescent="0.25">
      <c r="A121" s="12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12"/>
    </row>
    <row r="122" spans="1:16" x14ac:dyDescent="0.25">
      <c r="A122" s="12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12"/>
    </row>
    <row r="123" spans="1:16" x14ac:dyDescent="0.25">
      <c r="A123" s="12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12"/>
    </row>
    <row r="124" spans="1:16" x14ac:dyDescent="0.25">
      <c r="A124" s="12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12"/>
    </row>
    <row r="125" spans="1:16" x14ac:dyDescent="0.25">
      <c r="A125" s="12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12"/>
    </row>
    <row r="126" spans="1:16" x14ac:dyDescent="0.25">
      <c r="A126" s="12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12"/>
    </row>
    <row r="127" spans="1:16" x14ac:dyDescent="0.25">
      <c r="A127" s="83" t="s">
        <v>62</v>
      </c>
      <c r="B127" s="84"/>
      <c r="C127" s="84"/>
      <c r="D127" s="84"/>
      <c r="E127" s="84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12"/>
    </row>
    <row r="128" spans="1:16" x14ac:dyDescent="0.25">
      <c r="A128" s="12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12"/>
    </row>
    <row r="129" spans="1:16" x14ac:dyDescent="0.25">
      <c r="A129" s="12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12"/>
    </row>
    <row r="130" spans="1:16" x14ac:dyDescent="0.25">
      <c r="A130" s="12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12"/>
    </row>
    <row r="131" spans="1:16" x14ac:dyDescent="0.25">
      <c r="A131" s="12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12"/>
    </row>
    <row r="132" spans="1:16" x14ac:dyDescent="0.25">
      <c r="A132" s="12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12"/>
    </row>
    <row r="133" spans="1:16" x14ac:dyDescent="0.25">
      <c r="A133" s="12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12"/>
    </row>
    <row r="134" spans="1:16" x14ac:dyDescent="0.25">
      <c r="A134" s="12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12"/>
    </row>
    <row r="135" spans="1:16" x14ac:dyDescent="0.25">
      <c r="A135" s="12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12"/>
    </row>
    <row r="136" spans="1:16" x14ac:dyDescent="0.25">
      <c r="A136" s="83" t="s">
        <v>63</v>
      </c>
      <c r="B136" s="84"/>
      <c r="C136" s="84"/>
      <c r="D136" s="84"/>
      <c r="E136" s="84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12"/>
    </row>
    <row r="137" spans="1:16" x14ac:dyDescent="0.25">
      <c r="A137" s="12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12"/>
    </row>
    <row r="138" spans="1:16" x14ac:dyDescent="0.25">
      <c r="A138" s="12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12"/>
    </row>
    <row r="139" spans="1:16" x14ac:dyDescent="0.25">
      <c r="A139" s="12"/>
      <c r="B139" s="78"/>
      <c r="C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12"/>
    </row>
    <row r="140" spans="1:16" x14ac:dyDescent="0.25">
      <c r="A140" s="12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12"/>
    </row>
    <row r="141" spans="1:16" x14ac:dyDescent="0.25">
      <c r="A141" s="12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12"/>
    </row>
    <row r="142" spans="1:16" x14ac:dyDescent="0.25">
      <c r="A142" s="12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12"/>
    </row>
    <row r="143" spans="1:16" x14ac:dyDescent="0.25">
      <c r="A143" s="12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12"/>
    </row>
    <row r="144" spans="1:16" x14ac:dyDescent="0.25">
      <c r="A144" s="12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12"/>
    </row>
    <row r="145" spans="1:16" x14ac:dyDescent="0.25">
      <c r="A145" s="12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12"/>
    </row>
    <row r="146" spans="1:16" x14ac:dyDescent="0.25">
      <c r="A146" s="88" t="s">
        <v>64</v>
      </c>
      <c r="B146" s="84"/>
      <c r="C146" s="84"/>
      <c r="D146" s="84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12"/>
    </row>
    <row r="147" spans="1:16" x14ac:dyDescent="0.25">
      <c r="A147" s="12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12"/>
    </row>
    <row r="148" spans="1:16" x14ac:dyDescent="0.25">
      <c r="A148" s="12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12"/>
    </row>
    <row r="149" spans="1:16" x14ac:dyDescent="0.25">
      <c r="A149" s="12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12"/>
    </row>
    <row r="150" spans="1:16" x14ac:dyDescent="0.25">
      <c r="A150" s="12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12"/>
    </row>
    <row r="151" spans="1:16" x14ac:dyDescent="0.25">
      <c r="A151" s="12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12"/>
    </row>
    <row r="152" spans="1:16" x14ac:dyDescent="0.25">
      <c r="A152" s="12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12"/>
    </row>
    <row r="153" spans="1:16" x14ac:dyDescent="0.25">
      <c r="A153" s="12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12"/>
    </row>
    <row r="154" spans="1:16" x14ac:dyDescent="0.25">
      <c r="A154" s="12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12"/>
    </row>
    <row r="155" spans="1:16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16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33"/>
      <c r="O156" s="12"/>
      <c r="P156" s="12"/>
    </row>
    <row r="157" spans="1:16" x14ac:dyDescent="0.25">
      <c r="A157" s="19" t="s">
        <v>23</v>
      </c>
      <c r="B157" s="19"/>
      <c r="C157" s="19"/>
      <c r="D157" s="19" t="s">
        <v>24</v>
      </c>
      <c r="E157" s="19"/>
      <c r="F157" s="12"/>
      <c r="G157" s="12"/>
      <c r="H157" s="12"/>
      <c r="I157" s="12"/>
      <c r="J157" s="19"/>
      <c r="K157" s="19"/>
      <c r="L157" s="19"/>
      <c r="M157" s="19"/>
      <c r="N157" s="34"/>
      <c r="O157" s="12"/>
      <c r="P157" s="12"/>
    </row>
    <row r="158" spans="1:16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231" t="s">
        <v>25</v>
      </c>
      <c r="K158" s="231"/>
      <c r="L158" s="231"/>
      <c r="M158" s="231"/>
      <c r="N158" s="12"/>
      <c r="O158" s="12"/>
      <c r="P158" s="12"/>
    </row>
    <row r="159" spans="1:16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1:16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1:16" x14ac:dyDescent="0.25">
      <c r="A161" s="17" t="s">
        <v>26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1:16" x14ac:dyDescent="0.25">
      <c r="A162" s="12" t="s">
        <v>83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1:16" x14ac:dyDescent="0.25">
      <c r="A163" s="12" t="s">
        <v>92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1:16" x14ac:dyDescent="0.25">
      <c r="A164" s="12" t="s">
        <v>96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1:16" x14ac:dyDescent="0.25">
      <c r="A165" s="12" t="s">
        <v>84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1:16" x14ac:dyDescent="0.25">
      <c r="A166" s="12" t="s">
        <v>85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1:16" x14ac:dyDescent="0.25">
      <c r="A167" s="12" t="s">
        <v>95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1:16" x14ac:dyDescent="0.25">
      <c r="A168" s="12" t="s">
        <v>94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1:16" x14ac:dyDescent="0.25">
      <c r="A169" s="12" t="s">
        <v>93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1:16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6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6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6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6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6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6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</row>
  </sheetData>
  <sheetProtection algorithmName="SHA-512" hashValue="99h2bjOyBNLACUZZvmyo+djTF4yeuAVX1sIilDeW9cBETWy1xTwB9WzXtjjGUTV5XbwirjepZkTBfy3RUqwhoQ==" saltValue="0odCeavCnheV5EFF1opYNg==" spinCount="100000" sheet="1" objects="1" scenarios="1" selectLockedCells="1"/>
  <mergeCells count="80">
    <mergeCell ref="N91:O91"/>
    <mergeCell ref="D23:E23"/>
    <mergeCell ref="H102:I102"/>
    <mergeCell ref="H100:I100"/>
    <mergeCell ref="H101:I101"/>
    <mergeCell ref="D28:E28"/>
    <mergeCell ref="D44:E44"/>
    <mergeCell ref="D45:E45"/>
    <mergeCell ref="D46:E46"/>
    <mergeCell ref="D47:E47"/>
    <mergeCell ref="D48:E48"/>
    <mergeCell ref="E70:F70"/>
    <mergeCell ref="R101:S101"/>
    <mergeCell ref="R105:S105"/>
    <mergeCell ref="L106:M106"/>
    <mergeCell ref="L107:M107"/>
    <mergeCell ref="L103:M103"/>
    <mergeCell ref="L104:M104"/>
    <mergeCell ref="L105:M105"/>
    <mergeCell ref="R15:R17"/>
    <mergeCell ref="O15:O17"/>
    <mergeCell ref="J50:L50"/>
    <mergeCell ref="D22:E22"/>
    <mergeCell ref="A44:C48"/>
    <mergeCell ref="A22:C24"/>
    <mergeCell ref="A25:C28"/>
    <mergeCell ref="A29:C33"/>
    <mergeCell ref="D29:E29"/>
    <mergeCell ref="D30:E30"/>
    <mergeCell ref="D33:E33"/>
    <mergeCell ref="D31:E31"/>
    <mergeCell ref="D32:E32"/>
    <mergeCell ref="D24:E24"/>
    <mergeCell ref="D25:E25"/>
    <mergeCell ref="D27:E27"/>
    <mergeCell ref="A34:C38"/>
    <mergeCell ref="D34:E34"/>
    <mergeCell ref="A49:E49"/>
    <mergeCell ref="D35:E35"/>
    <mergeCell ref="D36:E36"/>
    <mergeCell ref="D37:E37"/>
    <mergeCell ref="D38:E38"/>
    <mergeCell ref="A39:C43"/>
    <mergeCell ref="D39:E39"/>
    <mergeCell ref="D40:E40"/>
    <mergeCell ref="D41:E41"/>
    <mergeCell ref="D42:E42"/>
    <mergeCell ref="D43:E43"/>
    <mergeCell ref="N16:N17"/>
    <mergeCell ref="I16:I17"/>
    <mergeCell ref="D18:E18"/>
    <mergeCell ref="D21:E21"/>
    <mergeCell ref="J158:M158"/>
    <mergeCell ref="J107:K107"/>
    <mergeCell ref="L100:M100"/>
    <mergeCell ref="L101:M101"/>
    <mergeCell ref="L102:M102"/>
    <mergeCell ref="H103:I103"/>
    <mergeCell ref="H104:I104"/>
    <mergeCell ref="H105:I105"/>
    <mergeCell ref="H106:I106"/>
    <mergeCell ref="H107:I107"/>
    <mergeCell ref="E89:F89"/>
    <mergeCell ref="N72:O72"/>
    <mergeCell ref="A5:D5"/>
    <mergeCell ref="D20:E20"/>
    <mergeCell ref="D19:E19"/>
    <mergeCell ref="A2:O2"/>
    <mergeCell ref="A1:O1"/>
    <mergeCell ref="A18:C21"/>
    <mergeCell ref="A6:B6"/>
    <mergeCell ref="A8:B8"/>
    <mergeCell ref="A4:B4"/>
    <mergeCell ref="J15:M15"/>
    <mergeCell ref="A16:E17"/>
    <mergeCell ref="F16:F17"/>
    <mergeCell ref="G16:H16"/>
    <mergeCell ref="J16:J17"/>
    <mergeCell ref="K16:M16"/>
    <mergeCell ref="A15:I15"/>
  </mergeCells>
  <dataValidations count="2">
    <dataValidation type="list" allowBlank="1" showInputMessage="1" showErrorMessage="1" sqref="E96">
      <formula1>$R$55:$R$83</formula1>
    </dataValidation>
    <dataValidation type="list" allowBlank="1" showInputMessage="1" showErrorMessage="1" sqref="F70:F71 E70:E72 E89:F89 E93:F93 F90 E90:E91">
      <formula1>$Q$66:$Q$70</formula1>
    </dataValidation>
  </dataValidations>
  <pageMargins left="0.27559055118110237" right="0.11811023622047245" top="0.78740157480314965" bottom="0.78740157480314965" header="0.31496062992125984" footer="0.31496062992125984"/>
  <pageSetup paperSize="9" scale="63" orientation="portrait" r:id="rId1"/>
  <rowBreaks count="2" manualBreakCount="2">
    <brk id="54" max="14" man="1"/>
    <brk id="133" max="14" man="1"/>
  </rowBreaks>
  <ignoredErrors>
    <ignoredError sqref="I18 H50 N47:N49 K50:L50 G44:G49 K44:K49 I44:I49 I28:I29 K28:K35 G28:G38 N21:N22 I31:I35 N28 I37:I38 K18 G22 K21:K22 I22 G24:G25 K24:K25 I24:I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Závěrečná zpráva</vt:lpstr>
      <vt:lpstr>'Závěrečná zpráva'!Oblast_tisku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2020-05-25T07:52:47Z</dcterms:modified>
</cp:coreProperties>
</file>