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9_Prevence ZD\Zveřejnění na webu\"/>
    </mc:Choice>
  </mc:AlternateContent>
  <bookViews>
    <workbookView xWindow="0" yWindow="0" windowWidth="28800" windowHeight="12435"/>
  </bookViews>
  <sheets>
    <sheet name="aktivita 1" sheetId="1" r:id="rId1"/>
    <sheet name="aktivita 2" sheetId="8" r:id="rId2"/>
    <sheet name="aktivita 3" sheetId="9" r:id="rId3"/>
    <sheet name="schválená žádost" sheetId="15" r:id="rId4"/>
    <sheet name="souhrn" sheetId="4" r:id="rId5"/>
    <sheet name="souhrn_celé" sheetId="5" r:id="rId6"/>
    <sheet name="rozpis mzdových nákladů AK1" sheetId="16" r:id="rId7"/>
    <sheet name="rozpis mzdových nákladů AK2" sheetId="17" r:id="rId8"/>
    <sheet name="rozpis mzdových nákladů AK3" sheetId="18" r:id="rId9"/>
    <sheet name="rozpis úč.dokladů" sheetId="11" r:id="rId10"/>
  </sheets>
  <externalReferences>
    <externalReference r:id="rId11"/>
  </externalReferences>
  <definedNames>
    <definedName name="_xlnm._FilterDatabase" localSheetId="9" hidden="1">'rozpis úč.dokladů'!$A$5:$M$33</definedName>
    <definedName name="_xlnm.Print_Area" localSheetId="0">'aktivita 1'!$A$1:$F$22</definedName>
    <definedName name="_xlnm.Print_Area" localSheetId="1">'aktivita 2'!$A$1:$F$22</definedName>
    <definedName name="_xlnm.Print_Area" localSheetId="2">'aktivita 3'!$A$1:$F$22</definedName>
    <definedName name="_xlnm.Print_Area" localSheetId="9">'rozpis úč.dokladů'!$A$1:$M$40</definedName>
    <definedName name="_xlnm.Print_Area" localSheetId="3">'schválená žádost'!$A$1:$J$40</definedName>
    <definedName name="_xlnm.Print_Area" localSheetId="4">souhrn!$A$1:$G$40</definedName>
    <definedName name="_xlnm.Print_Area" localSheetId="5">souhrn_celé!$A$1:$I$29</definedName>
    <definedName name="Z_0F0BE436_E5F8_447E_8554_FB945096D212_.wvu.PrintArea" localSheetId="0" hidden="1">'aktivita 1'!$A$1:$F$23</definedName>
    <definedName name="Z_0F0BE436_E5F8_447E_8554_FB945096D212_.wvu.PrintArea" localSheetId="1" hidden="1">'aktivita 2'!$A$1:$F$23</definedName>
    <definedName name="Z_0F0BE436_E5F8_447E_8554_FB945096D212_.wvu.PrintArea" localSheetId="2" hidden="1">'aktivita 3'!$A$1:$F$23</definedName>
    <definedName name="Z_0F0BE436_E5F8_447E_8554_FB945096D212_.wvu.PrintArea" localSheetId="3" hidden="1">'schválená žádost'!$A$1:$H$40</definedName>
    <definedName name="Z_0F0BE436_E5F8_447E_8554_FB945096D212_.wvu.PrintArea" localSheetId="4" hidden="1">souhrn!$A$1:$G$40</definedName>
    <definedName name="Z_0F0BE436_E5F8_447E_8554_FB945096D212_.wvu.PrintArea" localSheetId="5" hidden="1">souhrn_celé!$A$1:$I$20</definedName>
    <definedName name="Z_21AC950D_DC3B_4902_990E_85327BAB389E_.wvu.PrintArea" localSheetId="0" hidden="1">'aktivita 1'!$A$1:$F$23</definedName>
    <definedName name="Z_21AC950D_DC3B_4902_990E_85327BAB389E_.wvu.PrintArea" localSheetId="1" hidden="1">'aktivita 2'!$A$1:$F$23</definedName>
    <definedName name="Z_21AC950D_DC3B_4902_990E_85327BAB389E_.wvu.PrintArea" localSheetId="2" hidden="1">'aktivita 3'!$A$1:$F$23</definedName>
    <definedName name="Z_21AC950D_DC3B_4902_990E_85327BAB389E_.wvu.PrintArea" localSheetId="3" hidden="1">'schválená žádost'!$A$1:$H$40</definedName>
    <definedName name="Z_21AC950D_DC3B_4902_990E_85327BAB389E_.wvu.PrintArea" localSheetId="4" hidden="1">souhrn!$A$1:$G$40</definedName>
    <definedName name="Z_21AC950D_DC3B_4902_990E_85327BAB389E_.wvu.PrintArea" localSheetId="5" hidden="1">souhrn_celé!$A$1:$I$20</definedName>
    <definedName name="Z_78C9D36F_0297_446B_A2FA_2A5F0C8FCD84_.wvu.PrintArea" localSheetId="0" hidden="1">'aktivita 1'!$A$1:$F$23</definedName>
    <definedName name="Z_78C9D36F_0297_446B_A2FA_2A5F0C8FCD84_.wvu.PrintArea" localSheetId="1" hidden="1">'aktivita 2'!$A$1:$F$23</definedName>
    <definedName name="Z_78C9D36F_0297_446B_A2FA_2A5F0C8FCD84_.wvu.PrintArea" localSheetId="2" hidden="1">'aktivita 3'!$A$1:$F$23</definedName>
    <definedName name="Z_78C9D36F_0297_446B_A2FA_2A5F0C8FCD84_.wvu.PrintArea" localSheetId="3" hidden="1">'schválená žádost'!$A$1:$H$40</definedName>
    <definedName name="Z_78C9D36F_0297_446B_A2FA_2A5F0C8FCD84_.wvu.PrintArea" localSheetId="4" hidden="1">souhrn!$A$1:$G$40</definedName>
    <definedName name="Z_78C9D36F_0297_446B_A2FA_2A5F0C8FCD84_.wvu.PrintArea" localSheetId="5" hidden="1">souhrn_celé!$A$1:$I$20</definedName>
    <definedName name="Z_B50BE765_4CB1_4679_A0D4_E497D21B2A30_.wvu.PrintArea" localSheetId="0" hidden="1">'aktivita 1'!$A$1:$F$23</definedName>
    <definedName name="Z_B50BE765_4CB1_4679_A0D4_E497D21B2A30_.wvu.PrintArea" localSheetId="1" hidden="1">'aktivita 2'!$A$1:$F$23</definedName>
    <definedName name="Z_B50BE765_4CB1_4679_A0D4_E497D21B2A30_.wvu.PrintArea" localSheetId="2" hidden="1">'aktivita 3'!$A$1:$F$23</definedName>
    <definedName name="Z_B50BE765_4CB1_4679_A0D4_E497D21B2A30_.wvu.PrintArea" localSheetId="3" hidden="1">'schválená žádost'!$A$1:$H$40</definedName>
    <definedName name="Z_B50BE765_4CB1_4679_A0D4_E497D21B2A30_.wvu.PrintArea" localSheetId="4" hidden="1">souhrn!$A$1:$G$40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I11" i="5" l="1"/>
  <c r="H11" i="5"/>
  <c r="F20" i="15" l="1"/>
  <c r="M110" i="18"/>
  <c r="V108" i="18"/>
  <c r="U108" i="18"/>
  <c r="R108" i="18"/>
  <c r="S108" i="18" s="1"/>
  <c r="O108" i="18"/>
  <c r="P108" i="18" s="1"/>
  <c r="M108" i="18"/>
  <c r="L108" i="18"/>
  <c r="I108" i="18"/>
  <c r="J108" i="18" s="1"/>
  <c r="F108" i="18"/>
  <c r="G108" i="18" s="1"/>
  <c r="V107" i="18"/>
  <c r="U107" i="18"/>
  <c r="R107" i="18"/>
  <c r="S107" i="18" s="1"/>
  <c r="O107" i="18"/>
  <c r="P107" i="18" s="1"/>
  <c r="M107" i="18"/>
  <c r="L107" i="18"/>
  <c r="I107" i="18"/>
  <c r="J107" i="18" s="1"/>
  <c r="F107" i="18"/>
  <c r="G107" i="18" s="1"/>
  <c r="V106" i="18"/>
  <c r="U106" i="18"/>
  <c r="R106" i="18"/>
  <c r="S106" i="18" s="1"/>
  <c r="O106" i="18"/>
  <c r="P106" i="18" s="1"/>
  <c r="M106" i="18"/>
  <c r="L106" i="18"/>
  <c r="I106" i="18"/>
  <c r="J106" i="18" s="1"/>
  <c r="F106" i="18"/>
  <c r="G106" i="18" s="1"/>
  <c r="V105" i="18"/>
  <c r="U105" i="18"/>
  <c r="R105" i="18"/>
  <c r="S105" i="18" s="1"/>
  <c r="O105" i="18"/>
  <c r="P105" i="18" s="1"/>
  <c r="M105" i="18"/>
  <c r="L105" i="18"/>
  <c r="I105" i="18"/>
  <c r="J105" i="18" s="1"/>
  <c r="F105" i="18"/>
  <c r="G105" i="18" s="1"/>
  <c r="V104" i="18"/>
  <c r="U104" i="18"/>
  <c r="R104" i="18"/>
  <c r="S104" i="18" s="1"/>
  <c r="O104" i="18"/>
  <c r="P104" i="18" s="1"/>
  <c r="M104" i="18"/>
  <c r="L104" i="18"/>
  <c r="I104" i="18"/>
  <c r="J104" i="18" s="1"/>
  <c r="F104" i="18"/>
  <c r="G104" i="18" s="1"/>
  <c r="V103" i="18"/>
  <c r="U103" i="18"/>
  <c r="R103" i="18"/>
  <c r="S103" i="18" s="1"/>
  <c r="O103" i="18"/>
  <c r="P103" i="18" s="1"/>
  <c r="M103" i="18"/>
  <c r="L103" i="18"/>
  <c r="I103" i="18"/>
  <c r="J103" i="18" s="1"/>
  <c r="F103" i="18"/>
  <c r="G103" i="18" s="1"/>
  <c r="V102" i="18"/>
  <c r="U102" i="18"/>
  <c r="R102" i="18"/>
  <c r="S102" i="18" s="1"/>
  <c r="O102" i="18"/>
  <c r="P102" i="18" s="1"/>
  <c r="M102" i="18"/>
  <c r="L102" i="18"/>
  <c r="I102" i="18"/>
  <c r="J102" i="18" s="1"/>
  <c r="F102" i="18"/>
  <c r="G102" i="18" s="1"/>
  <c r="V101" i="18"/>
  <c r="U101" i="18"/>
  <c r="R101" i="18"/>
  <c r="S101" i="18" s="1"/>
  <c r="O101" i="18"/>
  <c r="P101" i="18" s="1"/>
  <c r="M101" i="18"/>
  <c r="L101" i="18"/>
  <c r="I101" i="18"/>
  <c r="J101" i="18" s="1"/>
  <c r="F101" i="18"/>
  <c r="G101" i="18" s="1"/>
  <c r="V100" i="18"/>
  <c r="U100" i="18"/>
  <c r="R100" i="18"/>
  <c r="S100" i="18" s="1"/>
  <c r="O100" i="18"/>
  <c r="P100" i="18" s="1"/>
  <c r="M100" i="18"/>
  <c r="L100" i="18"/>
  <c r="I100" i="18"/>
  <c r="J100" i="18" s="1"/>
  <c r="F100" i="18"/>
  <c r="G100" i="18" s="1"/>
  <c r="V99" i="18"/>
  <c r="V110" i="18" s="1"/>
  <c r="U99" i="18"/>
  <c r="R99" i="18"/>
  <c r="O99" i="18"/>
  <c r="M99" i="18"/>
  <c r="L99" i="18"/>
  <c r="I99" i="18"/>
  <c r="F99" i="18"/>
  <c r="M95" i="18"/>
  <c r="V93" i="18"/>
  <c r="U93" i="18"/>
  <c r="R93" i="18"/>
  <c r="S93" i="18" s="1"/>
  <c r="O93" i="18"/>
  <c r="P93" i="18" s="1"/>
  <c r="M93" i="18"/>
  <c r="L93" i="18"/>
  <c r="I93" i="18"/>
  <c r="J93" i="18" s="1"/>
  <c r="F93" i="18"/>
  <c r="G93" i="18" s="1"/>
  <c r="V92" i="18"/>
  <c r="U92" i="18"/>
  <c r="R92" i="18"/>
  <c r="S92" i="18" s="1"/>
  <c r="O92" i="18"/>
  <c r="P92" i="18" s="1"/>
  <c r="M92" i="18"/>
  <c r="L92" i="18"/>
  <c r="I92" i="18"/>
  <c r="J92" i="18" s="1"/>
  <c r="F92" i="18"/>
  <c r="G92" i="18" s="1"/>
  <c r="V91" i="18"/>
  <c r="U91" i="18"/>
  <c r="R91" i="18"/>
  <c r="S91" i="18" s="1"/>
  <c r="O91" i="18"/>
  <c r="P91" i="18" s="1"/>
  <c r="M91" i="18"/>
  <c r="L91" i="18"/>
  <c r="I91" i="18"/>
  <c r="J91" i="18" s="1"/>
  <c r="F91" i="18"/>
  <c r="G91" i="18" s="1"/>
  <c r="V90" i="18"/>
  <c r="U90" i="18"/>
  <c r="R90" i="18"/>
  <c r="S90" i="18" s="1"/>
  <c r="O90" i="18"/>
  <c r="P90" i="18" s="1"/>
  <c r="M90" i="18"/>
  <c r="L90" i="18"/>
  <c r="I90" i="18"/>
  <c r="J90" i="18" s="1"/>
  <c r="F90" i="18"/>
  <c r="G90" i="18" s="1"/>
  <c r="V89" i="18"/>
  <c r="U89" i="18"/>
  <c r="R89" i="18"/>
  <c r="S89" i="18" s="1"/>
  <c r="O89" i="18"/>
  <c r="P89" i="18" s="1"/>
  <c r="M89" i="18"/>
  <c r="L89" i="18"/>
  <c r="I89" i="18"/>
  <c r="J89" i="18" s="1"/>
  <c r="F89" i="18"/>
  <c r="G89" i="18" s="1"/>
  <c r="V88" i="18"/>
  <c r="U88" i="18"/>
  <c r="R88" i="18"/>
  <c r="S88" i="18" s="1"/>
  <c r="O88" i="18"/>
  <c r="P88" i="18" s="1"/>
  <c r="M88" i="18"/>
  <c r="L88" i="18"/>
  <c r="I88" i="18"/>
  <c r="J88" i="18" s="1"/>
  <c r="F88" i="18"/>
  <c r="G88" i="18" s="1"/>
  <c r="V87" i="18"/>
  <c r="U87" i="18"/>
  <c r="R87" i="18"/>
  <c r="S87" i="18" s="1"/>
  <c r="O87" i="18"/>
  <c r="P87" i="18" s="1"/>
  <c r="M87" i="18"/>
  <c r="L87" i="18"/>
  <c r="I87" i="18"/>
  <c r="J87" i="18" s="1"/>
  <c r="F87" i="18"/>
  <c r="G87" i="18" s="1"/>
  <c r="V86" i="18"/>
  <c r="U86" i="18"/>
  <c r="R86" i="18"/>
  <c r="S86" i="18" s="1"/>
  <c r="O86" i="18"/>
  <c r="P86" i="18" s="1"/>
  <c r="M86" i="18"/>
  <c r="L86" i="18"/>
  <c r="I86" i="18"/>
  <c r="J86" i="18" s="1"/>
  <c r="F86" i="18"/>
  <c r="G86" i="18" s="1"/>
  <c r="V85" i="18"/>
  <c r="U85" i="18"/>
  <c r="R85" i="18"/>
  <c r="S85" i="18" s="1"/>
  <c r="O85" i="18"/>
  <c r="P85" i="18" s="1"/>
  <c r="M85" i="18"/>
  <c r="L85" i="18"/>
  <c r="I85" i="18"/>
  <c r="J85" i="18" s="1"/>
  <c r="F85" i="18"/>
  <c r="G85" i="18" s="1"/>
  <c r="V84" i="18"/>
  <c r="V95" i="18" s="1"/>
  <c r="U84" i="18"/>
  <c r="R84" i="18"/>
  <c r="O84" i="18"/>
  <c r="M84" i="18"/>
  <c r="L84" i="18"/>
  <c r="I84" i="18"/>
  <c r="F84" i="18"/>
  <c r="V68" i="18"/>
  <c r="U68" i="18"/>
  <c r="S68" i="18"/>
  <c r="R68" i="18"/>
  <c r="P68" i="18"/>
  <c r="O68" i="18"/>
  <c r="M68" i="18"/>
  <c r="L68" i="18"/>
  <c r="J68" i="18"/>
  <c r="I68" i="18"/>
  <c r="G68" i="18"/>
  <c r="F68" i="18"/>
  <c r="V67" i="18"/>
  <c r="U67" i="18"/>
  <c r="S67" i="18"/>
  <c r="R67" i="18"/>
  <c r="P67" i="18"/>
  <c r="O67" i="18"/>
  <c r="M67" i="18"/>
  <c r="L67" i="18"/>
  <c r="J67" i="18"/>
  <c r="I67" i="18"/>
  <c r="G67" i="18"/>
  <c r="F67" i="18"/>
  <c r="V66" i="18"/>
  <c r="U66" i="18"/>
  <c r="S66" i="18"/>
  <c r="R66" i="18"/>
  <c r="P66" i="18"/>
  <c r="O66" i="18"/>
  <c r="M66" i="18"/>
  <c r="L66" i="18"/>
  <c r="J66" i="18"/>
  <c r="I66" i="18"/>
  <c r="G66" i="18"/>
  <c r="F66" i="18"/>
  <c r="V65" i="18"/>
  <c r="U65" i="18"/>
  <c r="S65" i="18"/>
  <c r="R65" i="18"/>
  <c r="P65" i="18"/>
  <c r="O65" i="18"/>
  <c r="M65" i="18"/>
  <c r="L65" i="18"/>
  <c r="J65" i="18"/>
  <c r="I65" i="18"/>
  <c r="G65" i="18"/>
  <c r="F65" i="18"/>
  <c r="V64" i="18"/>
  <c r="U64" i="18"/>
  <c r="S64" i="18"/>
  <c r="R64" i="18"/>
  <c r="P64" i="18"/>
  <c r="O64" i="18"/>
  <c r="M64" i="18"/>
  <c r="L64" i="18"/>
  <c r="J64" i="18"/>
  <c r="I64" i="18"/>
  <c r="G64" i="18"/>
  <c r="F64" i="18"/>
  <c r="V63" i="18"/>
  <c r="U63" i="18"/>
  <c r="S63" i="18"/>
  <c r="R63" i="18"/>
  <c r="P63" i="18"/>
  <c r="O63" i="18"/>
  <c r="M63" i="18"/>
  <c r="L63" i="18"/>
  <c r="J63" i="18"/>
  <c r="I63" i="18"/>
  <c r="F63" i="18"/>
  <c r="G63" i="18" s="1"/>
  <c r="V62" i="18"/>
  <c r="U62" i="18"/>
  <c r="S62" i="18"/>
  <c r="R62" i="18"/>
  <c r="P62" i="18"/>
  <c r="O62" i="18"/>
  <c r="M62" i="18"/>
  <c r="L62" i="18"/>
  <c r="J62" i="18"/>
  <c r="I62" i="18"/>
  <c r="G62" i="18"/>
  <c r="F62" i="18"/>
  <c r="V61" i="18"/>
  <c r="U61" i="18"/>
  <c r="S61" i="18"/>
  <c r="R61" i="18"/>
  <c r="O61" i="18"/>
  <c r="P61" i="18" s="1"/>
  <c r="M61" i="18"/>
  <c r="L61" i="18"/>
  <c r="J61" i="18"/>
  <c r="I61" i="18"/>
  <c r="F61" i="18"/>
  <c r="G61" i="18" s="1"/>
  <c r="V60" i="18"/>
  <c r="U60" i="18"/>
  <c r="S60" i="18"/>
  <c r="R60" i="18"/>
  <c r="O60" i="18"/>
  <c r="P60" i="18" s="1"/>
  <c r="M60" i="18"/>
  <c r="L60" i="18"/>
  <c r="J60" i="18"/>
  <c r="I60" i="18"/>
  <c r="F60" i="18"/>
  <c r="G60" i="18" s="1"/>
  <c r="V59" i="18"/>
  <c r="U59" i="18"/>
  <c r="S59" i="18"/>
  <c r="R59" i="18"/>
  <c r="O59" i="18"/>
  <c r="P59" i="18" s="1"/>
  <c r="M59" i="18"/>
  <c r="L59" i="18"/>
  <c r="J59" i="18"/>
  <c r="I59" i="18"/>
  <c r="F59" i="18"/>
  <c r="G59" i="18" s="1"/>
  <c r="V58" i="18"/>
  <c r="U58" i="18"/>
  <c r="S58" i="18"/>
  <c r="R58" i="18"/>
  <c r="O58" i="18"/>
  <c r="P58" i="18" s="1"/>
  <c r="M58" i="18"/>
  <c r="L58" i="18"/>
  <c r="J58" i="18"/>
  <c r="I58" i="18"/>
  <c r="F58" i="18"/>
  <c r="G58" i="18" s="1"/>
  <c r="V57" i="18"/>
  <c r="U57" i="18"/>
  <c r="S57" i="18"/>
  <c r="R57" i="18"/>
  <c r="O57" i="18"/>
  <c r="P57" i="18" s="1"/>
  <c r="M57" i="18"/>
  <c r="L57" i="18"/>
  <c r="J57" i="18"/>
  <c r="I57" i="18"/>
  <c r="F57" i="18"/>
  <c r="G57" i="18" s="1"/>
  <c r="V56" i="18"/>
  <c r="U56" i="18"/>
  <c r="S56" i="18"/>
  <c r="R56" i="18"/>
  <c r="O56" i="18"/>
  <c r="P56" i="18" s="1"/>
  <c r="M56" i="18"/>
  <c r="L56" i="18"/>
  <c r="J56" i="18"/>
  <c r="I56" i="18"/>
  <c r="F56" i="18"/>
  <c r="G56" i="18" s="1"/>
  <c r="V55" i="18"/>
  <c r="U55" i="18"/>
  <c r="S55" i="18"/>
  <c r="R55" i="18"/>
  <c r="O55" i="18"/>
  <c r="P55" i="18" s="1"/>
  <c r="M55" i="18"/>
  <c r="L55" i="18"/>
  <c r="J55" i="18"/>
  <c r="I55" i="18"/>
  <c r="F55" i="18"/>
  <c r="G55" i="18" s="1"/>
  <c r="V54" i="18"/>
  <c r="U54" i="18"/>
  <c r="S54" i="18"/>
  <c r="R54" i="18"/>
  <c r="O54" i="18"/>
  <c r="P54" i="18" s="1"/>
  <c r="M54" i="18"/>
  <c r="L54" i="18"/>
  <c r="J54" i="18"/>
  <c r="I54" i="18"/>
  <c r="F54" i="18"/>
  <c r="G54" i="18" s="1"/>
  <c r="V53" i="18"/>
  <c r="U53" i="18"/>
  <c r="S53" i="18"/>
  <c r="R53" i="18"/>
  <c r="O53" i="18"/>
  <c r="P53" i="18" s="1"/>
  <c r="M53" i="18"/>
  <c r="L53" i="18"/>
  <c r="J53" i="18"/>
  <c r="I53" i="18"/>
  <c r="F53" i="18"/>
  <c r="G53" i="18" s="1"/>
  <c r="V52" i="18"/>
  <c r="U52" i="18"/>
  <c r="S52" i="18"/>
  <c r="R52" i="18"/>
  <c r="O52" i="18"/>
  <c r="P52" i="18" s="1"/>
  <c r="M52" i="18"/>
  <c r="L52" i="18"/>
  <c r="J52" i="18"/>
  <c r="I52" i="18"/>
  <c r="F52" i="18"/>
  <c r="G52" i="18" s="1"/>
  <c r="V51" i="18"/>
  <c r="U51" i="18"/>
  <c r="S51" i="18"/>
  <c r="R51" i="18"/>
  <c r="O51" i="18"/>
  <c r="P51" i="18" s="1"/>
  <c r="M51" i="18"/>
  <c r="L51" i="18"/>
  <c r="J51" i="18"/>
  <c r="I51" i="18"/>
  <c r="F51" i="18"/>
  <c r="G51" i="18" s="1"/>
  <c r="V50" i="18"/>
  <c r="U50" i="18"/>
  <c r="S50" i="18"/>
  <c r="R50" i="18"/>
  <c r="O50" i="18"/>
  <c r="P50" i="18" s="1"/>
  <c r="M50" i="18"/>
  <c r="L50" i="18"/>
  <c r="J50" i="18"/>
  <c r="I50" i="18"/>
  <c r="F50" i="18"/>
  <c r="G50" i="18" s="1"/>
  <c r="V49" i="18"/>
  <c r="U49" i="18"/>
  <c r="S49" i="18"/>
  <c r="R49" i="18"/>
  <c r="O49" i="18"/>
  <c r="P49" i="18" s="1"/>
  <c r="M49" i="18"/>
  <c r="L49" i="18"/>
  <c r="J49" i="18"/>
  <c r="I49" i="18"/>
  <c r="F49" i="18"/>
  <c r="G49" i="18" s="1"/>
  <c r="V48" i="18"/>
  <c r="U48" i="18"/>
  <c r="S48" i="18"/>
  <c r="R48" i="18"/>
  <c r="O48" i="18"/>
  <c r="P48" i="18" s="1"/>
  <c r="M48" i="18"/>
  <c r="L48" i="18"/>
  <c r="J48" i="18"/>
  <c r="I48" i="18"/>
  <c r="F48" i="18"/>
  <c r="G48" i="18" s="1"/>
  <c r="V47" i="18"/>
  <c r="U47" i="18"/>
  <c r="S47" i="18"/>
  <c r="R47" i="18"/>
  <c r="O47" i="18"/>
  <c r="P47" i="18" s="1"/>
  <c r="M47" i="18"/>
  <c r="L47" i="18"/>
  <c r="J47" i="18"/>
  <c r="I47" i="18"/>
  <c r="F47" i="18"/>
  <c r="G47" i="18" s="1"/>
  <c r="V46" i="18"/>
  <c r="U46" i="18"/>
  <c r="S46" i="18"/>
  <c r="R46" i="18"/>
  <c r="O46" i="18"/>
  <c r="P46" i="18" s="1"/>
  <c r="M46" i="18"/>
  <c r="L46" i="18"/>
  <c r="J46" i="18"/>
  <c r="I46" i="18"/>
  <c r="F46" i="18"/>
  <c r="G46" i="18" s="1"/>
  <c r="V45" i="18"/>
  <c r="U45" i="18"/>
  <c r="S45" i="18"/>
  <c r="R45" i="18"/>
  <c r="O45" i="18"/>
  <c r="P45" i="18" s="1"/>
  <c r="M45" i="18"/>
  <c r="L45" i="18"/>
  <c r="J45" i="18"/>
  <c r="I45" i="18"/>
  <c r="F45" i="18"/>
  <c r="G45" i="18" s="1"/>
  <c r="V44" i="18"/>
  <c r="U44" i="18"/>
  <c r="S44" i="18"/>
  <c r="R44" i="18"/>
  <c r="O44" i="18"/>
  <c r="P44" i="18" s="1"/>
  <c r="M44" i="18"/>
  <c r="L44" i="18"/>
  <c r="J44" i="18"/>
  <c r="I44" i="18"/>
  <c r="F44" i="18"/>
  <c r="G44" i="18" s="1"/>
  <c r="V43" i="18"/>
  <c r="U43" i="18"/>
  <c r="S43" i="18"/>
  <c r="R43" i="18"/>
  <c r="O43" i="18"/>
  <c r="P43" i="18" s="1"/>
  <c r="M43" i="18"/>
  <c r="L43" i="18"/>
  <c r="J43" i="18"/>
  <c r="I43" i="18"/>
  <c r="F43" i="18"/>
  <c r="G43" i="18" s="1"/>
  <c r="V42" i="18"/>
  <c r="U42" i="18"/>
  <c r="S42" i="18"/>
  <c r="R42" i="18"/>
  <c r="O42" i="18"/>
  <c r="P42" i="18" s="1"/>
  <c r="M42" i="18"/>
  <c r="L42" i="18"/>
  <c r="J42" i="18"/>
  <c r="I42" i="18"/>
  <c r="F42" i="18"/>
  <c r="G42" i="18" s="1"/>
  <c r="V41" i="18"/>
  <c r="U41" i="18"/>
  <c r="S41" i="18"/>
  <c r="R41" i="18"/>
  <c r="O41" i="18"/>
  <c r="P41" i="18" s="1"/>
  <c r="M41" i="18"/>
  <c r="L41" i="18"/>
  <c r="J41" i="18"/>
  <c r="I41" i="18"/>
  <c r="F41" i="18"/>
  <c r="G41" i="18" s="1"/>
  <c r="V40" i="18"/>
  <c r="U40" i="18"/>
  <c r="S40" i="18"/>
  <c r="R40" i="18"/>
  <c r="O40" i="18"/>
  <c r="P40" i="18" s="1"/>
  <c r="M40" i="18"/>
  <c r="L40" i="18"/>
  <c r="J40" i="18"/>
  <c r="I40" i="18"/>
  <c r="F40" i="18"/>
  <c r="G40" i="18" s="1"/>
  <c r="V39" i="18"/>
  <c r="U39" i="18"/>
  <c r="V70" i="18" s="1"/>
  <c r="S39" i="18"/>
  <c r="R39" i="18"/>
  <c r="O39" i="18"/>
  <c r="P39" i="18" s="1"/>
  <c r="P70" i="18" s="1"/>
  <c r="M39" i="18"/>
  <c r="L39" i="18"/>
  <c r="M70" i="18" s="1"/>
  <c r="J39" i="18"/>
  <c r="I39" i="18"/>
  <c r="F39" i="18"/>
  <c r="G39" i="18" s="1"/>
  <c r="V33" i="18"/>
  <c r="U33" i="18"/>
  <c r="S33" i="18"/>
  <c r="R33" i="18"/>
  <c r="O33" i="18"/>
  <c r="P33" i="18" s="1"/>
  <c r="M33" i="18"/>
  <c r="L33" i="18"/>
  <c r="J33" i="18"/>
  <c r="I33" i="18"/>
  <c r="F33" i="18"/>
  <c r="G33" i="18" s="1"/>
  <c r="V32" i="18"/>
  <c r="U32" i="18"/>
  <c r="S32" i="18"/>
  <c r="R32" i="18"/>
  <c r="O32" i="18"/>
  <c r="P32" i="18" s="1"/>
  <c r="M32" i="18"/>
  <c r="L32" i="18"/>
  <c r="J32" i="18"/>
  <c r="I32" i="18"/>
  <c r="F32" i="18"/>
  <c r="G32" i="18" s="1"/>
  <c r="V31" i="18"/>
  <c r="U31" i="18"/>
  <c r="S31" i="18"/>
  <c r="R31" i="18"/>
  <c r="O31" i="18"/>
  <c r="P31" i="18" s="1"/>
  <c r="M31" i="18"/>
  <c r="L31" i="18"/>
  <c r="J31" i="18"/>
  <c r="I31" i="18"/>
  <c r="F31" i="18"/>
  <c r="G31" i="18" s="1"/>
  <c r="V30" i="18"/>
  <c r="U30" i="18"/>
  <c r="S30" i="18"/>
  <c r="R30" i="18"/>
  <c r="O30" i="18"/>
  <c r="P30" i="18" s="1"/>
  <c r="M30" i="18"/>
  <c r="L30" i="18"/>
  <c r="J30" i="18"/>
  <c r="I30" i="18"/>
  <c r="F30" i="18"/>
  <c r="G30" i="18" s="1"/>
  <c r="V29" i="18"/>
  <c r="U29" i="18"/>
  <c r="S29" i="18"/>
  <c r="R29" i="18"/>
  <c r="O29" i="18"/>
  <c r="P29" i="18" s="1"/>
  <c r="M29" i="18"/>
  <c r="L29" i="18"/>
  <c r="J29" i="18"/>
  <c r="I29" i="18"/>
  <c r="F29" i="18"/>
  <c r="G29" i="18" s="1"/>
  <c r="V28" i="18"/>
  <c r="U28" i="18"/>
  <c r="S28" i="18"/>
  <c r="R28" i="18"/>
  <c r="O28" i="18"/>
  <c r="P28" i="18" s="1"/>
  <c r="M28" i="18"/>
  <c r="L28" i="18"/>
  <c r="J28" i="18"/>
  <c r="I28" i="18"/>
  <c r="F28" i="18"/>
  <c r="G28" i="18" s="1"/>
  <c r="V27" i="18"/>
  <c r="U27" i="18"/>
  <c r="S27" i="18"/>
  <c r="R27" i="18"/>
  <c r="O27" i="18"/>
  <c r="P27" i="18" s="1"/>
  <c r="M27" i="18"/>
  <c r="L27" i="18"/>
  <c r="J27" i="18"/>
  <c r="I27" i="18"/>
  <c r="F27" i="18"/>
  <c r="G27" i="18" s="1"/>
  <c r="V26" i="18"/>
  <c r="U26" i="18"/>
  <c r="S26" i="18"/>
  <c r="R26" i="18"/>
  <c r="O26" i="18"/>
  <c r="P26" i="18" s="1"/>
  <c r="M26" i="18"/>
  <c r="L26" i="18"/>
  <c r="J26" i="18"/>
  <c r="I26" i="18"/>
  <c r="F26" i="18"/>
  <c r="G26" i="18" s="1"/>
  <c r="V25" i="18"/>
  <c r="U25" i="18"/>
  <c r="S25" i="18"/>
  <c r="R25" i="18"/>
  <c r="O25" i="18"/>
  <c r="P25" i="18" s="1"/>
  <c r="M25" i="18"/>
  <c r="L25" i="18"/>
  <c r="J25" i="18"/>
  <c r="I25" i="18"/>
  <c r="F25" i="18"/>
  <c r="G25" i="18" s="1"/>
  <c r="V24" i="18"/>
  <c r="U24" i="18"/>
  <c r="S24" i="18"/>
  <c r="R24" i="18"/>
  <c r="O24" i="18"/>
  <c r="P24" i="18" s="1"/>
  <c r="M24" i="18"/>
  <c r="L24" i="18"/>
  <c r="J24" i="18"/>
  <c r="I24" i="18"/>
  <c r="F24" i="18"/>
  <c r="G24" i="18" s="1"/>
  <c r="V23" i="18"/>
  <c r="U23" i="18"/>
  <c r="S23" i="18"/>
  <c r="R23" i="18"/>
  <c r="O23" i="18"/>
  <c r="P23" i="18" s="1"/>
  <c r="M23" i="18"/>
  <c r="L23" i="18"/>
  <c r="J23" i="18"/>
  <c r="I23" i="18"/>
  <c r="F23" i="18"/>
  <c r="G23" i="18" s="1"/>
  <c r="V22" i="18"/>
  <c r="U22" i="18"/>
  <c r="S22" i="18"/>
  <c r="R22" i="18"/>
  <c r="O22" i="18"/>
  <c r="P22" i="18" s="1"/>
  <c r="M22" i="18"/>
  <c r="L22" i="18"/>
  <c r="J22" i="18"/>
  <c r="I22" i="18"/>
  <c r="F22" i="18"/>
  <c r="G22" i="18" s="1"/>
  <c r="V21" i="18"/>
  <c r="U21" i="18"/>
  <c r="S21" i="18"/>
  <c r="R21" i="18"/>
  <c r="O21" i="18"/>
  <c r="P21" i="18" s="1"/>
  <c r="M21" i="18"/>
  <c r="L21" i="18"/>
  <c r="J21" i="18"/>
  <c r="I21" i="18"/>
  <c r="F21" i="18"/>
  <c r="G21" i="18" s="1"/>
  <c r="V20" i="18"/>
  <c r="U20" i="18"/>
  <c r="S20" i="18"/>
  <c r="R20" i="18"/>
  <c r="O20" i="18"/>
  <c r="P20" i="18" s="1"/>
  <c r="M20" i="18"/>
  <c r="L20" i="18"/>
  <c r="J20" i="18"/>
  <c r="I20" i="18"/>
  <c r="F20" i="18"/>
  <c r="G20" i="18" s="1"/>
  <c r="V19" i="18"/>
  <c r="U19" i="18"/>
  <c r="S19" i="18"/>
  <c r="R19" i="18"/>
  <c r="O19" i="18"/>
  <c r="P19" i="18" s="1"/>
  <c r="M19" i="18"/>
  <c r="L19" i="18"/>
  <c r="J19" i="18"/>
  <c r="I19" i="18"/>
  <c r="F19" i="18"/>
  <c r="G19" i="18" s="1"/>
  <c r="V18" i="18"/>
  <c r="U18" i="18"/>
  <c r="S18" i="18"/>
  <c r="R18" i="18"/>
  <c r="O18" i="18"/>
  <c r="P18" i="18" s="1"/>
  <c r="M18" i="18"/>
  <c r="L18" i="18"/>
  <c r="J18" i="18"/>
  <c r="I18" i="18"/>
  <c r="F18" i="18"/>
  <c r="G18" i="18" s="1"/>
  <c r="V17" i="18"/>
  <c r="U17" i="18"/>
  <c r="S17" i="18"/>
  <c r="R17" i="18"/>
  <c r="O17" i="18"/>
  <c r="P17" i="18" s="1"/>
  <c r="M17" i="18"/>
  <c r="L17" i="18"/>
  <c r="J17" i="18"/>
  <c r="I17" i="18"/>
  <c r="G17" i="18"/>
  <c r="F17" i="18"/>
  <c r="V16" i="18"/>
  <c r="U16" i="18"/>
  <c r="S16" i="18"/>
  <c r="R16" i="18"/>
  <c r="P16" i="18"/>
  <c r="O16" i="18"/>
  <c r="M16" i="18"/>
  <c r="L16" i="18"/>
  <c r="J16" i="18"/>
  <c r="I16" i="18"/>
  <c r="G16" i="18"/>
  <c r="F16" i="18"/>
  <c r="V15" i="18"/>
  <c r="U15" i="18"/>
  <c r="S15" i="18"/>
  <c r="R15" i="18"/>
  <c r="P15" i="18"/>
  <c r="O15" i="18"/>
  <c r="M15" i="18"/>
  <c r="L15" i="18"/>
  <c r="J15" i="18"/>
  <c r="I15" i="18"/>
  <c r="G15" i="18"/>
  <c r="F15" i="18"/>
  <c r="V14" i="18"/>
  <c r="U14" i="18"/>
  <c r="S14" i="18"/>
  <c r="R14" i="18"/>
  <c r="P14" i="18"/>
  <c r="O14" i="18"/>
  <c r="M14" i="18"/>
  <c r="L14" i="18"/>
  <c r="J14" i="18"/>
  <c r="I14" i="18"/>
  <c r="G14" i="18"/>
  <c r="F14" i="18"/>
  <c r="V13" i="18"/>
  <c r="U13" i="18"/>
  <c r="S13" i="18"/>
  <c r="R13" i="18"/>
  <c r="P13" i="18"/>
  <c r="O13" i="18"/>
  <c r="M13" i="18"/>
  <c r="L13" i="18"/>
  <c r="J13" i="18"/>
  <c r="I13" i="18"/>
  <c r="G13" i="18"/>
  <c r="F13" i="18"/>
  <c r="V12" i="18"/>
  <c r="U12" i="18"/>
  <c r="S12" i="18"/>
  <c r="R12" i="18"/>
  <c r="P12" i="18"/>
  <c r="O12" i="18"/>
  <c r="M12" i="18"/>
  <c r="L12" i="18"/>
  <c r="J12" i="18"/>
  <c r="I12" i="18"/>
  <c r="G12" i="18"/>
  <c r="F12" i="18"/>
  <c r="V11" i="18"/>
  <c r="U11" i="18"/>
  <c r="S11" i="18"/>
  <c r="R11" i="18"/>
  <c r="P11" i="18"/>
  <c r="O11" i="18"/>
  <c r="M11" i="18"/>
  <c r="L11" i="18"/>
  <c r="J11" i="18"/>
  <c r="I11" i="18"/>
  <c r="G11" i="18"/>
  <c r="F11" i="18"/>
  <c r="V10" i="18"/>
  <c r="U10" i="18"/>
  <c r="S10" i="18"/>
  <c r="R10" i="18"/>
  <c r="P10" i="18"/>
  <c r="O10" i="18"/>
  <c r="M10" i="18"/>
  <c r="L10" i="18"/>
  <c r="J10" i="18"/>
  <c r="I10" i="18"/>
  <c r="G10" i="18"/>
  <c r="F10" i="18"/>
  <c r="V9" i="18"/>
  <c r="U9" i="18"/>
  <c r="S9" i="18"/>
  <c r="R9" i="18"/>
  <c r="P9" i="18"/>
  <c r="O9" i="18"/>
  <c r="M9" i="18"/>
  <c r="L9" i="18"/>
  <c r="J9" i="18"/>
  <c r="I9" i="18"/>
  <c r="G9" i="18"/>
  <c r="F9" i="18"/>
  <c r="V8" i="18"/>
  <c r="U8" i="18"/>
  <c r="S8" i="18"/>
  <c r="R8" i="18"/>
  <c r="P8" i="18"/>
  <c r="O8" i="18"/>
  <c r="M8" i="18"/>
  <c r="L8" i="18"/>
  <c r="J8" i="18"/>
  <c r="I8" i="18"/>
  <c r="G8" i="18"/>
  <c r="F8" i="18"/>
  <c r="V7" i="18"/>
  <c r="U7" i="18"/>
  <c r="S7" i="18"/>
  <c r="R7" i="18"/>
  <c r="P7" i="18"/>
  <c r="O7" i="18"/>
  <c r="M7" i="18"/>
  <c r="L7" i="18"/>
  <c r="J7" i="18"/>
  <c r="I7" i="18"/>
  <c r="G7" i="18"/>
  <c r="F7" i="18"/>
  <c r="V6" i="18"/>
  <c r="U6" i="18"/>
  <c r="S6" i="18"/>
  <c r="R6" i="18"/>
  <c r="P6" i="18"/>
  <c r="O6" i="18"/>
  <c r="M6" i="18"/>
  <c r="L6" i="18"/>
  <c r="J6" i="18"/>
  <c r="I6" i="18"/>
  <c r="G6" i="18"/>
  <c r="F6" i="18"/>
  <c r="V5" i="18"/>
  <c r="U5" i="18"/>
  <c r="S5" i="18"/>
  <c r="R5" i="18"/>
  <c r="P5" i="18"/>
  <c r="O5" i="18"/>
  <c r="M5" i="18"/>
  <c r="L5" i="18"/>
  <c r="J5" i="18"/>
  <c r="I5" i="18"/>
  <c r="G5" i="18"/>
  <c r="F5" i="18"/>
  <c r="V4" i="18"/>
  <c r="U4" i="18"/>
  <c r="V35" i="18" s="1"/>
  <c r="S4" i="18"/>
  <c r="R4" i="18"/>
  <c r="P4" i="18"/>
  <c r="P35" i="18" s="1"/>
  <c r="O4" i="18"/>
  <c r="M4" i="18"/>
  <c r="L4" i="18"/>
  <c r="M35" i="18" s="1"/>
  <c r="J4" i="18"/>
  <c r="I4" i="18"/>
  <c r="G4" i="18"/>
  <c r="F4" i="18"/>
  <c r="U108" i="17"/>
  <c r="V108" i="17" s="1"/>
  <c r="R108" i="17"/>
  <c r="S108" i="17" s="1"/>
  <c r="O108" i="17"/>
  <c r="P108" i="17" s="1"/>
  <c r="L108" i="17"/>
  <c r="M108" i="17" s="1"/>
  <c r="I108" i="17"/>
  <c r="J108" i="17" s="1"/>
  <c r="F108" i="17"/>
  <c r="G108" i="17" s="1"/>
  <c r="U107" i="17"/>
  <c r="V107" i="17" s="1"/>
  <c r="R107" i="17"/>
  <c r="S107" i="17" s="1"/>
  <c r="O107" i="17"/>
  <c r="P107" i="17" s="1"/>
  <c r="L107" i="17"/>
  <c r="M107" i="17" s="1"/>
  <c r="I107" i="17"/>
  <c r="J107" i="17" s="1"/>
  <c r="F107" i="17"/>
  <c r="G107" i="17" s="1"/>
  <c r="U106" i="17"/>
  <c r="V106" i="17" s="1"/>
  <c r="R106" i="17"/>
  <c r="S106" i="17" s="1"/>
  <c r="O106" i="17"/>
  <c r="P106" i="17" s="1"/>
  <c r="L106" i="17"/>
  <c r="M106" i="17" s="1"/>
  <c r="I106" i="17"/>
  <c r="J106" i="17" s="1"/>
  <c r="F106" i="17"/>
  <c r="G106" i="17" s="1"/>
  <c r="U105" i="17"/>
  <c r="V105" i="17" s="1"/>
  <c r="R105" i="17"/>
  <c r="S105" i="17" s="1"/>
  <c r="O105" i="17"/>
  <c r="P105" i="17" s="1"/>
  <c r="L105" i="17"/>
  <c r="M105" i="17" s="1"/>
  <c r="I105" i="17"/>
  <c r="J105" i="17" s="1"/>
  <c r="F105" i="17"/>
  <c r="G105" i="17" s="1"/>
  <c r="U104" i="17"/>
  <c r="V104" i="17" s="1"/>
  <c r="R104" i="17"/>
  <c r="S104" i="17" s="1"/>
  <c r="O104" i="17"/>
  <c r="P104" i="17" s="1"/>
  <c r="L104" i="17"/>
  <c r="M104" i="17" s="1"/>
  <c r="I104" i="17"/>
  <c r="J104" i="17" s="1"/>
  <c r="F104" i="17"/>
  <c r="G104" i="17" s="1"/>
  <c r="U103" i="17"/>
  <c r="V103" i="17" s="1"/>
  <c r="R103" i="17"/>
  <c r="S103" i="17" s="1"/>
  <c r="O103" i="17"/>
  <c r="P103" i="17" s="1"/>
  <c r="L103" i="17"/>
  <c r="M103" i="17" s="1"/>
  <c r="I103" i="17"/>
  <c r="J103" i="17" s="1"/>
  <c r="F103" i="17"/>
  <c r="G103" i="17" s="1"/>
  <c r="U102" i="17"/>
  <c r="V102" i="17" s="1"/>
  <c r="R102" i="17"/>
  <c r="S102" i="17" s="1"/>
  <c r="O102" i="17"/>
  <c r="P102" i="17" s="1"/>
  <c r="L102" i="17"/>
  <c r="M102" i="17" s="1"/>
  <c r="I102" i="17"/>
  <c r="J102" i="17" s="1"/>
  <c r="F102" i="17"/>
  <c r="G102" i="17" s="1"/>
  <c r="U101" i="17"/>
  <c r="V101" i="17" s="1"/>
  <c r="R101" i="17"/>
  <c r="S101" i="17" s="1"/>
  <c r="O101" i="17"/>
  <c r="P101" i="17" s="1"/>
  <c r="L101" i="17"/>
  <c r="M101" i="17" s="1"/>
  <c r="I101" i="17"/>
  <c r="J101" i="17" s="1"/>
  <c r="F101" i="17"/>
  <c r="G101" i="17" s="1"/>
  <c r="U100" i="17"/>
  <c r="V100" i="17" s="1"/>
  <c r="R100" i="17"/>
  <c r="S100" i="17" s="1"/>
  <c r="O100" i="17"/>
  <c r="P100" i="17" s="1"/>
  <c r="L100" i="17"/>
  <c r="M100" i="17" s="1"/>
  <c r="I100" i="17"/>
  <c r="J100" i="17" s="1"/>
  <c r="F100" i="17"/>
  <c r="G100" i="17" s="1"/>
  <c r="U99" i="17"/>
  <c r="R99" i="17"/>
  <c r="O99" i="17"/>
  <c r="L99" i="17"/>
  <c r="M99" i="17" s="1"/>
  <c r="M110" i="17" s="1"/>
  <c r="I99" i="17"/>
  <c r="J99" i="17" s="1"/>
  <c r="F99" i="17"/>
  <c r="U93" i="17"/>
  <c r="V93" i="17" s="1"/>
  <c r="R93" i="17"/>
  <c r="S93" i="17" s="1"/>
  <c r="O93" i="17"/>
  <c r="P93" i="17" s="1"/>
  <c r="L93" i="17"/>
  <c r="M93" i="17" s="1"/>
  <c r="I93" i="17"/>
  <c r="J93" i="17" s="1"/>
  <c r="F93" i="17"/>
  <c r="G93" i="17" s="1"/>
  <c r="U92" i="17"/>
  <c r="V92" i="17" s="1"/>
  <c r="R92" i="17"/>
  <c r="S92" i="17" s="1"/>
  <c r="O92" i="17"/>
  <c r="P92" i="17" s="1"/>
  <c r="L92" i="17"/>
  <c r="M92" i="17" s="1"/>
  <c r="I92" i="17"/>
  <c r="J92" i="17" s="1"/>
  <c r="F92" i="17"/>
  <c r="G92" i="17" s="1"/>
  <c r="U91" i="17"/>
  <c r="V91" i="17" s="1"/>
  <c r="R91" i="17"/>
  <c r="S91" i="17" s="1"/>
  <c r="O91" i="17"/>
  <c r="P91" i="17" s="1"/>
  <c r="L91" i="17"/>
  <c r="M91" i="17" s="1"/>
  <c r="I91" i="17"/>
  <c r="J91" i="17" s="1"/>
  <c r="F91" i="17"/>
  <c r="G91" i="17" s="1"/>
  <c r="U90" i="17"/>
  <c r="V90" i="17" s="1"/>
  <c r="R90" i="17"/>
  <c r="S90" i="17" s="1"/>
  <c r="O90" i="17"/>
  <c r="P90" i="17" s="1"/>
  <c r="L90" i="17"/>
  <c r="M90" i="17" s="1"/>
  <c r="I90" i="17"/>
  <c r="J90" i="17" s="1"/>
  <c r="F90" i="17"/>
  <c r="G90" i="17" s="1"/>
  <c r="U89" i="17"/>
  <c r="V89" i="17" s="1"/>
  <c r="R89" i="17"/>
  <c r="S89" i="17" s="1"/>
  <c r="O89" i="17"/>
  <c r="P89" i="17" s="1"/>
  <c r="L89" i="17"/>
  <c r="M89" i="17" s="1"/>
  <c r="I89" i="17"/>
  <c r="J89" i="17" s="1"/>
  <c r="F89" i="17"/>
  <c r="G89" i="17" s="1"/>
  <c r="U88" i="17"/>
  <c r="V88" i="17" s="1"/>
  <c r="R88" i="17"/>
  <c r="S88" i="17" s="1"/>
  <c r="O88" i="17"/>
  <c r="P88" i="17" s="1"/>
  <c r="L88" i="17"/>
  <c r="M88" i="17" s="1"/>
  <c r="I88" i="17"/>
  <c r="J88" i="17" s="1"/>
  <c r="F88" i="17"/>
  <c r="G88" i="17" s="1"/>
  <c r="U87" i="17"/>
  <c r="V87" i="17" s="1"/>
  <c r="R87" i="17"/>
  <c r="S87" i="17" s="1"/>
  <c r="O87" i="17"/>
  <c r="P87" i="17" s="1"/>
  <c r="L87" i="17"/>
  <c r="M87" i="17" s="1"/>
  <c r="I87" i="17"/>
  <c r="J87" i="17" s="1"/>
  <c r="F87" i="17"/>
  <c r="G87" i="17" s="1"/>
  <c r="U86" i="17"/>
  <c r="V86" i="17" s="1"/>
  <c r="R86" i="17"/>
  <c r="S86" i="17" s="1"/>
  <c r="O86" i="17"/>
  <c r="P86" i="17" s="1"/>
  <c r="L86" i="17"/>
  <c r="M86" i="17" s="1"/>
  <c r="I86" i="17"/>
  <c r="J86" i="17" s="1"/>
  <c r="F86" i="17"/>
  <c r="G86" i="17" s="1"/>
  <c r="U85" i="17"/>
  <c r="V85" i="17" s="1"/>
  <c r="R85" i="17"/>
  <c r="S85" i="17" s="1"/>
  <c r="O85" i="17"/>
  <c r="P85" i="17" s="1"/>
  <c r="L85" i="17"/>
  <c r="M85" i="17" s="1"/>
  <c r="I85" i="17"/>
  <c r="J85" i="17" s="1"/>
  <c r="F85" i="17"/>
  <c r="G85" i="17" s="1"/>
  <c r="U84" i="17"/>
  <c r="R84" i="17"/>
  <c r="O84" i="17"/>
  <c r="L84" i="17"/>
  <c r="M84" i="17" s="1"/>
  <c r="M95" i="17" s="1"/>
  <c r="I84" i="17"/>
  <c r="J84" i="17" s="1"/>
  <c r="F84" i="17"/>
  <c r="P70" i="17"/>
  <c r="V68" i="17"/>
  <c r="U68" i="17"/>
  <c r="S68" i="17"/>
  <c r="R68" i="17"/>
  <c r="P68" i="17"/>
  <c r="O68" i="17"/>
  <c r="M68" i="17"/>
  <c r="L68" i="17"/>
  <c r="J68" i="17"/>
  <c r="I68" i="17"/>
  <c r="G68" i="17"/>
  <c r="F68" i="17"/>
  <c r="V67" i="17"/>
  <c r="U67" i="17"/>
  <c r="S67" i="17"/>
  <c r="R67" i="17"/>
  <c r="P67" i="17"/>
  <c r="O67" i="17"/>
  <c r="M67" i="17"/>
  <c r="L67" i="17"/>
  <c r="J67" i="17"/>
  <c r="I67" i="17"/>
  <c r="G67" i="17"/>
  <c r="F67" i="17"/>
  <c r="V66" i="17"/>
  <c r="U66" i="17"/>
  <c r="S66" i="17"/>
  <c r="R66" i="17"/>
  <c r="P66" i="17"/>
  <c r="O66" i="17"/>
  <c r="M66" i="17"/>
  <c r="L66" i="17"/>
  <c r="J66" i="17"/>
  <c r="I66" i="17"/>
  <c r="G66" i="17"/>
  <c r="F66" i="17"/>
  <c r="V65" i="17"/>
  <c r="U65" i="17"/>
  <c r="S65" i="17"/>
  <c r="R65" i="17"/>
  <c r="P65" i="17"/>
  <c r="O65" i="17"/>
  <c r="M65" i="17"/>
  <c r="L65" i="17"/>
  <c r="J65" i="17"/>
  <c r="I65" i="17"/>
  <c r="G65" i="17"/>
  <c r="F65" i="17"/>
  <c r="V64" i="17"/>
  <c r="U64" i="17"/>
  <c r="S64" i="17"/>
  <c r="R64" i="17"/>
  <c r="P64" i="17"/>
  <c r="O64" i="17"/>
  <c r="M64" i="17"/>
  <c r="L64" i="17"/>
  <c r="J64" i="17"/>
  <c r="I64" i="17"/>
  <c r="G64" i="17"/>
  <c r="F64" i="17"/>
  <c r="V63" i="17"/>
  <c r="U63" i="17"/>
  <c r="S63" i="17"/>
  <c r="R63" i="17"/>
  <c r="P63" i="17"/>
  <c r="O63" i="17"/>
  <c r="M63" i="17"/>
  <c r="L63" i="17"/>
  <c r="J63" i="17"/>
  <c r="I63" i="17"/>
  <c r="G63" i="17"/>
  <c r="F63" i="17"/>
  <c r="V62" i="17"/>
  <c r="U62" i="17"/>
  <c r="S62" i="17"/>
  <c r="R62" i="17"/>
  <c r="P62" i="17"/>
  <c r="O62" i="17"/>
  <c r="M62" i="17"/>
  <c r="L62" i="17"/>
  <c r="J62" i="17"/>
  <c r="I62" i="17"/>
  <c r="G62" i="17"/>
  <c r="F62" i="17"/>
  <c r="V61" i="17"/>
  <c r="U61" i="17"/>
  <c r="S61" i="17"/>
  <c r="R61" i="17"/>
  <c r="P61" i="17"/>
  <c r="O61" i="17"/>
  <c r="M61" i="17"/>
  <c r="L61" i="17"/>
  <c r="J61" i="17"/>
  <c r="I61" i="17"/>
  <c r="G61" i="17"/>
  <c r="F61" i="17"/>
  <c r="V60" i="17"/>
  <c r="U60" i="17"/>
  <c r="S60" i="17"/>
  <c r="R60" i="17"/>
  <c r="P60" i="17"/>
  <c r="O60" i="17"/>
  <c r="M60" i="17"/>
  <c r="L60" i="17"/>
  <c r="J60" i="17"/>
  <c r="I60" i="17"/>
  <c r="G60" i="17"/>
  <c r="F60" i="17"/>
  <c r="V59" i="17"/>
  <c r="U59" i="17"/>
  <c r="S59" i="17"/>
  <c r="R59" i="17"/>
  <c r="P59" i="17"/>
  <c r="O59" i="17"/>
  <c r="M59" i="17"/>
  <c r="L59" i="17"/>
  <c r="J59" i="17"/>
  <c r="I59" i="17"/>
  <c r="G59" i="17"/>
  <c r="F59" i="17"/>
  <c r="V58" i="17"/>
  <c r="U58" i="17"/>
  <c r="S58" i="17"/>
  <c r="R58" i="17"/>
  <c r="P58" i="17"/>
  <c r="O58" i="17"/>
  <c r="M58" i="17"/>
  <c r="L58" i="17"/>
  <c r="J58" i="17"/>
  <c r="I58" i="17"/>
  <c r="G58" i="17"/>
  <c r="F58" i="17"/>
  <c r="V57" i="17"/>
  <c r="U57" i="17"/>
  <c r="S57" i="17"/>
  <c r="R57" i="17"/>
  <c r="P57" i="17"/>
  <c r="O57" i="17"/>
  <c r="M57" i="17"/>
  <c r="L57" i="17"/>
  <c r="J57" i="17"/>
  <c r="I57" i="17"/>
  <c r="G57" i="17"/>
  <c r="F57" i="17"/>
  <c r="V56" i="17"/>
  <c r="U56" i="17"/>
  <c r="S56" i="17"/>
  <c r="R56" i="17"/>
  <c r="P56" i="17"/>
  <c r="O56" i="17"/>
  <c r="M56" i="17"/>
  <c r="L56" i="17"/>
  <c r="J56" i="17"/>
  <c r="I56" i="17"/>
  <c r="G56" i="17"/>
  <c r="F56" i="17"/>
  <c r="V55" i="17"/>
  <c r="U55" i="17"/>
  <c r="S55" i="17"/>
  <c r="R55" i="17"/>
  <c r="P55" i="17"/>
  <c r="O55" i="17"/>
  <c r="M55" i="17"/>
  <c r="L55" i="17"/>
  <c r="J55" i="17"/>
  <c r="I55" i="17"/>
  <c r="G55" i="17"/>
  <c r="F55" i="17"/>
  <c r="V54" i="17"/>
  <c r="U54" i="17"/>
  <c r="S54" i="17"/>
  <c r="R54" i="17"/>
  <c r="P54" i="17"/>
  <c r="O54" i="17"/>
  <c r="M54" i="17"/>
  <c r="L54" i="17"/>
  <c r="J54" i="17"/>
  <c r="I54" i="17"/>
  <c r="G54" i="17"/>
  <c r="F54" i="17"/>
  <c r="V53" i="17"/>
  <c r="U53" i="17"/>
  <c r="S53" i="17"/>
  <c r="R53" i="17"/>
  <c r="P53" i="17"/>
  <c r="O53" i="17"/>
  <c r="M53" i="17"/>
  <c r="L53" i="17"/>
  <c r="J53" i="17"/>
  <c r="I53" i="17"/>
  <c r="G53" i="17"/>
  <c r="F53" i="17"/>
  <c r="V52" i="17"/>
  <c r="U52" i="17"/>
  <c r="S52" i="17"/>
  <c r="R52" i="17"/>
  <c r="P52" i="17"/>
  <c r="O52" i="17"/>
  <c r="M52" i="17"/>
  <c r="L52" i="17"/>
  <c r="J52" i="17"/>
  <c r="I52" i="17"/>
  <c r="G52" i="17"/>
  <c r="F52" i="17"/>
  <c r="V51" i="17"/>
  <c r="U51" i="17"/>
  <c r="S51" i="17"/>
  <c r="R51" i="17"/>
  <c r="P51" i="17"/>
  <c r="O51" i="17"/>
  <c r="M51" i="17"/>
  <c r="L51" i="17"/>
  <c r="J51" i="17"/>
  <c r="I51" i="17"/>
  <c r="G51" i="17"/>
  <c r="F51" i="17"/>
  <c r="V50" i="17"/>
  <c r="U50" i="17"/>
  <c r="S50" i="17"/>
  <c r="R50" i="17"/>
  <c r="P50" i="17"/>
  <c r="O50" i="17"/>
  <c r="M50" i="17"/>
  <c r="L50" i="17"/>
  <c r="J50" i="17"/>
  <c r="I50" i="17"/>
  <c r="G50" i="17"/>
  <c r="F50" i="17"/>
  <c r="V49" i="17"/>
  <c r="U49" i="17"/>
  <c r="S49" i="17"/>
  <c r="R49" i="17"/>
  <c r="P49" i="17"/>
  <c r="O49" i="17"/>
  <c r="M49" i="17"/>
  <c r="L49" i="17"/>
  <c r="J49" i="17"/>
  <c r="I49" i="17"/>
  <c r="G49" i="17"/>
  <c r="F49" i="17"/>
  <c r="V48" i="17"/>
  <c r="U48" i="17"/>
  <c r="S48" i="17"/>
  <c r="R48" i="17"/>
  <c r="P48" i="17"/>
  <c r="O48" i="17"/>
  <c r="M48" i="17"/>
  <c r="L48" i="17"/>
  <c r="J48" i="17"/>
  <c r="I48" i="17"/>
  <c r="G48" i="17"/>
  <c r="F48" i="17"/>
  <c r="V47" i="17"/>
  <c r="U47" i="17"/>
  <c r="S47" i="17"/>
  <c r="R47" i="17"/>
  <c r="P47" i="17"/>
  <c r="O47" i="17"/>
  <c r="M47" i="17"/>
  <c r="L47" i="17"/>
  <c r="J47" i="17"/>
  <c r="I47" i="17"/>
  <c r="G47" i="17"/>
  <c r="F47" i="17"/>
  <c r="V46" i="17"/>
  <c r="U46" i="17"/>
  <c r="S46" i="17"/>
  <c r="R46" i="17"/>
  <c r="P46" i="17"/>
  <c r="O46" i="17"/>
  <c r="M46" i="17"/>
  <c r="L46" i="17"/>
  <c r="J46" i="17"/>
  <c r="I46" i="17"/>
  <c r="G46" i="17"/>
  <c r="F46" i="17"/>
  <c r="V45" i="17"/>
  <c r="U45" i="17"/>
  <c r="S45" i="17"/>
  <c r="R45" i="17"/>
  <c r="P45" i="17"/>
  <c r="O45" i="17"/>
  <c r="M45" i="17"/>
  <c r="L45" i="17"/>
  <c r="J45" i="17"/>
  <c r="I45" i="17"/>
  <c r="G45" i="17"/>
  <c r="F45" i="17"/>
  <c r="V44" i="17"/>
  <c r="U44" i="17"/>
  <c r="S44" i="17"/>
  <c r="R44" i="17"/>
  <c r="P44" i="17"/>
  <c r="O44" i="17"/>
  <c r="M44" i="17"/>
  <c r="L44" i="17"/>
  <c r="J44" i="17"/>
  <c r="I44" i="17"/>
  <c r="G44" i="17"/>
  <c r="F44" i="17"/>
  <c r="V43" i="17"/>
  <c r="U43" i="17"/>
  <c r="S43" i="17"/>
  <c r="R43" i="17"/>
  <c r="P43" i="17"/>
  <c r="O43" i="17"/>
  <c r="M43" i="17"/>
  <c r="L43" i="17"/>
  <c r="J43" i="17"/>
  <c r="I43" i="17"/>
  <c r="G43" i="17"/>
  <c r="F43" i="17"/>
  <c r="V42" i="17"/>
  <c r="U42" i="17"/>
  <c r="S42" i="17"/>
  <c r="R42" i="17"/>
  <c r="P42" i="17"/>
  <c r="O42" i="17"/>
  <c r="M42" i="17"/>
  <c r="L42" i="17"/>
  <c r="J42" i="17"/>
  <c r="I42" i="17"/>
  <c r="G42" i="17"/>
  <c r="F42" i="17"/>
  <c r="V41" i="17"/>
  <c r="U41" i="17"/>
  <c r="S41" i="17"/>
  <c r="R41" i="17"/>
  <c r="P41" i="17"/>
  <c r="O41" i="17"/>
  <c r="M41" i="17"/>
  <c r="L41" i="17"/>
  <c r="J41" i="17"/>
  <c r="I41" i="17"/>
  <c r="G41" i="17"/>
  <c r="F41" i="17"/>
  <c r="V40" i="17"/>
  <c r="U40" i="17"/>
  <c r="S40" i="17"/>
  <c r="R40" i="17"/>
  <c r="P40" i="17"/>
  <c r="O40" i="17"/>
  <c r="M40" i="17"/>
  <c r="L40" i="17"/>
  <c r="J40" i="17"/>
  <c r="I40" i="17"/>
  <c r="G40" i="17"/>
  <c r="F40" i="17"/>
  <c r="V39" i="17"/>
  <c r="U39" i="17"/>
  <c r="V70" i="17" s="1"/>
  <c r="S39" i="17"/>
  <c r="S70" i="17" s="1"/>
  <c r="R39" i="17"/>
  <c r="P39" i="17"/>
  <c r="O39" i="17"/>
  <c r="M39" i="17"/>
  <c r="L39" i="17"/>
  <c r="M70" i="17" s="1"/>
  <c r="J39" i="17"/>
  <c r="J70" i="17" s="1"/>
  <c r="I39" i="17"/>
  <c r="G39" i="17"/>
  <c r="F39" i="17"/>
  <c r="G70" i="17" s="1"/>
  <c r="P35" i="17"/>
  <c r="V33" i="17"/>
  <c r="U33" i="17"/>
  <c r="S33" i="17"/>
  <c r="R33" i="17"/>
  <c r="P33" i="17"/>
  <c r="O33" i="17"/>
  <c r="M33" i="17"/>
  <c r="L33" i="17"/>
  <c r="J33" i="17"/>
  <c r="I33" i="17"/>
  <c r="G33" i="17"/>
  <c r="F33" i="17"/>
  <c r="V32" i="17"/>
  <c r="U32" i="17"/>
  <c r="S32" i="17"/>
  <c r="R32" i="17"/>
  <c r="P32" i="17"/>
  <c r="O32" i="17"/>
  <c r="M32" i="17"/>
  <c r="L32" i="17"/>
  <c r="J32" i="17"/>
  <c r="I32" i="17"/>
  <c r="G32" i="17"/>
  <c r="F32" i="17"/>
  <c r="V31" i="17"/>
  <c r="U31" i="17"/>
  <c r="S31" i="17"/>
  <c r="R31" i="17"/>
  <c r="P31" i="17"/>
  <c r="O31" i="17"/>
  <c r="M31" i="17"/>
  <c r="L31" i="17"/>
  <c r="J31" i="17"/>
  <c r="I31" i="17"/>
  <c r="G31" i="17"/>
  <c r="F31" i="17"/>
  <c r="V30" i="17"/>
  <c r="U30" i="17"/>
  <c r="S30" i="17"/>
  <c r="R30" i="17"/>
  <c r="P30" i="17"/>
  <c r="O30" i="17"/>
  <c r="M30" i="17"/>
  <c r="L30" i="17"/>
  <c r="J30" i="17"/>
  <c r="I30" i="17"/>
  <c r="G30" i="17"/>
  <c r="F30" i="17"/>
  <c r="V29" i="17"/>
  <c r="U29" i="17"/>
  <c r="S29" i="17"/>
  <c r="R29" i="17"/>
  <c r="P29" i="17"/>
  <c r="O29" i="17"/>
  <c r="M29" i="17"/>
  <c r="L29" i="17"/>
  <c r="J29" i="17"/>
  <c r="I29" i="17"/>
  <c r="G29" i="17"/>
  <c r="F29" i="17"/>
  <c r="V28" i="17"/>
  <c r="U28" i="17"/>
  <c r="S28" i="17"/>
  <c r="R28" i="17"/>
  <c r="P28" i="17"/>
  <c r="O28" i="17"/>
  <c r="M28" i="17"/>
  <c r="L28" i="17"/>
  <c r="J28" i="17"/>
  <c r="I28" i="17"/>
  <c r="G28" i="17"/>
  <c r="F28" i="17"/>
  <c r="V27" i="17"/>
  <c r="U27" i="17"/>
  <c r="S27" i="17"/>
  <c r="R27" i="17"/>
  <c r="P27" i="17"/>
  <c r="O27" i="17"/>
  <c r="M27" i="17"/>
  <c r="L27" i="17"/>
  <c r="J27" i="17"/>
  <c r="I27" i="17"/>
  <c r="G27" i="17"/>
  <c r="F27" i="17"/>
  <c r="V26" i="17"/>
  <c r="U26" i="17"/>
  <c r="S26" i="17"/>
  <c r="R26" i="17"/>
  <c r="P26" i="17"/>
  <c r="O26" i="17"/>
  <c r="M26" i="17"/>
  <c r="L26" i="17"/>
  <c r="J26" i="17"/>
  <c r="I26" i="17"/>
  <c r="G26" i="17"/>
  <c r="F26" i="17"/>
  <c r="V25" i="17"/>
  <c r="U25" i="17"/>
  <c r="S25" i="17"/>
  <c r="R25" i="17"/>
  <c r="P25" i="17"/>
  <c r="O25" i="17"/>
  <c r="M25" i="17"/>
  <c r="L25" i="17"/>
  <c r="J25" i="17"/>
  <c r="I25" i="17"/>
  <c r="G25" i="17"/>
  <c r="F25" i="17"/>
  <c r="V24" i="17"/>
  <c r="U24" i="17"/>
  <c r="S24" i="17"/>
  <c r="R24" i="17"/>
  <c r="P24" i="17"/>
  <c r="O24" i="17"/>
  <c r="M24" i="17"/>
  <c r="L24" i="17"/>
  <c r="J24" i="17"/>
  <c r="I24" i="17"/>
  <c r="G24" i="17"/>
  <c r="F24" i="17"/>
  <c r="V23" i="17"/>
  <c r="U23" i="17"/>
  <c r="S23" i="17"/>
  <c r="R23" i="17"/>
  <c r="P23" i="17"/>
  <c r="O23" i="17"/>
  <c r="M23" i="17"/>
  <c r="L23" i="17"/>
  <c r="J23" i="17"/>
  <c r="I23" i="17"/>
  <c r="G23" i="17"/>
  <c r="F23" i="17"/>
  <c r="V22" i="17"/>
  <c r="U22" i="17"/>
  <c r="S22" i="17"/>
  <c r="R22" i="17"/>
  <c r="P22" i="17"/>
  <c r="O22" i="17"/>
  <c r="M22" i="17"/>
  <c r="L22" i="17"/>
  <c r="J22" i="17"/>
  <c r="I22" i="17"/>
  <c r="G22" i="17"/>
  <c r="F22" i="17"/>
  <c r="V21" i="17"/>
  <c r="U21" i="17"/>
  <c r="S21" i="17"/>
  <c r="R21" i="17"/>
  <c r="P21" i="17"/>
  <c r="O21" i="17"/>
  <c r="M21" i="17"/>
  <c r="L21" i="17"/>
  <c r="J21" i="17"/>
  <c r="I21" i="17"/>
  <c r="G21" i="17"/>
  <c r="F21" i="17"/>
  <c r="V20" i="17"/>
  <c r="U20" i="17"/>
  <c r="S20" i="17"/>
  <c r="R20" i="17"/>
  <c r="P20" i="17"/>
  <c r="O20" i="17"/>
  <c r="M20" i="17"/>
  <c r="L20" i="17"/>
  <c r="J20" i="17"/>
  <c r="I20" i="17"/>
  <c r="G20" i="17"/>
  <c r="F20" i="17"/>
  <c r="V19" i="17"/>
  <c r="U19" i="17"/>
  <c r="S19" i="17"/>
  <c r="R19" i="17"/>
  <c r="P19" i="17"/>
  <c r="O19" i="17"/>
  <c r="M19" i="17"/>
  <c r="L19" i="17"/>
  <c r="J19" i="17"/>
  <c r="I19" i="17"/>
  <c r="G19" i="17"/>
  <c r="F19" i="17"/>
  <c r="V18" i="17"/>
  <c r="U18" i="17"/>
  <c r="S18" i="17"/>
  <c r="R18" i="17"/>
  <c r="P18" i="17"/>
  <c r="O18" i="17"/>
  <c r="M18" i="17"/>
  <c r="L18" i="17"/>
  <c r="J18" i="17"/>
  <c r="I18" i="17"/>
  <c r="G18" i="17"/>
  <c r="F18" i="17"/>
  <c r="V17" i="17"/>
  <c r="U17" i="17"/>
  <c r="S17" i="17"/>
  <c r="R17" i="17"/>
  <c r="P17" i="17"/>
  <c r="O17" i="17"/>
  <c r="M17" i="17"/>
  <c r="L17" i="17"/>
  <c r="J17" i="17"/>
  <c r="I17" i="17"/>
  <c r="G17" i="17"/>
  <c r="F17" i="17"/>
  <c r="V16" i="17"/>
  <c r="U16" i="17"/>
  <c r="S16" i="17"/>
  <c r="R16" i="17"/>
  <c r="P16" i="17"/>
  <c r="O16" i="17"/>
  <c r="M16" i="17"/>
  <c r="L16" i="17"/>
  <c r="J16" i="17"/>
  <c r="I16" i="17"/>
  <c r="G16" i="17"/>
  <c r="F16" i="17"/>
  <c r="V15" i="17"/>
  <c r="U15" i="17"/>
  <c r="S15" i="17"/>
  <c r="R15" i="17"/>
  <c r="P15" i="17"/>
  <c r="O15" i="17"/>
  <c r="M15" i="17"/>
  <c r="L15" i="17"/>
  <c r="J15" i="17"/>
  <c r="I15" i="17"/>
  <c r="G15" i="17"/>
  <c r="F15" i="17"/>
  <c r="V14" i="17"/>
  <c r="U14" i="17"/>
  <c r="S14" i="17"/>
  <c r="R14" i="17"/>
  <c r="P14" i="17"/>
  <c r="O14" i="17"/>
  <c r="M14" i="17"/>
  <c r="L14" i="17"/>
  <c r="J14" i="17"/>
  <c r="I14" i="17"/>
  <c r="G14" i="17"/>
  <c r="F14" i="17"/>
  <c r="V13" i="17"/>
  <c r="U13" i="17"/>
  <c r="S13" i="17"/>
  <c r="R13" i="17"/>
  <c r="P13" i="17"/>
  <c r="O13" i="17"/>
  <c r="M13" i="17"/>
  <c r="L13" i="17"/>
  <c r="J13" i="17"/>
  <c r="I13" i="17"/>
  <c r="G13" i="17"/>
  <c r="F13" i="17"/>
  <c r="V12" i="17"/>
  <c r="U12" i="17"/>
  <c r="S12" i="17"/>
  <c r="R12" i="17"/>
  <c r="P12" i="17"/>
  <c r="O12" i="17"/>
  <c r="M12" i="17"/>
  <c r="L12" i="17"/>
  <c r="J12" i="17"/>
  <c r="I12" i="17"/>
  <c r="G12" i="17"/>
  <c r="F12" i="17"/>
  <c r="V11" i="17"/>
  <c r="U11" i="17"/>
  <c r="S11" i="17"/>
  <c r="R11" i="17"/>
  <c r="P11" i="17"/>
  <c r="O11" i="17"/>
  <c r="M11" i="17"/>
  <c r="L11" i="17"/>
  <c r="J11" i="17"/>
  <c r="I11" i="17"/>
  <c r="G11" i="17"/>
  <c r="F11" i="17"/>
  <c r="V10" i="17"/>
  <c r="U10" i="17"/>
  <c r="S10" i="17"/>
  <c r="R10" i="17"/>
  <c r="P10" i="17"/>
  <c r="O10" i="17"/>
  <c r="M10" i="17"/>
  <c r="L10" i="17"/>
  <c r="J10" i="17"/>
  <c r="I10" i="17"/>
  <c r="G10" i="17"/>
  <c r="F10" i="17"/>
  <c r="V9" i="17"/>
  <c r="U9" i="17"/>
  <c r="S9" i="17"/>
  <c r="R9" i="17"/>
  <c r="P9" i="17"/>
  <c r="O9" i="17"/>
  <c r="M9" i="17"/>
  <c r="L9" i="17"/>
  <c r="J9" i="17"/>
  <c r="I9" i="17"/>
  <c r="G9" i="17"/>
  <c r="F9" i="17"/>
  <c r="V8" i="17"/>
  <c r="U8" i="17"/>
  <c r="S8" i="17"/>
  <c r="R8" i="17"/>
  <c r="P8" i="17"/>
  <c r="O8" i="17"/>
  <c r="M8" i="17"/>
  <c r="L8" i="17"/>
  <c r="J8" i="17"/>
  <c r="I8" i="17"/>
  <c r="G8" i="17"/>
  <c r="F8" i="17"/>
  <c r="V7" i="17"/>
  <c r="U7" i="17"/>
  <c r="S7" i="17"/>
  <c r="R7" i="17"/>
  <c r="P7" i="17"/>
  <c r="O7" i="17"/>
  <c r="M7" i="17"/>
  <c r="L7" i="17"/>
  <c r="J7" i="17"/>
  <c r="I7" i="17"/>
  <c r="G7" i="17"/>
  <c r="F7" i="17"/>
  <c r="V6" i="17"/>
  <c r="U6" i="17"/>
  <c r="S6" i="17"/>
  <c r="R6" i="17"/>
  <c r="P6" i="17"/>
  <c r="O6" i="17"/>
  <c r="M6" i="17"/>
  <c r="L6" i="17"/>
  <c r="J6" i="17"/>
  <c r="I6" i="17"/>
  <c r="G6" i="17"/>
  <c r="F6" i="17"/>
  <c r="V5" i="17"/>
  <c r="U5" i="17"/>
  <c r="S5" i="17"/>
  <c r="R5" i="17"/>
  <c r="P5" i="17"/>
  <c r="O5" i="17"/>
  <c r="M5" i="17"/>
  <c r="L5" i="17"/>
  <c r="J5" i="17"/>
  <c r="I5" i="17"/>
  <c r="G5" i="17"/>
  <c r="F5" i="17"/>
  <c r="V4" i="17"/>
  <c r="U4" i="17"/>
  <c r="V35" i="17" s="1"/>
  <c r="S4" i="17"/>
  <c r="S35" i="17" s="1"/>
  <c r="R4" i="17"/>
  <c r="P4" i="17"/>
  <c r="O4" i="17"/>
  <c r="M4" i="17"/>
  <c r="L4" i="17"/>
  <c r="M35" i="17" s="1"/>
  <c r="J4" i="17"/>
  <c r="J35" i="17" s="1"/>
  <c r="I4" i="17"/>
  <c r="G4" i="17"/>
  <c r="F4" i="17"/>
  <c r="G35" i="17" s="1"/>
  <c r="D72" i="16"/>
  <c r="M110" i="16"/>
  <c r="V108" i="16"/>
  <c r="U108" i="16"/>
  <c r="R108" i="16"/>
  <c r="S108" i="16" s="1"/>
  <c r="O108" i="16"/>
  <c r="P108" i="16" s="1"/>
  <c r="M108" i="16"/>
  <c r="L108" i="16"/>
  <c r="I108" i="16"/>
  <c r="J108" i="16" s="1"/>
  <c r="F108" i="16"/>
  <c r="G108" i="16" s="1"/>
  <c r="V107" i="16"/>
  <c r="U107" i="16"/>
  <c r="R107" i="16"/>
  <c r="S107" i="16" s="1"/>
  <c r="O107" i="16"/>
  <c r="P107" i="16" s="1"/>
  <c r="M107" i="16"/>
  <c r="L107" i="16"/>
  <c r="I107" i="16"/>
  <c r="J107" i="16" s="1"/>
  <c r="F107" i="16"/>
  <c r="G107" i="16" s="1"/>
  <c r="V106" i="16"/>
  <c r="U106" i="16"/>
  <c r="R106" i="16"/>
  <c r="S106" i="16" s="1"/>
  <c r="O106" i="16"/>
  <c r="P106" i="16" s="1"/>
  <c r="M106" i="16"/>
  <c r="L106" i="16"/>
  <c r="I106" i="16"/>
  <c r="J106" i="16" s="1"/>
  <c r="F106" i="16"/>
  <c r="G106" i="16" s="1"/>
  <c r="V105" i="16"/>
  <c r="U105" i="16"/>
  <c r="R105" i="16"/>
  <c r="S105" i="16" s="1"/>
  <c r="O105" i="16"/>
  <c r="P105" i="16" s="1"/>
  <c r="L105" i="16"/>
  <c r="M105" i="16" s="1"/>
  <c r="I105" i="16"/>
  <c r="J105" i="16" s="1"/>
  <c r="F105" i="16"/>
  <c r="G105" i="16" s="1"/>
  <c r="U104" i="16"/>
  <c r="V104" i="16" s="1"/>
  <c r="R104" i="16"/>
  <c r="S104" i="16" s="1"/>
  <c r="O104" i="16"/>
  <c r="P104" i="16" s="1"/>
  <c r="M104" i="16"/>
  <c r="L104" i="16"/>
  <c r="I104" i="16"/>
  <c r="J104" i="16" s="1"/>
  <c r="F104" i="16"/>
  <c r="G104" i="16" s="1"/>
  <c r="V103" i="16"/>
  <c r="U103" i="16"/>
  <c r="R103" i="16"/>
  <c r="S103" i="16" s="1"/>
  <c r="O103" i="16"/>
  <c r="P103" i="16" s="1"/>
  <c r="M103" i="16"/>
  <c r="L103" i="16"/>
  <c r="I103" i="16"/>
  <c r="J103" i="16" s="1"/>
  <c r="F103" i="16"/>
  <c r="G103" i="16" s="1"/>
  <c r="V102" i="16"/>
  <c r="U102" i="16"/>
  <c r="R102" i="16"/>
  <c r="S102" i="16" s="1"/>
  <c r="O102" i="16"/>
  <c r="P102" i="16" s="1"/>
  <c r="M102" i="16"/>
  <c r="L102" i="16"/>
  <c r="I102" i="16"/>
  <c r="J102" i="16" s="1"/>
  <c r="F102" i="16"/>
  <c r="G102" i="16" s="1"/>
  <c r="V101" i="16"/>
  <c r="U101" i="16"/>
  <c r="R101" i="16"/>
  <c r="S101" i="16" s="1"/>
  <c r="O101" i="16"/>
  <c r="P101" i="16" s="1"/>
  <c r="M101" i="16"/>
  <c r="L101" i="16"/>
  <c r="I101" i="16"/>
  <c r="J101" i="16" s="1"/>
  <c r="F101" i="16"/>
  <c r="G101" i="16" s="1"/>
  <c r="U100" i="16"/>
  <c r="V100" i="16" s="1"/>
  <c r="R100" i="16"/>
  <c r="S100" i="16" s="1"/>
  <c r="O100" i="16"/>
  <c r="P100" i="16" s="1"/>
  <c r="M100" i="16"/>
  <c r="L100" i="16"/>
  <c r="I100" i="16"/>
  <c r="J100" i="16" s="1"/>
  <c r="F100" i="16"/>
  <c r="G100" i="16" s="1"/>
  <c r="V99" i="16"/>
  <c r="U99" i="16"/>
  <c r="R99" i="16"/>
  <c r="O99" i="16"/>
  <c r="P99" i="16" s="1"/>
  <c r="M99" i="16"/>
  <c r="L99" i="16"/>
  <c r="I99" i="16"/>
  <c r="F99" i="16"/>
  <c r="U93" i="16"/>
  <c r="V93" i="16" s="1"/>
  <c r="R93" i="16"/>
  <c r="S93" i="16" s="1"/>
  <c r="O93" i="16"/>
  <c r="P93" i="16" s="1"/>
  <c r="L93" i="16"/>
  <c r="M93" i="16" s="1"/>
  <c r="M95" i="16" s="1"/>
  <c r="I93" i="16"/>
  <c r="J93" i="16" s="1"/>
  <c r="F93" i="16"/>
  <c r="G93" i="16" s="1"/>
  <c r="V92" i="16"/>
  <c r="U92" i="16"/>
  <c r="R92" i="16"/>
  <c r="S92" i="16" s="1"/>
  <c r="O92" i="16"/>
  <c r="P92" i="16" s="1"/>
  <c r="M92" i="16"/>
  <c r="L92" i="16"/>
  <c r="I92" i="16"/>
  <c r="J92" i="16" s="1"/>
  <c r="F92" i="16"/>
  <c r="G92" i="16" s="1"/>
  <c r="V91" i="16"/>
  <c r="U91" i="16"/>
  <c r="R91" i="16"/>
  <c r="S91" i="16" s="1"/>
  <c r="O91" i="16"/>
  <c r="P91" i="16" s="1"/>
  <c r="M91" i="16"/>
  <c r="L91" i="16"/>
  <c r="I91" i="16"/>
  <c r="J91" i="16" s="1"/>
  <c r="F91" i="16"/>
  <c r="G91" i="16" s="1"/>
  <c r="V90" i="16"/>
  <c r="U90" i="16"/>
  <c r="R90" i="16"/>
  <c r="S90" i="16" s="1"/>
  <c r="O90" i="16"/>
  <c r="P90" i="16" s="1"/>
  <c r="M90" i="16"/>
  <c r="L90" i="16"/>
  <c r="I90" i="16"/>
  <c r="J90" i="16" s="1"/>
  <c r="F90" i="16"/>
  <c r="G90" i="16" s="1"/>
  <c r="V89" i="16"/>
  <c r="U89" i="16"/>
  <c r="R89" i="16"/>
  <c r="S89" i="16" s="1"/>
  <c r="O89" i="16"/>
  <c r="P89" i="16" s="1"/>
  <c r="M89" i="16"/>
  <c r="L89" i="16"/>
  <c r="I89" i="16"/>
  <c r="J89" i="16" s="1"/>
  <c r="F89" i="16"/>
  <c r="G89" i="16" s="1"/>
  <c r="V88" i="16"/>
  <c r="U88" i="16"/>
  <c r="R88" i="16"/>
  <c r="S88" i="16" s="1"/>
  <c r="O88" i="16"/>
  <c r="P88" i="16" s="1"/>
  <c r="M88" i="16"/>
  <c r="L88" i="16"/>
  <c r="I88" i="16"/>
  <c r="J88" i="16" s="1"/>
  <c r="F88" i="16"/>
  <c r="G88" i="16" s="1"/>
  <c r="V87" i="16"/>
  <c r="U87" i="16"/>
  <c r="R87" i="16"/>
  <c r="S87" i="16" s="1"/>
  <c r="O87" i="16"/>
  <c r="P87" i="16" s="1"/>
  <c r="M87" i="16"/>
  <c r="L87" i="16"/>
  <c r="I87" i="16"/>
  <c r="J87" i="16" s="1"/>
  <c r="F87" i="16"/>
  <c r="G87" i="16" s="1"/>
  <c r="V86" i="16"/>
  <c r="U86" i="16"/>
  <c r="R86" i="16"/>
  <c r="S86" i="16" s="1"/>
  <c r="O86" i="16"/>
  <c r="P86" i="16" s="1"/>
  <c r="M86" i="16"/>
  <c r="L86" i="16"/>
  <c r="I86" i="16"/>
  <c r="J86" i="16" s="1"/>
  <c r="F86" i="16"/>
  <c r="G86" i="16" s="1"/>
  <c r="V85" i="16"/>
  <c r="U85" i="16"/>
  <c r="R85" i="16"/>
  <c r="S85" i="16" s="1"/>
  <c r="O85" i="16"/>
  <c r="P85" i="16" s="1"/>
  <c r="M85" i="16"/>
  <c r="L85" i="16"/>
  <c r="I85" i="16"/>
  <c r="J85" i="16" s="1"/>
  <c r="F85" i="16"/>
  <c r="G85" i="16" s="1"/>
  <c r="V84" i="16"/>
  <c r="U84" i="16"/>
  <c r="R84" i="16"/>
  <c r="O84" i="16"/>
  <c r="P84" i="16" s="1"/>
  <c r="M84" i="16"/>
  <c r="L84" i="16"/>
  <c r="I84" i="16"/>
  <c r="F84" i="16"/>
  <c r="V68" i="16"/>
  <c r="U68" i="16"/>
  <c r="S68" i="16"/>
  <c r="R68" i="16"/>
  <c r="O68" i="16"/>
  <c r="P68" i="16" s="1"/>
  <c r="M68" i="16"/>
  <c r="L68" i="16"/>
  <c r="J68" i="16"/>
  <c r="I68" i="16"/>
  <c r="F68" i="16"/>
  <c r="G68" i="16" s="1"/>
  <c r="V67" i="16"/>
  <c r="U67" i="16"/>
  <c r="S67" i="16"/>
  <c r="R67" i="16"/>
  <c r="O67" i="16"/>
  <c r="P67" i="16" s="1"/>
  <c r="M67" i="16"/>
  <c r="L67" i="16"/>
  <c r="J67" i="16"/>
  <c r="I67" i="16"/>
  <c r="F67" i="16"/>
  <c r="G67" i="16" s="1"/>
  <c r="V66" i="16"/>
  <c r="U66" i="16"/>
  <c r="S66" i="16"/>
  <c r="R66" i="16"/>
  <c r="O66" i="16"/>
  <c r="P66" i="16" s="1"/>
  <c r="M66" i="16"/>
  <c r="L66" i="16"/>
  <c r="J66" i="16"/>
  <c r="I66" i="16"/>
  <c r="F66" i="16"/>
  <c r="G66" i="16" s="1"/>
  <c r="V65" i="16"/>
  <c r="U65" i="16"/>
  <c r="S65" i="16"/>
  <c r="R65" i="16"/>
  <c r="O65" i="16"/>
  <c r="P65" i="16" s="1"/>
  <c r="M65" i="16"/>
  <c r="L65" i="16"/>
  <c r="J65" i="16"/>
  <c r="I65" i="16"/>
  <c r="F65" i="16"/>
  <c r="G65" i="16" s="1"/>
  <c r="V64" i="16"/>
  <c r="U64" i="16"/>
  <c r="S64" i="16"/>
  <c r="R64" i="16"/>
  <c r="O64" i="16"/>
  <c r="P64" i="16" s="1"/>
  <c r="M64" i="16"/>
  <c r="L64" i="16"/>
  <c r="J64" i="16"/>
  <c r="I64" i="16"/>
  <c r="F64" i="16"/>
  <c r="G64" i="16" s="1"/>
  <c r="V63" i="16"/>
  <c r="U63" i="16"/>
  <c r="S63" i="16"/>
  <c r="R63" i="16"/>
  <c r="O63" i="16"/>
  <c r="P63" i="16" s="1"/>
  <c r="M63" i="16"/>
  <c r="L63" i="16"/>
  <c r="J63" i="16"/>
  <c r="I63" i="16"/>
  <c r="F63" i="16"/>
  <c r="G63" i="16" s="1"/>
  <c r="V62" i="16"/>
  <c r="U62" i="16"/>
  <c r="S62" i="16"/>
  <c r="R62" i="16"/>
  <c r="O62" i="16"/>
  <c r="P62" i="16" s="1"/>
  <c r="M62" i="16"/>
  <c r="L62" i="16"/>
  <c r="J62" i="16"/>
  <c r="I62" i="16"/>
  <c r="F62" i="16"/>
  <c r="G62" i="16" s="1"/>
  <c r="V61" i="16"/>
  <c r="U61" i="16"/>
  <c r="S61" i="16"/>
  <c r="R61" i="16"/>
  <c r="O61" i="16"/>
  <c r="P61" i="16" s="1"/>
  <c r="M61" i="16"/>
  <c r="L61" i="16"/>
  <c r="J61" i="16"/>
  <c r="I61" i="16"/>
  <c r="F61" i="16"/>
  <c r="G61" i="16" s="1"/>
  <c r="V60" i="16"/>
  <c r="U60" i="16"/>
  <c r="S60" i="16"/>
  <c r="R60" i="16"/>
  <c r="O60" i="16"/>
  <c r="P60" i="16" s="1"/>
  <c r="M60" i="16"/>
  <c r="L60" i="16"/>
  <c r="J60" i="16"/>
  <c r="I60" i="16"/>
  <c r="F60" i="16"/>
  <c r="G60" i="16" s="1"/>
  <c r="V59" i="16"/>
  <c r="U59" i="16"/>
  <c r="S59" i="16"/>
  <c r="R59" i="16"/>
  <c r="O59" i="16"/>
  <c r="P59" i="16" s="1"/>
  <c r="M59" i="16"/>
  <c r="L59" i="16"/>
  <c r="J59" i="16"/>
  <c r="I59" i="16"/>
  <c r="F59" i="16"/>
  <c r="G59" i="16" s="1"/>
  <c r="V58" i="16"/>
  <c r="U58" i="16"/>
  <c r="S58" i="16"/>
  <c r="R58" i="16"/>
  <c r="O58" i="16"/>
  <c r="P58" i="16" s="1"/>
  <c r="M58" i="16"/>
  <c r="L58" i="16"/>
  <c r="J58" i="16"/>
  <c r="I58" i="16"/>
  <c r="F58" i="16"/>
  <c r="G58" i="16" s="1"/>
  <c r="V57" i="16"/>
  <c r="U57" i="16"/>
  <c r="S57" i="16"/>
  <c r="R57" i="16"/>
  <c r="O57" i="16"/>
  <c r="P57" i="16" s="1"/>
  <c r="M57" i="16"/>
  <c r="L57" i="16"/>
  <c r="J57" i="16"/>
  <c r="I57" i="16"/>
  <c r="F57" i="16"/>
  <c r="G57" i="16" s="1"/>
  <c r="V56" i="16"/>
  <c r="U56" i="16"/>
  <c r="S56" i="16"/>
  <c r="R56" i="16"/>
  <c r="O56" i="16"/>
  <c r="P56" i="16" s="1"/>
  <c r="M56" i="16"/>
  <c r="L56" i="16"/>
  <c r="J56" i="16"/>
  <c r="I56" i="16"/>
  <c r="F56" i="16"/>
  <c r="G56" i="16" s="1"/>
  <c r="V55" i="16"/>
  <c r="U55" i="16"/>
  <c r="S55" i="16"/>
  <c r="R55" i="16"/>
  <c r="O55" i="16"/>
  <c r="P55" i="16" s="1"/>
  <c r="M55" i="16"/>
  <c r="L55" i="16"/>
  <c r="J55" i="16"/>
  <c r="I55" i="16"/>
  <c r="F55" i="16"/>
  <c r="G55" i="16" s="1"/>
  <c r="V54" i="16"/>
  <c r="U54" i="16"/>
  <c r="S54" i="16"/>
  <c r="R54" i="16"/>
  <c r="O54" i="16"/>
  <c r="P54" i="16" s="1"/>
  <c r="M54" i="16"/>
  <c r="L54" i="16"/>
  <c r="J54" i="16"/>
  <c r="I54" i="16"/>
  <c r="F54" i="16"/>
  <c r="G54" i="16" s="1"/>
  <c r="U53" i="16"/>
  <c r="V53" i="16" s="1"/>
  <c r="S53" i="16"/>
  <c r="R53" i="16"/>
  <c r="O53" i="16"/>
  <c r="P53" i="16" s="1"/>
  <c r="M53" i="16"/>
  <c r="L53" i="16"/>
  <c r="J53" i="16"/>
  <c r="I53" i="16"/>
  <c r="F53" i="16"/>
  <c r="G53" i="16" s="1"/>
  <c r="U52" i="16"/>
  <c r="V52" i="16" s="1"/>
  <c r="S52" i="16"/>
  <c r="R52" i="16"/>
  <c r="O52" i="16"/>
  <c r="P52" i="16" s="1"/>
  <c r="L52" i="16"/>
  <c r="M52" i="16" s="1"/>
  <c r="J52" i="16"/>
  <c r="I52" i="16"/>
  <c r="F52" i="16"/>
  <c r="G52" i="16" s="1"/>
  <c r="V51" i="16"/>
  <c r="U51" i="16"/>
  <c r="S51" i="16"/>
  <c r="R51" i="16"/>
  <c r="O51" i="16"/>
  <c r="P51" i="16" s="1"/>
  <c r="L51" i="16"/>
  <c r="M51" i="16" s="1"/>
  <c r="J51" i="16"/>
  <c r="I51" i="16"/>
  <c r="F51" i="16"/>
  <c r="G51" i="16" s="1"/>
  <c r="U50" i="16"/>
  <c r="V50" i="16" s="1"/>
  <c r="S50" i="16"/>
  <c r="R50" i="16"/>
  <c r="O50" i="16"/>
  <c r="P50" i="16" s="1"/>
  <c r="M50" i="16"/>
  <c r="L50" i="16"/>
  <c r="J50" i="16"/>
  <c r="I50" i="16"/>
  <c r="F50" i="16"/>
  <c r="G50" i="16" s="1"/>
  <c r="U49" i="16"/>
  <c r="V49" i="16" s="1"/>
  <c r="S49" i="16"/>
  <c r="R49" i="16"/>
  <c r="O49" i="16"/>
  <c r="P49" i="16" s="1"/>
  <c r="L49" i="16"/>
  <c r="M49" i="16" s="1"/>
  <c r="J49" i="16"/>
  <c r="I49" i="16"/>
  <c r="F49" i="16"/>
  <c r="G49" i="16" s="1"/>
  <c r="V48" i="16"/>
  <c r="U48" i="16"/>
  <c r="S48" i="16"/>
  <c r="R48" i="16"/>
  <c r="O48" i="16"/>
  <c r="P48" i="16" s="1"/>
  <c r="L48" i="16"/>
  <c r="M48" i="16" s="1"/>
  <c r="J48" i="16"/>
  <c r="I48" i="16"/>
  <c r="F48" i="16"/>
  <c r="G48" i="16" s="1"/>
  <c r="U47" i="16"/>
  <c r="V47" i="16" s="1"/>
  <c r="S47" i="16"/>
  <c r="R47" i="16"/>
  <c r="O47" i="16"/>
  <c r="P47" i="16" s="1"/>
  <c r="M47" i="16"/>
  <c r="L47" i="16"/>
  <c r="J47" i="16"/>
  <c r="I47" i="16"/>
  <c r="F47" i="16"/>
  <c r="G47" i="16" s="1"/>
  <c r="U46" i="16"/>
  <c r="V46" i="16" s="1"/>
  <c r="S46" i="16"/>
  <c r="R46" i="16"/>
  <c r="O46" i="16"/>
  <c r="P46" i="16" s="1"/>
  <c r="L46" i="16"/>
  <c r="M46" i="16" s="1"/>
  <c r="J46" i="16"/>
  <c r="I46" i="16"/>
  <c r="F46" i="16"/>
  <c r="G46" i="16" s="1"/>
  <c r="V45" i="16"/>
  <c r="U45" i="16"/>
  <c r="S45" i="16"/>
  <c r="R45" i="16"/>
  <c r="O45" i="16"/>
  <c r="P45" i="16" s="1"/>
  <c r="L45" i="16"/>
  <c r="M45" i="16" s="1"/>
  <c r="J45" i="16"/>
  <c r="I45" i="16"/>
  <c r="F45" i="16"/>
  <c r="G45" i="16" s="1"/>
  <c r="U44" i="16"/>
  <c r="V44" i="16" s="1"/>
  <c r="S44" i="16"/>
  <c r="R44" i="16"/>
  <c r="O44" i="16"/>
  <c r="P44" i="16" s="1"/>
  <c r="M44" i="16"/>
  <c r="L44" i="16"/>
  <c r="J44" i="16"/>
  <c r="I44" i="16"/>
  <c r="F44" i="16"/>
  <c r="G44" i="16" s="1"/>
  <c r="U43" i="16"/>
  <c r="V43" i="16" s="1"/>
  <c r="S43" i="16"/>
  <c r="R43" i="16"/>
  <c r="O43" i="16"/>
  <c r="P43" i="16" s="1"/>
  <c r="L43" i="16"/>
  <c r="M43" i="16" s="1"/>
  <c r="J43" i="16"/>
  <c r="I43" i="16"/>
  <c r="F43" i="16"/>
  <c r="G43" i="16" s="1"/>
  <c r="V42" i="16"/>
  <c r="U42" i="16"/>
  <c r="S42" i="16"/>
  <c r="R42" i="16"/>
  <c r="O42" i="16"/>
  <c r="P42" i="16" s="1"/>
  <c r="L42" i="16"/>
  <c r="M42" i="16" s="1"/>
  <c r="J42" i="16"/>
  <c r="I42" i="16"/>
  <c r="F42" i="16"/>
  <c r="G42" i="16" s="1"/>
  <c r="U41" i="16"/>
  <c r="V41" i="16" s="1"/>
  <c r="S41" i="16"/>
  <c r="R41" i="16"/>
  <c r="O41" i="16"/>
  <c r="P41" i="16" s="1"/>
  <c r="M41" i="16"/>
  <c r="L41" i="16"/>
  <c r="J41" i="16"/>
  <c r="I41" i="16"/>
  <c r="F41" i="16"/>
  <c r="G41" i="16" s="1"/>
  <c r="U40" i="16"/>
  <c r="V40" i="16" s="1"/>
  <c r="S40" i="16"/>
  <c r="R40" i="16"/>
  <c r="O40" i="16"/>
  <c r="P40" i="16" s="1"/>
  <c r="L40" i="16"/>
  <c r="M40" i="16" s="1"/>
  <c r="J40" i="16"/>
  <c r="I40" i="16"/>
  <c r="F40" i="16"/>
  <c r="G40" i="16" s="1"/>
  <c r="V39" i="16"/>
  <c r="U39" i="16"/>
  <c r="S39" i="16"/>
  <c r="R39" i="16"/>
  <c r="O39" i="16"/>
  <c r="P39" i="16" s="1"/>
  <c r="L39" i="16"/>
  <c r="M39" i="16" s="1"/>
  <c r="J39" i="16"/>
  <c r="I39" i="16"/>
  <c r="F39" i="16"/>
  <c r="U33" i="16"/>
  <c r="V33" i="16" s="1"/>
  <c r="S33" i="16"/>
  <c r="R33" i="16"/>
  <c r="O33" i="16"/>
  <c r="P33" i="16" s="1"/>
  <c r="L33" i="16"/>
  <c r="M33" i="16" s="1"/>
  <c r="J33" i="16"/>
  <c r="I33" i="16"/>
  <c r="F33" i="16"/>
  <c r="G33" i="16" s="1"/>
  <c r="V32" i="16"/>
  <c r="U32" i="16"/>
  <c r="S32" i="16"/>
  <c r="R32" i="16"/>
  <c r="O32" i="16"/>
  <c r="P32" i="16" s="1"/>
  <c r="L32" i="16"/>
  <c r="M32" i="16" s="1"/>
  <c r="J32" i="16"/>
  <c r="I32" i="16"/>
  <c r="F32" i="16"/>
  <c r="G32" i="16" s="1"/>
  <c r="U31" i="16"/>
  <c r="V31" i="16" s="1"/>
  <c r="S31" i="16"/>
  <c r="R31" i="16"/>
  <c r="O31" i="16"/>
  <c r="P31" i="16" s="1"/>
  <c r="M31" i="16"/>
  <c r="L31" i="16"/>
  <c r="J31" i="16"/>
  <c r="I31" i="16"/>
  <c r="F31" i="16"/>
  <c r="G31" i="16" s="1"/>
  <c r="U30" i="16"/>
  <c r="V30" i="16" s="1"/>
  <c r="S30" i="16"/>
  <c r="R30" i="16"/>
  <c r="O30" i="16"/>
  <c r="P30" i="16" s="1"/>
  <c r="L30" i="16"/>
  <c r="M30" i="16" s="1"/>
  <c r="J30" i="16"/>
  <c r="I30" i="16"/>
  <c r="F30" i="16"/>
  <c r="G30" i="16" s="1"/>
  <c r="V29" i="16"/>
  <c r="U29" i="16"/>
  <c r="S29" i="16"/>
  <c r="R29" i="16"/>
  <c r="O29" i="16"/>
  <c r="P29" i="16" s="1"/>
  <c r="L29" i="16"/>
  <c r="M29" i="16" s="1"/>
  <c r="J29" i="16"/>
  <c r="I29" i="16"/>
  <c r="F29" i="16"/>
  <c r="G29" i="16" s="1"/>
  <c r="U28" i="16"/>
  <c r="V28" i="16" s="1"/>
  <c r="S28" i="16"/>
  <c r="R28" i="16"/>
  <c r="O28" i="16"/>
  <c r="P28" i="16" s="1"/>
  <c r="M28" i="16"/>
  <c r="L28" i="16"/>
  <c r="J28" i="16"/>
  <c r="I28" i="16"/>
  <c r="F28" i="16"/>
  <c r="G28" i="16" s="1"/>
  <c r="U27" i="16"/>
  <c r="V27" i="16" s="1"/>
  <c r="S27" i="16"/>
  <c r="R27" i="16"/>
  <c r="O27" i="16"/>
  <c r="P27" i="16" s="1"/>
  <c r="L27" i="16"/>
  <c r="M27" i="16" s="1"/>
  <c r="J27" i="16"/>
  <c r="I27" i="16"/>
  <c r="F27" i="16"/>
  <c r="G27" i="16" s="1"/>
  <c r="V26" i="16"/>
  <c r="U26" i="16"/>
  <c r="S26" i="16"/>
  <c r="R26" i="16"/>
  <c r="O26" i="16"/>
  <c r="P26" i="16" s="1"/>
  <c r="L26" i="16"/>
  <c r="M26" i="16" s="1"/>
  <c r="J26" i="16"/>
  <c r="I26" i="16"/>
  <c r="F26" i="16"/>
  <c r="G26" i="16" s="1"/>
  <c r="U25" i="16"/>
  <c r="V25" i="16" s="1"/>
  <c r="S25" i="16"/>
  <c r="R25" i="16"/>
  <c r="O25" i="16"/>
  <c r="P25" i="16" s="1"/>
  <c r="M25" i="16"/>
  <c r="L25" i="16"/>
  <c r="J25" i="16"/>
  <c r="I25" i="16"/>
  <c r="F25" i="16"/>
  <c r="G25" i="16" s="1"/>
  <c r="U24" i="16"/>
  <c r="V24" i="16" s="1"/>
  <c r="S24" i="16"/>
  <c r="R24" i="16"/>
  <c r="O24" i="16"/>
  <c r="P24" i="16" s="1"/>
  <c r="L24" i="16"/>
  <c r="M24" i="16" s="1"/>
  <c r="J24" i="16"/>
  <c r="I24" i="16"/>
  <c r="F24" i="16"/>
  <c r="G24" i="16" s="1"/>
  <c r="V23" i="16"/>
  <c r="U23" i="16"/>
  <c r="S23" i="16"/>
  <c r="R23" i="16"/>
  <c r="O23" i="16"/>
  <c r="P23" i="16" s="1"/>
  <c r="L23" i="16"/>
  <c r="M23" i="16" s="1"/>
  <c r="J23" i="16"/>
  <c r="I23" i="16"/>
  <c r="F23" i="16"/>
  <c r="G23" i="16" s="1"/>
  <c r="U22" i="16"/>
  <c r="V22" i="16" s="1"/>
  <c r="S22" i="16"/>
  <c r="R22" i="16"/>
  <c r="O22" i="16"/>
  <c r="P22" i="16" s="1"/>
  <c r="M22" i="16"/>
  <c r="L22" i="16"/>
  <c r="J22" i="16"/>
  <c r="I22" i="16"/>
  <c r="F22" i="16"/>
  <c r="G22" i="16" s="1"/>
  <c r="U21" i="16"/>
  <c r="V21" i="16" s="1"/>
  <c r="S21" i="16"/>
  <c r="R21" i="16"/>
  <c r="O21" i="16"/>
  <c r="P21" i="16" s="1"/>
  <c r="L21" i="16"/>
  <c r="M21" i="16" s="1"/>
  <c r="J21" i="16"/>
  <c r="I21" i="16"/>
  <c r="F21" i="16"/>
  <c r="G21" i="16" s="1"/>
  <c r="V20" i="16"/>
  <c r="U20" i="16"/>
  <c r="S20" i="16"/>
  <c r="R20" i="16"/>
  <c r="O20" i="16"/>
  <c r="P20" i="16" s="1"/>
  <c r="L20" i="16"/>
  <c r="M20" i="16" s="1"/>
  <c r="J20" i="16"/>
  <c r="I20" i="16"/>
  <c r="F20" i="16"/>
  <c r="G20" i="16" s="1"/>
  <c r="U19" i="16"/>
  <c r="V19" i="16" s="1"/>
  <c r="S19" i="16"/>
  <c r="R19" i="16"/>
  <c r="O19" i="16"/>
  <c r="P19" i="16" s="1"/>
  <c r="M19" i="16"/>
  <c r="L19" i="16"/>
  <c r="J19" i="16"/>
  <c r="I19" i="16"/>
  <c r="F19" i="16"/>
  <c r="G19" i="16" s="1"/>
  <c r="U18" i="16"/>
  <c r="S18" i="16"/>
  <c r="S35" i="16" s="1"/>
  <c r="R18" i="16"/>
  <c r="O18" i="16"/>
  <c r="P18" i="16" s="1"/>
  <c r="L18" i="16"/>
  <c r="M18" i="16" s="1"/>
  <c r="J18" i="16"/>
  <c r="I18" i="16"/>
  <c r="F18" i="16"/>
  <c r="G18" i="16" s="1"/>
  <c r="V17" i="16"/>
  <c r="U17" i="16"/>
  <c r="S17" i="16"/>
  <c r="R17" i="16"/>
  <c r="O17" i="16"/>
  <c r="P17" i="16" s="1"/>
  <c r="M17" i="16"/>
  <c r="L17" i="16"/>
  <c r="J17" i="16"/>
  <c r="I17" i="16"/>
  <c r="F17" i="16"/>
  <c r="G17" i="16" s="1"/>
  <c r="V16" i="16"/>
  <c r="U16" i="16"/>
  <c r="S16" i="16"/>
  <c r="R16" i="16"/>
  <c r="O16" i="16"/>
  <c r="P16" i="16" s="1"/>
  <c r="M16" i="16"/>
  <c r="L16" i="16"/>
  <c r="J16" i="16"/>
  <c r="I16" i="16"/>
  <c r="F16" i="16"/>
  <c r="G16" i="16" s="1"/>
  <c r="V15" i="16"/>
  <c r="U15" i="16"/>
  <c r="S15" i="16"/>
  <c r="R15" i="16"/>
  <c r="O15" i="16"/>
  <c r="P15" i="16" s="1"/>
  <c r="M15" i="16"/>
  <c r="L15" i="16"/>
  <c r="J15" i="16"/>
  <c r="I15" i="16"/>
  <c r="F15" i="16"/>
  <c r="G15" i="16" s="1"/>
  <c r="V14" i="16"/>
  <c r="U14" i="16"/>
  <c r="S14" i="16"/>
  <c r="R14" i="16"/>
  <c r="O14" i="16"/>
  <c r="P14" i="16" s="1"/>
  <c r="M14" i="16"/>
  <c r="L14" i="16"/>
  <c r="J14" i="16"/>
  <c r="I14" i="16"/>
  <c r="F14" i="16"/>
  <c r="G14" i="16" s="1"/>
  <c r="V13" i="16"/>
  <c r="U13" i="16"/>
  <c r="S13" i="16"/>
  <c r="R13" i="16"/>
  <c r="O13" i="16"/>
  <c r="P13" i="16" s="1"/>
  <c r="M13" i="16"/>
  <c r="L13" i="16"/>
  <c r="J13" i="16"/>
  <c r="I13" i="16"/>
  <c r="F13" i="16"/>
  <c r="G13" i="16" s="1"/>
  <c r="V12" i="16"/>
  <c r="U12" i="16"/>
  <c r="S12" i="16"/>
  <c r="R12" i="16"/>
  <c r="O12" i="16"/>
  <c r="P12" i="16" s="1"/>
  <c r="M12" i="16"/>
  <c r="L12" i="16"/>
  <c r="J12" i="16"/>
  <c r="I12" i="16"/>
  <c r="F12" i="16"/>
  <c r="G12" i="16" s="1"/>
  <c r="V11" i="16"/>
  <c r="U11" i="16"/>
  <c r="S11" i="16"/>
  <c r="R11" i="16"/>
  <c r="O11" i="16"/>
  <c r="P11" i="16" s="1"/>
  <c r="M11" i="16"/>
  <c r="L11" i="16"/>
  <c r="J11" i="16"/>
  <c r="I11" i="16"/>
  <c r="F11" i="16"/>
  <c r="G11" i="16" s="1"/>
  <c r="V10" i="16"/>
  <c r="U10" i="16"/>
  <c r="S10" i="16"/>
  <c r="R10" i="16"/>
  <c r="O10" i="16"/>
  <c r="P10" i="16" s="1"/>
  <c r="M10" i="16"/>
  <c r="L10" i="16"/>
  <c r="J10" i="16"/>
  <c r="I10" i="16"/>
  <c r="F10" i="16"/>
  <c r="G10" i="16" s="1"/>
  <c r="V9" i="16"/>
  <c r="U9" i="16"/>
  <c r="S9" i="16"/>
  <c r="R9" i="16"/>
  <c r="O9" i="16"/>
  <c r="P9" i="16" s="1"/>
  <c r="M9" i="16"/>
  <c r="L9" i="16"/>
  <c r="J9" i="16"/>
  <c r="I9" i="16"/>
  <c r="F9" i="16"/>
  <c r="G9" i="16" s="1"/>
  <c r="V8" i="16"/>
  <c r="U8" i="16"/>
  <c r="S8" i="16"/>
  <c r="R8" i="16"/>
  <c r="O8" i="16"/>
  <c r="P8" i="16" s="1"/>
  <c r="M8" i="16"/>
  <c r="L8" i="16"/>
  <c r="J8" i="16"/>
  <c r="I8" i="16"/>
  <c r="F8" i="16"/>
  <c r="G8" i="16" s="1"/>
  <c r="V7" i="16"/>
  <c r="U7" i="16"/>
  <c r="S7" i="16"/>
  <c r="R7" i="16"/>
  <c r="O7" i="16"/>
  <c r="P7" i="16" s="1"/>
  <c r="M7" i="16"/>
  <c r="L7" i="16"/>
  <c r="J7" i="16"/>
  <c r="I7" i="16"/>
  <c r="F7" i="16"/>
  <c r="G7" i="16" s="1"/>
  <c r="V6" i="16"/>
  <c r="U6" i="16"/>
  <c r="S6" i="16"/>
  <c r="R6" i="16"/>
  <c r="O6" i="16"/>
  <c r="P6" i="16" s="1"/>
  <c r="M6" i="16"/>
  <c r="L6" i="16"/>
  <c r="J6" i="16"/>
  <c r="I6" i="16"/>
  <c r="F6" i="16"/>
  <c r="G6" i="16" s="1"/>
  <c r="V5" i="16"/>
  <c r="U5" i="16"/>
  <c r="S5" i="16"/>
  <c r="R5" i="16"/>
  <c r="O5" i="16"/>
  <c r="P5" i="16" s="1"/>
  <c r="M5" i="16"/>
  <c r="L5" i="16"/>
  <c r="J5" i="16"/>
  <c r="I5" i="16"/>
  <c r="F5" i="16"/>
  <c r="G5" i="16" s="1"/>
  <c r="V4" i="16"/>
  <c r="U4" i="16"/>
  <c r="S4" i="16"/>
  <c r="R4" i="16"/>
  <c r="O4" i="16"/>
  <c r="P4" i="16" s="1"/>
  <c r="M4" i="16"/>
  <c r="L4" i="16"/>
  <c r="J4" i="16"/>
  <c r="I4" i="16"/>
  <c r="F4" i="16"/>
  <c r="G4" i="16" s="1"/>
  <c r="K33" i="11"/>
  <c r="G35" i="18" l="1"/>
  <c r="J70" i="18"/>
  <c r="G95" i="18"/>
  <c r="J84" i="18"/>
  <c r="J95" i="18"/>
  <c r="J35" i="18"/>
  <c r="S35" i="18"/>
  <c r="S110" i="18"/>
  <c r="S99" i="18"/>
  <c r="S70" i="18"/>
  <c r="J99" i="18"/>
  <c r="J110" i="18" s="1"/>
  <c r="S84" i="18"/>
  <c r="S95" i="18" s="1"/>
  <c r="G84" i="18"/>
  <c r="P84" i="18"/>
  <c r="P95" i="18" s="1"/>
  <c r="G99" i="18"/>
  <c r="G110" i="18" s="1"/>
  <c r="P99" i="18"/>
  <c r="P110" i="18" s="1"/>
  <c r="G70" i="18"/>
  <c r="G110" i="17"/>
  <c r="D72" i="17"/>
  <c r="V95" i="17"/>
  <c r="V110" i="17"/>
  <c r="G84" i="17"/>
  <c r="G95" i="17" s="1"/>
  <c r="P84" i="17"/>
  <c r="P95" i="17" s="1"/>
  <c r="J95" i="17"/>
  <c r="G99" i="17"/>
  <c r="P99" i="17"/>
  <c r="P110" i="17" s="1"/>
  <c r="J110" i="17"/>
  <c r="S84" i="17"/>
  <c r="S95" i="17" s="1"/>
  <c r="S99" i="17"/>
  <c r="S110" i="17" s="1"/>
  <c r="V84" i="17"/>
  <c r="V99" i="17"/>
  <c r="V18" i="16"/>
  <c r="V35" i="16" s="1"/>
  <c r="S70" i="16"/>
  <c r="M35" i="16"/>
  <c r="G35" i="16"/>
  <c r="J70" i="16"/>
  <c r="V70" i="16"/>
  <c r="J84" i="16"/>
  <c r="J95" i="16"/>
  <c r="V110" i="16"/>
  <c r="P35" i="16"/>
  <c r="J99" i="16"/>
  <c r="J110" i="16"/>
  <c r="P95" i="16"/>
  <c r="G39" i="16"/>
  <c r="G70" i="16" s="1"/>
  <c r="P70" i="16"/>
  <c r="S84" i="16"/>
  <c r="S95" i="16" s="1"/>
  <c r="P110" i="16"/>
  <c r="M70" i="16"/>
  <c r="J35" i="16"/>
  <c r="V95" i="16"/>
  <c r="S99" i="16"/>
  <c r="S110" i="16" s="1"/>
  <c r="G84" i="16"/>
  <c r="G95" i="16" s="1"/>
  <c r="G99" i="16"/>
  <c r="G110" i="16" s="1"/>
  <c r="D113" i="16" s="1"/>
  <c r="D113" i="18" l="1"/>
  <c r="D72" i="18"/>
  <c r="D113" i="17"/>
  <c r="A44" i="4" l="1"/>
  <c r="A44" i="15"/>
  <c r="C11" i="9"/>
  <c r="C11" i="8"/>
  <c r="C22" i="15" l="1"/>
  <c r="D22" i="15" s="1"/>
  <c r="C23" i="15"/>
  <c r="D23" i="15" s="1"/>
  <c r="C24" i="15"/>
  <c r="D24" i="15" s="1"/>
  <c r="C25" i="15"/>
  <c r="D25" i="15" s="1"/>
  <c r="I38" i="15" l="1"/>
  <c r="J38" i="15" s="1"/>
  <c r="I39" i="15"/>
  <c r="J39" i="15" s="1"/>
  <c r="F38" i="15"/>
  <c r="G38" i="15" s="1"/>
  <c r="F39" i="15"/>
  <c r="G39" i="15" s="1"/>
  <c r="C38" i="15"/>
  <c r="D38" i="15" s="1"/>
  <c r="C39" i="15"/>
  <c r="D39" i="15" s="1"/>
  <c r="I30" i="15"/>
  <c r="J30" i="15" s="1"/>
  <c r="I31" i="15"/>
  <c r="J31" i="15" s="1"/>
  <c r="I32" i="15"/>
  <c r="J32" i="15" s="1"/>
  <c r="I33" i="15"/>
  <c r="J33" i="15" s="1"/>
  <c r="I34" i="15"/>
  <c r="J34" i="15" s="1"/>
  <c r="I35" i="15"/>
  <c r="J35" i="15" s="1"/>
  <c r="F30" i="15"/>
  <c r="G30" i="15" s="1"/>
  <c r="F31" i="15"/>
  <c r="G31" i="15" s="1"/>
  <c r="F32" i="15"/>
  <c r="G32" i="15" s="1"/>
  <c r="F33" i="15"/>
  <c r="G33" i="15" s="1"/>
  <c r="F34" i="15"/>
  <c r="G34" i="15" s="1"/>
  <c r="F35" i="15"/>
  <c r="G35" i="15" s="1"/>
  <c r="C30" i="15"/>
  <c r="D30" i="15" s="1"/>
  <c r="C31" i="15"/>
  <c r="D31" i="15" s="1"/>
  <c r="C32" i="15"/>
  <c r="D32" i="15" s="1"/>
  <c r="C33" i="15"/>
  <c r="D33" i="15" s="1"/>
  <c r="C34" i="15"/>
  <c r="D34" i="15" s="1"/>
  <c r="C35" i="15"/>
  <c r="D35" i="15" s="1"/>
  <c r="C26" i="15"/>
  <c r="D26" i="15" s="1"/>
  <c r="C27" i="15"/>
  <c r="D27" i="15" s="1"/>
  <c r="F26" i="15"/>
  <c r="F27" i="15"/>
  <c r="G27" i="15" s="1"/>
  <c r="I22" i="15"/>
  <c r="J22" i="15" s="1"/>
  <c r="I23" i="15"/>
  <c r="J23" i="15" s="1"/>
  <c r="I24" i="15"/>
  <c r="J24" i="15" s="1"/>
  <c r="I25" i="15"/>
  <c r="J25" i="15" s="1"/>
  <c r="I26" i="15"/>
  <c r="I27" i="15"/>
  <c r="J27" i="15" s="1"/>
  <c r="F22" i="15"/>
  <c r="G22" i="15" s="1"/>
  <c r="F23" i="15"/>
  <c r="G23" i="15" s="1"/>
  <c r="F24" i="15"/>
  <c r="G24" i="15" s="1"/>
  <c r="F25" i="15"/>
  <c r="G25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37" i="15"/>
  <c r="J37" i="15" s="1"/>
  <c r="I29" i="15"/>
  <c r="J29" i="15" s="1"/>
  <c r="I21" i="15"/>
  <c r="J21" i="15" s="1"/>
  <c r="F37" i="15"/>
  <c r="G37" i="15" s="1"/>
  <c r="F29" i="15"/>
  <c r="G29" i="15" s="1"/>
  <c r="F21" i="15"/>
  <c r="G21" i="15" s="1"/>
  <c r="E36" i="15"/>
  <c r="H36" i="15"/>
  <c r="C37" i="15"/>
  <c r="D37" i="15" s="1"/>
  <c r="C29" i="15"/>
  <c r="D29" i="15" s="1"/>
  <c r="E28" i="15"/>
  <c r="H28" i="15"/>
  <c r="C21" i="15"/>
  <c r="D21" i="15" s="1"/>
  <c r="C36" i="15" l="1"/>
  <c r="C52" i="15" s="1"/>
  <c r="J26" i="15"/>
  <c r="I48" i="15"/>
  <c r="F36" i="15"/>
  <c r="G36" i="15" s="1"/>
  <c r="G26" i="15"/>
  <c r="F48" i="15"/>
  <c r="C20" i="15"/>
  <c r="I36" i="15"/>
  <c r="I28" i="15"/>
  <c r="J28" i="15" s="1"/>
  <c r="I20" i="15"/>
  <c r="F28" i="15"/>
  <c r="G28" i="15" s="1"/>
  <c r="C28" i="15"/>
  <c r="H15" i="15"/>
  <c r="E15" i="15"/>
  <c r="B15" i="15"/>
  <c r="H2" i="15"/>
  <c r="E2" i="15"/>
  <c r="B2" i="15"/>
  <c r="B36" i="15"/>
  <c r="B28" i="15"/>
  <c r="H20" i="15"/>
  <c r="H19" i="15" s="1"/>
  <c r="E20" i="15"/>
  <c r="E19" i="15" s="1"/>
  <c r="B20" i="15"/>
  <c r="H5" i="15"/>
  <c r="E5" i="15"/>
  <c r="B5" i="15"/>
  <c r="D36" i="15" l="1"/>
  <c r="F52" i="15"/>
  <c r="J36" i="15"/>
  <c r="I52" i="15"/>
  <c r="D28" i="15"/>
  <c r="B12" i="15"/>
  <c r="C5" i="15"/>
  <c r="H12" i="15"/>
  <c r="I5" i="15"/>
  <c r="F5" i="15"/>
  <c r="C19" i="15"/>
  <c r="C48" i="15" s="1"/>
  <c r="I19" i="15"/>
  <c r="F19" i="15"/>
  <c r="B19" i="15"/>
  <c r="E12" i="15"/>
  <c r="E13" i="1"/>
  <c r="G11" i="5" s="1"/>
  <c r="I12" i="15" l="1"/>
  <c r="I46" i="15"/>
  <c r="I51" i="15"/>
  <c r="I47" i="15"/>
  <c r="F12" i="15"/>
  <c r="F51" i="15"/>
  <c r="F46" i="15"/>
  <c r="F47" i="15"/>
  <c r="C12" i="15"/>
  <c r="C47" i="15"/>
  <c r="C51" i="15"/>
  <c r="C46" i="15"/>
  <c r="C48" i="4"/>
  <c r="I50" i="15" l="1"/>
  <c r="I49" i="15"/>
  <c r="I54" i="15"/>
  <c r="I56" i="15" s="1"/>
  <c r="I53" i="15"/>
  <c r="F50" i="15"/>
  <c r="F49" i="15"/>
  <c r="F53" i="15"/>
  <c r="F54" i="15"/>
  <c r="C53" i="15"/>
  <c r="C54" i="15"/>
  <c r="C50" i="15"/>
  <c r="C49" i="15"/>
  <c r="B20" i="4"/>
  <c r="C56" i="15" l="1"/>
  <c r="F56" i="15"/>
  <c r="C36" i="4"/>
  <c r="C52" i="4" s="1"/>
  <c r="B36" i="4"/>
  <c r="P31" i="11" l="1"/>
  <c r="P30" i="11"/>
  <c r="P29" i="11"/>
  <c r="L33" i="11"/>
  <c r="G5" i="4" l="1"/>
  <c r="G51" i="4" s="1"/>
  <c r="E5" i="4"/>
  <c r="E51" i="4" s="1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E47" i="4"/>
  <c r="G47" i="4"/>
  <c r="G12" i="4"/>
  <c r="H15" i="9"/>
  <c r="H13" i="9"/>
  <c r="E13" i="9"/>
  <c r="I7" i="9"/>
  <c r="H15" i="8"/>
  <c r="H13" i="8"/>
  <c r="F13" i="8" s="1"/>
  <c r="E13" i="8"/>
  <c r="I7" i="8"/>
  <c r="F13" i="9" l="1"/>
  <c r="G13" i="8"/>
  <c r="H14" i="8"/>
  <c r="H12" i="5" s="1"/>
  <c r="H14" i="9"/>
  <c r="I12" i="5" s="1"/>
  <c r="G13" i="9"/>
  <c r="H15" i="1"/>
  <c r="H13" i="1"/>
  <c r="I7" i="1"/>
  <c r="H16" i="8" l="1"/>
  <c r="H14" i="1"/>
  <c r="G12" i="5" s="1"/>
  <c r="H16" i="9"/>
  <c r="I14" i="8"/>
  <c r="I14" i="9"/>
  <c r="G13" i="1"/>
  <c r="F13" i="1"/>
  <c r="H16" i="1" l="1"/>
  <c r="G48" i="4"/>
  <c r="E48" i="4"/>
  <c r="B28" i="4"/>
  <c r="B19" i="4" s="1"/>
  <c r="E49" i="4" l="1"/>
  <c r="E50" i="4"/>
  <c r="G50" i="4"/>
  <c r="G49" i="4"/>
  <c r="I14" i="1"/>
  <c r="D36" i="4" l="1"/>
  <c r="E36" i="4"/>
  <c r="E52" i="4" s="1"/>
  <c r="E54" i="4" s="1"/>
  <c r="E56" i="4" s="1"/>
  <c r="H10" i="5" s="1"/>
  <c r="F36" i="4"/>
  <c r="G36" i="4"/>
  <c r="G52" i="4" s="1"/>
  <c r="C28" i="4"/>
  <c r="D28" i="4"/>
  <c r="E28" i="4"/>
  <c r="F28" i="4"/>
  <c r="G28" i="4"/>
  <c r="C20" i="4"/>
  <c r="D20" i="4"/>
  <c r="E20" i="4"/>
  <c r="F20" i="4"/>
  <c r="G20" i="4"/>
  <c r="G53" i="4" l="1"/>
  <c r="G54" i="4"/>
  <c r="G56" i="4" s="1"/>
  <c r="I10" i="5" s="1"/>
  <c r="F19" i="4"/>
  <c r="I4" i="5" s="1"/>
  <c r="B44" i="4"/>
  <c r="E19" i="4"/>
  <c r="E46" i="4" s="1"/>
  <c r="G19" i="4"/>
  <c r="G43" i="4" s="1"/>
  <c r="D19" i="4"/>
  <c r="C19" i="4"/>
  <c r="C44" i="4" s="1"/>
  <c r="E45" i="4" l="1"/>
  <c r="C43" i="4"/>
  <c r="E43" i="4"/>
  <c r="E44" i="4"/>
  <c r="D44" i="4"/>
  <c r="F44" i="4"/>
  <c r="D43" i="4"/>
  <c r="I5" i="5"/>
  <c r="F43" i="4"/>
  <c r="G44" i="4"/>
  <c r="H5" i="5"/>
  <c r="E53" i="4"/>
  <c r="G4" i="5"/>
  <c r="H4" i="5"/>
  <c r="G5" i="5"/>
  <c r="B43" i="4"/>
  <c r="I3" i="5"/>
  <c r="H3" i="5"/>
  <c r="C5" i="4"/>
  <c r="C51" i="4" s="1"/>
  <c r="C46" i="4" l="1"/>
  <c r="C45" i="4" s="1"/>
  <c r="C47" i="4"/>
  <c r="C12" i="4"/>
  <c r="H6" i="5"/>
  <c r="D4" i="5"/>
  <c r="G46" i="4"/>
  <c r="G3" i="5"/>
  <c r="G6" i="5"/>
  <c r="I6" i="5"/>
  <c r="G45" i="4" l="1"/>
  <c r="C53" i="4"/>
  <c r="C54" i="4"/>
  <c r="C49" i="4"/>
  <c r="C50" i="4"/>
  <c r="D3" i="5"/>
  <c r="D5" i="5"/>
  <c r="D6" i="5" s="1"/>
  <c r="C56" i="4" l="1"/>
  <c r="G10" i="5" s="1"/>
  <c r="G13" i="5" s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 podíl 70% nebo 90% podíl dotace na celkových nákladech - závazný ukazatel (dle smlouvy)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6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<sst xmlns="http://schemas.openxmlformats.org/spreadsheetml/2006/main" count="876" uniqueCount="163">
  <si>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</si>
  <si>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</si>
  <si>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</si>
  <si>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</si>
  <si>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</si>
  <si>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</si>
  <si>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</si>
  <si>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</si>
  <si>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</si>
  <si>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</si>
  <si>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</si>
  <si>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</si>
  <si>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</si>
  <si>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</si>
  <si>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</si>
  <si>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</si>
  <si>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</si>
  <si>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</si>
  <si>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</si>
  <si>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</si>
  <si>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</si>
  <si>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</si>
  <si>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</si>
  <si>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</si>
  <si>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</si>
  <si>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</si>
  <si>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</si>
  <si>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</si>
  <si>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</si>
  <si>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</si>
  <si>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</si>
  <si>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</si>
  <si>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</si>
  <si>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</si>
  <si>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</si>
  <si>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</si>
  <si>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</si>
  <si>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</si>
  <si>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</si>
  <si>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</si>
  <si>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</si>
  <si>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</si>
  <si>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</si>
  <si>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</si>
  <si>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</si>
  <si>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</si>
  <si>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</si>
  <si>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</si>
  <si>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</si>
  <si>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</si>
  <si>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</si>
  <si>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</si>
  <si>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</si>
  <si>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</si>
  <si>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</si>
  <si>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</si>
  <si>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</si>
  <si>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</si>
  <si>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</si>
  <si>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</si>
  <si>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</si>
  <si>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</si>
  <si>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</si>
  <si>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</si>
  <si>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</si>
  <si>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</si>
  <si>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</si>
  <si>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</si>
  <si>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</si>
  <si>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</si>
  <si>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</si>
  <si>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</si>
  <si>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</si>
  <si>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</si>
  <si>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</si>
  <si>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</si>
  <si>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</si>
  <si>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</si>
  <si>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</si>
  <si>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</si>
  <si>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</si>
  <si>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</si>
  <si>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</si>
  <si>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</si>
  <si>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19/SML</t>
    </r>
  </si>
  <si>
    <t>Rozpis účetních dokladů a faktur hrazených v rámci dotačního programu "Podpora aktivit zaměřených na zlepšení zdravotního stavu obyvatel Ústeckého kraje" na realizaci projektu:</t>
  </si>
  <si>
    <t>Poznámka:</t>
  </si>
  <si>
    <t>Poznámky: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</si>
  <si>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</si>
  <si>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</si>
  <si>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</si>
  <si>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</si>
  <si>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</si>
  <si>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</si>
  <si>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</si>
  <si>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</si>
  <si>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</si>
  <si>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</si>
  <si>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</si>
  <si>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</si>
  <si>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vybavení DDHM do 3 tis. Kč</t>
  </si>
  <si>
    <t>telefony/poštovné/internet</t>
  </si>
  <si>
    <t>jiné ostatní služby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</si>
  <si>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</si>
  <si>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</si>
  <si>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</si>
  <si>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</si>
  <si>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</si>
  <si>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 xml:space="preserve">Závěrečnou zprávu a finanční vypořádání dotace je příjemce dotace povinen předložit do 30 dnů od ukončení realizace projektu/akce na podatelnu Ústeckého kraje. 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</si>
  <si>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</si>
  <si>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</si>
  <si>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</si>
  <si>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</si>
  <si>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</si>
  <si>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</si>
  <si>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</si>
  <si>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</si>
  <si>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</si>
  <si>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</si>
  <si>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</si>
  <si>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</si>
  <si>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</si>
  <si>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</si>
  <si>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</si>
  <si>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</si>
  <si>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</si>
  <si>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</si>
  <si>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</si>
  <si>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</si>
  <si>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</si>
  <si>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</si>
  <si>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</si>
  <si>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</si>
  <si>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</si>
  <si>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</si>
  <si>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</si>
  <si>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zlešení zdravotního stavu obyvatel Ústeckého kraje"</t>
  </si>
  <si>
    <t>"Podpora aktivit zaměřených na zlepšení zdravotního stavu obyvatel Ústeckého kraje"</t>
  </si>
  <si>
    <t>Mzdy celkem max. 70%</t>
  </si>
  <si>
    <t>propagace a reklama</t>
  </si>
  <si>
    <t>Osobní náklady celkem**:</t>
  </si>
  <si>
    <t>1) sestava z oddělené účetní evidence z hlediska uznatelných nákladů a výnosů celého projektu/aktivity;</t>
  </si>
  <si>
    <t>4) rozpis mzdových nákladů - viz následující list;</t>
  </si>
  <si>
    <t>5) rozpis účetních dokladů, faktur, aj. - viz následující list;</t>
  </si>
  <si>
    <t>6) vnitropodniková kalkulace, prezenční listiny, výkazy práce (timesheet), výstupy (např. kopie edukačních materiálů, aj.)</t>
  </si>
  <si>
    <t>Plánovaný rozpočet výnosů projektu/aktivity (ze schválené žádosti; ze schválené změny)</t>
  </si>
  <si>
    <t>Plánovaný rozpočet nákladů projektu/aktivity (ze schválené žádosti; ze schválené změny)</t>
  </si>
  <si>
    <t>Celkový přehled výnosů projektu/aktivity</t>
  </si>
  <si>
    <t>Celkový přehled nákladů projektu/aktivity</t>
  </si>
  <si>
    <t>občerstvení v rámci projektu/aktivity</t>
  </si>
  <si>
    <t>Vratka prostředků dotace (vyšší % podíl dotace na skutečných nákladech + nevyčerpané prostředky dotace dle čl. III. odst. 13) Smlouvy)</t>
  </si>
  <si>
    <t>*uveďte název projektu/aktivity</t>
  </si>
  <si>
    <t>Projekt/aktivita</t>
  </si>
  <si>
    <t>Vratka nevyčerpaných prostředků v rámci rozpočtu projektu/aktivity</t>
  </si>
  <si>
    <t>nájemné/pronájem</t>
  </si>
  <si>
    <t>*Vratku proveďte na účet poskytovatele dotace uvedený ve Smlouvě o poskytnutí dotace pod VS 00432.</t>
  </si>
  <si>
    <t>*uveďte název projektu/akce</t>
  </si>
  <si>
    <t>Celkem za AK1</t>
  </si>
  <si>
    <t>Celkem za AK2</t>
  </si>
  <si>
    <t>Celkem za AK3</t>
  </si>
  <si>
    <t>Energie a vodné max. 1 %</t>
  </si>
  <si>
    <t>Skutečně uhrazeno</t>
  </si>
  <si>
    <t>Požadavek od Ústeckého kraje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</si>
</sst>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3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5" xfId="0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4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77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/>
    <xf numFmtId="0" fontId="0" fillId="0" borderId="81" xfId="0" applyBorder="1" applyAlignment="1" applyProtection="1">
      <alignment horizontal="center"/>
    </xf>
    <xf numFmtId="3" fontId="0" fillId="0" borderId="81" xfId="0" applyNumberFormat="1" applyBorder="1"/>
    <xf numFmtId="3" fontId="0" fillId="0" borderId="83" xfId="0" applyNumberFormat="1" applyBorder="1"/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0" fillId="0" borderId="68" xfId="0" applyBorder="1"/>
    <xf numFmtId="0" fontId="9" fillId="0" borderId="27" xfId="0" applyFont="1" applyBorder="1" applyAlignment="1">
      <alignment horizontal="center" vertical="center" wrapText="1"/>
    </xf>
    <xf numFmtId="2" fontId="0" fillId="0" borderId="72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70" xfId="0" applyNumberFormat="1" applyBorder="1" applyProtection="1">
      <protection locked="0"/>
    </xf>
    <xf numFmtId="3" fontId="0" fillId="0" borderId="68" xfId="0" applyNumberFormat="1" applyBorder="1"/>
    <xf numFmtId="3" fontId="1" fillId="0" borderId="39" xfId="0" applyNumberFormat="1" applyFont="1" applyBorder="1" applyProtection="1"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90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4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4" fontId="0" fillId="0" borderId="95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" fontId="0" fillId="0" borderId="90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164" fontId="4" fillId="0" borderId="99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4" fontId="4" fillId="0" borderId="100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1" xfId="0" applyFont="1" applyBorder="1" applyAlignment="1" applyProtection="1">
      <alignment horizontal="center" wrapText="1"/>
      <protection locked="0"/>
    </xf>
    <xf numFmtId="0" fontId="9" fillId="0" borderId="97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2" xfId="0" applyNumberFormat="1" applyFont="1" applyBorder="1" applyAlignment="1" applyProtection="1">
      <alignment horizontal="right" vertical="center" wrapText="1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4" fillId="0" borderId="104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1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90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  <protection locked="0"/>
    </xf>
    <xf numFmtId="0" fontId="6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8" fillId="3" borderId="7" xfId="0" applyNumberFormat="1" applyFont="1" applyFill="1" applyBorder="1" applyAlignment="1" applyProtection="1">
      <alignment vertical="center" wrapText="1"/>
    </xf>
    <xf numFmtId="0" fontId="18" fillId="3" borderId="10" xfId="0" applyNumberFormat="1" applyFont="1" applyFill="1" applyBorder="1" applyAlignment="1" applyProtection="1">
      <alignment vertical="center" wrapText="1"/>
    </xf>
    <xf numFmtId="0" fontId="15" fillId="3" borderId="11" xfId="0" applyNumberFormat="1" applyFont="1" applyFill="1" applyBorder="1" applyAlignment="1">
      <alignment vertical="center" wrapText="1"/>
    </xf>
    <xf numFmtId="166" fontId="17" fillId="3" borderId="16" xfId="0" applyNumberFormat="1" applyFont="1" applyFill="1" applyBorder="1" applyAlignment="1" applyProtection="1">
      <alignment horizontal="right" vertical="center" wrapText="1"/>
    </xf>
    <xf numFmtId="164" fontId="4" fillId="3" borderId="6" xfId="0" applyNumberFormat="1" applyFont="1" applyFill="1" applyBorder="1" applyAlignment="1" applyProtection="1">
      <alignment vertical="center" wrapText="1"/>
    </xf>
    <xf numFmtId="164" fontId="4" fillId="3" borderId="19" xfId="0" applyNumberFormat="1" applyFont="1" applyFill="1" applyBorder="1" applyAlignment="1" applyProtection="1">
      <alignment vertical="center" wrapText="1"/>
    </xf>
    <xf numFmtId="164" fontId="15" fillId="3" borderId="25" xfId="0" applyNumberFormat="1" applyFont="1" applyFill="1" applyBorder="1" applyAlignment="1" applyProtection="1">
      <alignment horizontal="right" vertical="center" wrapText="1"/>
    </xf>
    <xf numFmtId="164" fontId="15" fillId="3" borderId="18" xfId="0" applyNumberFormat="1" applyFont="1" applyFill="1" applyBorder="1" applyAlignment="1" applyProtection="1">
      <alignment horizontal="right" vertical="center" wrapText="1"/>
    </xf>
    <xf numFmtId="166" fontId="17" fillId="3" borderId="16" xfId="0" applyNumberFormat="1" applyFont="1" applyFill="1" applyBorder="1" applyAlignment="1" applyProtection="1">
      <alignment vertical="center" wrapText="1"/>
    </xf>
    <xf numFmtId="167" fontId="15" fillId="3" borderId="18" xfId="0" applyNumberFormat="1" applyFont="1" applyFill="1" applyBorder="1" applyAlignment="1" applyProtection="1">
      <alignment horizontal="right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164" fontId="3" fillId="3" borderId="105" xfId="0" applyNumberFormat="1" applyFont="1" applyFill="1" applyBorder="1" applyAlignment="1">
      <alignment horizontal="center" vertical="center" wrapText="1"/>
    </xf>
    <xf numFmtId="164" fontId="4" fillId="3" borderId="95" xfId="0" applyNumberFormat="1" applyFont="1" applyFill="1" applyBorder="1" applyAlignment="1" applyProtection="1">
      <alignment horizontal="center" vertical="center" wrapText="1"/>
    </xf>
    <xf numFmtId="164" fontId="41" fillId="3" borderId="95" xfId="0" applyNumberFormat="1" applyFont="1" applyFill="1" applyBorder="1" applyAlignment="1" applyProtection="1">
      <alignment horizontal="left" vertical="center" wrapText="1"/>
    </xf>
    <xf numFmtId="164" fontId="4" fillId="3" borderId="107" xfId="0" applyNumberFormat="1" applyFont="1" applyFill="1" applyBorder="1" applyAlignment="1" applyProtection="1">
      <alignment horizontal="center" vertical="center" wrapText="1"/>
    </xf>
    <xf numFmtId="164" fontId="41" fillId="3" borderId="107" xfId="0" applyNumberFormat="1" applyFont="1" applyFill="1" applyBorder="1" applyAlignment="1" applyProtection="1">
      <alignment horizontal="left" vertical="center" wrapText="1"/>
    </xf>
    <xf numFmtId="164" fontId="3" fillId="3" borderId="58" xfId="0" applyNumberFormat="1" applyFont="1" applyFill="1" applyBorder="1" applyAlignment="1" applyProtection="1">
      <alignment horizontal="center" vertical="center" wrapText="1"/>
    </xf>
    <xf numFmtId="164" fontId="41" fillId="3" borderId="58" xfId="0" applyNumberFormat="1" applyFont="1" applyFill="1" applyBorder="1" applyAlignment="1" applyProtection="1">
      <alignment horizontal="left" vertical="center" wrapText="1"/>
    </xf>
    <xf numFmtId="164" fontId="4" fillId="3" borderId="85" xfId="0" applyNumberFormat="1" applyFont="1" applyFill="1" applyBorder="1" applyAlignment="1" applyProtection="1">
      <alignment horizontal="center" vertical="center" wrapText="1"/>
    </xf>
    <xf numFmtId="164" fontId="4" fillId="3" borderId="65" xfId="0" applyNumberFormat="1" applyFont="1" applyFill="1" applyBorder="1" applyAlignment="1" applyProtection="1">
      <alignment horizontal="center" vertical="center" wrapText="1"/>
    </xf>
    <xf numFmtId="164" fontId="4" fillId="3" borderId="64" xfId="0" applyNumberFormat="1" applyFont="1" applyFill="1" applyBorder="1" applyAlignment="1" applyProtection="1">
      <alignment horizontal="center" vertical="center" wrapText="1"/>
    </xf>
    <xf numFmtId="164" fontId="3" fillId="3" borderId="105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  <protection locked="0"/>
    </xf>
    <xf numFmtId="164" fontId="6" fillId="3" borderId="58" xfId="0" applyNumberFormat="1" applyFont="1" applyFill="1" applyBorder="1"/>
    <xf numFmtId="0" fontId="31" fillId="5" borderId="0" xfId="0" applyFont="1" applyFill="1"/>
    <xf numFmtId="0" fontId="9" fillId="0" borderId="95" xfId="0" applyFont="1" applyBorder="1" applyAlignment="1" applyProtection="1">
      <alignment wrapText="1"/>
      <protection locked="0"/>
    </xf>
    <xf numFmtId="0" fontId="9" fillId="0" borderId="95" xfId="0" applyFont="1" applyBorder="1" applyAlignment="1" applyProtection="1">
      <alignment horizontal="center" wrapText="1"/>
      <protection locked="0"/>
    </xf>
    <xf numFmtId="164" fontId="3" fillId="3" borderId="85" xfId="0" applyNumberFormat="1" applyFont="1" applyFill="1" applyBorder="1"/>
    <xf numFmtId="4" fontId="0" fillId="0" borderId="0" xfId="0" applyNumberFormat="1"/>
    <xf numFmtId="164" fontId="6" fillId="0" borderId="0" xfId="0" applyNumberFormat="1" applyFont="1" applyFill="1" applyBorder="1"/>
    <xf numFmtId="0" fontId="0" fillId="0" borderId="0" xfId="0" applyFill="1"/>
    <xf numFmtId="0" fontId="1" fillId="0" borderId="0" xfId="0" applyFont="1" applyProtection="1">
      <protection locked="0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6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15" fillId="0" borderId="93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6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4" fontId="38" fillId="0" borderId="21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1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1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 applyProtection="1">
      <alignment horizontal="center"/>
      <protection locked="0"/>
    </xf>
    <xf numFmtId="0" fontId="3" fillId="3" borderId="105" xfId="0" applyFont="1" applyFill="1" applyBorder="1" applyAlignment="1" applyProtection="1">
      <alignment horizontal="center"/>
      <protection locked="0"/>
    </xf>
    <xf numFmtId="0" fontId="3" fillId="3" borderId="6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2" fillId="0" borderId="63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" fillId="3" borderId="86" xfId="0" applyFont="1" applyFill="1" applyBorder="1" applyAlignment="1" applyProtection="1">
      <alignment horizontal="center" wrapText="1"/>
    </xf>
    <xf numFmtId="0" fontId="3" fillId="3" borderId="71" xfId="0" applyFont="1" applyFill="1" applyBorder="1" applyAlignment="1" applyProtection="1">
      <alignment horizontal="center" wrapText="1"/>
    </xf>
    <xf numFmtId="0" fontId="3" fillId="3" borderId="67" xfId="0" applyFont="1" applyFill="1" applyBorder="1" applyAlignment="1" applyProtection="1">
      <alignment horizontal="center" wrapText="1"/>
    </xf>
    <xf numFmtId="0" fontId="3" fillId="3" borderId="68" xfId="0" applyFont="1" applyFill="1" applyBorder="1" applyAlignment="1" applyProtection="1">
      <alignment horizontal="center" wrapText="1"/>
    </xf>
    <xf numFmtId="0" fontId="33" fillId="3" borderId="67" xfId="0" applyFont="1" applyFill="1" applyBorder="1" applyAlignment="1" applyProtection="1">
      <alignment horizontal="center" wrapText="1"/>
    </xf>
    <xf numFmtId="0" fontId="33" fillId="3" borderId="68" xfId="0" applyFont="1" applyFill="1" applyBorder="1" applyAlignment="1" applyProtection="1">
      <alignment horizontal="center" wrapText="1"/>
    </xf>
    <xf numFmtId="0" fontId="3" fillId="3" borderId="69" xfId="0" applyFont="1" applyFill="1" applyBorder="1" applyAlignment="1" applyProtection="1">
      <alignment horizontal="center" wrapText="1"/>
    </xf>
    <xf numFmtId="0" fontId="3" fillId="3" borderId="70" xfId="0" applyFont="1" applyFill="1" applyBorder="1" applyAlignment="1" applyProtection="1">
      <alignment horizontal="center" wrapText="1"/>
    </xf>
    <xf numFmtId="0" fontId="3" fillId="3" borderId="87" xfId="0" applyFont="1" applyFill="1" applyBorder="1" applyAlignment="1" applyProtection="1">
      <alignment horizontal="center" wrapText="1"/>
    </xf>
    <xf numFmtId="0" fontId="3" fillId="3" borderId="90" xfId="0" applyFont="1" applyFill="1" applyBorder="1" applyAlignment="1" applyProtection="1">
      <alignment horizontal="center" wrapText="1"/>
    </xf>
    <xf numFmtId="0" fontId="33" fillId="3" borderId="92" xfId="0" applyFont="1" applyFill="1" applyBorder="1" applyAlignment="1" applyProtection="1">
      <alignment horizontal="center" wrapText="1"/>
    </xf>
    <xf numFmtId="0" fontId="33" fillId="3" borderId="93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33" fillId="3" borderId="87" xfId="0" applyFont="1" applyFill="1" applyBorder="1" applyAlignment="1" applyProtection="1">
      <alignment horizontal="center" wrapText="1"/>
    </xf>
    <xf numFmtId="0" fontId="33" fillId="3" borderId="90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1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wrapText="1"/>
    </xf>
    <xf numFmtId="0" fontId="3" fillId="3" borderId="35" xfId="0" applyFont="1" applyFill="1" applyBorder="1" applyAlignment="1" applyProtection="1">
      <alignment horizontal="center" wrapText="1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81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257175</xdr:rowOff>
    </xdr:from>
    <xdr:to>
      <xdr:col>12</xdr:col>
      <xdr:colOff>542925</xdr:colOff>
      <xdr:row>5</xdr:row>
      <xdr:rowOff>200025</xdr:rowOff>
    </xdr:to>
    <xdr:sp macro="" textlink="">
      <xdr:nvSpPr>
        <xdr:cNvPr id="2" name="TextovéPole 1"/>
        <xdr:cNvSpPr txBox="1"/>
      </xdr:nvSpPr>
      <xdr:spPr>
        <a:xfrm>
          <a:off x="7648575" y="25717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171450</xdr:rowOff>
    </xdr:from>
    <xdr:to>
      <xdr:col>12</xdr:col>
      <xdr:colOff>438150</xdr:colOff>
      <xdr:row>5</xdr:row>
      <xdr:rowOff>114300</xdr:rowOff>
    </xdr:to>
    <xdr:sp macro="" textlink="">
      <xdr:nvSpPr>
        <xdr:cNvPr id="2" name="TextovéPole 1"/>
        <xdr:cNvSpPr txBox="1"/>
      </xdr:nvSpPr>
      <xdr:spPr>
        <a:xfrm>
          <a:off x="7543800" y="17145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200025</xdr:rowOff>
    </xdr:from>
    <xdr:to>
      <xdr:col>12</xdr:col>
      <xdr:colOff>581025</xdr:colOff>
      <xdr:row>5</xdr:row>
      <xdr:rowOff>142875</xdr:rowOff>
    </xdr:to>
    <xdr:sp macro="" textlink="">
      <xdr:nvSpPr>
        <xdr:cNvPr id="2" name="TextovéPole 1"/>
        <xdr:cNvSpPr txBox="1"/>
      </xdr:nvSpPr>
      <xdr:spPr>
        <a:xfrm>
          <a:off x="7686675" y="20002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123825</xdr:rowOff>
    </xdr:from>
    <xdr:to>
      <xdr:col>16</xdr:col>
      <xdr:colOff>361950</xdr:colOff>
      <xdr:row>10</xdr:row>
      <xdr:rowOff>219075</xdr:rowOff>
    </xdr:to>
    <xdr:sp macro="" textlink="">
      <xdr:nvSpPr>
        <xdr:cNvPr id="2" name="TextovéPole 1"/>
        <xdr:cNvSpPr txBox="1"/>
      </xdr:nvSpPr>
      <xdr:spPr>
        <a:xfrm>
          <a:off x="9439275" y="314325"/>
          <a:ext cx="2638425" cy="22002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u položek rozpočtu označených ** jsou v buňce "z toho dotace" uvedeny omezení dle Smlouvy, Zásad, nebo charakteru dotačního titulu</a:t>
          </a:r>
          <a:endParaRPr lang="cs-CZ" sz="1400">
            <a:effectLst/>
          </a:endParaRPr>
        </a:p>
        <a:p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Adam\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1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40" t="s">
        <v>136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23" t="s">
        <v>114</v>
      </c>
      <c r="B8" s="324"/>
      <c r="C8" s="324"/>
      <c r="D8" s="324"/>
      <c r="E8" s="324"/>
      <c r="F8" s="325"/>
      <c r="G8" s="55"/>
      <c r="H8" s="56">
        <v>90</v>
      </c>
      <c r="I8" s="54">
        <v>0.9</v>
      </c>
    </row>
    <row r="9" spans="1:10" s="3" customFormat="1" ht="14.25" customHeight="1" x14ac:dyDescent="0.2">
      <c r="A9" s="329" t="s">
        <v>84</v>
      </c>
      <c r="B9" s="330"/>
      <c r="C9" s="330"/>
      <c r="D9" s="330"/>
      <c r="E9" s="330"/>
      <c r="F9" s="331"/>
      <c r="G9" s="55"/>
      <c r="H9" s="57"/>
      <c r="I9" s="57" t="s">
        <v>37</v>
      </c>
    </row>
    <row r="10" spans="1:10" s="3" customFormat="1" ht="15" customHeight="1" x14ac:dyDescent="0.2">
      <c r="A10" s="326" t="s">
        <v>131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32" t="s">
        <v>38</v>
      </c>
      <c r="B11" s="333"/>
      <c r="C11" s="274">
        <v>0.9</v>
      </c>
      <c r="D11" s="334"/>
      <c r="E11" s="335"/>
      <c r="F11" s="336"/>
      <c r="G11" s="58"/>
      <c r="H11" s="58"/>
      <c r="I11" s="58"/>
    </row>
    <row r="12" spans="1:10" s="3" customFormat="1" ht="44.25" customHeight="1" x14ac:dyDescent="0.2">
      <c r="A12" s="271" t="s">
        <v>127</v>
      </c>
      <c r="B12" s="272" t="s">
        <v>128</v>
      </c>
      <c r="C12" s="272" t="s">
        <v>129</v>
      </c>
      <c r="D12" s="272" t="s">
        <v>32</v>
      </c>
      <c r="E12" s="272" t="s">
        <v>130</v>
      </c>
      <c r="F12" s="273" t="s">
        <v>30</v>
      </c>
      <c r="G12" s="58"/>
      <c r="H12" s="58"/>
      <c r="I12" s="58"/>
    </row>
    <row r="13" spans="1:10" s="3" customFormat="1" ht="39.75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132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133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135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134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algorithmName="SHA-512" hashValue="CBVAog+Fj3SRMfck3xvLrs1KgEdxMc6qt3NtK17QdRVgijui2iDV2iQXY+tM0sDIIO0VFHFdlmZTEYexEaBm+w==" saltValue="Q4xe23S8HdD+vXhYtngLPQ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2</oddHeader>
  </headerFooter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2:P40"/>
  <sheetViews>
    <sheetView view="pageBreakPreview" topLeftCell="A22" zoomScaleNormal="100" zoomScaleSheetLayoutView="100" workbookViewId="0">
      <selection activeCell="G51" sqref="G51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313" t="s">
        <v>85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226"/>
      <c r="P2" s="84" t="s">
        <v>83</v>
      </c>
    </row>
    <row r="3" spans="1:16" ht="15.75" x14ac:dyDescent="0.25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6" ht="13.5" thickBot="1" x14ac:dyDescent="0.25">
      <c r="P4" s="84"/>
    </row>
    <row r="5" spans="1:16" ht="12.75" customHeight="1" x14ac:dyDescent="0.2">
      <c r="A5" s="437" t="s">
        <v>152</v>
      </c>
      <c r="B5" s="424" t="s">
        <v>120</v>
      </c>
      <c r="C5" s="426" t="s">
        <v>119</v>
      </c>
      <c r="D5" s="428" t="s">
        <v>75</v>
      </c>
      <c r="E5" s="426" t="s">
        <v>73</v>
      </c>
      <c r="F5" s="442" t="s">
        <v>117</v>
      </c>
      <c r="G5" s="426" t="s">
        <v>118</v>
      </c>
      <c r="H5" s="426"/>
      <c r="I5" s="426"/>
      <c r="J5" s="426"/>
      <c r="K5" s="430" t="s">
        <v>79</v>
      </c>
      <c r="L5" s="432" t="s">
        <v>74</v>
      </c>
      <c r="M5" s="434" t="s">
        <v>112</v>
      </c>
      <c r="P5" s="84" t="s">
        <v>37</v>
      </c>
    </row>
    <row r="6" spans="1:16" ht="34.5" customHeight="1" thickBot="1" x14ac:dyDescent="0.25">
      <c r="A6" s="438"/>
      <c r="B6" s="425"/>
      <c r="C6" s="427"/>
      <c r="D6" s="429"/>
      <c r="E6" s="427"/>
      <c r="F6" s="443"/>
      <c r="G6" s="427"/>
      <c r="H6" s="427"/>
      <c r="I6" s="427"/>
      <c r="J6" s="427"/>
      <c r="K6" s="431"/>
      <c r="L6" s="433"/>
      <c r="M6" s="435"/>
      <c r="P6" s="84" t="s">
        <v>41</v>
      </c>
    </row>
    <row r="7" spans="1:16" ht="21.95" customHeight="1" x14ac:dyDescent="0.2">
      <c r="A7" s="314">
        <v>0</v>
      </c>
      <c r="B7" s="230" t="s">
        <v>37</v>
      </c>
      <c r="C7" s="315" t="s">
        <v>37</v>
      </c>
      <c r="D7" s="233"/>
      <c r="E7" s="174"/>
      <c r="F7" s="222"/>
      <c r="G7" s="436"/>
      <c r="H7" s="436"/>
      <c r="I7" s="436"/>
      <c r="J7" s="436"/>
      <c r="K7" s="165"/>
      <c r="L7" s="171"/>
      <c r="M7" s="168"/>
      <c r="P7" s="84" t="s">
        <v>20</v>
      </c>
    </row>
    <row r="8" spans="1:16" ht="21.95" customHeight="1" x14ac:dyDescent="0.2">
      <c r="A8" s="142">
        <v>0</v>
      </c>
      <c r="B8" s="231" t="s">
        <v>37</v>
      </c>
      <c r="C8" s="235" t="s">
        <v>37</v>
      </c>
      <c r="D8" s="234"/>
      <c r="E8" s="175"/>
      <c r="F8" s="223"/>
      <c r="G8" s="423"/>
      <c r="H8" s="423"/>
      <c r="I8" s="423"/>
      <c r="J8" s="423"/>
      <c r="K8" s="166"/>
      <c r="L8" s="172"/>
      <c r="M8" s="169"/>
      <c r="P8" s="84" t="s">
        <v>100</v>
      </c>
    </row>
    <row r="9" spans="1:16" ht="21.95" customHeight="1" x14ac:dyDescent="0.2">
      <c r="A9" s="142"/>
      <c r="B9" s="231" t="s">
        <v>37</v>
      </c>
      <c r="C9" s="235" t="s">
        <v>37</v>
      </c>
      <c r="D9" s="234"/>
      <c r="E9" s="175"/>
      <c r="F9" s="223"/>
      <c r="G9" s="423"/>
      <c r="H9" s="423"/>
      <c r="I9" s="423"/>
      <c r="J9" s="423"/>
      <c r="K9" s="166"/>
      <c r="L9" s="172"/>
      <c r="M9" s="169"/>
      <c r="P9" s="84" t="s">
        <v>21</v>
      </c>
    </row>
    <row r="10" spans="1:16" ht="21.95" customHeight="1" x14ac:dyDescent="0.2">
      <c r="A10" s="142"/>
      <c r="B10" s="231" t="s">
        <v>37</v>
      </c>
      <c r="C10" s="235" t="s">
        <v>37</v>
      </c>
      <c r="D10" s="234"/>
      <c r="E10" s="175"/>
      <c r="F10" s="223"/>
      <c r="G10" s="423"/>
      <c r="H10" s="423"/>
      <c r="I10" s="423"/>
      <c r="J10" s="423"/>
      <c r="K10" s="166"/>
      <c r="L10" s="172"/>
      <c r="M10" s="169"/>
      <c r="P10" s="84" t="s">
        <v>78</v>
      </c>
    </row>
    <row r="11" spans="1:16" ht="21.95" customHeight="1" x14ac:dyDescent="0.2">
      <c r="A11" s="142"/>
      <c r="B11" s="231" t="s">
        <v>37</v>
      </c>
      <c r="C11" s="235" t="s">
        <v>37</v>
      </c>
      <c r="D11" s="234"/>
      <c r="E11" s="175"/>
      <c r="F11" s="223"/>
      <c r="G11" s="423"/>
      <c r="H11" s="423"/>
      <c r="I11" s="423"/>
      <c r="J11" s="423"/>
      <c r="K11" s="166"/>
      <c r="L11" s="172"/>
      <c r="M11" s="169"/>
      <c r="P11" s="84" t="s">
        <v>76</v>
      </c>
    </row>
    <row r="12" spans="1:16" ht="21.95" customHeight="1" x14ac:dyDescent="0.2">
      <c r="A12" s="142"/>
      <c r="B12" s="231" t="s">
        <v>37</v>
      </c>
      <c r="C12" s="235"/>
      <c r="D12" s="234"/>
      <c r="E12" s="175"/>
      <c r="F12" s="223"/>
      <c r="G12" s="423"/>
      <c r="H12" s="423"/>
      <c r="I12" s="423"/>
      <c r="J12" s="423"/>
      <c r="K12" s="166"/>
      <c r="L12" s="172"/>
      <c r="M12" s="169"/>
      <c r="P12" s="84" t="s">
        <v>67</v>
      </c>
    </row>
    <row r="13" spans="1:16" ht="21.95" customHeight="1" x14ac:dyDescent="0.2">
      <c r="A13" s="142"/>
      <c r="B13" s="231" t="s">
        <v>37</v>
      </c>
      <c r="C13" s="235"/>
      <c r="D13" s="234"/>
      <c r="E13" s="175"/>
      <c r="F13" s="223"/>
      <c r="G13" s="423"/>
      <c r="H13" s="423"/>
      <c r="I13" s="423"/>
      <c r="J13" s="423"/>
      <c r="K13" s="166"/>
      <c r="L13" s="172"/>
      <c r="M13" s="169"/>
      <c r="P13" s="84" t="s">
        <v>101</v>
      </c>
    </row>
    <row r="14" spans="1:16" ht="21.95" customHeight="1" x14ac:dyDescent="0.2">
      <c r="A14" s="142"/>
      <c r="B14" s="231" t="s">
        <v>37</v>
      </c>
      <c r="C14" s="235"/>
      <c r="D14" s="234"/>
      <c r="E14" s="175"/>
      <c r="F14" s="223"/>
      <c r="G14" s="423"/>
      <c r="H14" s="423"/>
      <c r="I14" s="423"/>
      <c r="J14" s="423"/>
      <c r="K14" s="166"/>
      <c r="L14" s="172"/>
      <c r="M14" s="169"/>
      <c r="P14" s="84" t="s">
        <v>149</v>
      </c>
    </row>
    <row r="15" spans="1:16" ht="21.95" customHeight="1" x14ac:dyDescent="0.2">
      <c r="A15" s="142"/>
      <c r="B15" s="231" t="s">
        <v>37</v>
      </c>
      <c r="C15" s="235"/>
      <c r="D15" s="234"/>
      <c r="E15" s="175"/>
      <c r="F15" s="223"/>
      <c r="G15" s="423"/>
      <c r="H15" s="423"/>
      <c r="I15" s="423"/>
      <c r="J15" s="423"/>
      <c r="K15" s="166"/>
      <c r="L15" s="172"/>
      <c r="M15" s="169"/>
      <c r="P15" s="84" t="s">
        <v>154</v>
      </c>
    </row>
    <row r="16" spans="1:16" ht="21.95" customHeight="1" x14ac:dyDescent="0.2">
      <c r="A16" s="142"/>
      <c r="B16" s="231" t="s">
        <v>37</v>
      </c>
      <c r="C16" s="235"/>
      <c r="D16" s="234"/>
      <c r="E16" s="175"/>
      <c r="F16" s="223"/>
      <c r="G16" s="423"/>
      <c r="H16" s="423"/>
      <c r="I16" s="423"/>
      <c r="J16" s="423"/>
      <c r="K16" s="166"/>
      <c r="L16" s="172"/>
      <c r="M16" s="169"/>
      <c r="P16" s="84" t="s">
        <v>139</v>
      </c>
    </row>
    <row r="17" spans="1:16" ht="21.95" customHeight="1" x14ac:dyDescent="0.2">
      <c r="A17" s="142"/>
      <c r="B17" s="231" t="s">
        <v>37</v>
      </c>
      <c r="C17" s="235"/>
      <c r="D17" s="234"/>
      <c r="E17" s="175"/>
      <c r="F17" s="223"/>
      <c r="G17" s="423"/>
      <c r="H17" s="423"/>
      <c r="I17" s="423"/>
      <c r="J17" s="423"/>
      <c r="K17" s="166"/>
      <c r="L17" s="172"/>
      <c r="M17" s="169"/>
      <c r="P17" s="84" t="s">
        <v>77</v>
      </c>
    </row>
    <row r="18" spans="1:16" ht="21.95" customHeight="1" x14ac:dyDescent="0.2">
      <c r="A18" s="142"/>
      <c r="B18" s="231" t="s">
        <v>37</v>
      </c>
      <c r="C18" s="235"/>
      <c r="D18" s="234"/>
      <c r="E18" s="175"/>
      <c r="F18" s="224"/>
      <c r="G18" s="439"/>
      <c r="H18" s="440"/>
      <c r="I18" s="440"/>
      <c r="J18" s="441"/>
      <c r="K18" s="166"/>
      <c r="L18" s="172"/>
      <c r="M18" s="169"/>
      <c r="P18" s="84" t="s">
        <v>25</v>
      </c>
    </row>
    <row r="19" spans="1:16" ht="21.95" customHeight="1" x14ac:dyDescent="0.2">
      <c r="A19" s="142"/>
      <c r="B19" s="231" t="s">
        <v>37</v>
      </c>
      <c r="C19" s="235"/>
      <c r="D19" s="234"/>
      <c r="E19" s="175"/>
      <c r="F19" s="223"/>
      <c r="G19" s="423"/>
      <c r="H19" s="423"/>
      <c r="I19" s="423"/>
      <c r="J19" s="423"/>
      <c r="K19" s="166"/>
      <c r="L19" s="172"/>
      <c r="M19" s="169"/>
      <c r="P19" s="84" t="s">
        <v>102</v>
      </c>
    </row>
    <row r="20" spans="1:16" ht="21.95" customHeight="1" x14ac:dyDescent="0.2">
      <c r="A20" s="142"/>
      <c r="B20" s="231" t="s">
        <v>37</v>
      </c>
      <c r="C20" s="235"/>
      <c r="D20" s="234"/>
      <c r="E20" s="175"/>
      <c r="F20" s="223"/>
      <c r="G20" s="423"/>
      <c r="H20" s="423"/>
      <c r="I20" s="423"/>
      <c r="J20" s="423"/>
      <c r="K20" s="166"/>
      <c r="L20" s="172"/>
      <c r="M20" s="169"/>
      <c r="P20" s="84" t="s">
        <v>68</v>
      </c>
    </row>
    <row r="21" spans="1:16" ht="21.95" customHeight="1" x14ac:dyDescent="0.2">
      <c r="A21" s="142"/>
      <c r="B21" s="231" t="s">
        <v>37</v>
      </c>
      <c r="C21" s="235"/>
      <c r="D21" s="234"/>
      <c r="E21" s="175"/>
      <c r="F21" s="223"/>
      <c r="G21" s="423"/>
      <c r="H21" s="423"/>
      <c r="I21" s="423"/>
      <c r="J21" s="423"/>
      <c r="K21" s="166"/>
      <c r="L21" s="172"/>
      <c r="M21" s="169"/>
      <c r="P21" s="84" t="s">
        <v>69</v>
      </c>
    </row>
    <row r="22" spans="1:16" ht="21.95" customHeight="1" x14ac:dyDescent="0.2">
      <c r="A22" s="142"/>
      <c r="B22" s="231" t="s">
        <v>37</v>
      </c>
      <c r="C22" s="235"/>
      <c r="D22" s="234"/>
      <c r="E22" s="175"/>
      <c r="F22" s="223"/>
      <c r="G22" s="423"/>
      <c r="H22" s="423"/>
      <c r="I22" s="423"/>
      <c r="J22" s="423"/>
      <c r="K22" s="166"/>
      <c r="L22" s="172"/>
      <c r="M22" s="169"/>
      <c r="P22" s="84" t="s">
        <v>70</v>
      </c>
    </row>
    <row r="23" spans="1:16" ht="21.95" customHeight="1" x14ac:dyDescent="0.2">
      <c r="A23" s="142"/>
      <c r="B23" s="231" t="s">
        <v>37</v>
      </c>
      <c r="C23" s="235"/>
      <c r="D23" s="234"/>
      <c r="E23" s="175"/>
      <c r="F23" s="223"/>
      <c r="G23" s="423"/>
      <c r="H23" s="423"/>
      <c r="I23" s="423"/>
      <c r="J23" s="423"/>
      <c r="K23" s="166"/>
      <c r="L23" s="172"/>
      <c r="M23" s="169"/>
      <c r="P23" s="84" t="s">
        <v>71</v>
      </c>
    </row>
    <row r="24" spans="1:16" ht="21.95" customHeight="1" x14ac:dyDescent="0.2">
      <c r="A24" s="142"/>
      <c r="B24" s="231" t="s">
        <v>37</v>
      </c>
      <c r="C24" s="235"/>
      <c r="D24" s="234"/>
      <c r="E24" s="175"/>
      <c r="F24" s="223"/>
      <c r="G24" s="423"/>
      <c r="H24" s="423"/>
      <c r="I24" s="423"/>
      <c r="J24" s="423"/>
      <c r="K24" s="166"/>
      <c r="L24" s="172"/>
      <c r="M24" s="169"/>
      <c r="P24" s="84" t="s">
        <v>72</v>
      </c>
    </row>
    <row r="25" spans="1:16" ht="21.95" customHeight="1" x14ac:dyDescent="0.2">
      <c r="A25" s="142"/>
      <c r="B25" s="231" t="s">
        <v>37</v>
      </c>
      <c r="C25" s="235"/>
      <c r="D25" s="234"/>
      <c r="E25" s="175"/>
      <c r="F25" s="223"/>
      <c r="G25" s="423"/>
      <c r="H25" s="423"/>
      <c r="I25" s="423"/>
      <c r="J25" s="423"/>
      <c r="K25" s="166"/>
      <c r="L25" s="172"/>
      <c r="M25" s="169"/>
      <c r="P25" s="84" t="s">
        <v>37</v>
      </c>
    </row>
    <row r="26" spans="1:16" ht="21.95" customHeight="1" x14ac:dyDescent="0.2">
      <c r="A26" s="142"/>
      <c r="B26" s="231" t="s">
        <v>37</v>
      </c>
      <c r="C26" s="235"/>
      <c r="D26" s="234"/>
      <c r="E26" s="175"/>
      <c r="F26" s="223"/>
      <c r="G26" s="423"/>
      <c r="H26" s="423"/>
      <c r="I26" s="423"/>
      <c r="J26" s="423"/>
      <c r="K26" s="166"/>
      <c r="L26" s="172"/>
      <c r="M26" s="169"/>
    </row>
    <row r="27" spans="1:16" ht="21.95" customHeight="1" x14ac:dyDescent="0.2">
      <c r="A27" s="142"/>
      <c r="B27" s="231" t="s">
        <v>37</v>
      </c>
      <c r="C27" s="235"/>
      <c r="D27" s="234"/>
      <c r="E27" s="175"/>
      <c r="F27" s="223"/>
      <c r="G27" s="423"/>
      <c r="H27" s="423"/>
      <c r="I27" s="423"/>
      <c r="J27" s="423"/>
      <c r="K27" s="166"/>
      <c r="L27" s="172"/>
      <c r="M27" s="169"/>
    </row>
    <row r="28" spans="1:16" ht="21.95" customHeight="1" x14ac:dyDescent="0.2">
      <c r="A28" s="142"/>
      <c r="B28" s="231" t="s">
        <v>37</v>
      </c>
      <c r="C28" s="235"/>
      <c r="D28" s="234"/>
      <c r="E28" s="175"/>
      <c r="F28" s="223"/>
      <c r="G28" s="423"/>
      <c r="H28" s="423"/>
      <c r="I28" s="423"/>
      <c r="J28" s="423"/>
      <c r="K28" s="166"/>
      <c r="L28" s="172"/>
      <c r="M28" s="169"/>
      <c r="P28" s="84" t="s">
        <v>109</v>
      </c>
    </row>
    <row r="29" spans="1:16" ht="21.95" customHeight="1" x14ac:dyDescent="0.2">
      <c r="A29" s="142"/>
      <c r="B29" s="231" t="s">
        <v>37</v>
      </c>
      <c r="C29" s="235"/>
      <c r="D29" s="234"/>
      <c r="E29" s="175"/>
      <c r="F29" s="223"/>
      <c r="G29" s="423"/>
      <c r="H29" s="423"/>
      <c r="I29" s="423"/>
      <c r="J29" s="423"/>
      <c r="K29" s="166"/>
      <c r="L29" s="172"/>
      <c r="M29" s="169"/>
      <c r="P29" s="227">
        <f>'aktivita 1'!A13</f>
        <v>0</v>
      </c>
    </row>
    <row r="30" spans="1:16" ht="21.95" customHeight="1" x14ac:dyDescent="0.2">
      <c r="A30" s="142"/>
      <c r="B30" s="231" t="s">
        <v>37</v>
      </c>
      <c r="C30" s="235"/>
      <c r="D30" s="234"/>
      <c r="E30" s="175"/>
      <c r="F30" s="223"/>
      <c r="G30" s="423"/>
      <c r="H30" s="423"/>
      <c r="I30" s="423"/>
      <c r="J30" s="423"/>
      <c r="K30" s="166"/>
      <c r="L30" s="172"/>
      <c r="M30" s="169"/>
      <c r="P30" s="227">
        <f>'aktivita 2'!A13</f>
        <v>0</v>
      </c>
    </row>
    <row r="31" spans="1:16" ht="21.95" customHeight="1" x14ac:dyDescent="0.2">
      <c r="A31" s="142"/>
      <c r="B31" s="231" t="s">
        <v>37</v>
      </c>
      <c r="C31" s="235"/>
      <c r="D31" s="234"/>
      <c r="E31" s="175"/>
      <c r="F31" s="223"/>
      <c r="G31" s="423"/>
      <c r="H31" s="423"/>
      <c r="I31" s="423"/>
      <c r="J31" s="423"/>
      <c r="K31" s="166"/>
      <c r="L31" s="172"/>
      <c r="M31" s="169"/>
      <c r="P31" s="227">
        <f>'aktivita 3'!A13</f>
        <v>0</v>
      </c>
    </row>
    <row r="32" spans="1:16" ht="21.95" customHeight="1" thickBot="1" x14ac:dyDescent="0.25">
      <c r="A32" s="143"/>
      <c r="B32" s="232" t="s">
        <v>37</v>
      </c>
      <c r="C32" s="236"/>
      <c r="D32" s="132"/>
      <c r="E32" s="176"/>
      <c r="F32" s="225"/>
      <c r="G32" s="444"/>
      <c r="H32" s="444"/>
      <c r="I32" s="444"/>
      <c r="J32" s="444"/>
      <c r="K32" s="167"/>
      <c r="L32" s="173"/>
      <c r="M32" s="170"/>
      <c r="P32" s="188" t="s">
        <v>151</v>
      </c>
    </row>
    <row r="33" spans="1:13" ht="13.5" thickBot="1" x14ac:dyDescent="0.25">
      <c r="B33" s="1"/>
      <c r="K33" s="317">
        <f>SUM(K7:K32)</f>
        <v>0</v>
      </c>
      <c r="L33" s="316">
        <f>SUM(L7:L32)</f>
        <v>0</v>
      </c>
    </row>
    <row r="34" spans="1:13" x14ac:dyDescent="0.2"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1:13" x14ac:dyDescent="0.2">
      <c r="A35" s="145" t="s">
        <v>11</v>
      </c>
      <c r="B35" s="320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</row>
    <row r="36" spans="1:13" x14ac:dyDescent="0.2">
      <c r="A36" s="145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</row>
    <row r="37" spans="1:13" x14ac:dyDescent="0.2">
      <c r="A37" s="145" t="s">
        <v>87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</row>
    <row r="38" spans="1:13" x14ac:dyDescent="0.2"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</row>
    <row r="39" spans="1:13" x14ac:dyDescent="0.2"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</row>
    <row r="40" spans="1:13" x14ac:dyDescent="0.2"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</row>
  </sheetData>
  <sheetProtection algorithmName="SHA-512" hashValue="/Mnc3tBxkb88W/oFAon6qe0NbHdjbXaxUa1iPSrcu5xCEY2ZLGSAx3UTlfDPyxMZsskjr1DSEowLqMHQe+n44w==" saltValue="LXY2jv1hiib2V2vg1Wkt+A==" spinCount="100000" sheet="1" objects="1" scenarios="1" formatCells="0" formatColumns="0" formatRows="0" autoFilter="0"/>
  <autoFilter ref="A5:M33">
    <filterColumn colId="6" showButton="0"/>
    <filterColumn colId="7" showButton="0"/>
    <filterColumn colId="8" showButton="0"/>
  </autoFilter>
  <mergeCells count="38">
    <mergeCell ref="G32:J32"/>
    <mergeCell ref="G26:J26"/>
    <mergeCell ref="G28:J28"/>
    <mergeCell ref="G29:J29"/>
    <mergeCell ref="G30:J30"/>
    <mergeCell ref="G31:J31"/>
    <mergeCell ref="G27:J27"/>
    <mergeCell ref="G25:J25"/>
    <mergeCell ref="A5:A6"/>
    <mergeCell ref="G21:J21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0:J20"/>
    <mergeCell ref="G18:J18"/>
    <mergeCell ref="F5:F6"/>
    <mergeCell ref="B37:M40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2:J22"/>
    <mergeCell ref="G23:J23"/>
    <mergeCell ref="G24:J24"/>
  </mergeCells>
  <dataValidations count="3">
    <dataValidation type="list" allowBlank="1" showInputMessage="1" showErrorMessage="1" sqref="C7:C32">
      <formula1>$P$20:$P$25</formula1>
    </dataValidation>
    <dataValidation type="list" allowBlank="1" showInputMessage="1" showErrorMessage="1" sqref="B7:B32">
      <formula1>$P$5:$P$19</formula1>
    </dataValidation>
    <dataValidation type="list" allowBlank="1" showInputMessage="1" showErrorMessage="1" sqref="A7:A32">
      <formula1>$P$29:$P$31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L8" sqref="L8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40" t="s">
        <v>137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'aktivita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6" t="str">
        <f>'aktivita 1'!A9:F9</f>
        <v>Číslo smlouvy poskytovatele:      19/SML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6" t="s">
        <v>131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83">
        <f>'aktivita 1'!C11</f>
        <v>0.9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275" t="s">
        <v>127</v>
      </c>
      <c r="B12" s="276" t="s">
        <v>128</v>
      </c>
      <c r="C12" s="276" t="s">
        <v>129</v>
      </c>
      <c r="D12" s="276" t="s">
        <v>32</v>
      </c>
      <c r="E12" s="276" t="s">
        <v>130</v>
      </c>
      <c r="F12" s="277" t="s">
        <v>30</v>
      </c>
      <c r="G12" s="58"/>
      <c r="H12" s="58"/>
      <c r="I12" s="58"/>
    </row>
    <row r="13" spans="1:10" s="3" customFormat="1" ht="39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132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133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135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134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M22" sqref="M22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37"/>
      <c r="B1" s="337"/>
      <c r="C1" s="337"/>
      <c r="D1" s="337"/>
      <c r="E1" s="337"/>
      <c r="F1" s="337"/>
    </row>
    <row r="2" spans="1:10" ht="20.25" customHeight="1" x14ac:dyDescent="0.3">
      <c r="A2" s="338" t="s">
        <v>14</v>
      </c>
      <c r="B2" s="338"/>
      <c r="C2" s="338"/>
      <c r="D2" s="338"/>
      <c r="E2" s="338"/>
      <c r="F2" s="338"/>
    </row>
    <row r="3" spans="1:10" ht="20.25" customHeight="1" x14ac:dyDescent="0.3">
      <c r="A3" s="338" t="s">
        <v>8</v>
      </c>
      <c r="B3" s="338"/>
      <c r="C3" s="338"/>
      <c r="D3" s="338"/>
      <c r="E3" s="338"/>
      <c r="F3" s="338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40" t="s">
        <v>137</v>
      </c>
      <c r="B5" s="340"/>
      <c r="C5" s="340"/>
      <c r="D5" s="340"/>
      <c r="E5" s="340"/>
      <c r="F5" s="340"/>
    </row>
    <row r="6" spans="1:10" ht="20.25" customHeight="1" x14ac:dyDescent="0.2">
      <c r="A6" s="340"/>
      <c r="B6" s="340"/>
      <c r="C6" s="340"/>
      <c r="D6" s="340"/>
      <c r="E6" s="340"/>
      <c r="F6" s="340"/>
    </row>
    <row r="7" spans="1:10" ht="20.25" customHeight="1" thickBot="1" x14ac:dyDescent="0.25">
      <c r="A7" s="339"/>
      <c r="B7" s="339"/>
      <c r="C7" s="339"/>
      <c r="D7" s="339"/>
      <c r="E7" s="339"/>
      <c r="F7" s="339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'aktivita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6" t="str">
        <f>'aktivita 1'!A9:F9</f>
        <v>Číslo smlouvy poskytovatele:      19/SML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6" t="s">
        <v>131</v>
      </c>
      <c r="B10" s="327"/>
      <c r="C10" s="327"/>
      <c r="D10" s="327"/>
      <c r="E10" s="327"/>
      <c r="F10" s="328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83">
        <f>'aktivita 1'!C11</f>
        <v>0.9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275" t="s">
        <v>127</v>
      </c>
      <c r="B12" s="276" t="s">
        <v>128</v>
      </c>
      <c r="C12" s="276" t="s">
        <v>129</v>
      </c>
      <c r="D12" s="276" t="s">
        <v>32</v>
      </c>
      <c r="E12" s="276" t="s">
        <v>130</v>
      </c>
      <c r="F12" s="277" t="s">
        <v>30</v>
      </c>
      <c r="G12" s="58"/>
      <c r="H12" s="58"/>
      <c r="I12" s="58"/>
    </row>
    <row r="13" spans="1:10" s="3" customFormat="1" ht="39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22" t="s">
        <v>132</v>
      </c>
      <c r="B15" s="322"/>
      <c r="C15" s="322"/>
      <c r="D15" s="322"/>
      <c r="E15" s="322"/>
      <c r="F15" s="32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21"/>
      <c r="B16" s="321"/>
      <c r="C16" s="321"/>
      <c r="D16" s="321"/>
      <c r="E16" s="321"/>
      <c r="F16" s="321"/>
      <c r="G16" s="55"/>
      <c r="H16" s="67">
        <f>H14+H15</f>
        <v>0</v>
      </c>
      <c r="I16" s="55"/>
    </row>
    <row r="17" spans="1:6" s="3" customFormat="1" ht="15" customHeight="1" x14ac:dyDescent="0.2">
      <c r="A17" s="322" t="s">
        <v>133</v>
      </c>
      <c r="B17" s="322"/>
      <c r="C17" s="322"/>
      <c r="D17" s="322"/>
      <c r="E17" s="322"/>
      <c r="F17" s="322"/>
    </row>
    <row r="18" spans="1:6" s="3" customFormat="1" ht="141.75" customHeight="1" x14ac:dyDescent="0.2">
      <c r="A18" s="321"/>
      <c r="B18" s="321"/>
      <c r="C18" s="321"/>
      <c r="D18" s="321"/>
      <c r="E18" s="321"/>
      <c r="F18" s="321"/>
    </row>
    <row r="19" spans="1:6" s="3" customFormat="1" ht="18" customHeight="1" x14ac:dyDescent="0.2">
      <c r="A19" s="322" t="s">
        <v>135</v>
      </c>
      <c r="B19" s="322"/>
      <c r="C19" s="322"/>
      <c r="D19" s="322"/>
      <c r="E19" s="322"/>
      <c r="F19" s="322"/>
    </row>
    <row r="20" spans="1:6" s="3" customFormat="1" ht="129" customHeight="1" x14ac:dyDescent="0.2">
      <c r="A20" s="321"/>
      <c r="B20" s="321"/>
      <c r="C20" s="321"/>
      <c r="D20" s="321"/>
      <c r="E20" s="321"/>
      <c r="F20" s="321"/>
    </row>
    <row r="21" spans="1:6" s="3" customFormat="1" ht="15" customHeight="1" x14ac:dyDescent="0.2">
      <c r="A21" s="322" t="s">
        <v>134</v>
      </c>
      <c r="B21" s="322"/>
      <c r="C21" s="322"/>
      <c r="D21" s="322"/>
      <c r="E21" s="322"/>
      <c r="F21" s="322"/>
    </row>
    <row r="22" spans="1:6" s="3" customFormat="1" ht="162" customHeight="1" x14ac:dyDescent="0.2">
      <c r="A22" s="321"/>
      <c r="B22" s="321"/>
      <c r="C22" s="321"/>
      <c r="D22" s="321"/>
      <c r="E22" s="321"/>
      <c r="F22" s="321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56"/>
  <sheetViews>
    <sheetView showGridLines="0" view="pageBreakPreview" topLeftCell="A13" zoomScaleNormal="100" zoomScaleSheetLayoutView="100" workbookViewId="0">
      <selection activeCell="H21" sqref="H21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351" t="s">
        <v>145</v>
      </c>
      <c r="B1" s="351"/>
      <c r="C1" s="351"/>
      <c r="D1" s="351"/>
      <c r="E1" s="351"/>
      <c r="F1" s="351"/>
      <c r="G1" s="351"/>
      <c r="H1" s="351"/>
      <c r="I1" s="229"/>
      <c r="K1" s="260"/>
    </row>
    <row r="2" spans="1:16" s="3" customFormat="1" ht="15" customHeight="1" x14ac:dyDescent="0.2">
      <c r="A2" s="229"/>
      <c r="B2" s="353">
        <f>'aktivita 1'!A13</f>
        <v>0</v>
      </c>
      <c r="C2" s="353"/>
      <c r="D2" s="237"/>
      <c r="E2" s="353">
        <f>'aktivita 2'!A13</f>
        <v>0</v>
      </c>
      <c r="F2" s="353"/>
      <c r="G2" s="237"/>
      <c r="H2" s="353">
        <f>'aktivita 3'!A13</f>
        <v>0</v>
      </c>
      <c r="I2" s="353"/>
      <c r="J2" s="78"/>
      <c r="K2" s="352"/>
      <c r="L2" s="352"/>
      <c r="M2" s="352"/>
      <c r="N2" s="352"/>
      <c r="O2" s="352"/>
      <c r="P2" s="352"/>
    </row>
    <row r="3" spans="1:16" s="3" customFormat="1" ht="15" customHeight="1" x14ac:dyDescent="0.2">
      <c r="A3" s="229"/>
      <c r="B3" s="354"/>
      <c r="C3" s="354"/>
      <c r="D3" s="238"/>
      <c r="E3" s="354"/>
      <c r="F3" s="354"/>
      <c r="G3" s="238"/>
      <c r="H3" s="354"/>
      <c r="I3" s="354"/>
      <c r="K3" s="352"/>
      <c r="L3" s="352"/>
      <c r="M3" s="352"/>
      <c r="N3" s="352"/>
      <c r="O3" s="352"/>
      <c r="P3" s="352"/>
    </row>
    <row r="4" spans="1:16" s="3" customFormat="1" ht="18.75" customHeight="1" x14ac:dyDescent="0.2">
      <c r="A4" s="278" t="s">
        <v>18</v>
      </c>
      <c r="B4" s="279" t="s">
        <v>122</v>
      </c>
      <c r="C4" s="280" t="s">
        <v>121</v>
      </c>
      <c r="D4" s="280"/>
      <c r="E4" s="280" t="s">
        <v>122</v>
      </c>
      <c r="F4" s="280" t="s">
        <v>121</v>
      </c>
      <c r="G4" s="280"/>
      <c r="H4" s="280" t="s">
        <v>123</v>
      </c>
      <c r="I4" s="280" t="s">
        <v>121</v>
      </c>
      <c r="J4" s="280"/>
      <c r="K4" s="352"/>
      <c r="L4" s="352"/>
      <c r="M4" s="352"/>
      <c r="N4" s="352"/>
      <c r="O4" s="352"/>
      <c r="P4" s="352"/>
    </row>
    <row r="5" spans="1:16" s="3" customFormat="1" ht="20.100000000000001" customHeight="1" x14ac:dyDescent="0.2">
      <c r="A5" s="153" t="s">
        <v>10</v>
      </c>
      <c r="B5" s="239">
        <f>'aktivita 1'!D13</f>
        <v>0</v>
      </c>
      <c r="C5" s="284">
        <f>B5</f>
        <v>0</v>
      </c>
      <c r="D5" s="284"/>
      <c r="E5" s="49">
        <f>'aktivita 2'!D13</f>
        <v>0</v>
      </c>
      <c r="F5" s="289">
        <f>E5</f>
        <v>0</v>
      </c>
      <c r="G5" s="289"/>
      <c r="H5" s="49">
        <f>'aktivita 3'!D13</f>
        <v>0</v>
      </c>
      <c r="I5" s="289">
        <f>H5</f>
        <v>0</v>
      </c>
      <c r="J5" s="289"/>
      <c r="K5" s="184"/>
      <c r="L5" s="184" t="s">
        <v>105</v>
      </c>
    </row>
    <row r="6" spans="1:16" s="3" customFormat="1" ht="20.100000000000001" customHeight="1" x14ac:dyDescent="0.2">
      <c r="A6" s="281" t="str">
        <f>souhrn!A6</f>
        <v>-</v>
      </c>
      <c r="B6" s="240">
        <v>0</v>
      </c>
      <c r="C6" s="285">
        <f>souhrn!C6</f>
        <v>0</v>
      </c>
      <c r="D6" s="285"/>
      <c r="E6" s="190">
        <v>0</v>
      </c>
      <c r="F6" s="285">
        <f>souhrn!E6</f>
        <v>0</v>
      </c>
      <c r="G6" s="285"/>
      <c r="H6" s="190">
        <v>0</v>
      </c>
      <c r="I6" s="285">
        <f>souhrn!G6</f>
        <v>0</v>
      </c>
      <c r="J6" s="285"/>
      <c r="K6" s="148"/>
      <c r="L6" s="148" t="s">
        <v>89</v>
      </c>
      <c r="P6" s="259" t="s">
        <v>125</v>
      </c>
    </row>
    <row r="7" spans="1:16" s="3" customFormat="1" ht="20.100000000000001" customHeight="1" x14ac:dyDescent="0.2">
      <c r="A7" s="281" t="str">
        <f>souhrn!A7</f>
        <v>-</v>
      </c>
      <c r="B7" s="240">
        <v>0</v>
      </c>
      <c r="C7" s="285">
        <f>souhrn!C7</f>
        <v>0</v>
      </c>
      <c r="D7" s="285"/>
      <c r="E7" s="190">
        <v>0</v>
      </c>
      <c r="F7" s="285">
        <f>souhrn!E7</f>
        <v>0</v>
      </c>
      <c r="G7" s="285"/>
      <c r="H7" s="190">
        <v>0</v>
      </c>
      <c r="I7" s="285">
        <f>souhrn!G7</f>
        <v>0</v>
      </c>
      <c r="J7" s="285"/>
      <c r="K7" s="148"/>
      <c r="L7" s="148" t="s">
        <v>90</v>
      </c>
      <c r="P7" s="259" t="s">
        <v>126</v>
      </c>
    </row>
    <row r="8" spans="1:16" s="3" customFormat="1" ht="20.100000000000001" customHeight="1" x14ac:dyDescent="0.2">
      <c r="A8" s="281" t="str">
        <f>souhrn!A8</f>
        <v>-</v>
      </c>
      <c r="B8" s="240">
        <v>0</v>
      </c>
      <c r="C8" s="285">
        <f>souhrn!C8</f>
        <v>0</v>
      </c>
      <c r="D8" s="285"/>
      <c r="E8" s="190">
        <v>0</v>
      </c>
      <c r="F8" s="285">
        <f>souhrn!E8</f>
        <v>0</v>
      </c>
      <c r="G8" s="285"/>
      <c r="H8" s="190">
        <v>0</v>
      </c>
      <c r="I8" s="285">
        <f>souhrn!G8</f>
        <v>0</v>
      </c>
      <c r="J8" s="285"/>
      <c r="K8" s="148"/>
      <c r="L8" s="148" t="s">
        <v>99</v>
      </c>
    </row>
    <row r="9" spans="1:16" s="3" customFormat="1" ht="20.100000000000001" customHeight="1" x14ac:dyDescent="0.2">
      <c r="A9" s="281" t="str">
        <f>souhrn!A9</f>
        <v>-</v>
      </c>
      <c r="B9" s="240">
        <v>0</v>
      </c>
      <c r="C9" s="285">
        <f>souhrn!C9</f>
        <v>0</v>
      </c>
      <c r="D9" s="285"/>
      <c r="E9" s="190">
        <v>0</v>
      </c>
      <c r="F9" s="285">
        <f>souhrn!E9</f>
        <v>0</v>
      </c>
      <c r="G9" s="285"/>
      <c r="H9" s="190">
        <v>0</v>
      </c>
      <c r="I9" s="285">
        <f>souhrn!G9</f>
        <v>0</v>
      </c>
      <c r="J9" s="285"/>
      <c r="K9" s="148"/>
      <c r="L9" s="148" t="s">
        <v>91</v>
      </c>
    </row>
    <row r="10" spans="1:16" s="3" customFormat="1" ht="20.100000000000001" customHeight="1" x14ac:dyDescent="0.2">
      <c r="A10" s="281" t="str">
        <f>souhrn!A10</f>
        <v>-</v>
      </c>
      <c r="B10" s="240">
        <v>0</v>
      </c>
      <c r="C10" s="285">
        <f>souhrn!C10</f>
        <v>0</v>
      </c>
      <c r="D10" s="285"/>
      <c r="E10" s="190">
        <v>0</v>
      </c>
      <c r="F10" s="285">
        <f>souhrn!E10</f>
        <v>0</v>
      </c>
      <c r="G10" s="285"/>
      <c r="H10" s="190">
        <v>0</v>
      </c>
      <c r="I10" s="285">
        <f>souhrn!G10</f>
        <v>0</v>
      </c>
      <c r="J10" s="285"/>
      <c r="K10" s="148"/>
      <c r="L10" s="148" t="s">
        <v>92</v>
      </c>
    </row>
    <row r="11" spans="1:16" s="3" customFormat="1" ht="20.100000000000001" customHeight="1" x14ac:dyDescent="0.2">
      <c r="A11" s="282" t="str">
        <f>souhrn!A11</f>
        <v>-</v>
      </c>
      <c r="B11" s="241">
        <v>0</v>
      </c>
      <c r="C11" s="286">
        <f>souhrn!C11</f>
        <v>0</v>
      </c>
      <c r="D11" s="286"/>
      <c r="E11" s="191">
        <v>0</v>
      </c>
      <c r="F11" s="286">
        <f>souhrn!E11</f>
        <v>0</v>
      </c>
      <c r="G11" s="286"/>
      <c r="H11" s="191">
        <v>0</v>
      </c>
      <c r="I11" s="286">
        <f>souhrn!G11</f>
        <v>0</v>
      </c>
      <c r="J11" s="286"/>
      <c r="K11" s="148"/>
      <c r="L11" s="148" t="s">
        <v>93</v>
      </c>
    </row>
    <row r="12" spans="1:16" s="3" customFormat="1" ht="18.75" customHeight="1" x14ac:dyDescent="0.2">
      <c r="A12" s="283" t="s">
        <v>1</v>
      </c>
      <c r="B12" s="242">
        <f t="shared" ref="B12:I12" si="0">SUM(B5:B11)</f>
        <v>0</v>
      </c>
      <c r="C12" s="287">
        <f t="shared" si="0"/>
        <v>0</v>
      </c>
      <c r="D12" s="288"/>
      <c r="E12" s="17">
        <f t="shared" si="0"/>
        <v>0</v>
      </c>
      <c r="F12" s="290">
        <f t="shared" si="0"/>
        <v>0</v>
      </c>
      <c r="G12" s="290"/>
      <c r="H12" s="15">
        <f t="shared" si="0"/>
        <v>0</v>
      </c>
      <c r="I12" s="288">
        <f t="shared" si="0"/>
        <v>0</v>
      </c>
      <c r="J12" s="290"/>
      <c r="K12" s="148"/>
      <c r="L12" s="148" t="s">
        <v>94</v>
      </c>
    </row>
    <row r="13" spans="1:16" s="3" customFormat="1" ht="28.5" customHeight="1" x14ac:dyDescent="0.2">
      <c r="A13" s="151" t="s">
        <v>97</v>
      </c>
      <c r="B13" s="255"/>
      <c r="C13" s="255"/>
      <c r="D13" s="255"/>
      <c r="E13" s="255"/>
      <c r="F13" s="255"/>
      <c r="G13" s="255"/>
      <c r="H13" s="255"/>
      <c r="I13" s="258"/>
      <c r="K13" s="148"/>
      <c r="L13" s="148" t="s">
        <v>95</v>
      </c>
    </row>
    <row r="14" spans="1:16" ht="15" customHeight="1" x14ac:dyDescent="0.25">
      <c r="A14" s="358" t="s">
        <v>146</v>
      </c>
      <c r="B14" s="358"/>
      <c r="C14" s="358"/>
      <c r="D14" s="358"/>
      <c r="E14" s="358"/>
      <c r="F14" s="358"/>
      <c r="G14" s="358"/>
      <c r="H14" s="358"/>
      <c r="I14" s="228"/>
      <c r="K14" s="150"/>
      <c r="L14" s="150" t="s">
        <v>96</v>
      </c>
    </row>
    <row r="15" spans="1:16" ht="15" customHeight="1" x14ac:dyDescent="0.25">
      <c r="A15" s="228"/>
      <c r="B15" s="353">
        <f>'aktivita 1'!A13</f>
        <v>0</v>
      </c>
      <c r="C15" s="353"/>
      <c r="D15" s="237"/>
      <c r="E15" s="353">
        <f>'aktivita 2'!A13</f>
        <v>0</v>
      </c>
      <c r="F15" s="353"/>
      <c r="G15" s="237"/>
      <c r="H15" s="353">
        <f>'aktivita 3'!A13</f>
        <v>0</v>
      </c>
      <c r="I15" s="353"/>
      <c r="K15" s="150"/>
      <c r="L15" s="150" t="s">
        <v>98</v>
      </c>
    </row>
    <row r="16" spans="1:16" ht="15.75" customHeight="1" thickBot="1" x14ac:dyDescent="0.25">
      <c r="A16" s="20"/>
      <c r="B16" s="353"/>
      <c r="C16" s="353"/>
      <c r="D16" s="237"/>
      <c r="E16" s="353"/>
      <c r="F16" s="353"/>
      <c r="G16" s="237"/>
      <c r="H16" s="353"/>
      <c r="I16" s="353"/>
      <c r="K16" s="149"/>
      <c r="L16" s="149" t="s">
        <v>37</v>
      </c>
    </row>
    <row r="17" spans="1:10" ht="18.75" customHeight="1" thickBot="1" x14ac:dyDescent="0.25">
      <c r="A17" s="355"/>
      <c r="B17" s="356"/>
      <c r="C17" s="356"/>
      <c r="D17" s="356"/>
      <c r="E17" s="356"/>
      <c r="F17" s="356"/>
      <c r="G17" s="356"/>
      <c r="H17" s="356"/>
      <c r="I17" s="356"/>
      <c r="J17" s="357"/>
    </row>
    <row r="18" spans="1:10" ht="38.25" customHeight="1" thickBot="1" x14ac:dyDescent="0.25">
      <c r="A18" s="44" t="s">
        <v>9</v>
      </c>
      <c r="B18" s="248" t="s">
        <v>162</v>
      </c>
      <c r="C18" s="248" t="s">
        <v>124</v>
      </c>
      <c r="D18" s="248"/>
      <c r="E18" s="248" t="s">
        <v>162</v>
      </c>
      <c r="F18" s="248" t="s">
        <v>124</v>
      </c>
      <c r="G18" s="248"/>
      <c r="H18" s="248" t="s">
        <v>162</v>
      </c>
      <c r="I18" s="248" t="s">
        <v>124</v>
      </c>
      <c r="J18" s="248"/>
    </row>
    <row r="19" spans="1:10" s="3" customFormat="1" ht="18.75" customHeight="1" thickBot="1" x14ac:dyDescent="0.25">
      <c r="A19" s="292" t="s">
        <v>19</v>
      </c>
      <c r="B19" s="293">
        <f>B20+B26+B27+B28+B36</f>
        <v>0</v>
      </c>
      <c r="C19" s="293">
        <f>C20+C26+C27+C28+C36</f>
        <v>0</v>
      </c>
      <c r="D19" s="293"/>
      <c r="E19" s="293">
        <f>E20+E26+E27+E28+E36</f>
        <v>0</v>
      </c>
      <c r="F19" s="293">
        <f>F20+F26+F27+F28+F36</f>
        <v>0</v>
      </c>
      <c r="G19" s="293"/>
      <c r="H19" s="293">
        <f>H20+H26+H27+H28+H36</f>
        <v>0</v>
      </c>
      <c r="I19" s="293">
        <f>I20+I26+I27+I28+I36</f>
        <v>0</v>
      </c>
      <c r="J19" s="293"/>
    </row>
    <row r="20" spans="1:10" s="3" customFormat="1" ht="38.25" customHeight="1" thickBot="1" x14ac:dyDescent="0.25">
      <c r="A20" s="294" t="s">
        <v>22</v>
      </c>
      <c r="B20" s="291">
        <f>SUM(B21:B25)</f>
        <v>0</v>
      </c>
      <c r="C20" s="291">
        <f>SUM(C21:C25)</f>
        <v>0</v>
      </c>
      <c r="D20" s="291"/>
      <c r="E20" s="291">
        <f>SUM(E21:E25)</f>
        <v>0</v>
      </c>
      <c r="F20" s="291">
        <f>SUM(F21:F25)</f>
        <v>0</v>
      </c>
      <c r="G20" s="295"/>
      <c r="H20" s="295">
        <f>SUM(H21:H25)</f>
        <v>0</v>
      </c>
      <c r="I20" s="295">
        <f>SUM(I21:I25)</f>
        <v>0</v>
      </c>
      <c r="J20" s="295"/>
    </row>
    <row r="21" spans="1:10" s="3" customFormat="1" ht="30" customHeight="1" x14ac:dyDescent="0.2">
      <c r="A21" s="146" t="s">
        <v>41</v>
      </c>
      <c r="B21" s="249"/>
      <c r="C21" s="296">
        <f>souhrn!C21</f>
        <v>0</v>
      </c>
      <c r="D21" s="297" t="str">
        <f>IF(C21&gt;B21,CHAR(81),IF(C21&lt;B21,CHAR(82),CHAR(82)))</f>
        <v>R</v>
      </c>
      <c r="E21" s="249"/>
      <c r="F21" s="303">
        <f>souhrn!E21</f>
        <v>0</v>
      </c>
      <c r="G21" s="297" t="str">
        <f>IF(F21&gt;E21,CHAR(81),IF(F21&lt;E21,CHAR(82),CHAR(82)))</f>
        <v>R</v>
      </c>
      <c r="H21" s="243"/>
      <c r="I21" s="296">
        <f>souhrn!G21</f>
        <v>0</v>
      </c>
      <c r="J21" s="297" t="str">
        <f>IF(I21&gt;H21,CHAR(81),IF(I21&lt;H21,CHAR(82),CHAR(82)))</f>
        <v>R</v>
      </c>
    </row>
    <row r="22" spans="1:10" s="3" customFormat="1" ht="30" customHeight="1" x14ac:dyDescent="0.2">
      <c r="A22" s="147" t="s">
        <v>20</v>
      </c>
      <c r="B22" s="251"/>
      <c r="C22" s="296">
        <f>souhrn!C22</f>
        <v>0</v>
      </c>
      <c r="D22" s="297" t="str">
        <f t="shared" ref="D22:D39" si="1">IF(C22&gt;B22,CHAR(81),IF(C22&lt;B22,CHAR(82),CHAR(82)))</f>
        <v>R</v>
      </c>
      <c r="E22" s="250"/>
      <c r="F22" s="303">
        <f>souhrn!E22</f>
        <v>0</v>
      </c>
      <c r="G22" s="297" t="str">
        <f t="shared" ref="G22:G39" si="2">IF(F22&gt;E22,CHAR(81),IF(F22&lt;E22,CHAR(82),CHAR(82)))</f>
        <v>R</v>
      </c>
      <c r="H22" s="244"/>
      <c r="I22" s="296">
        <f>souhrn!G22</f>
        <v>0</v>
      </c>
      <c r="J22" s="297" t="str">
        <f t="shared" ref="J22:J39" si="3">IF(I22&gt;H22,CHAR(81),IF(I22&lt;H22,CHAR(82),CHAR(82)))</f>
        <v>R</v>
      </c>
    </row>
    <row r="23" spans="1:10" s="3" customFormat="1" ht="30" customHeight="1" x14ac:dyDescent="0.2">
      <c r="A23" s="147" t="s">
        <v>88</v>
      </c>
      <c r="B23" s="251"/>
      <c r="C23" s="296">
        <f>souhrn!C23</f>
        <v>0</v>
      </c>
      <c r="D23" s="297" t="str">
        <f t="shared" si="1"/>
        <v>R</v>
      </c>
      <c r="E23" s="250"/>
      <c r="F23" s="303">
        <f>souhrn!E23</f>
        <v>0</v>
      </c>
      <c r="G23" s="297" t="str">
        <f t="shared" si="2"/>
        <v>R</v>
      </c>
      <c r="H23" s="244"/>
      <c r="I23" s="296">
        <f>souhrn!G23</f>
        <v>0</v>
      </c>
      <c r="J23" s="297" t="str">
        <f t="shared" si="3"/>
        <v>R</v>
      </c>
    </row>
    <row r="24" spans="1:10" s="3" customFormat="1" ht="30" customHeight="1" x14ac:dyDescent="0.2">
      <c r="A24" s="72" t="s">
        <v>21</v>
      </c>
      <c r="B24" s="250"/>
      <c r="C24" s="296">
        <f>souhrn!C24</f>
        <v>0</v>
      </c>
      <c r="D24" s="297" t="str">
        <f t="shared" si="1"/>
        <v>R</v>
      </c>
      <c r="E24" s="250"/>
      <c r="F24" s="303">
        <f>souhrn!E24</f>
        <v>0</v>
      </c>
      <c r="G24" s="297" t="str">
        <f t="shared" si="2"/>
        <v>R</v>
      </c>
      <c r="H24" s="244"/>
      <c r="I24" s="296">
        <f>souhrn!G24</f>
        <v>0</v>
      </c>
      <c r="J24" s="297" t="str">
        <f t="shared" si="3"/>
        <v>R</v>
      </c>
    </row>
    <row r="25" spans="1:10" s="3" customFormat="1" ht="30" customHeight="1" thickBot="1" x14ac:dyDescent="0.25">
      <c r="A25" s="144" t="s">
        <v>42</v>
      </c>
      <c r="B25" s="252"/>
      <c r="C25" s="298">
        <f>souhrn!C25</f>
        <v>0</v>
      </c>
      <c r="D25" s="299" t="str">
        <f t="shared" si="1"/>
        <v>R</v>
      </c>
      <c r="E25" s="252"/>
      <c r="F25" s="304">
        <f>souhrn!E25</f>
        <v>0</v>
      </c>
      <c r="G25" s="299" t="str">
        <f t="shared" si="2"/>
        <v>R</v>
      </c>
      <c r="H25" s="245"/>
      <c r="I25" s="298">
        <f>souhrn!G25</f>
        <v>0</v>
      </c>
      <c r="J25" s="299" t="str">
        <f t="shared" si="3"/>
        <v>R</v>
      </c>
    </row>
    <row r="26" spans="1:10" s="3" customFormat="1" ht="41.25" customHeight="1" thickBot="1" x14ac:dyDescent="0.25">
      <c r="A26" s="263" t="s">
        <v>103</v>
      </c>
      <c r="B26" s="261"/>
      <c r="C26" s="300">
        <f>souhrn!C26</f>
        <v>0</v>
      </c>
      <c r="D26" s="301" t="str">
        <f t="shared" si="1"/>
        <v>R</v>
      </c>
      <c r="E26" s="261"/>
      <c r="F26" s="305">
        <f>souhrn!E26</f>
        <v>0</v>
      </c>
      <c r="G26" s="301" t="str">
        <f t="shared" si="2"/>
        <v>R</v>
      </c>
      <c r="H26" s="262"/>
      <c r="I26" s="300">
        <f>souhrn!G26</f>
        <v>0</v>
      </c>
      <c r="J26" s="301" t="str">
        <f t="shared" si="3"/>
        <v>R</v>
      </c>
    </row>
    <row r="27" spans="1:10" s="3" customFormat="1" ht="33" customHeight="1" thickBot="1" x14ac:dyDescent="0.25">
      <c r="A27" s="263" t="s">
        <v>104</v>
      </c>
      <c r="B27" s="261"/>
      <c r="C27" s="300">
        <f>souhrn!C27</f>
        <v>0</v>
      </c>
      <c r="D27" s="301" t="str">
        <f t="shared" si="1"/>
        <v>R</v>
      </c>
      <c r="E27" s="261"/>
      <c r="F27" s="305">
        <f>souhrn!E27</f>
        <v>0</v>
      </c>
      <c r="G27" s="301" t="str">
        <f t="shared" si="2"/>
        <v>R</v>
      </c>
      <c r="H27" s="262"/>
      <c r="I27" s="300">
        <f>souhrn!G27</f>
        <v>0</v>
      </c>
      <c r="J27" s="301" t="str">
        <f t="shared" si="3"/>
        <v>R</v>
      </c>
    </row>
    <row r="28" spans="1:10" s="3" customFormat="1" ht="33" customHeight="1" thickBot="1" x14ac:dyDescent="0.25">
      <c r="A28" s="294" t="s">
        <v>26</v>
      </c>
      <c r="B28" s="291">
        <f t="shared" ref="B28:I28" si="4">SUM(B29:B35)</f>
        <v>0</v>
      </c>
      <c r="C28" s="291">
        <f t="shared" si="4"/>
        <v>0</v>
      </c>
      <c r="D28" s="301" t="str">
        <f t="shared" si="1"/>
        <v>R</v>
      </c>
      <c r="E28" s="291">
        <f t="shared" si="4"/>
        <v>0</v>
      </c>
      <c r="F28" s="291">
        <f t="shared" si="4"/>
        <v>0</v>
      </c>
      <c r="G28" s="301" t="str">
        <f t="shared" si="2"/>
        <v>R</v>
      </c>
      <c r="H28" s="291">
        <f t="shared" si="4"/>
        <v>0</v>
      </c>
      <c r="I28" s="300">
        <f t="shared" si="4"/>
        <v>0</v>
      </c>
      <c r="J28" s="301" t="str">
        <f t="shared" si="3"/>
        <v>R</v>
      </c>
    </row>
    <row r="29" spans="1:10" s="3" customFormat="1" ht="33" customHeight="1" x14ac:dyDescent="0.2">
      <c r="A29" s="71" t="s">
        <v>23</v>
      </c>
      <c r="B29" s="249"/>
      <c r="C29" s="296">
        <f>souhrn!C29</f>
        <v>0</v>
      </c>
      <c r="D29" s="297" t="str">
        <f t="shared" si="1"/>
        <v>R</v>
      </c>
      <c r="E29" s="249"/>
      <c r="F29" s="303">
        <f>souhrn!E29</f>
        <v>0</v>
      </c>
      <c r="G29" s="297" t="str">
        <f t="shared" si="2"/>
        <v>R</v>
      </c>
      <c r="H29" s="243"/>
      <c r="I29" s="296">
        <f>souhrn!G29</f>
        <v>0</v>
      </c>
      <c r="J29" s="297" t="str">
        <f t="shared" si="3"/>
        <v>R</v>
      </c>
    </row>
    <row r="30" spans="1:10" s="3" customFormat="1" ht="33" customHeight="1" x14ac:dyDescent="0.2">
      <c r="A30" s="146" t="s">
        <v>149</v>
      </c>
      <c r="B30" s="249"/>
      <c r="C30" s="296">
        <f>souhrn!C30</f>
        <v>0</v>
      </c>
      <c r="D30" s="297" t="str">
        <f t="shared" si="1"/>
        <v>R</v>
      </c>
      <c r="E30" s="249"/>
      <c r="F30" s="303">
        <f>souhrn!E30</f>
        <v>0</v>
      </c>
      <c r="G30" s="297" t="str">
        <f t="shared" si="2"/>
        <v>R</v>
      </c>
      <c r="H30" s="243"/>
      <c r="I30" s="296">
        <f>souhrn!G30</f>
        <v>0</v>
      </c>
      <c r="J30" s="297" t="str">
        <f t="shared" si="3"/>
        <v>R</v>
      </c>
    </row>
    <row r="31" spans="1:10" s="3" customFormat="1" ht="33" customHeight="1" x14ac:dyDescent="0.2">
      <c r="A31" s="72" t="s">
        <v>33</v>
      </c>
      <c r="B31" s="250"/>
      <c r="C31" s="296">
        <f>souhrn!C31</f>
        <v>0</v>
      </c>
      <c r="D31" s="297" t="str">
        <f t="shared" si="1"/>
        <v>R</v>
      </c>
      <c r="E31" s="250"/>
      <c r="F31" s="303">
        <f>souhrn!E31</f>
        <v>0</v>
      </c>
      <c r="G31" s="297" t="str">
        <f t="shared" si="2"/>
        <v>R</v>
      </c>
      <c r="H31" s="244"/>
      <c r="I31" s="296">
        <f>souhrn!G31</f>
        <v>0</v>
      </c>
      <c r="J31" s="297" t="str">
        <f t="shared" si="3"/>
        <v>R</v>
      </c>
    </row>
    <row r="32" spans="1:10" s="3" customFormat="1" ht="33" customHeight="1" x14ac:dyDescent="0.2">
      <c r="A32" s="152" t="s">
        <v>139</v>
      </c>
      <c r="B32" s="250"/>
      <c r="C32" s="296">
        <f>souhrn!C32</f>
        <v>0</v>
      </c>
      <c r="D32" s="297" t="str">
        <f t="shared" si="1"/>
        <v>R</v>
      </c>
      <c r="E32" s="250"/>
      <c r="F32" s="303">
        <f>souhrn!E32</f>
        <v>0</v>
      </c>
      <c r="G32" s="297" t="str">
        <f t="shared" si="2"/>
        <v>R</v>
      </c>
      <c r="H32" s="244"/>
      <c r="I32" s="296">
        <f>souhrn!G32</f>
        <v>0</v>
      </c>
      <c r="J32" s="297" t="str">
        <f t="shared" si="3"/>
        <v>R</v>
      </c>
    </row>
    <row r="33" spans="1:12" s="3" customFormat="1" ht="40.5" customHeight="1" x14ac:dyDescent="0.2">
      <c r="A33" s="72" t="s">
        <v>24</v>
      </c>
      <c r="B33" s="250"/>
      <c r="C33" s="296">
        <f>souhrn!C33</f>
        <v>0</v>
      </c>
      <c r="D33" s="297" t="str">
        <f t="shared" si="1"/>
        <v>R</v>
      </c>
      <c r="E33" s="250"/>
      <c r="F33" s="303">
        <f>souhrn!E33</f>
        <v>0</v>
      </c>
      <c r="G33" s="297" t="str">
        <f t="shared" si="2"/>
        <v>R</v>
      </c>
      <c r="H33" s="244"/>
      <c r="I33" s="296">
        <f>souhrn!G33</f>
        <v>0</v>
      </c>
      <c r="J33" s="297" t="str">
        <f t="shared" si="3"/>
        <v>R</v>
      </c>
    </row>
    <row r="34" spans="1:12" s="3" customFormat="1" ht="40.5" customHeight="1" x14ac:dyDescent="0.2">
      <c r="A34" s="144" t="s">
        <v>43</v>
      </c>
      <c r="B34" s="253"/>
      <c r="C34" s="296">
        <f>souhrn!C34</f>
        <v>0</v>
      </c>
      <c r="D34" s="297" t="str">
        <f t="shared" si="1"/>
        <v>R</v>
      </c>
      <c r="E34" s="253"/>
      <c r="F34" s="303">
        <f>souhrn!E34</f>
        <v>0</v>
      </c>
      <c r="G34" s="297" t="str">
        <f t="shared" si="2"/>
        <v>R</v>
      </c>
      <c r="H34" s="246"/>
      <c r="I34" s="296">
        <f>souhrn!G34</f>
        <v>0</v>
      </c>
      <c r="J34" s="297" t="str">
        <f t="shared" si="3"/>
        <v>R</v>
      </c>
    </row>
    <row r="35" spans="1:12" s="3" customFormat="1" ht="33" customHeight="1" thickBot="1" x14ac:dyDescent="0.25">
      <c r="A35" s="73" t="s">
        <v>25</v>
      </c>
      <c r="B35" s="253"/>
      <c r="C35" s="298">
        <f>souhrn!C35</f>
        <v>0</v>
      </c>
      <c r="D35" s="299" t="str">
        <f t="shared" si="1"/>
        <v>R</v>
      </c>
      <c r="E35" s="253"/>
      <c r="F35" s="304">
        <f>souhrn!E35</f>
        <v>0</v>
      </c>
      <c r="G35" s="299" t="str">
        <f t="shared" si="2"/>
        <v>R</v>
      </c>
      <c r="H35" s="246"/>
      <c r="I35" s="298">
        <f>souhrn!G35</f>
        <v>0</v>
      </c>
      <c r="J35" s="299" t="str">
        <f t="shared" si="3"/>
        <v>R</v>
      </c>
    </row>
    <row r="36" spans="1:12" s="3" customFormat="1" ht="39.75" customHeight="1" thickBot="1" x14ac:dyDescent="0.25">
      <c r="A36" s="294" t="s">
        <v>140</v>
      </c>
      <c r="B36" s="291">
        <f>SUM(B37:B39)</f>
        <v>0</v>
      </c>
      <c r="C36" s="291">
        <f t="shared" ref="C36:I36" si="5">SUM(C37:C39)</f>
        <v>0</v>
      </c>
      <c r="D36" s="301" t="str">
        <f t="shared" si="1"/>
        <v>R</v>
      </c>
      <c r="E36" s="291">
        <f t="shared" si="5"/>
        <v>0</v>
      </c>
      <c r="F36" s="291">
        <f t="shared" si="5"/>
        <v>0</v>
      </c>
      <c r="G36" s="301" t="str">
        <f t="shared" si="2"/>
        <v>R</v>
      </c>
      <c r="H36" s="291">
        <f t="shared" si="5"/>
        <v>0</v>
      </c>
      <c r="I36" s="300">
        <f t="shared" si="5"/>
        <v>0</v>
      </c>
      <c r="J36" s="301" t="str">
        <f t="shared" si="3"/>
        <v>R</v>
      </c>
    </row>
    <row r="37" spans="1:12" s="3" customFormat="1" ht="20.25" customHeight="1" x14ac:dyDescent="0.2">
      <c r="A37" s="21" t="s">
        <v>27</v>
      </c>
      <c r="B37" s="249"/>
      <c r="C37" s="296">
        <f>souhrn!C37</f>
        <v>0</v>
      </c>
      <c r="D37" s="297" t="str">
        <f t="shared" si="1"/>
        <v>R</v>
      </c>
      <c r="E37" s="249"/>
      <c r="F37" s="303">
        <f>souhrn!E37</f>
        <v>0</v>
      </c>
      <c r="G37" s="297" t="str">
        <f t="shared" si="2"/>
        <v>R</v>
      </c>
      <c r="H37" s="243"/>
      <c r="I37" s="296">
        <f>souhrn!G37</f>
        <v>0</v>
      </c>
      <c r="J37" s="297" t="str">
        <f t="shared" si="3"/>
        <v>R</v>
      </c>
    </row>
    <row r="38" spans="1:12" s="3" customFormat="1" ht="18.75" customHeight="1" x14ac:dyDescent="0.2">
      <c r="A38" s="22" t="s">
        <v>35</v>
      </c>
      <c r="B38" s="250"/>
      <c r="C38" s="296">
        <f>souhrn!C38</f>
        <v>0</v>
      </c>
      <c r="D38" s="297" t="str">
        <f t="shared" si="1"/>
        <v>R</v>
      </c>
      <c r="E38" s="250"/>
      <c r="F38" s="303">
        <f>souhrn!E38</f>
        <v>0</v>
      </c>
      <c r="G38" s="297" t="str">
        <f t="shared" si="2"/>
        <v>R</v>
      </c>
      <c r="H38" s="244"/>
      <c r="I38" s="296">
        <f>souhrn!G38</f>
        <v>0</v>
      </c>
      <c r="J38" s="297" t="str">
        <f t="shared" si="3"/>
        <v>R</v>
      </c>
    </row>
    <row r="39" spans="1:12" s="3" customFormat="1" ht="18.75" customHeight="1" thickBot="1" x14ac:dyDescent="0.25">
      <c r="A39" s="23" t="s">
        <v>28</v>
      </c>
      <c r="B39" s="254"/>
      <c r="C39" s="302">
        <f>souhrn!C39</f>
        <v>0</v>
      </c>
      <c r="D39" s="297" t="str">
        <f t="shared" si="1"/>
        <v>R</v>
      </c>
      <c r="E39" s="254"/>
      <c r="F39" s="306">
        <f>souhrn!E39</f>
        <v>0</v>
      </c>
      <c r="G39" s="297" t="str">
        <f t="shared" si="2"/>
        <v>R</v>
      </c>
      <c r="H39" s="247"/>
      <c r="I39" s="302">
        <f>souhrn!G39</f>
        <v>0</v>
      </c>
      <c r="J39" s="297" t="str">
        <f t="shared" si="3"/>
        <v>R</v>
      </c>
    </row>
    <row r="40" spans="1:12" s="3" customFormat="1" ht="18.75" customHeight="1" x14ac:dyDescent="0.2">
      <c r="A40" s="6"/>
      <c r="B40" s="7"/>
      <c r="C40" s="7"/>
      <c r="D40" s="7"/>
    </row>
    <row r="43" spans="1:12" x14ac:dyDescent="0.2">
      <c r="A43" s="25" t="s">
        <v>29</v>
      </c>
      <c r="B43" s="25"/>
      <c r="C43" s="25"/>
      <c r="D43" s="25"/>
      <c r="E43" s="25"/>
      <c r="F43" s="25"/>
      <c r="G43" s="25"/>
      <c r="H43" s="25"/>
      <c r="I43" s="25"/>
      <c r="K43" s="25"/>
      <c r="L43" s="25"/>
    </row>
    <row r="44" spans="1:12" x14ac:dyDescent="0.2">
      <c r="A44" s="155">
        <f>'aktivita 1'!C11</f>
        <v>0.9</v>
      </c>
      <c r="B44" s="32"/>
      <c r="C44" s="32"/>
      <c r="D44" s="32"/>
      <c r="E44" s="32"/>
      <c r="F44" s="32"/>
      <c r="G44" s="32"/>
      <c r="H44" s="32"/>
      <c r="I44" s="32"/>
      <c r="K44" s="26"/>
      <c r="L44" s="32"/>
    </row>
    <row r="45" spans="1:12" x14ac:dyDescent="0.2">
      <c r="A45" s="28"/>
      <c r="B45" s="29"/>
      <c r="C45" s="29"/>
      <c r="D45" s="29"/>
      <c r="E45" s="29"/>
      <c r="F45" s="29"/>
      <c r="G45" s="29"/>
      <c r="H45" s="29"/>
      <c r="I45" s="29"/>
      <c r="K45" s="29"/>
      <c r="L45" s="29"/>
    </row>
    <row r="46" spans="1:12" ht="13.5" thickBot="1" x14ac:dyDescent="0.25">
      <c r="A46" s="29"/>
      <c r="B46" s="26"/>
      <c r="C46" s="26">
        <f>C19-C5</f>
        <v>0</v>
      </c>
      <c r="D46" s="26"/>
      <c r="E46" s="26"/>
      <c r="F46" s="26">
        <f>F19-F5</f>
        <v>0</v>
      </c>
      <c r="G46" s="26"/>
      <c r="H46" s="26"/>
      <c r="I46" s="26">
        <f>I19-I5</f>
        <v>0</v>
      </c>
      <c r="K46" s="30"/>
      <c r="L46" s="31"/>
    </row>
    <row r="47" spans="1:12" x14ac:dyDescent="0.2">
      <c r="A47" s="156" t="s">
        <v>160</v>
      </c>
      <c r="B47" s="158"/>
      <c r="C47" s="158">
        <f>C5*0.01</f>
        <v>0</v>
      </c>
      <c r="D47" s="158"/>
      <c r="E47" s="158"/>
      <c r="F47" s="158">
        <f>F5*0.01</f>
        <v>0</v>
      </c>
      <c r="G47" s="158"/>
      <c r="H47" s="158"/>
      <c r="I47" s="158">
        <f>I5*0.01</f>
        <v>0</v>
      </c>
      <c r="J47" s="214"/>
    </row>
    <row r="48" spans="1:12" x14ac:dyDescent="0.2">
      <c r="A48" s="194"/>
      <c r="B48" s="210"/>
      <c r="C48" s="210">
        <f>C19</f>
        <v>0</v>
      </c>
      <c r="D48" s="210"/>
      <c r="E48" s="210"/>
      <c r="F48" s="210">
        <f>F26</f>
        <v>0</v>
      </c>
      <c r="G48" s="210"/>
      <c r="H48" s="210"/>
      <c r="I48" s="210">
        <f>I26</f>
        <v>0</v>
      </c>
      <c r="J48" s="215"/>
    </row>
    <row r="49" spans="1:10" x14ac:dyDescent="0.2">
      <c r="A49" s="194"/>
      <c r="B49" s="257"/>
      <c r="C49" s="257" t="str">
        <f>IF(C48&gt;C47,"snížení podílu dotace","OK")</f>
        <v>OK</v>
      </c>
      <c r="D49" s="257"/>
      <c r="E49" s="257"/>
      <c r="F49" s="257" t="str">
        <f>IF(F48&gt;F47,"snížení podílu dotace","OK")</f>
        <v>OK</v>
      </c>
      <c r="G49" s="257"/>
      <c r="H49" s="257"/>
      <c r="I49" s="257" t="str">
        <f>IF(I48&gt;I47,"snížení podílu dotace","OK")</f>
        <v>OK</v>
      </c>
      <c r="J49" s="215"/>
    </row>
    <row r="50" spans="1:10" ht="13.5" thickBot="1" x14ac:dyDescent="0.25">
      <c r="A50" s="159"/>
      <c r="B50" s="216"/>
      <c r="C50" s="216">
        <f>C47-C48</f>
        <v>0</v>
      </c>
      <c r="D50" s="216"/>
      <c r="E50" s="216"/>
      <c r="F50" s="216">
        <f>F47-F48</f>
        <v>0</v>
      </c>
      <c r="G50" s="216"/>
      <c r="H50" s="216"/>
      <c r="I50" s="216">
        <f>I47-I48</f>
        <v>0</v>
      </c>
      <c r="J50" s="217"/>
    </row>
    <row r="51" spans="1:10" x14ac:dyDescent="0.2">
      <c r="A51" s="161" t="s">
        <v>138</v>
      </c>
      <c r="B51" s="198"/>
      <c r="C51" s="198">
        <f>C5*0.7</f>
        <v>0</v>
      </c>
      <c r="D51" s="198"/>
      <c r="E51" s="198"/>
      <c r="F51" s="198">
        <f>F5*0.7</f>
        <v>0</v>
      </c>
      <c r="G51" s="198"/>
      <c r="H51" s="198"/>
      <c r="I51" s="198">
        <f>I5*0.7</f>
        <v>0</v>
      </c>
      <c r="J51" s="214"/>
    </row>
    <row r="52" spans="1:10" x14ac:dyDescent="0.2">
      <c r="A52" s="194"/>
      <c r="B52" s="213"/>
      <c r="C52" s="213">
        <f>C36</f>
        <v>0</v>
      </c>
      <c r="D52" s="213"/>
      <c r="E52" s="213"/>
      <c r="F52" s="213">
        <f>F36</f>
        <v>0</v>
      </c>
      <c r="G52" s="213"/>
      <c r="H52" s="213"/>
      <c r="I52" s="213">
        <f>I36</f>
        <v>0</v>
      </c>
      <c r="J52" s="215"/>
    </row>
    <row r="53" spans="1:10" x14ac:dyDescent="0.2">
      <c r="A53" s="218"/>
      <c r="B53" s="256"/>
      <c r="C53" s="256" t="str">
        <f>IF(C52&gt;C51,"snížení podílu dotace","OK")</f>
        <v>OK</v>
      </c>
      <c r="D53" s="256"/>
      <c r="E53" s="256"/>
      <c r="F53" s="256" t="str">
        <f>IF(F52&gt;F51,"snížení podílu dotace","OK")</f>
        <v>OK</v>
      </c>
      <c r="G53" s="256"/>
      <c r="H53" s="256"/>
      <c r="I53" s="256" t="str">
        <f>IF(I52&gt;I51,"snížení podílu dotace","OK")</f>
        <v>OK</v>
      </c>
      <c r="J53" s="215"/>
    </row>
    <row r="54" spans="1:10" ht="13.5" thickBot="1" x14ac:dyDescent="0.25">
      <c r="A54" s="159"/>
      <c r="B54" s="216"/>
      <c r="C54" s="216">
        <f>C51-C52</f>
        <v>0</v>
      </c>
      <c r="D54" s="216"/>
      <c r="E54" s="216"/>
      <c r="F54" s="216">
        <f>F51-F52</f>
        <v>0</v>
      </c>
      <c r="G54" s="216"/>
      <c r="H54" s="216"/>
      <c r="I54" s="216">
        <f>I51-I52</f>
        <v>0</v>
      </c>
      <c r="J54" s="217"/>
    </row>
    <row r="55" spans="1:10" x14ac:dyDescent="0.2">
      <c r="A55" s="28"/>
      <c r="B55" s="28"/>
      <c r="C55" s="28"/>
      <c r="D55" s="28"/>
      <c r="E55" s="28"/>
      <c r="F55" s="28"/>
      <c r="G55" s="28"/>
      <c r="H55" s="28"/>
      <c r="I55" s="28"/>
    </row>
    <row r="56" spans="1:10" ht="76.5" x14ac:dyDescent="3.05">
      <c r="A56" s="209" t="s">
        <v>113</v>
      </c>
      <c r="B56" s="208"/>
      <c r="C56" s="208" t="str">
        <f>IF(IF(AND(C50&lt;0,C54&lt;0),C50+C54,IF(AND(C50&gt;0,C54&lt;0),C54,IF(AND(C50&lt;0,C54&gt;0),C50))),IF(AND(C50&lt;0,C54&lt;0),C50+C54,IF(AND(C50&gt;0,C54&lt;0),C54,IF(AND(C50&lt;0,C54&gt;0),C50))),"ok")</f>
        <v>ok</v>
      </c>
      <c r="D56" s="208"/>
      <c r="E56" s="208"/>
      <c r="F56" s="208" t="str">
        <f>IF(IF(AND(F50&lt;0,F54&lt;0),F50+F54,IF(AND(F50&gt;0,F54&lt;0),F54,IF(AND(F50&lt;0,F54&gt;0),F50))),IF(AND(F50&lt;0,F54&lt;0),F50+F54,IF(AND(F50&gt;0,F54&lt;0),F54,IF(AND(F50&lt;0,F54&gt;0),F50))),"ok")</f>
        <v>ok</v>
      </c>
      <c r="G56" s="208"/>
      <c r="H56" s="208"/>
      <c r="I56" s="208" t="str">
        <f>IF(IF(AND(I50&lt;0,I54&lt;0),I50+I54,IF(AND(I50&gt;0,I54&lt;0),I54,IF(AND(I50&lt;0,I54&gt;0),I50))),IF(AND(I50&lt;0,I54&lt;0),I50+I54,IF(AND(I50&gt;0,I54&lt;0),I54,IF(AND(I50&lt;0,I54&gt;0),I50))),"ok")</f>
        <v>ok</v>
      </c>
    </row>
  </sheetData>
  <sheetProtection algorithmName="SHA-512" hashValue="7JFC+XfEzhpJIKbUz7pCnCJAnqq7n7pjWvRBow8r6xhIHm4N9J4VnNJSBuKJDYYr/ivaNKP0bbWpReINl9N3ug==" saltValue="yJqFZGnpHepseQntS56laA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9:I49 B53:I53">
    <cfRule type="containsText" dxfId="80" priority="14" operator="containsText" text="snížení podílu dotace">
      <formula>NOT(ISERROR(SEARCH("snížení podílu dotace",B49)))</formula>
    </cfRule>
    <cfRule type="containsText" dxfId="79" priority="17" operator="containsText" text="dopočet vratky prostředků">
      <formula>NOT(ISERROR(SEARCH("dopočet vratky prostředků",B49)))</formula>
    </cfRule>
    <cfRule type="containsText" dxfId="78" priority="22" operator="containsText" text="OK">
      <formula>NOT(ISERROR(SEARCH("OK",B49)))</formula>
    </cfRule>
  </conditionalFormatting>
  <conditionalFormatting sqref="B50:I50 B54:I54">
    <cfRule type="cellIs" dxfId="77" priority="15" operator="greaterThan">
      <formula>0</formula>
    </cfRule>
    <cfRule type="cellIs" dxfId="76" priority="16" operator="lessThan">
      <formula>0</formula>
    </cfRule>
    <cfRule type="cellIs" dxfId="75" priority="20" operator="greaterThan">
      <formula>0</formula>
    </cfRule>
    <cfRule type="cellIs" dxfId="74" priority="21" operator="greaterThan">
      <formula>0</formula>
    </cfRule>
  </conditionalFormatting>
  <conditionalFormatting sqref="B54:I54 B50:I50">
    <cfRule type="cellIs" dxfId="73" priority="19" operator="lessThan">
      <formula>0</formula>
    </cfRule>
  </conditionalFormatting>
  <conditionalFormatting sqref="B53:I53">
    <cfRule type="containsText" dxfId="72" priority="18" operator="containsText" text="OK">
      <formula>NOT(ISERROR(SEARCH("OK",B53)))</formula>
    </cfRule>
  </conditionalFormatting>
  <conditionalFormatting sqref="D21:D39 G21:G39 J21:J39">
    <cfRule type="cellIs" dxfId="71" priority="1" operator="equal">
      <formula>$P$6</formula>
    </cfRule>
  </conditionalFormatting>
  <dataValidations count="3">
    <dataValidation allowBlank="1" showInputMessage="1" showErrorMessage="1" promptTitle="*Občerstvení" prompt="Z prostředků dotace lze na tuto položku čerpat prostředky pouze do výše max. 50 % z poskytnuté výše dotace na projekt/akci." sqref="B30 E30 H30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7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26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N56"/>
  <sheetViews>
    <sheetView showGridLines="0"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351" t="s">
        <v>147</v>
      </c>
      <c r="B1" s="351"/>
      <c r="C1" s="351"/>
      <c r="D1" s="351"/>
      <c r="E1" s="351"/>
      <c r="F1" s="351"/>
      <c r="G1" s="351"/>
    </row>
    <row r="2" spans="1:14" s="3" customFormat="1" ht="15" customHeight="1" x14ac:dyDescent="0.2">
      <c r="A2" s="11"/>
      <c r="B2" s="353">
        <f>'aktivita 1'!A13</f>
        <v>0</v>
      </c>
      <c r="C2" s="353"/>
      <c r="D2" s="353">
        <f>'aktivita 2'!A13</f>
        <v>0</v>
      </c>
      <c r="E2" s="353"/>
      <c r="F2" s="353">
        <f>'aktivita 3'!A13</f>
        <v>0</v>
      </c>
      <c r="G2" s="353"/>
      <c r="H2" s="78"/>
      <c r="I2" s="352"/>
      <c r="J2" s="352"/>
      <c r="K2" s="352"/>
      <c r="L2" s="352"/>
      <c r="M2" s="352"/>
      <c r="N2" s="352"/>
    </row>
    <row r="3" spans="1:14" s="3" customFormat="1" ht="15" customHeight="1" x14ac:dyDescent="0.2">
      <c r="A3" s="11"/>
      <c r="B3" s="354"/>
      <c r="C3" s="354"/>
      <c r="D3" s="354"/>
      <c r="E3" s="354"/>
      <c r="F3" s="354"/>
      <c r="G3" s="354"/>
      <c r="I3" s="352"/>
      <c r="J3" s="352"/>
      <c r="K3" s="352"/>
      <c r="L3" s="352"/>
      <c r="M3" s="352"/>
      <c r="N3" s="352"/>
    </row>
    <row r="4" spans="1:14" s="3" customFormat="1" ht="18.75" customHeight="1" x14ac:dyDescent="0.2">
      <c r="A4" s="278" t="s">
        <v>18</v>
      </c>
      <c r="B4" s="359" t="s">
        <v>2</v>
      </c>
      <c r="C4" s="360"/>
      <c r="D4" s="359" t="s">
        <v>2</v>
      </c>
      <c r="E4" s="360"/>
      <c r="F4" s="359" t="s">
        <v>2</v>
      </c>
      <c r="G4" s="360"/>
      <c r="I4" s="352"/>
      <c r="J4" s="352"/>
      <c r="K4" s="352"/>
      <c r="L4" s="352"/>
      <c r="M4" s="352"/>
      <c r="N4" s="352"/>
    </row>
    <row r="5" spans="1:14" s="3" customFormat="1" ht="20.100000000000001" customHeight="1" x14ac:dyDescent="0.2">
      <c r="A5" s="153" t="s">
        <v>10</v>
      </c>
      <c r="B5" s="69"/>
      <c r="C5" s="70">
        <f>'aktivita 1'!D13</f>
        <v>0</v>
      </c>
      <c r="D5" s="50"/>
      <c r="E5" s="49">
        <f>'aktivita 2'!D13</f>
        <v>0</v>
      </c>
      <c r="F5" s="50"/>
      <c r="G5" s="49">
        <f>'aktivita 3'!D13</f>
        <v>0</v>
      </c>
      <c r="I5" s="184"/>
      <c r="J5" s="184" t="s">
        <v>105</v>
      </c>
    </row>
    <row r="6" spans="1:14" s="3" customFormat="1" ht="20.100000000000001" customHeight="1" x14ac:dyDescent="0.2">
      <c r="A6" s="154" t="s">
        <v>37</v>
      </c>
      <c r="B6" s="192"/>
      <c r="C6" s="190">
        <v>0</v>
      </c>
      <c r="D6" s="192"/>
      <c r="E6" s="190">
        <v>0</v>
      </c>
      <c r="F6" s="192"/>
      <c r="G6" s="190">
        <v>0</v>
      </c>
      <c r="I6" s="148"/>
      <c r="J6" s="148" t="s">
        <v>89</v>
      </c>
    </row>
    <row r="7" spans="1:14" s="3" customFormat="1" ht="20.100000000000001" customHeight="1" x14ac:dyDescent="0.2">
      <c r="A7" s="154" t="s">
        <v>37</v>
      </c>
      <c r="B7" s="192"/>
      <c r="C7" s="190">
        <v>0</v>
      </c>
      <c r="D7" s="192"/>
      <c r="E7" s="190">
        <v>0</v>
      </c>
      <c r="F7" s="192"/>
      <c r="G7" s="190">
        <v>0</v>
      </c>
      <c r="I7" s="148"/>
      <c r="J7" s="148" t="s">
        <v>90</v>
      </c>
    </row>
    <row r="8" spans="1:14" s="3" customFormat="1" ht="20.100000000000001" customHeight="1" x14ac:dyDescent="0.2">
      <c r="A8" s="154" t="s">
        <v>37</v>
      </c>
      <c r="B8" s="192"/>
      <c r="C8" s="190">
        <v>0</v>
      </c>
      <c r="D8" s="192"/>
      <c r="E8" s="190">
        <v>0</v>
      </c>
      <c r="F8" s="192"/>
      <c r="G8" s="190">
        <v>0</v>
      </c>
      <c r="I8" s="148"/>
      <c r="J8" s="148" t="s">
        <v>99</v>
      </c>
    </row>
    <row r="9" spans="1:14" s="3" customFormat="1" ht="20.100000000000001" customHeight="1" x14ac:dyDescent="0.2">
      <c r="A9" s="154" t="s">
        <v>37</v>
      </c>
      <c r="B9" s="192"/>
      <c r="C9" s="190">
        <v>0</v>
      </c>
      <c r="D9" s="192"/>
      <c r="E9" s="190">
        <v>0</v>
      </c>
      <c r="F9" s="192"/>
      <c r="G9" s="190">
        <v>0</v>
      </c>
      <c r="I9" s="148"/>
      <c r="J9" s="148" t="s">
        <v>91</v>
      </c>
    </row>
    <row r="10" spans="1:14" s="3" customFormat="1" ht="20.100000000000001" customHeight="1" x14ac:dyDescent="0.2">
      <c r="A10" s="154" t="s">
        <v>37</v>
      </c>
      <c r="B10" s="192"/>
      <c r="C10" s="190">
        <v>0</v>
      </c>
      <c r="D10" s="192"/>
      <c r="E10" s="190">
        <v>0</v>
      </c>
      <c r="F10" s="192"/>
      <c r="G10" s="190">
        <v>0</v>
      </c>
      <c r="I10" s="148"/>
      <c r="J10" s="148" t="s">
        <v>92</v>
      </c>
    </row>
    <row r="11" spans="1:14" s="3" customFormat="1" ht="20.100000000000001" customHeight="1" x14ac:dyDescent="0.2">
      <c r="A11" s="68" t="s">
        <v>37</v>
      </c>
      <c r="B11" s="193"/>
      <c r="C11" s="191">
        <v>0</v>
      </c>
      <c r="D11" s="193"/>
      <c r="E11" s="191">
        <v>0</v>
      </c>
      <c r="F11" s="193"/>
      <c r="G11" s="191">
        <v>0</v>
      </c>
      <c r="I11" s="148"/>
      <c r="J11" s="148" t="s">
        <v>93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48"/>
      <c r="J12" s="148" t="s">
        <v>94</v>
      </c>
    </row>
    <row r="13" spans="1:14" s="3" customFormat="1" ht="28.5" customHeight="1" x14ac:dyDescent="0.2">
      <c r="A13" s="151" t="s">
        <v>97</v>
      </c>
      <c r="B13" s="363"/>
      <c r="C13" s="363"/>
      <c r="D13" s="363"/>
      <c r="E13" s="363"/>
      <c r="F13" s="363"/>
      <c r="G13" s="363"/>
      <c r="I13" s="148"/>
      <c r="J13" s="148" t="s">
        <v>95</v>
      </c>
    </row>
    <row r="14" spans="1:14" ht="15" customHeight="1" x14ac:dyDescent="0.25">
      <c r="A14" s="358" t="s">
        <v>148</v>
      </c>
      <c r="B14" s="358"/>
      <c r="C14" s="358"/>
      <c r="D14" s="358"/>
      <c r="E14" s="358"/>
      <c r="F14" s="358"/>
      <c r="G14" s="358"/>
      <c r="I14" s="150"/>
      <c r="J14" s="150" t="s">
        <v>96</v>
      </c>
    </row>
    <row r="15" spans="1:14" ht="15" customHeight="1" x14ac:dyDescent="0.25">
      <c r="A15" s="10"/>
      <c r="B15" s="353">
        <f>B2</f>
        <v>0</v>
      </c>
      <c r="C15" s="353"/>
      <c r="D15" s="353">
        <f>D2</f>
        <v>0</v>
      </c>
      <c r="E15" s="353"/>
      <c r="F15" s="353">
        <f>F2</f>
        <v>0</v>
      </c>
      <c r="G15" s="353"/>
      <c r="I15" s="150"/>
      <c r="J15" s="150" t="s">
        <v>98</v>
      </c>
    </row>
    <row r="16" spans="1:14" ht="15.75" customHeight="1" thickBot="1" x14ac:dyDescent="0.25">
      <c r="A16" s="20"/>
      <c r="B16" s="364"/>
      <c r="C16" s="364"/>
      <c r="D16" s="364"/>
      <c r="E16" s="364"/>
      <c r="F16" s="364"/>
      <c r="G16" s="364"/>
      <c r="I16" s="149"/>
      <c r="J16" s="149" t="s">
        <v>37</v>
      </c>
    </row>
    <row r="17" spans="1:7" ht="18.75" customHeight="1" thickBot="1" x14ac:dyDescent="0.25">
      <c r="A17" s="43"/>
      <c r="B17" s="361" t="s">
        <v>161</v>
      </c>
      <c r="C17" s="362"/>
      <c r="D17" s="361" t="s">
        <v>161</v>
      </c>
      <c r="E17" s="362"/>
      <c r="F17" s="361" t="s">
        <v>161</v>
      </c>
      <c r="G17" s="362"/>
    </row>
    <row r="18" spans="1:7" ht="38.25" customHeight="1" thickBot="1" x14ac:dyDescent="0.25">
      <c r="A18" s="44" t="s">
        <v>9</v>
      </c>
      <c r="B18" s="45" t="s">
        <v>116</v>
      </c>
      <c r="C18" s="46" t="s">
        <v>3</v>
      </c>
      <c r="D18" s="45" t="s">
        <v>116</v>
      </c>
      <c r="E18" s="46" t="s">
        <v>3</v>
      </c>
      <c r="F18" s="45" t="s">
        <v>116</v>
      </c>
      <c r="G18" s="46" t="s">
        <v>3</v>
      </c>
    </row>
    <row r="19" spans="1:7" s="3" customFormat="1" ht="18.75" customHeight="1" thickBot="1" x14ac:dyDescent="0.25">
      <c r="A19" s="292" t="s">
        <v>19</v>
      </c>
      <c r="B19" s="307">
        <f t="shared" ref="B19:G19" si="0">B20+B26+B27+B28+B36</f>
        <v>0</v>
      </c>
      <c r="C19" s="308">
        <f t="shared" si="0"/>
        <v>0</v>
      </c>
      <c r="D19" s="307">
        <f t="shared" si="0"/>
        <v>0</v>
      </c>
      <c r="E19" s="308">
        <f t="shared" si="0"/>
        <v>0</v>
      </c>
      <c r="F19" s="307">
        <f t="shared" si="0"/>
        <v>0</v>
      </c>
      <c r="G19" s="308">
        <f t="shared" si="0"/>
        <v>0</v>
      </c>
    </row>
    <row r="20" spans="1:7" s="3" customFormat="1" ht="38.25" customHeight="1" thickBot="1" x14ac:dyDescent="0.25">
      <c r="A20" s="294" t="s">
        <v>22</v>
      </c>
      <c r="B20" s="309">
        <f t="shared" ref="B20:G20" si="1">SUM(B21:B25)</f>
        <v>0</v>
      </c>
      <c r="C20" s="310">
        <f t="shared" si="1"/>
        <v>0</v>
      </c>
      <c r="D20" s="309">
        <f t="shared" si="1"/>
        <v>0</v>
      </c>
      <c r="E20" s="310">
        <f t="shared" si="1"/>
        <v>0</v>
      </c>
      <c r="F20" s="309">
        <f t="shared" si="1"/>
        <v>0</v>
      </c>
      <c r="G20" s="310">
        <f t="shared" si="1"/>
        <v>0</v>
      </c>
    </row>
    <row r="21" spans="1:7" s="3" customFormat="1" ht="30" customHeight="1" x14ac:dyDescent="0.2">
      <c r="A21" s="146" t="s">
        <v>41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47" t="s">
        <v>20</v>
      </c>
      <c r="B22" s="33"/>
      <c r="C22" s="35"/>
      <c r="D22" s="33"/>
      <c r="E22" s="34"/>
      <c r="F22" s="33"/>
      <c r="G22" s="34"/>
    </row>
    <row r="23" spans="1:7" s="3" customFormat="1" ht="30" customHeight="1" x14ac:dyDescent="0.2">
      <c r="A23" s="147" t="s">
        <v>88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72" t="s">
        <v>21</v>
      </c>
      <c r="B24" s="33"/>
      <c r="C24" s="34"/>
      <c r="D24" s="33"/>
      <c r="E24" s="34"/>
      <c r="F24" s="33"/>
      <c r="G24" s="34"/>
    </row>
    <row r="25" spans="1:7" s="3" customFormat="1" ht="30" customHeight="1" thickBot="1" x14ac:dyDescent="0.25">
      <c r="A25" s="144" t="s">
        <v>42</v>
      </c>
      <c r="B25" s="82"/>
      <c r="C25" s="83"/>
      <c r="D25" s="82"/>
      <c r="E25" s="83"/>
      <c r="F25" s="82"/>
      <c r="G25" s="83"/>
    </row>
    <row r="26" spans="1:7" s="3" customFormat="1" ht="41.25" customHeight="1" thickBot="1" x14ac:dyDescent="0.25">
      <c r="A26" s="311" t="s">
        <v>103</v>
      </c>
      <c r="B26" s="264"/>
      <c r="C26" s="265"/>
      <c r="D26" s="264"/>
      <c r="E26" s="265"/>
      <c r="F26" s="264"/>
      <c r="G26" s="265"/>
    </row>
    <row r="27" spans="1:7" s="3" customFormat="1" ht="33" customHeight="1" thickBot="1" x14ac:dyDescent="0.25">
      <c r="A27" s="311" t="s">
        <v>104</v>
      </c>
      <c r="B27" s="264"/>
      <c r="C27" s="265"/>
      <c r="D27" s="264"/>
      <c r="E27" s="265"/>
      <c r="F27" s="264"/>
      <c r="G27" s="265"/>
    </row>
    <row r="28" spans="1:7" s="3" customFormat="1" ht="33" customHeight="1" thickBot="1" x14ac:dyDescent="0.25">
      <c r="A28" s="294" t="s">
        <v>26</v>
      </c>
      <c r="B28" s="309">
        <f>SUM(B29:B35)</f>
        <v>0</v>
      </c>
      <c r="C28" s="310">
        <f t="shared" ref="C28:G28" si="2">SUM(C29:C35)</f>
        <v>0</v>
      </c>
      <c r="D28" s="309">
        <f t="shared" si="2"/>
        <v>0</v>
      </c>
      <c r="E28" s="310">
        <f t="shared" si="2"/>
        <v>0</v>
      </c>
      <c r="F28" s="309">
        <f t="shared" si="2"/>
        <v>0</v>
      </c>
      <c r="G28" s="310">
        <f t="shared" si="2"/>
        <v>0</v>
      </c>
    </row>
    <row r="29" spans="1:7" s="3" customFormat="1" ht="33" customHeight="1" x14ac:dyDescent="0.2">
      <c r="A29" s="71" t="s">
        <v>23</v>
      </c>
      <c r="B29" s="38"/>
      <c r="C29" s="39"/>
      <c r="D29" s="38"/>
      <c r="E29" s="39"/>
      <c r="F29" s="38"/>
      <c r="G29" s="39"/>
    </row>
    <row r="30" spans="1:7" s="3" customFormat="1" ht="33" customHeight="1" x14ac:dyDescent="0.2">
      <c r="A30" s="146" t="s">
        <v>149</v>
      </c>
      <c r="B30" s="38"/>
      <c r="C30" s="39"/>
      <c r="D30" s="38"/>
      <c r="E30" s="39"/>
      <c r="F30" s="38"/>
      <c r="G30" s="39"/>
    </row>
    <row r="31" spans="1:7" s="3" customFormat="1" ht="33" customHeight="1" x14ac:dyDescent="0.2">
      <c r="A31" s="72" t="s">
        <v>33</v>
      </c>
      <c r="B31" s="33"/>
      <c r="C31" s="34"/>
      <c r="D31" s="33"/>
      <c r="E31" s="34"/>
      <c r="F31" s="33"/>
      <c r="G31" s="34"/>
    </row>
    <row r="32" spans="1:7" s="3" customFormat="1" ht="33" customHeight="1" x14ac:dyDescent="0.2">
      <c r="A32" s="152" t="s">
        <v>139</v>
      </c>
      <c r="B32" s="33"/>
      <c r="C32" s="34"/>
      <c r="D32" s="33"/>
      <c r="E32" s="34"/>
      <c r="F32" s="33"/>
      <c r="G32" s="34"/>
    </row>
    <row r="33" spans="1:10" s="3" customFormat="1" ht="40.5" customHeight="1" x14ac:dyDescent="0.2">
      <c r="A33" s="72" t="s">
        <v>24</v>
      </c>
      <c r="B33" s="33"/>
      <c r="C33" s="34"/>
      <c r="D33" s="33"/>
      <c r="E33" s="34"/>
      <c r="F33" s="33"/>
      <c r="G33" s="34"/>
    </row>
    <row r="34" spans="1:10" s="3" customFormat="1" ht="40.5" customHeight="1" x14ac:dyDescent="0.2">
      <c r="A34" s="144" t="s">
        <v>43</v>
      </c>
      <c r="B34" s="36"/>
      <c r="C34" s="37"/>
      <c r="D34" s="36"/>
      <c r="E34" s="37"/>
      <c r="F34" s="36"/>
      <c r="G34" s="37"/>
    </row>
    <row r="35" spans="1:10" s="3" customFormat="1" ht="33" customHeight="1" thickBot="1" x14ac:dyDescent="0.25">
      <c r="A35" s="73" t="s">
        <v>25</v>
      </c>
      <c r="B35" s="36"/>
      <c r="C35" s="37"/>
      <c r="D35" s="36"/>
      <c r="E35" s="37"/>
      <c r="F35" s="36"/>
      <c r="G35" s="37"/>
    </row>
    <row r="36" spans="1:10" s="3" customFormat="1" ht="39.75" customHeight="1" thickBot="1" x14ac:dyDescent="0.25">
      <c r="A36" s="294" t="s">
        <v>140</v>
      </c>
      <c r="B36" s="309">
        <f>SUM(B37:B39)</f>
        <v>0</v>
      </c>
      <c r="C36" s="310">
        <f>SUM(C37:C39)</f>
        <v>0</v>
      </c>
      <c r="D36" s="309">
        <f t="shared" ref="D36:G36" si="3">SUM(D37:D39)</f>
        <v>0</v>
      </c>
      <c r="E36" s="310">
        <f t="shared" si="3"/>
        <v>0</v>
      </c>
      <c r="F36" s="309">
        <f t="shared" si="3"/>
        <v>0</v>
      </c>
      <c r="G36" s="310">
        <f t="shared" si="3"/>
        <v>0</v>
      </c>
    </row>
    <row r="37" spans="1:10" s="3" customFormat="1" ht="20.25" customHeight="1" x14ac:dyDescent="0.2">
      <c r="A37" s="21" t="s">
        <v>27</v>
      </c>
      <c r="B37" s="38"/>
      <c r="C37" s="39"/>
      <c r="D37" s="38"/>
      <c r="E37" s="39"/>
      <c r="F37" s="38"/>
      <c r="G37" s="39"/>
    </row>
    <row r="38" spans="1:10" s="3" customFormat="1" ht="18.75" customHeight="1" x14ac:dyDescent="0.2">
      <c r="A38" s="22" t="s">
        <v>35</v>
      </c>
      <c r="B38" s="33"/>
      <c r="C38" s="34"/>
      <c r="D38" s="33"/>
      <c r="E38" s="34"/>
      <c r="F38" s="33"/>
      <c r="G38" s="34"/>
    </row>
    <row r="39" spans="1:10" s="3" customFormat="1" ht="18.75" customHeight="1" thickBot="1" x14ac:dyDescent="0.25">
      <c r="A39" s="23" t="s">
        <v>28</v>
      </c>
      <c r="B39" s="40"/>
      <c r="C39" s="41"/>
      <c r="D39" s="40"/>
      <c r="E39" s="41"/>
      <c r="F39" s="40"/>
      <c r="G39" s="41"/>
    </row>
    <row r="40" spans="1:10" s="3" customFormat="1" ht="18.75" customHeight="1" x14ac:dyDescent="0.2">
      <c r="A40" s="6"/>
      <c r="B40" s="6"/>
      <c r="C40" s="7"/>
    </row>
    <row r="43" spans="1:10" ht="13.5" thickBot="1" x14ac:dyDescent="0.25">
      <c r="A43" s="25" t="s">
        <v>29</v>
      </c>
      <c r="B43" s="25" t="str">
        <f>IF(B19='aktivita 1'!C13,"OK","Chyba aktivita 1")</f>
        <v>OK</v>
      </c>
      <c r="C43" s="25" t="str">
        <f>IF(C19='aktivita 1'!D13,"OK","Chyba aktivita 1")</f>
        <v>OK</v>
      </c>
      <c r="D43" s="25" t="str">
        <f>IF(D19='aktivita 2'!C13,"OK","Chyba aktivita 2")</f>
        <v>OK</v>
      </c>
      <c r="E43" s="25" t="str">
        <f>IF(E19='aktivita 2'!D13,"OK","Chyba aktivita 2")</f>
        <v>OK</v>
      </c>
      <c r="F43" s="25" t="str">
        <f>IF(F19='aktivita 3'!C13,"OK","Chyba aktivita 3")</f>
        <v>OK</v>
      </c>
      <c r="G43" s="25" t="str">
        <f>IF(G19='aktivita 3'!D13,"OK","Chyba aktivita 3")</f>
        <v>OK</v>
      </c>
      <c r="I43" s="25"/>
      <c r="J43" s="25"/>
    </row>
    <row r="44" spans="1:10" ht="13.5" thickBot="1" x14ac:dyDescent="0.25">
      <c r="A44" s="155">
        <f>'aktivita 1'!C11</f>
        <v>0.9</v>
      </c>
      <c r="B44" s="79">
        <f>B19*'aktivita 1'!H13</f>
        <v>0</v>
      </c>
      <c r="C44" s="27">
        <f>IF((B19*'aktivita 1'!H13)&gt;C19,B19-C19,((B19*'aktivita 1'!H13)-C19)+(B19-C19))</f>
        <v>0</v>
      </c>
      <c r="D44" s="79">
        <f>D19*'aktivita 2'!H13</f>
        <v>0</v>
      </c>
      <c r="E44" s="27">
        <f>IF((D19*'aktivita 2'!H13)&gt;E19,D19-E19,((D19*'aktivita 2'!H13)-E19)+(D19-E19))</f>
        <v>0</v>
      </c>
      <c r="F44" s="79">
        <f>F19*'aktivita 3'!H13</f>
        <v>0</v>
      </c>
      <c r="G44" s="27">
        <f>IF((F19*'aktivita 3'!H13)&gt;G19,F19-G19,((F19*'aktivita 3'!H13)-G19)+(F19-G19))</f>
        <v>0</v>
      </c>
      <c r="I44" s="26"/>
      <c r="J44" s="32"/>
    </row>
    <row r="45" spans="1:10" x14ac:dyDescent="0.2">
      <c r="A45" s="28"/>
      <c r="B45" s="28"/>
      <c r="C45" s="29" t="str">
        <f>IF(C46&lt;0,"vratka prostředků","prostředky org.")</f>
        <v>prostředky org.</v>
      </c>
      <c r="D45" s="29"/>
      <c r="E45" s="29" t="str">
        <f>IF(E46&lt;0,"vratka prostředků","prostředky org.")</f>
        <v>prostředky org.</v>
      </c>
      <c r="F45" s="29"/>
      <c r="G45" s="29" t="str">
        <f>IF(G46&lt;0,"vratka prostředků","prostředky org.")</f>
        <v>prostředky org.</v>
      </c>
      <c r="I45" s="29"/>
      <c r="J45" s="29"/>
    </row>
    <row r="46" spans="1:10" ht="13.5" thickBot="1" x14ac:dyDescent="0.25">
      <c r="A46" s="29"/>
      <c r="B46" s="28"/>
      <c r="C46" s="26">
        <f>C19-C5</f>
        <v>0</v>
      </c>
      <c r="D46" s="29"/>
      <c r="E46" s="26">
        <f>E19-E5</f>
        <v>0</v>
      </c>
      <c r="F46" s="29"/>
      <c r="G46" s="26">
        <f>G19-G5</f>
        <v>0</v>
      </c>
      <c r="I46" s="30"/>
      <c r="J46" s="31"/>
    </row>
    <row r="47" spans="1:10" x14ac:dyDescent="0.2">
      <c r="A47" s="156" t="s">
        <v>34</v>
      </c>
      <c r="B47" s="157"/>
      <c r="C47" s="158">
        <f>C5*0.01</f>
        <v>0</v>
      </c>
      <c r="D47" s="157"/>
      <c r="E47" s="158">
        <f>E5*0.01</f>
        <v>0</v>
      </c>
      <c r="F47" s="157"/>
      <c r="G47" s="158">
        <f>G5*0.01</f>
        <v>0</v>
      </c>
      <c r="H47" s="214"/>
    </row>
    <row r="48" spans="1:10" x14ac:dyDescent="0.2">
      <c r="A48" s="194"/>
      <c r="B48" s="195"/>
      <c r="C48" s="210">
        <f>C26</f>
        <v>0</v>
      </c>
      <c r="D48" s="195"/>
      <c r="E48" s="210">
        <f>E26</f>
        <v>0</v>
      </c>
      <c r="F48" s="195"/>
      <c r="G48" s="210">
        <f>G26</f>
        <v>0</v>
      </c>
      <c r="H48" s="215"/>
    </row>
    <row r="49" spans="1:8" x14ac:dyDescent="0.2">
      <c r="A49" s="194"/>
      <c r="B49" s="195"/>
      <c r="C49" s="211" t="str">
        <f>IF(C48&gt;C47,"dopočet vratky prostředků","OK")</f>
        <v>OK</v>
      </c>
      <c r="D49" s="195"/>
      <c r="E49" s="211" t="str">
        <f>IF(E48&gt;E47,"dopočet vratky prostředků","OK")</f>
        <v>OK</v>
      </c>
      <c r="F49" s="195"/>
      <c r="G49" s="211" t="str">
        <f>IF(G48&gt;G47,"dopočet vratky prostředků","OK")</f>
        <v>OK</v>
      </c>
      <c r="H49" s="215"/>
    </row>
    <row r="50" spans="1:8" ht="13.5" thickBot="1" x14ac:dyDescent="0.25">
      <c r="A50" s="159"/>
      <c r="B50" s="160"/>
      <c r="C50" s="216">
        <f>C47-C48</f>
        <v>0</v>
      </c>
      <c r="D50" s="216"/>
      <c r="E50" s="216">
        <f>E47-E48</f>
        <v>0</v>
      </c>
      <c r="F50" s="216"/>
      <c r="G50" s="216">
        <f>G47-G48</f>
        <v>0</v>
      </c>
      <c r="H50" s="217"/>
    </row>
    <row r="51" spans="1:8" x14ac:dyDescent="0.2">
      <c r="A51" s="161" t="s">
        <v>138</v>
      </c>
      <c r="B51" s="157"/>
      <c r="C51" s="198">
        <f>C5*0.7</f>
        <v>0</v>
      </c>
      <c r="D51" s="199"/>
      <c r="E51" s="198">
        <f>E5*0.7</f>
        <v>0</v>
      </c>
      <c r="F51" s="199"/>
      <c r="G51" s="198">
        <f>G5*0.7</f>
        <v>0</v>
      </c>
      <c r="H51" s="214"/>
    </row>
    <row r="52" spans="1:8" x14ac:dyDescent="0.2">
      <c r="A52" s="194"/>
      <c r="B52" s="195"/>
      <c r="C52" s="213">
        <f>C36</f>
        <v>0</v>
      </c>
      <c r="D52" s="212"/>
      <c r="E52" s="213">
        <f>E36</f>
        <v>0</v>
      </c>
      <c r="F52" s="212"/>
      <c r="G52" s="213">
        <f>G36</f>
        <v>0</v>
      </c>
      <c r="H52" s="215"/>
    </row>
    <row r="53" spans="1:8" x14ac:dyDescent="0.2">
      <c r="A53" s="218"/>
      <c r="B53" s="195"/>
      <c r="C53" s="212" t="str">
        <f>IF(C52&gt;C51,"dopočet vratky prostředků","OK")</f>
        <v>OK</v>
      </c>
      <c r="D53" s="212"/>
      <c r="E53" s="212" t="str">
        <f>IF(E52&gt;E51,"dopočet vratky prostředků","OK")</f>
        <v>OK</v>
      </c>
      <c r="F53" s="212"/>
      <c r="G53" s="212" t="str">
        <f>IF(G52&gt;G51,"dopočet vratky prostředků","OK")</f>
        <v>OK</v>
      </c>
      <c r="H53" s="215"/>
    </row>
    <row r="54" spans="1:8" ht="13.5" thickBot="1" x14ac:dyDescent="0.25">
      <c r="A54" s="159"/>
      <c r="B54" s="160"/>
      <c r="C54" s="216">
        <f>C51-C52</f>
        <v>0</v>
      </c>
      <c r="D54" s="216"/>
      <c r="E54" s="216">
        <f>E51-E52</f>
        <v>0</v>
      </c>
      <c r="F54" s="216"/>
      <c r="G54" s="216">
        <f>G51-G52</f>
        <v>0</v>
      </c>
      <c r="H54" s="217"/>
    </row>
    <row r="55" spans="1:8" x14ac:dyDescent="0.2">
      <c r="A55" s="28"/>
      <c r="B55" s="28"/>
      <c r="C55" s="28"/>
      <c r="D55" s="28"/>
      <c r="E55" s="28"/>
      <c r="F55" s="28"/>
      <c r="G55" s="28"/>
    </row>
    <row r="56" spans="1:8" ht="76.5" x14ac:dyDescent="3.05">
      <c r="A56" s="209" t="s">
        <v>113</v>
      </c>
      <c r="C56" s="208" t="str">
        <f>IF(IF(AND(C50&lt;0,C54&lt;0),C50+C54,IF(AND(C50&gt;0,C54&lt;0),C54,IF(AND(C50&lt;0,C54&gt;0),C50))),IF(AND(C50&lt;0,C54&lt;0),C50+C54,IF(AND(C50&gt;0,C54&lt;0),C54,IF(AND(C50&lt;0,C54&gt;0),C50))),"ok")</f>
        <v>ok</v>
      </c>
      <c r="D56" s="208"/>
      <c r="E56" s="208" t="str">
        <f>IF(IF(AND(E50&lt;0,E54&lt;0),E50+E54,IF(AND(E50&gt;0,E54&lt;0),E54,IF(AND(E50&lt;0,E54&gt;0),E50))),IF(AND(E50&lt;0,E54&lt;0),E50+E54,IF(AND(E50&gt;0,E54&lt;0),E54,IF(AND(E50&lt;0,E54&gt;0),E50))),"ok")</f>
        <v>ok</v>
      </c>
      <c r="F56" s="208"/>
      <c r="G56" s="208" t="str">
        <f>IF(IF(AND(G50&lt;0,G54&lt;0),G50+G54,IF(AND(G50&gt;0,G54&lt;0),G54,IF(AND(G50&lt;0,G54&gt;0),G50))),IF(AND(G50&lt;0,G54&lt;0),G50+G54,IF(AND(G50&gt;0,G54&lt;0),G54,IF(AND(G50&lt;0,G54&gt;0),G50))),"ok")</f>
        <v>ok</v>
      </c>
    </row>
  </sheetData>
  <sheetProtection algorithmName="SHA-512" hashValue="6esi9R1kBBTDEyirxBVqdWbS/9mX+0NP+Xx5BwtD+CatRW82HJcmETlQnci2FXAA1O6KgqcJQc27G1IFV1BUMA==" saltValue="/t8EgZT+CYeN1yRBiy+ouw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18"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49:G49 C53:G53">
    <cfRule type="containsText" dxfId="70" priority="59" operator="containsText" text="dopočet vratky prostředků">
      <formula>NOT(ISERROR(SEARCH("dopočet vratky prostředků",C49)))</formula>
    </cfRule>
    <cfRule type="containsText" dxfId="69" priority="64" operator="containsText" text="OK">
      <formula>NOT(ISERROR(SEARCH("OK",C49)))</formula>
    </cfRule>
  </conditionalFormatting>
  <conditionalFormatting sqref="C50:G50 C54:G54">
    <cfRule type="cellIs" dxfId="68" priority="57" operator="greaterThan">
      <formula>0</formula>
    </cfRule>
    <cfRule type="cellIs" dxfId="67" priority="58" operator="lessThan">
      <formula>0</formula>
    </cfRule>
    <cfRule type="cellIs" dxfId="66" priority="62" operator="greaterThan">
      <formula>0</formula>
    </cfRule>
    <cfRule type="cellIs" dxfId="65" priority="63" operator="greaterThan">
      <formula>0</formula>
    </cfRule>
  </conditionalFormatting>
  <conditionalFormatting sqref="C54:G54 C50:G50">
    <cfRule type="cellIs" dxfId="64" priority="61" operator="lessThan">
      <formula>0</formula>
    </cfRule>
  </conditionalFormatting>
  <conditionalFormatting sqref="C53:G53">
    <cfRule type="containsText" dxfId="63" priority="60" operator="containsText" text="OK">
      <formula>NOT(ISERROR(SEARCH("OK",C53)))</formula>
    </cfRule>
  </conditionalFormatting>
  <conditionalFormatting sqref="C21">
    <cfRule type="cellIs" dxfId="62" priority="56" operator="greaterThan">
      <formula>$B$21</formula>
    </cfRule>
  </conditionalFormatting>
  <conditionalFormatting sqref="C22">
    <cfRule type="cellIs" dxfId="61" priority="54" operator="greaterThan">
      <formula>$B$22</formula>
    </cfRule>
  </conditionalFormatting>
  <conditionalFormatting sqref="C23">
    <cfRule type="cellIs" dxfId="60" priority="53" operator="greaterThan">
      <formula>$B$23</formula>
    </cfRule>
  </conditionalFormatting>
  <conditionalFormatting sqref="C24">
    <cfRule type="cellIs" dxfId="59" priority="52" operator="greaterThan">
      <formula>$B$24</formula>
    </cfRule>
  </conditionalFormatting>
  <conditionalFormatting sqref="C25">
    <cfRule type="cellIs" dxfId="58" priority="51" operator="greaterThan">
      <formula>$B$25</formula>
    </cfRule>
  </conditionalFormatting>
  <conditionalFormatting sqref="C26">
    <cfRule type="cellIs" dxfId="57" priority="50" operator="greaterThan">
      <formula>$B$26</formula>
    </cfRule>
  </conditionalFormatting>
  <conditionalFormatting sqref="C27">
    <cfRule type="cellIs" dxfId="56" priority="49" operator="greaterThan">
      <formula>$B$27</formula>
    </cfRule>
  </conditionalFormatting>
  <conditionalFormatting sqref="C29">
    <cfRule type="cellIs" dxfId="55" priority="48" operator="greaterThan">
      <formula>$B$29</formula>
    </cfRule>
  </conditionalFormatting>
  <conditionalFormatting sqref="C30">
    <cfRule type="cellIs" dxfId="54" priority="47" operator="greaterThan">
      <formula>$B$30</formula>
    </cfRule>
  </conditionalFormatting>
  <conditionalFormatting sqref="C31">
    <cfRule type="cellIs" dxfId="53" priority="46" operator="greaterThan">
      <formula>$B$31</formula>
    </cfRule>
  </conditionalFormatting>
  <conditionalFormatting sqref="C32">
    <cfRule type="cellIs" dxfId="52" priority="45" operator="greaterThan">
      <formula>$B$32</formula>
    </cfRule>
  </conditionalFormatting>
  <conditionalFormatting sqref="C33">
    <cfRule type="cellIs" dxfId="51" priority="44" operator="greaterThan">
      <formula>$B$33</formula>
    </cfRule>
  </conditionalFormatting>
  <conditionalFormatting sqref="C34">
    <cfRule type="cellIs" dxfId="50" priority="43" operator="greaterThan">
      <formula>$B$34</formula>
    </cfRule>
  </conditionalFormatting>
  <conditionalFormatting sqref="C35">
    <cfRule type="cellIs" dxfId="49" priority="42" operator="greaterThan">
      <formula>$B$35</formula>
    </cfRule>
  </conditionalFormatting>
  <conditionalFormatting sqref="C37">
    <cfRule type="cellIs" dxfId="48" priority="41" operator="greaterThan">
      <formula>$B$37</formula>
    </cfRule>
  </conditionalFormatting>
  <conditionalFormatting sqref="C38">
    <cfRule type="cellIs" dxfId="47" priority="40" operator="greaterThan">
      <formula>$B$38</formula>
    </cfRule>
  </conditionalFormatting>
  <conditionalFormatting sqref="C39">
    <cfRule type="cellIs" dxfId="46" priority="39" operator="greaterThan">
      <formula>$B$39</formula>
    </cfRule>
  </conditionalFormatting>
  <conditionalFormatting sqref="E21">
    <cfRule type="cellIs" dxfId="45" priority="38" operator="greaterThan">
      <formula>$D$21</formula>
    </cfRule>
  </conditionalFormatting>
  <conditionalFormatting sqref="E22">
    <cfRule type="cellIs" dxfId="44" priority="36" operator="greaterThan">
      <formula>$D$22</formula>
    </cfRule>
  </conditionalFormatting>
  <conditionalFormatting sqref="E23">
    <cfRule type="cellIs" dxfId="43" priority="35" operator="greaterThan">
      <formula>$D$23</formula>
    </cfRule>
  </conditionalFormatting>
  <conditionalFormatting sqref="E24">
    <cfRule type="cellIs" dxfId="42" priority="34" operator="greaterThan">
      <formula>$D$24</formula>
    </cfRule>
  </conditionalFormatting>
  <conditionalFormatting sqref="E25">
    <cfRule type="cellIs" dxfId="41" priority="33" operator="greaterThan">
      <formula>$D$25</formula>
    </cfRule>
  </conditionalFormatting>
  <conditionalFormatting sqref="E26">
    <cfRule type="cellIs" dxfId="40" priority="32" operator="greaterThan">
      <formula>$D$26</formula>
    </cfRule>
  </conditionalFormatting>
  <conditionalFormatting sqref="E27">
    <cfRule type="cellIs" dxfId="39" priority="31" operator="greaterThan">
      <formula>$D$27</formula>
    </cfRule>
  </conditionalFormatting>
  <conditionalFormatting sqref="E29">
    <cfRule type="cellIs" dxfId="38" priority="30" operator="greaterThan">
      <formula>$D$29</formula>
    </cfRule>
  </conditionalFormatting>
  <conditionalFormatting sqref="E30">
    <cfRule type="cellIs" dxfId="37" priority="29" operator="greaterThan">
      <formula>$D$30</formula>
    </cfRule>
  </conditionalFormatting>
  <conditionalFormatting sqref="E31">
    <cfRule type="cellIs" dxfId="36" priority="28" operator="greaterThan">
      <formula>$D$31</formula>
    </cfRule>
  </conditionalFormatting>
  <conditionalFormatting sqref="E32">
    <cfRule type="cellIs" dxfId="35" priority="27" operator="greaterThan">
      <formula>$D$32</formula>
    </cfRule>
  </conditionalFormatting>
  <conditionalFormatting sqref="E33">
    <cfRule type="cellIs" dxfId="34" priority="26" operator="greaterThan">
      <formula>$D$33</formula>
    </cfRule>
  </conditionalFormatting>
  <conditionalFormatting sqref="E34">
    <cfRule type="cellIs" dxfId="33" priority="25" operator="greaterThan">
      <formula>$D$34</formula>
    </cfRule>
  </conditionalFormatting>
  <conditionalFormatting sqref="E35">
    <cfRule type="cellIs" dxfId="32" priority="23" operator="greaterThan">
      <formula>$D$35</formula>
    </cfRule>
    <cfRule type="cellIs" dxfId="31" priority="24" operator="greaterThan">
      <formula>$D$35</formula>
    </cfRule>
  </conditionalFormatting>
  <conditionalFormatting sqref="E37">
    <cfRule type="cellIs" dxfId="30" priority="22" operator="greaterThan">
      <formula>$D$37</formula>
    </cfRule>
  </conditionalFormatting>
  <conditionalFormatting sqref="E38">
    <cfRule type="cellIs" dxfId="29" priority="21" operator="greaterThan">
      <formula>$D$38</formula>
    </cfRule>
  </conditionalFormatting>
  <conditionalFormatting sqref="E39">
    <cfRule type="cellIs" dxfId="28" priority="20" operator="greaterThan">
      <formula>$D$39</formula>
    </cfRule>
  </conditionalFormatting>
  <conditionalFormatting sqref="G21">
    <cfRule type="cellIs" dxfId="27" priority="19" operator="greaterThan">
      <formula>$F$21</formula>
    </cfRule>
  </conditionalFormatting>
  <conditionalFormatting sqref="G22">
    <cfRule type="cellIs" dxfId="26" priority="17" operator="greaterThan">
      <formula>$F$22</formula>
    </cfRule>
  </conditionalFormatting>
  <conditionalFormatting sqref="G23">
    <cfRule type="cellIs" dxfId="25" priority="16" operator="greaterThan">
      <formula>$F$23</formula>
    </cfRule>
  </conditionalFormatting>
  <conditionalFormatting sqref="G24">
    <cfRule type="cellIs" dxfId="24" priority="15" operator="greaterThan">
      <formula>$F$24</formula>
    </cfRule>
  </conditionalFormatting>
  <conditionalFormatting sqref="G25">
    <cfRule type="cellIs" dxfId="23" priority="14" operator="greaterThan">
      <formula>$F$25</formula>
    </cfRule>
  </conditionalFormatting>
  <conditionalFormatting sqref="G26">
    <cfRule type="cellIs" dxfId="22" priority="12" operator="greaterThan">
      <formula>$F$26</formula>
    </cfRule>
    <cfRule type="cellIs" dxfId="21" priority="13" operator="greaterThan">
      <formula>$F$26</formula>
    </cfRule>
  </conditionalFormatting>
  <conditionalFormatting sqref="G27">
    <cfRule type="cellIs" dxfId="20" priority="11" operator="greaterThan">
      <formula>$F$27</formula>
    </cfRule>
  </conditionalFormatting>
  <conditionalFormatting sqref="G29">
    <cfRule type="cellIs" dxfId="19" priority="10" operator="greaterThan">
      <formula>$F$29</formula>
    </cfRule>
  </conditionalFormatting>
  <conditionalFormatting sqref="G30">
    <cfRule type="cellIs" dxfId="18" priority="9" operator="greaterThan">
      <formula>$F$30</formula>
    </cfRule>
  </conditionalFormatting>
  <conditionalFormatting sqref="G31">
    <cfRule type="cellIs" dxfId="17" priority="8" operator="greaterThan">
      <formula>$F$31</formula>
    </cfRule>
  </conditionalFormatting>
  <conditionalFormatting sqref="G32">
    <cfRule type="cellIs" dxfId="16" priority="7" operator="greaterThan">
      <formula>$F$32</formula>
    </cfRule>
  </conditionalFormatting>
  <conditionalFormatting sqref="G33">
    <cfRule type="cellIs" dxfId="15" priority="6" operator="greaterThan">
      <formula>$F$33</formula>
    </cfRule>
  </conditionalFormatting>
  <conditionalFormatting sqref="G34">
    <cfRule type="cellIs" dxfId="14" priority="5" operator="greaterThan">
      <formula>$F$34</formula>
    </cfRule>
  </conditionalFormatting>
  <conditionalFormatting sqref="G35">
    <cfRule type="cellIs" dxfId="13" priority="4" operator="greaterThan">
      <formula>$F$35</formula>
    </cfRule>
  </conditionalFormatting>
  <conditionalFormatting sqref="G37">
    <cfRule type="cellIs" dxfId="12" priority="3" operator="greaterThan">
      <formula>$F$37</formula>
    </cfRule>
  </conditionalFormatting>
  <conditionalFormatting sqref="G38">
    <cfRule type="cellIs" dxfId="11" priority="2" operator="greaterThan">
      <formula>$F$38</formula>
    </cfRule>
  </conditionalFormatting>
  <conditionalFormatting sqref="G39">
    <cfRule type="cellIs" dxfId="10" priority="1" operator="greaterThan">
      <formula>$F$39</formula>
    </cfRule>
  </conditionalFormatting>
  <dataValidations xWindow="399" yWindow="605" count="5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é přidělené dotace na projekt/aktivitu. _x000a_ " sqref="C26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7"/>
    <dataValidation type="list" allowBlank="1" showInputMessage="1" showErrorMessage="1" sqref="A6:A11">
      <formula1>$J$6:$J$16</formula1>
    </dataValidation>
    <dataValidation allowBlank="1" showInputMessage="1" showErrorMessage="1" promptTitle="*Občerstvení" prompt="Z prostředků dotace lze na tuto položku čerpat prostředky pouze do výše max. 50 % z poskytnuté výše dotace na projekt/akci." sqref="C30 E30 G30"/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37:C38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2</oddHeader>
  </headerFooter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9"/>
  <sheetViews>
    <sheetView showGridLines="0"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403" t="s">
        <v>31</v>
      </c>
      <c r="B3" s="404"/>
      <c r="C3" s="405"/>
      <c r="D3" s="369">
        <f>G3+H3+I3</f>
        <v>0</v>
      </c>
      <c r="E3" s="370"/>
      <c r="F3" s="371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388" t="s">
        <v>17</v>
      </c>
      <c r="B4" s="389"/>
      <c r="C4" s="390"/>
      <c r="D4" s="400">
        <f>G4+H4+I4</f>
        <v>0</v>
      </c>
      <c r="E4" s="401"/>
      <c r="F4" s="402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388" t="s">
        <v>15</v>
      </c>
      <c r="B5" s="389"/>
      <c r="C5" s="390"/>
      <c r="D5" s="391">
        <f>G5+H5+I5</f>
        <v>0</v>
      </c>
      <c r="E5" s="392"/>
      <c r="F5" s="393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394" t="s">
        <v>4</v>
      </c>
      <c r="B6" s="395"/>
      <c r="C6" s="396"/>
      <c r="D6" s="397" t="e">
        <f>D5/D4</f>
        <v>#DIV/0!</v>
      </c>
      <c r="E6" s="398"/>
      <c r="F6" s="399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358" t="s">
        <v>7</v>
      </c>
      <c r="B8" s="358"/>
      <c r="C8" s="358"/>
      <c r="D8" s="358"/>
      <c r="E8" s="358"/>
      <c r="F8" s="358"/>
      <c r="G8" s="358"/>
      <c r="H8" s="358"/>
      <c r="I8" s="358"/>
    </row>
    <row r="9" spans="1:9" s="3" customFormat="1" ht="10.5" customHeight="1" x14ac:dyDescent="0.2">
      <c r="A9" s="387"/>
      <c r="B9" s="387"/>
      <c r="C9" s="387"/>
      <c r="D9" s="387"/>
      <c r="E9" s="387"/>
      <c r="F9" s="387"/>
      <c r="G9" s="387"/>
      <c r="H9" s="387"/>
      <c r="I9" s="387"/>
    </row>
    <row r="10" spans="1:9" s="3" customFormat="1" ht="27" customHeight="1" x14ac:dyDescent="0.2">
      <c r="A10" s="382" t="s">
        <v>110</v>
      </c>
      <c r="B10" s="383"/>
      <c r="C10" s="384"/>
      <c r="D10" s="204"/>
      <c r="E10" s="201"/>
      <c r="F10" s="201"/>
      <c r="G10" s="202" t="str">
        <f>souhrn!C56</f>
        <v>ok</v>
      </c>
      <c r="H10" s="202" t="str">
        <f>souhrn!E56</f>
        <v>ok</v>
      </c>
      <c r="I10" s="203" t="str">
        <f>souhrn!G56</f>
        <v>ok</v>
      </c>
    </row>
    <row r="11" spans="1:9" s="3" customFormat="1" ht="27" customHeight="1" x14ac:dyDescent="0.2">
      <c r="A11" s="379" t="s">
        <v>153</v>
      </c>
      <c r="B11" s="380"/>
      <c r="C11" s="385"/>
      <c r="D11" s="205"/>
      <c r="E11" s="219"/>
      <c r="F11" s="219"/>
      <c r="G11" s="200">
        <f>-'aktivita 1'!E13</f>
        <v>0</v>
      </c>
      <c r="H11" s="200">
        <f>-'aktivita 2'!E13</f>
        <v>0</v>
      </c>
      <c r="I11" s="220">
        <f>-'aktivita 3'!E13</f>
        <v>0</v>
      </c>
    </row>
    <row r="12" spans="1:9" s="3" customFormat="1" ht="21" customHeight="1" x14ac:dyDescent="0.2">
      <c r="A12" s="379" t="s">
        <v>150</v>
      </c>
      <c r="B12" s="380"/>
      <c r="C12" s="380"/>
      <c r="D12" s="206"/>
      <c r="E12" s="196"/>
      <c r="F12" s="196"/>
      <c r="G12" s="197">
        <f>'aktivita 1'!H14+'aktivita 1'!E13</f>
        <v>0</v>
      </c>
      <c r="H12" s="197">
        <f>'aktivita 2'!H14+'aktivita 2'!E13</f>
        <v>0</v>
      </c>
      <c r="I12" s="221">
        <f>'aktivita 3'!H14+'aktivita 3'!E13</f>
        <v>0</v>
      </c>
    </row>
    <row r="13" spans="1:9" s="3" customFormat="1" ht="21" customHeight="1" x14ac:dyDescent="0.2">
      <c r="A13" s="379"/>
      <c r="B13" s="380"/>
      <c r="C13" s="380"/>
      <c r="D13" s="207" t="s">
        <v>111</v>
      </c>
      <c r="E13" s="42"/>
      <c r="F13" s="42"/>
      <c r="G13" s="365">
        <f>SUMIF(G10:I12,"&lt;0")</f>
        <v>0</v>
      </c>
      <c r="H13" s="365"/>
      <c r="I13" s="366"/>
    </row>
    <row r="14" spans="1:9" s="3" customFormat="1" ht="28.5" customHeight="1" x14ac:dyDescent="0.2">
      <c r="A14" s="376" t="s">
        <v>115</v>
      </c>
      <c r="B14" s="377"/>
      <c r="C14" s="378"/>
      <c r="D14" s="372"/>
      <c r="E14" s="373"/>
      <c r="F14" s="373"/>
      <c r="G14" s="373"/>
      <c r="H14" s="373"/>
      <c r="I14" s="374"/>
    </row>
    <row r="15" spans="1:9" s="3" customFormat="1" ht="13.5" customHeight="1" x14ac:dyDescent="0.2">
      <c r="A15" s="4"/>
      <c r="B15" s="4"/>
      <c r="C15" s="4"/>
      <c r="D15" s="386" t="s">
        <v>155</v>
      </c>
      <c r="E15" s="386"/>
      <c r="F15" s="386"/>
      <c r="G15" s="386"/>
      <c r="H15" s="386"/>
      <c r="I15" s="386"/>
    </row>
    <row r="16" spans="1:9" s="5" customFormat="1" ht="13.5" customHeight="1" x14ac:dyDescent="0.2">
      <c r="A16" s="75" t="s">
        <v>5</v>
      </c>
      <c r="B16" s="80"/>
      <c r="C16" s="47"/>
      <c r="D16" s="75" t="s">
        <v>16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11</v>
      </c>
      <c r="B18" s="77" t="s">
        <v>12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13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375" t="s">
        <v>6</v>
      </c>
      <c r="B20" s="375"/>
      <c r="C20" s="375"/>
      <c r="D20" s="375"/>
      <c r="E20" s="375"/>
      <c r="F20" s="375"/>
      <c r="G20" s="162"/>
      <c r="H20" s="162"/>
      <c r="I20" s="162"/>
    </row>
    <row r="21" spans="1:9" ht="15.75" customHeight="1" x14ac:dyDescent="0.2">
      <c r="A21" s="185" t="s">
        <v>141</v>
      </c>
      <c r="B21" s="186"/>
      <c r="C21" s="186"/>
      <c r="D21" s="186"/>
      <c r="E21" s="186"/>
      <c r="F21" s="186"/>
      <c r="G21" s="187"/>
      <c r="H21" s="187"/>
      <c r="I21" s="187"/>
    </row>
    <row r="22" spans="1:9" ht="15.75" customHeight="1" x14ac:dyDescent="0.2">
      <c r="A22" s="185" t="s">
        <v>106</v>
      </c>
      <c r="B22" s="186"/>
      <c r="C22" s="186"/>
      <c r="D22" s="186"/>
      <c r="E22" s="186"/>
      <c r="F22" s="186"/>
      <c r="G22" s="187"/>
      <c r="H22" s="187"/>
      <c r="I22" s="187"/>
    </row>
    <row r="23" spans="1:9" ht="15.75" customHeight="1" x14ac:dyDescent="0.2">
      <c r="A23" s="185" t="s">
        <v>107</v>
      </c>
      <c r="B23" s="186"/>
      <c r="C23" s="186"/>
      <c r="D23" s="186"/>
      <c r="E23" s="186"/>
      <c r="F23" s="186"/>
      <c r="G23" s="187"/>
      <c r="H23" s="187"/>
      <c r="I23" s="187"/>
    </row>
    <row r="24" spans="1:9" ht="15.75" customHeight="1" x14ac:dyDescent="0.2">
      <c r="A24" s="185" t="s">
        <v>142</v>
      </c>
      <c r="B24" s="186"/>
      <c r="C24" s="186"/>
      <c r="D24" s="186"/>
      <c r="E24" s="186"/>
      <c r="F24" s="186"/>
      <c r="G24" s="187"/>
      <c r="H24" s="187"/>
      <c r="I24" s="187"/>
    </row>
    <row r="25" spans="1:9" ht="15.75" customHeight="1" x14ac:dyDescent="0.2">
      <c r="A25" s="185" t="s">
        <v>143</v>
      </c>
      <c r="B25" s="186"/>
      <c r="C25" s="186"/>
      <c r="D25" s="186"/>
      <c r="E25" s="186"/>
      <c r="F25" s="186"/>
      <c r="G25" s="187"/>
      <c r="H25" s="187"/>
      <c r="I25" s="187"/>
    </row>
    <row r="26" spans="1:9" ht="12.75" customHeight="1" x14ac:dyDescent="0.2">
      <c r="A26" s="381" t="s">
        <v>144</v>
      </c>
      <c r="B26" s="381"/>
      <c r="C26" s="381"/>
      <c r="D26" s="381"/>
      <c r="E26" s="381"/>
      <c r="F26" s="381"/>
      <c r="G26" s="381"/>
      <c r="H26" s="381"/>
      <c r="I26" s="381"/>
    </row>
    <row r="27" spans="1:9" x14ac:dyDescent="0.2">
      <c r="A27" s="367"/>
      <c r="B27" s="367"/>
      <c r="C27" s="367"/>
      <c r="D27" s="367"/>
      <c r="E27" s="367"/>
      <c r="F27" s="367"/>
      <c r="G27" s="163"/>
      <c r="H27" s="162"/>
      <c r="I27" s="162"/>
    </row>
    <row r="28" spans="1:9" x14ac:dyDescent="0.2">
      <c r="A28" s="368" t="s">
        <v>108</v>
      </c>
      <c r="B28" s="368"/>
      <c r="C28" s="368"/>
      <c r="D28" s="368"/>
      <c r="E28" s="368"/>
      <c r="F28" s="368"/>
      <c r="G28" s="368"/>
      <c r="H28" s="368"/>
      <c r="I28" s="368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CRP9fRGDHpVE28x94nTXGhUdhzTyGnhSyU3mxGUDkWGTjbdKKqUtJ8KYc0aQJYkpbDUm3ynGU2ixtD4AWL8mmQ==" saltValue="Ju+GqpqZSIfotj22I1QrjA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</mergeCells>
  <conditionalFormatting sqref="G13 G12:I12">
    <cfRule type="containsText" dxfId="9" priority="6" operator="containsText" text="vlastní prostředky organizace">
      <formula>NOT(ISERROR(SEARCH("vlastní prostředky organizace",G12)))</formula>
    </cfRule>
    <cfRule type="cellIs" dxfId="8" priority="7" operator="greaterThan">
      <formula>$G$12&gt;0</formula>
    </cfRule>
    <cfRule type="cellIs" dxfId="7" priority="8" operator="greaterThan">
      <formula>"&gt;0"</formula>
    </cfRule>
    <cfRule type="cellIs" dxfId="6" priority="10" operator="greaterThan">
      <formula>$G$12&gt;0</formula>
    </cfRule>
  </conditionalFormatting>
  <conditionalFormatting sqref="G12:I12">
    <cfRule type="containsText" dxfId="5" priority="9" operator="containsText" text="vlastní prostředky organizace">
      <formula>NOT(ISERROR(SEARCH("vlastní prostředky organizace",G12)))</formula>
    </cfRule>
  </conditionalFormatting>
  <conditionalFormatting sqref="G13">
    <cfRule type="containsText" dxfId="4" priority="3" operator="containsText" text="vlastní prostředky organizace">
      <formula>NOT(ISERROR(SEARCH("vlastní prostředky organizace",G13)))</formula>
    </cfRule>
    <cfRule type="containsText" dxfId="3" priority="4" operator="containsText" text="vratka">
      <formula>NOT(ISERROR(SEARCH("vratka",G13)))</formula>
    </cfRule>
    <cfRule type="containsText" dxfId="2" priority="5" operator="containsText" text="vratka">
      <formula>NOT(ISERROR(SEARCH("vratka",G13)))</formula>
    </cfRule>
  </conditionalFormatting>
  <conditionalFormatting sqref="G10:I12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</oddHeader>
  </headerFooter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topLeftCell="A97" zoomScaleNormal="100" zoomScaleSheetLayoutView="100" workbookViewId="0">
      <selection activeCell="A81" sqref="A81:I8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20" t="s">
        <v>156</v>
      </c>
      <c r="B1" s="420"/>
      <c r="C1" s="420"/>
      <c r="D1" s="420"/>
      <c r="E1" s="420"/>
      <c r="F1" s="420"/>
      <c r="G1" s="420"/>
      <c r="H1" s="420"/>
      <c r="I1" s="420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14" t="s">
        <v>44</v>
      </c>
      <c r="B2" s="416" t="s">
        <v>45</v>
      </c>
      <c r="C2" s="416" t="s">
        <v>46</v>
      </c>
      <c r="D2" s="418" t="s">
        <v>47</v>
      </c>
      <c r="E2" s="407" t="s">
        <v>48</v>
      </c>
      <c r="F2" s="408"/>
      <c r="G2" s="409"/>
      <c r="H2" s="407" t="s">
        <v>51</v>
      </c>
      <c r="I2" s="408"/>
      <c r="J2" s="409"/>
      <c r="K2" s="407" t="s">
        <v>52</v>
      </c>
      <c r="L2" s="408"/>
      <c r="M2" s="409"/>
      <c r="N2" s="407" t="s">
        <v>53</v>
      </c>
      <c r="O2" s="408"/>
      <c r="P2" s="409"/>
      <c r="Q2" s="410" t="s">
        <v>54</v>
      </c>
      <c r="R2" s="408"/>
      <c r="S2" s="411"/>
      <c r="T2" s="407" t="s">
        <v>55</v>
      </c>
      <c r="U2" s="408"/>
      <c r="V2" s="409"/>
    </row>
    <row r="3" spans="1:22" ht="13.5" thickBot="1" x14ac:dyDescent="0.25">
      <c r="A3" s="415"/>
      <c r="B3" s="417"/>
      <c r="C3" s="417"/>
      <c r="D3" s="41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14" t="s">
        <v>44</v>
      </c>
      <c r="B37" s="416" t="s">
        <v>45</v>
      </c>
      <c r="C37" s="416" t="s">
        <v>46</v>
      </c>
      <c r="D37" s="418" t="s">
        <v>47</v>
      </c>
      <c r="E37" s="407" t="s">
        <v>56</v>
      </c>
      <c r="F37" s="408"/>
      <c r="G37" s="409"/>
      <c r="H37" s="407" t="s">
        <v>57</v>
      </c>
      <c r="I37" s="408"/>
      <c r="J37" s="409"/>
      <c r="K37" s="407" t="s">
        <v>58</v>
      </c>
      <c r="L37" s="408"/>
      <c r="M37" s="409"/>
      <c r="N37" s="407" t="s">
        <v>59</v>
      </c>
      <c r="O37" s="408"/>
      <c r="P37" s="409"/>
      <c r="Q37" s="410" t="s">
        <v>60</v>
      </c>
      <c r="R37" s="408"/>
      <c r="S37" s="411"/>
      <c r="T37" s="407" t="s">
        <v>61</v>
      </c>
      <c r="U37" s="408"/>
      <c r="V37" s="409"/>
    </row>
    <row r="38" spans="1:22" ht="13.5" thickBot="1" x14ac:dyDescent="0.25">
      <c r="A38" s="415"/>
      <c r="B38" s="417"/>
      <c r="C38" s="417"/>
      <c r="D38" s="41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157</v>
      </c>
      <c r="D72" s="412">
        <f>G35+J35+M35+P35+S35+V35+V70+S70+P70+M70+J70+G70</f>
        <v>0</v>
      </c>
      <c r="E72" s="41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86</v>
      </c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</row>
    <row r="78" spans="1:22" x14ac:dyDescent="0.2"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</row>
    <row r="79" spans="1:22" x14ac:dyDescent="0.2"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20" t="s">
        <v>156</v>
      </c>
      <c r="B81" s="420"/>
      <c r="C81" s="420"/>
      <c r="D81" s="420"/>
      <c r="E81" s="420"/>
      <c r="F81" s="420"/>
      <c r="G81" s="420"/>
      <c r="H81" s="420"/>
      <c r="I81" s="420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14" t="s">
        <v>44</v>
      </c>
      <c r="B82" s="416" t="s">
        <v>45</v>
      </c>
      <c r="C82" s="416" t="s">
        <v>80</v>
      </c>
      <c r="D82" s="418" t="s">
        <v>81</v>
      </c>
      <c r="E82" s="407" t="s">
        <v>48</v>
      </c>
      <c r="F82" s="408"/>
      <c r="G82" s="409"/>
      <c r="H82" s="407" t="s">
        <v>51</v>
      </c>
      <c r="I82" s="408"/>
      <c r="J82" s="409"/>
      <c r="K82" s="407" t="s">
        <v>52</v>
      </c>
      <c r="L82" s="408"/>
      <c r="M82" s="409"/>
      <c r="N82" s="407" t="s">
        <v>53</v>
      </c>
      <c r="O82" s="408"/>
      <c r="P82" s="409"/>
      <c r="Q82" s="410" t="s">
        <v>54</v>
      </c>
      <c r="R82" s="408"/>
      <c r="S82" s="411"/>
      <c r="T82" s="407" t="s">
        <v>55</v>
      </c>
      <c r="U82" s="408"/>
      <c r="V82" s="409"/>
    </row>
    <row r="83" spans="1:22" ht="23.25" thickBot="1" x14ac:dyDescent="0.25">
      <c r="A83" s="415"/>
      <c r="B83" s="417"/>
      <c r="C83" s="417"/>
      <c r="D83" s="419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14" t="s">
        <v>44</v>
      </c>
      <c r="B97" s="416" t="s">
        <v>45</v>
      </c>
      <c r="C97" s="416" t="s">
        <v>80</v>
      </c>
      <c r="D97" s="418" t="s">
        <v>81</v>
      </c>
      <c r="E97" s="407" t="s">
        <v>56</v>
      </c>
      <c r="F97" s="408"/>
      <c r="G97" s="409"/>
      <c r="H97" s="407" t="s">
        <v>57</v>
      </c>
      <c r="I97" s="408"/>
      <c r="J97" s="409"/>
      <c r="K97" s="407" t="s">
        <v>58</v>
      </c>
      <c r="L97" s="408"/>
      <c r="M97" s="409"/>
      <c r="N97" s="407" t="s">
        <v>59</v>
      </c>
      <c r="O97" s="408"/>
      <c r="P97" s="409"/>
      <c r="Q97" s="410" t="s">
        <v>60</v>
      </c>
      <c r="R97" s="408"/>
      <c r="S97" s="411"/>
      <c r="T97" s="407" t="s">
        <v>61</v>
      </c>
      <c r="U97" s="408"/>
      <c r="V97" s="409"/>
    </row>
    <row r="98" spans="1:22" ht="23.25" thickBot="1" x14ac:dyDescent="0.25">
      <c r="A98" s="415"/>
      <c r="B98" s="417"/>
      <c r="C98" s="417"/>
      <c r="D98" s="419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157</v>
      </c>
      <c r="D113" s="412">
        <f>G110+J110+M110+P110+S110+V110+V95+S95+P95+M95+J95+G95</f>
        <v>0</v>
      </c>
      <c r="E113" s="41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86</v>
      </c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/>
    </row>
    <row r="119" spans="2:22" x14ac:dyDescent="0.2"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/>
    </row>
    <row r="120" spans="2:22" x14ac:dyDescent="0.2"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</row>
  </sheetData>
  <sheetProtection algorithmName="SHA-512" hashValue="SzGjcS1pqLPt/V1G+SQqnDLfCpbd2SxzpGw9Y4s7SQ33Ljdic52o6rTylmwbTzAi6UJXSfUaoaUDv5Vt0ZTHjg==" saltValue="PDzEUQ6ng/AoJZkxH8aubw==" spinCount="100000" sheet="1" objects="1" scenarios="1"/>
  <mergeCells count="46">
    <mergeCell ref="A1:I1"/>
    <mergeCell ref="A2:A3"/>
    <mergeCell ref="B2:B3"/>
    <mergeCell ref="C2:C3"/>
    <mergeCell ref="D2:D3"/>
    <mergeCell ref="E2:G2"/>
    <mergeCell ref="H2:J2"/>
    <mergeCell ref="A37:A38"/>
    <mergeCell ref="B37:B38"/>
    <mergeCell ref="C37:C38"/>
    <mergeCell ref="D37:D38"/>
    <mergeCell ref="E37:G37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81:I81"/>
    <mergeCell ref="A82:A83"/>
    <mergeCell ref="B82:B83"/>
    <mergeCell ref="C82:C83"/>
    <mergeCell ref="D82:D83"/>
    <mergeCell ref="E82:G82"/>
    <mergeCell ref="H82:J82"/>
    <mergeCell ref="A97:A98"/>
    <mergeCell ref="B97:B98"/>
    <mergeCell ref="C97:C98"/>
    <mergeCell ref="D97:D98"/>
    <mergeCell ref="E97:G97"/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topLeftCell="A52" zoomScaleNormal="100" zoomScaleSheetLayoutView="100" workbookViewId="0">
      <selection activeCell="M55" sqref="M55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20" t="s">
        <v>156</v>
      </c>
      <c r="B1" s="420"/>
      <c r="C1" s="420"/>
      <c r="D1" s="420"/>
      <c r="E1" s="420"/>
      <c r="F1" s="420"/>
      <c r="G1" s="420"/>
      <c r="H1" s="420"/>
      <c r="I1" s="420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14" t="s">
        <v>44</v>
      </c>
      <c r="B2" s="416" t="s">
        <v>45</v>
      </c>
      <c r="C2" s="416" t="s">
        <v>46</v>
      </c>
      <c r="D2" s="418" t="s">
        <v>47</v>
      </c>
      <c r="E2" s="407" t="s">
        <v>48</v>
      </c>
      <c r="F2" s="408"/>
      <c r="G2" s="409"/>
      <c r="H2" s="407" t="s">
        <v>51</v>
      </c>
      <c r="I2" s="408"/>
      <c r="J2" s="409"/>
      <c r="K2" s="407" t="s">
        <v>52</v>
      </c>
      <c r="L2" s="408"/>
      <c r="M2" s="409"/>
      <c r="N2" s="407" t="s">
        <v>53</v>
      </c>
      <c r="O2" s="408"/>
      <c r="P2" s="409"/>
      <c r="Q2" s="410" t="s">
        <v>54</v>
      </c>
      <c r="R2" s="408"/>
      <c r="S2" s="411"/>
      <c r="T2" s="407" t="s">
        <v>55</v>
      </c>
      <c r="U2" s="408"/>
      <c r="V2" s="409"/>
    </row>
    <row r="3" spans="1:22" ht="13.5" thickBot="1" x14ac:dyDescent="0.25">
      <c r="A3" s="415"/>
      <c r="B3" s="417"/>
      <c r="C3" s="417"/>
      <c r="D3" s="41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14" t="s">
        <v>44</v>
      </c>
      <c r="B37" s="416" t="s">
        <v>45</v>
      </c>
      <c r="C37" s="416" t="s">
        <v>46</v>
      </c>
      <c r="D37" s="418" t="s">
        <v>47</v>
      </c>
      <c r="E37" s="407" t="s">
        <v>56</v>
      </c>
      <c r="F37" s="408"/>
      <c r="G37" s="409"/>
      <c r="H37" s="407" t="s">
        <v>57</v>
      </c>
      <c r="I37" s="408"/>
      <c r="J37" s="409"/>
      <c r="K37" s="407" t="s">
        <v>58</v>
      </c>
      <c r="L37" s="408"/>
      <c r="M37" s="409"/>
      <c r="N37" s="407" t="s">
        <v>59</v>
      </c>
      <c r="O37" s="408"/>
      <c r="P37" s="409"/>
      <c r="Q37" s="410" t="s">
        <v>60</v>
      </c>
      <c r="R37" s="408"/>
      <c r="S37" s="411"/>
      <c r="T37" s="407" t="s">
        <v>61</v>
      </c>
      <c r="U37" s="408"/>
      <c r="V37" s="409"/>
    </row>
    <row r="38" spans="1:22" ht="13.5" thickBot="1" x14ac:dyDescent="0.25">
      <c r="A38" s="415"/>
      <c r="B38" s="417"/>
      <c r="C38" s="417"/>
      <c r="D38" s="41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158</v>
      </c>
      <c r="D72" s="412">
        <f>G35+J35+M35+P35+S35+V35+V70+S70+P70+M70+J70+G70</f>
        <v>0</v>
      </c>
      <c r="E72" s="41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86</v>
      </c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</row>
    <row r="78" spans="1:22" x14ac:dyDescent="0.2"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</row>
    <row r="79" spans="1:22" x14ac:dyDescent="0.2"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20" t="s">
        <v>156</v>
      </c>
      <c r="B81" s="420"/>
      <c r="C81" s="420"/>
      <c r="D81" s="420"/>
      <c r="E81" s="420"/>
      <c r="F81" s="420"/>
      <c r="G81" s="420"/>
      <c r="H81" s="420"/>
      <c r="I81" s="420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14" t="s">
        <v>44</v>
      </c>
      <c r="B82" s="416" t="s">
        <v>45</v>
      </c>
      <c r="C82" s="416" t="s">
        <v>80</v>
      </c>
      <c r="D82" s="418" t="s">
        <v>81</v>
      </c>
      <c r="E82" s="407" t="s">
        <v>48</v>
      </c>
      <c r="F82" s="408"/>
      <c r="G82" s="409"/>
      <c r="H82" s="407" t="s">
        <v>51</v>
      </c>
      <c r="I82" s="408"/>
      <c r="J82" s="409"/>
      <c r="K82" s="407" t="s">
        <v>52</v>
      </c>
      <c r="L82" s="408"/>
      <c r="M82" s="409"/>
      <c r="N82" s="407" t="s">
        <v>53</v>
      </c>
      <c r="O82" s="408"/>
      <c r="P82" s="409"/>
      <c r="Q82" s="410" t="s">
        <v>54</v>
      </c>
      <c r="R82" s="408"/>
      <c r="S82" s="411"/>
      <c r="T82" s="407" t="s">
        <v>55</v>
      </c>
      <c r="U82" s="408"/>
      <c r="V82" s="409"/>
    </row>
    <row r="83" spans="1:22" ht="23.25" thickBot="1" x14ac:dyDescent="0.25">
      <c r="A83" s="415"/>
      <c r="B83" s="417"/>
      <c r="C83" s="417"/>
      <c r="D83" s="419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14" t="s">
        <v>44</v>
      </c>
      <c r="B97" s="416" t="s">
        <v>45</v>
      </c>
      <c r="C97" s="416" t="s">
        <v>80</v>
      </c>
      <c r="D97" s="418" t="s">
        <v>81</v>
      </c>
      <c r="E97" s="407" t="s">
        <v>56</v>
      </c>
      <c r="F97" s="408"/>
      <c r="G97" s="409"/>
      <c r="H97" s="407" t="s">
        <v>57</v>
      </c>
      <c r="I97" s="408"/>
      <c r="J97" s="409"/>
      <c r="K97" s="407" t="s">
        <v>58</v>
      </c>
      <c r="L97" s="408"/>
      <c r="M97" s="409"/>
      <c r="N97" s="407" t="s">
        <v>59</v>
      </c>
      <c r="O97" s="408"/>
      <c r="P97" s="409"/>
      <c r="Q97" s="410" t="s">
        <v>60</v>
      </c>
      <c r="R97" s="408"/>
      <c r="S97" s="411"/>
      <c r="T97" s="407" t="s">
        <v>61</v>
      </c>
      <c r="U97" s="408"/>
      <c r="V97" s="409"/>
    </row>
    <row r="98" spans="1:22" ht="23.25" thickBot="1" x14ac:dyDescent="0.25">
      <c r="A98" s="415"/>
      <c r="B98" s="417"/>
      <c r="C98" s="417"/>
      <c r="D98" s="419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158</v>
      </c>
      <c r="D113" s="412">
        <f>G110+J110+M110+P110+S110+V110+V95+S95+P95+M95+J95+G95</f>
        <v>0</v>
      </c>
      <c r="E113" s="41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86</v>
      </c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/>
    </row>
    <row r="119" spans="2:22" x14ac:dyDescent="0.2"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/>
    </row>
    <row r="120" spans="2:22" x14ac:dyDescent="0.2"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</row>
  </sheetData>
  <sheetProtection algorithmName="SHA-512" hashValue="SkCVEm1lXkYnjVlp0ncnPCb+lqKJaSDviTaxnUROOWbUIzpZ5lTmN5jCPN0j/ifrxAjYbixj4vTARWjaYWP5/g==" saltValue="ZXIFCE0ewFu6e6CM9KiUJg==" spinCount="100000" sheet="1" objects="1" scenarios="1"/>
  <mergeCells count="46">
    <mergeCell ref="A1:I1"/>
    <mergeCell ref="A2:A3"/>
    <mergeCell ref="B2:B3"/>
    <mergeCell ref="C2:C3"/>
    <mergeCell ref="D2:D3"/>
    <mergeCell ref="E2:G2"/>
    <mergeCell ref="H2:J2"/>
    <mergeCell ref="A37:A38"/>
    <mergeCell ref="B37:B38"/>
    <mergeCell ref="C37:C38"/>
    <mergeCell ref="D37:D38"/>
    <mergeCell ref="E37:G37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81:I81"/>
    <mergeCell ref="A82:A83"/>
    <mergeCell ref="B82:B83"/>
    <mergeCell ref="C82:C83"/>
    <mergeCell ref="D82:D83"/>
    <mergeCell ref="E82:G82"/>
    <mergeCell ref="H82:J82"/>
    <mergeCell ref="A97:A98"/>
    <mergeCell ref="B97:B98"/>
    <mergeCell ref="C97:C98"/>
    <mergeCell ref="D97:D98"/>
    <mergeCell ref="E97:G97"/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topLeftCell="A79" zoomScaleNormal="100" zoomScaleSheetLayoutView="100" workbookViewId="0">
      <selection activeCell="N89" sqref="N89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20" t="s">
        <v>156</v>
      </c>
      <c r="B1" s="420"/>
      <c r="C1" s="420"/>
      <c r="D1" s="420"/>
      <c r="E1" s="420"/>
      <c r="F1" s="420"/>
      <c r="G1" s="420"/>
      <c r="H1" s="420"/>
      <c r="I1" s="420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14" t="s">
        <v>44</v>
      </c>
      <c r="B2" s="416" t="s">
        <v>45</v>
      </c>
      <c r="C2" s="416" t="s">
        <v>46</v>
      </c>
      <c r="D2" s="418" t="s">
        <v>47</v>
      </c>
      <c r="E2" s="407" t="s">
        <v>48</v>
      </c>
      <c r="F2" s="408"/>
      <c r="G2" s="409"/>
      <c r="H2" s="407" t="s">
        <v>51</v>
      </c>
      <c r="I2" s="408"/>
      <c r="J2" s="409"/>
      <c r="K2" s="407" t="s">
        <v>52</v>
      </c>
      <c r="L2" s="408"/>
      <c r="M2" s="409"/>
      <c r="N2" s="407" t="s">
        <v>53</v>
      </c>
      <c r="O2" s="408"/>
      <c r="P2" s="409"/>
      <c r="Q2" s="410" t="s">
        <v>54</v>
      </c>
      <c r="R2" s="408"/>
      <c r="S2" s="411"/>
      <c r="T2" s="407" t="s">
        <v>55</v>
      </c>
      <c r="U2" s="408"/>
      <c r="V2" s="409"/>
    </row>
    <row r="3" spans="1:22" ht="13.5" thickBot="1" x14ac:dyDescent="0.25">
      <c r="A3" s="415"/>
      <c r="B3" s="417"/>
      <c r="C3" s="417"/>
      <c r="D3" s="419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14" t="s">
        <v>44</v>
      </c>
      <c r="B37" s="416" t="s">
        <v>45</v>
      </c>
      <c r="C37" s="416" t="s">
        <v>46</v>
      </c>
      <c r="D37" s="418" t="s">
        <v>47</v>
      </c>
      <c r="E37" s="407" t="s">
        <v>56</v>
      </c>
      <c r="F37" s="408"/>
      <c r="G37" s="409"/>
      <c r="H37" s="407" t="s">
        <v>57</v>
      </c>
      <c r="I37" s="408"/>
      <c r="J37" s="409"/>
      <c r="K37" s="407" t="s">
        <v>58</v>
      </c>
      <c r="L37" s="408"/>
      <c r="M37" s="409"/>
      <c r="N37" s="407" t="s">
        <v>59</v>
      </c>
      <c r="O37" s="408"/>
      <c r="P37" s="409"/>
      <c r="Q37" s="410" t="s">
        <v>60</v>
      </c>
      <c r="R37" s="408"/>
      <c r="S37" s="411"/>
      <c r="T37" s="407" t="s">
        <v>61</v>
      </c>
      <c r="U37" s="408"/>
      <c r="V37" s="409"/>
    </row>
    <row r="38" spans="1:22" ht="13.5" thickBot="1" x14ac:dyDescent="0.25">
      <c r="A38" s="415"/>
      <c r="B38" s="417"/>
      <c r="C38" s="417"/>
      <c r="D38" s="419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159</v>
      </c>
      <c r="D72" s="412">
        <f>G35+J35+M35+P35+S35+V35+V70+S70+P70+M70+J70+G70</f>
        <v>0</v>
      </c>
      <c r="E72" s="41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86</v>
      </c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</row>
    <row r="78" spans="1:22" x14ac:dyDescent="0.2"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</row>
    <row r="79" spans="1:22" x14ac:dyDescent="0.2"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  <c r="V79" s="40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20" t="s">
        <v>156</v>
      </c>
      <c r="B81" s="420"/>
      <c r="C81" s="420"/>
      <c r="D81" s="420"/>
      <c r="E81" s="420"/>
      <c r="F81" s="420"/>
      <c r="G81" s="420"/>
      <c r="H81" s="420"/>
      <c r="I81" s="420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14" t="s">
        <v>44</v>
      </c>
      <c r="B82" s="416" t="s">
        <v>45</v>
      </c>
      <c r="C82" s="416" t="s">
        <v>80</v>
      </c>
      <c r="D82" s="418" t="s">
        <v>81</v>
      </c>
      <c r="E82" s="407" t="s">
        <v>48</v>
      </c>
      <c r="F82" s="408"/>
      <c r="G82" s="409"/>
      <c r="H82" s="407" t="s">
        <v>51</v>
      </c>
      <c r="I82" s="408"/>
      <c r="J82" s="409"/>
      <c r="K82" s="407" t="s">
        <v>52</v>
      </c>
      <c r="L82" s="408"/>
      <c r="M82" s="409"/>
      <c r="N82" s="407" t="s">
        <v>53</v>
      </c>
      <c r="O82" s="408"/>
      <c r="P82" s="409"/>
      <c r="Q82" s="410" t="s">
        <v>54</v>
      </c>
      <c r="R82" s="408"/>
      <c r="S82" s="411"/>
      <c r="T82" s="407" t="s">
        <v>55</v>
      </c>
      <c r="U82" s="408"/>
      <c r="V82" s="409"/>
    </row>
    <row r="83" spans="1:22" ht="23.25" thickBot="1" x14ac:dyDescent="0.25">
      <c r="A83" s="415"/>
      <c r="B83" s="417"/>
      <c r="C83" s="417"/>
      <c r="D83" s="419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14" t="s">
        <v>44</v>
      </c>
      <c r="B97" s="416" t="s">
        <v>45</v>
      </c>
      <c r="C97" s="416" t="s">
        <v>80</v>
      </c>
      <c r="D97" s="418" t="s">
        <v>81</v>
      </c>
      <c r="E97" s="407" t="s">
        <v>56</v>
      </c>
      <c r="F97" s="408"/>
      <c r="G97" s="409"/>
      <c r="H97" s="407" t="s">
        <v>57</v>
      </c>
      <c r="I97" s="408"/>
      <c r="J97" s="409"/>
      <c r="K97" s="407" t="s">
        <v>58</v>
      </c>
      <c r="L97" s="408"/>
      <c r="M97" s="409"/>
      <c r="N97" s="407" t="s">
        <v>59</v>
      </c>
      <c r="O97" s="408"/>
      <c r="P97" s="409"/>
      <c r="Q97" s="410" t="s">
        <v>60</v>
      </c>
      <c r="R97" s="408"/>
      <c r="S97" s="411"/>
      <c r="T97" s="407" t="s">
        <v>61</v>
      </c>
      <c r="U97" s="408"/>
      <c r="V97" s="409"/>
    </row>
    <row r="98" spans="1:22" ht="23.25" thickBot="1" x14ac:dyDescent="0.25">
      <c r="A98" s="415"/>
      <c r="B98" s="417"/>
      <c r="C98" s="417"/>
      <c r="D98" s="419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159</v>
      </c>
      <c r="D113" s="412">
        <f>G110+J110+M110+P110+S110+V110+V95+S95+P95+M95+J95+G95</f>
        <v>0</v>
      </c>
      <c r="E113" s="41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86</v>
      </c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  <c r="V118" s="406"/>
    </row>
    <row r="119" spans="2:22" x14ac:dyDescent="0.2"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  <c r="V119" s="406"/>
    </row>
    <row r="120" spans="2:22" x14ac:dyDescent="0.2"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</row>
  </sheetData>
  <sheetProtection algorithmName="SHA-512" hashValue="cByRR/a3Xw5ZykPos8GXiNE8WEF/P8SnwDQzwIqfOGPnig3KEv/QhlV6v7EUf49feENoQZdBkalh07jmG3q9QA==" saltValue="+x6eou8MVhY9jIVgzutQCg==" spinCount="100000" sheet="1" objects="1" scenarios="1"/>
  <mergeCells count="46">
    <mergeCell ref="A1:I1"/>
    <mergeCell ref="A2:A3"/>
    <mergeCell ref="B2:B3"/>
    <mergeCell ref="C2:C3"/>
    <mergeCell ref="D2:D3"/>
    <mergeCell ref="E2:G2"/>
    <mergeCell ref="H2:J2"/>
    <mergeCell ref="A37:A38"/>
    <mergeCell ref="B37:B38"/>
    <mergeCell ref="C37:C38"/>
    <mergeCell ref="D37:D38"/>
    <mergeCell ref="E37:G37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81:I81"/>
    <mergeCell ref="A82:A83"/>
    <mergeCell ref="B82:B83"/>
    <mergeCell ref="C82:C83"/>
    <mergeCell ref="D82:D83"/>
    <mergeCell ref="E82:G82"/>
    <mergeCell ref="H82:J82"/>
    <mergeCell ref="A97:A98"/>
    <mergeCell ref="B97:B98"/>
    <mergeCell ref="C97:C98"/>
    <mergeCell ref="D97:D98"/>
    <mergeCell ref="E97:G97"/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aktivita 1</vt:lpstr>
      <vt:lpstr>aktivita 2</vt:lpstr>
      <vt:lpstr>aktivita 3</vt:lpstr>
      <vt:lpstr>schválená žádost</vt:lpstr>
      <vt:lpstr>souhrn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'aktivita 1'!Oblast_tisku</vt:lpstr>
      <vt:lpstr>'aktivita 2'!Oblast_tisku</vt:lpstr>
      <vt:lpstr>'aktivita 3'!Oblast_tisku</vt:lpstr>
      <vt:lpstr>'rozpis úč.dokladů'!Oblast_tisku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2019-09-11T09:12:13Z</cp:lastPrinted>
  <dcterms:created xsi:type="dcterms:W3CDTF">2009-02-11T10:53:18Z</dcterms:created>
  <dcterms:modified xsi:type="dcterms:W3CDTF">2019-09-30T12:38:57Z</dcterms:modified>
</cp:coreProperties>
</file>