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19\Vyhlášení mimořádného termínu\Web a úřední deska\"/>
    </mc:Choice>
  </mc:AlternateContent>
  <bookViews>
    <workbookView xWindow="480" yWindow="75" windowWidth="23250" windowHeight="12075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definedNames>
    <definedName name="_xlnm.Print_Area" localSheetId="0">'pracovní smlouvy'!$A$1:$G$19</definedName>
  </definedNames>
  <calcPr calcId="152511"/>
</workbook>
</file>

<file path=xl/calcChain.xml><?xml version="1.0" encoding="utf-8"?>
<calcChain xmlns="http://schemas.openxmlformats.org/spreadsheetml/2006/main">
  <c r="C8" i="1" l="1"/>
  <c r="G19" i="1" l="1"/>
  <c r="G19" i="4"/>
  <c r="G19" i="5"/>
  <c r="G19" i="6" l="1"/>
  <c r="E18" i="1" l="1"/>
  <c r="F18" i="1" s="1"/>
  <c r="E17" i="1"/>
  <c r="F17" i="1" s="1"/>
  <c r="E16" i="1"/>
  <c r="F16" i="1" s="1"/>
  <c r="G15" i="1"/>
  <c r="D15" i="1"/>
  <c r="C15" i="1"/>
  <c r="F14" i="1"/>
  <c r="E13" i="1"/>
  <c r="F13" i="1" s="1"/>
  <c r="E12" i="1"/>
  <c r="F12" i="1" s="1"/>
  <c r="E11" i="1"/>
  <c r="F11" i="1" s="1"/>
  <c r="E10" i="1"/>
  <c r="F10" i="1" s="1"/>
  <c r="E9" i="1"/>
  <c r="F9" i="1" s="1"/>
  <c r="G8" i="1"/>
  <c r="D8" i="1"/>
  <c r="D19" i="1" s="1"/>
  <c r="E18" i="4"/>
  <c r="F18" i="4" s="1"/>
  <c r="E17" i="4"/>
  <c r="F17" i="4" s="1"/>
  <c r="E16" i="4"/>
  <c r="F16" i="4" s="1"/>
  <c r="G15" i="4"/>
  <c r="D15" i="4"/>
  <c r="C15" i="4"/>
  <c r="F14" i="4"/>
  <c r="E13" i="4"/>
  <c r="F13" i="4" s="1"/>
  <c r="E12" i="4"/>
  <c r="F12" i="4" s="1"/>
  <c r="E11" i="4"/>
  <c r="F11" i="4" s="1"/>
  <c r="E10" i="4"/>
  <c r="F10" i="4" s="1"/>
  <c r="E9" i="4"/>
  <c r="F9" i="4" s="1"/>
  <c r="G8" i="4"/>
  <c r="D8" i="4"/>
  <c r="C8" i="4"/>
  <c r="E18" i="5"/>
  <c r="F18" i="5" s="1"/>
  <c r="E17" i="5"/>
  <c r="F17" i="5" s="1"/>
  <c r="E16" i="5"/>
  <c r="F16" i="5" s="1"/>
  <c r="G15" i="5"/>
  <c r="D15" i="5"/>
  <c r="C15" i="5"/>
  <c r="F14" i="5"/>
  <c r="E13" i="5"/>
  <c r="F13" i="5" s="1"/>
  <c r="E12" i="5"/>
  <c r="F12" i="5" s="1"/>
  <c r="E11" i="5"/>
  <c r="F11" i="5" s="1"/>
  <c r="E10" i="5"/>
  <c r="F10" i="5" s="1"/>
  <c r="E9" i="5"/>
  <c r="F9" i="5" s="1"/>
  <c r="F8" i="5" s="1"/>
  <c r="G8" i="5"/>
  <c r="D8" i="5"/>
  <c r="D19" i="5" s="1"/>
  <c r="C8" i="5"/>
  <c r="F11" i="6"/>
  <c r="F12" i="6"/>
  <c r="F13" i="6"/>
  <c r="F14" i="6"/>
  <c r="F16" i="6"/>
  <c r="F18" i="6"/>
  <c r="E18" i="6"/>
  <c r="E17" i="6"/>
  <c r="F17" i="6" s="1"/>
  <c r="E16" i="6"/>
  <c r="E12" i="6"/>
  <c r="E13" i="6"/>
  <c r="E11" i="6"/>
  <c r="E10" i="6"/>
  <c r="F10" i="6" s="1"/>
  <c r="E9" i="6"/>
  <c r="F9" i="6" s="1"/>
  <c r="D19" i="4" l="1"/>
  <c r="F8" i="4"/>
  <c r="F8" i="1"/>
  <c r="E8" i="1"/>
  <c r="E15" i="1"/>
  <c r="F15" i="1" s="1"/>
  <c r="E8" i="4"/>
  <c r="E15" i="4"/>
  <c r="F15" i="4" s="1"/>
  <c r="E8" i="5"/>
  <c r="E15" i="5"/>
  <c r="F15" i="5" s="1"/>
  <c r="F19" i="5" s="1"/>
  <c r="C8" i="6"/>
  <c r="E19" i="5" l="1"/>
  <c r="E19" i="4"/>
  <c r="F19" i="4"/>
  <c r="E19" i="1"/>
  <c r="F19" i="1"/>
  <c r="C15" i="6"/>
  <c r="G15" i="6"/>
  <c r="E15" i="6"/>
  <c r="D15" i="6"/>
  <c r="G8" i="6"/>
  <c r="F8" i="6"/>
  <c r="E8" i="6"/>
  <c r="D8" i="6"/>
  <c r="E19" i="6" l="1"/>
  <c r="F15" i="6"/>
  <c r="F19" i="6"/>
  <c r="D19" i="6"/>
</calcChain>
</file>

<file path=xl/sharedStrings.xml><?xml version="1.0" encoding="utf-8"?>
<sst xmlns="http://schemas.openxmlformats.org/spreadsheetml/2006/main" count="96" uniqueCount="27">
  <si>
    <t>Pracovní zařazení</t>
  </si>
  <si>
    <t>Požadavek na dotaci (Kč)</t>
  </si>
  <si>
    <t>Pracovníci v přímé péči celkem</t>
  </si>
  <si>
    <t>sociální pracovníci</t>
  </si>
  <si>
    <t>zdravotničtí pracovníci</t>
  </si>
  <si>
    <t>pedagogičtí pracovníci</t>
  </si>
  <si>
    <t>Pracovníci v nepřímé péči celkem</t>
  </si>
  <si>
    <t xml:space="preserve">vedoucí pracovníci </t>
  </si>
  <si>
    <t>administrativní pracovníci</t>
  </si>
  <si>
    <t>ostatní pracovníci</t>
  </si>
  <si>
    <t>pracovní smlouvy</t>
  </si>
  <si>
    <t>nákup služeb</t>
  </si>
  <si>
    <t>dohody o provedení práce</t>
  </si>
  <si>
    <t>dohody o pracovní činnosti</t>
  </si>
  <si>
    <t>Personální zajištění sociální služby</t>
  </si>
  <si>
    <t>Položka</t>
  </si>
  <si>
    <t>další odborní pracovníci</t>
  </si>
  <si>
    <t xml:space="preserve">manželští a rodinní poradci </t>
  </si>
  <si>
    <t xml:space="preserve">Úvazky ze Žádosti v řádném termínu  </t>
  </si>
  <si>
    <t>pracovníci v sociálních službách</t>
  </si>
  <si>
    <t>Registrační číslo sociální služby (ID):</t>
  </si>
  <si>
    <t>Řádný termín</t>
  </si>
  <si>
    <t>Mimořádný termín</t>
  </si>
  <si>
    <t>Uznatelná výše osobních nákladů pro rok 2019</t>
  </si>
  <si>
    <t xml:space="preserve">Poskytnutá dotace </t>
  </si>
  <si>
    <t>Maximální uznatelný požadavek</t>
  </si>
  <si>
    <t>Celkem 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</si>
</sst>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 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4" xfId="0" applyFont="1" applyBorder="1" applyProtection="1"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0" fillId="0" borderId="0" xfId="0" applyFont="1" applyProtection="1"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" fontId="0" fillId="0" borderId="6" xfId="0" applyNumberFormat="1" applyFont="1" applyBorder="1" applyAlignment="1" applyProtection="1">
      <alignment horizontal="right"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16" fontId="0" fillId="0" borderId="7" xfId="0" applyNumberFormat="1" applyFont="1" applyBorder="1" applyAlignment="1" applyProtection="1">
      <alignment horizontal="right" vertical="center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vertical="center" wrapText="1"/>
      <protection hidden="1"/>
    </xf>
    <xf numFmtId="0" fontId="0" fillId="0" borderId="4" xfId="0" applyFont="1" applyBorder="1" applyAlignment="1" applyProtection="1">
      <alignment horizontal="right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16" fontId="0" fillId="0" borderId="8" xfId="0" applyNumberFormat="1" applyFont="1" applyBorder="1" applyAlignment="1" applyProtection="1">
      <alignment horizontal="right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vertical="center" wrapText="1"/>
      <protection hidden="1"/>
    </xf>
    <xf numFmtId="0" fontId="0" fillId="0" borderId="21" xfId="0" applyFont="1" applyBorder="1" applyProtection="1"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right"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 wrapText="1"/>
    </xf>
    <xf numFmtId="164" fontId="1" fillId="0" borderId="25" xfId="0" applyNumberFormat="1" applyFont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view="pageLayout" zoomScaleNormal="100" workbookViewId="0">
      <selection activeCell="C4" sqref="C4"/>
    </sheetView>
  </sheetViews>
  <sheetFormatPr defaultColWidth="7.28515625" defaultRowHeight="15" x14ac:dyDescent="0.25"/>
  <cols>
    <col min="1" max="1" width="8.140625" style="1" customWidth="1"/>
    <col min="2" max="2" width="39.42578125" style="1" customWidth="1"/>
    <col min="3" max="3" width="20" style="1" customWidth="1"/>
    <col min="4" max="7" width="16.7109375" style="1" customWidth="1"/>
    <col min="8" max="16384" width="7.28515625" style="1"/>
  </cols>
  <sheetData>
    <row r="1" spans="1:7" ht="58.5" customHeight="1" x14ac:dyDescent="0.25">
      <c r="B1" s="60" t="s">
        <v>14</v>
      </c>
      <c r="C1" s="60"/>
      <c r="D1" s="60"/>
      <c r="E1" s="60"/>
      <c r="F1" s="60"/>
      <c r="G1" s="60"/>
    </row>
    <row r="2" spans="1:7" ht="18.75" x14ac:dyDescent="0.25">
      <c r="B2" s="61" t="s">
        <v>10</v>
      </c>
      <c r="C2" s="61"/>
      <c r="D2" s="61"/>
      <c r="E2" s="61"/>
      <c r="F2" s="61"/>
      <c r="G2" s="61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3" t="s">
        <v>20</v>
      </c>
      <c r="C4" s="66"/>
      <c r="D4" s="67"/>
      <c r="E4" s="67"/>
      <c r="F4" s="67"/>
      <c r="G4" s="67"/>
    </row>
    <row r="5" spans="1:7" ht="15.75" thickBot="1" x14ac:dyDescent="0.3"/>
    <row r="6" spans="1:7" s="6" customFormat="1" ht="40.5" customHeight="1" thickBot="1" x14ac:dyDescent="0.3">
      <c r="A6" s="4"/>
      <c r="B6" s="5"/>
      <c r="C6" s="62" t="s">
        <v>21</v>
      </c>
      <c r="D6" s="63"/>
      <c r="E6" s="64" t="s">
        <v>22</v>
      </c>
      <c r="F6" s="65"/>
      <c r="G6" s="63"/>
    </row>
    <row r="7" spans="1:7" s="6" customFormat="1" ht="48" customHeight="1" thickBot="1" x14ac:dyDescent="0.3">
      <c r="A7" s="29" t="s">
        <v>15</v>
      </c>
      <c r="B7" s="30" t="s">
        <v>0</v>
      </c>
      <c r="C7" s="23" t="s">
        <v>18</v>
      </c>
      <c r="D7" s="35" t="s">
        <v>24</v>
      </c>
      <c r="E7" s="32" t="s">
        <v>23</v>
      </c>
      <c r="F7" s="30" t="s">
        <v>25</v>
      </c>
      <c r="G7" s="31" t="s">
        <v>1</v>
      </c>
    </row>
    <row r="8" spans="1:7" s="6" customFormat="1" ht="26.25" customHeight="1" thickBot="1" x14ac:dyDescent="0.3">
      <c r="A8" s="25"/>
      <c r="B8" s="26" t="s">
        <v>2</v>
      </c>
      <c r="C8" s="27">
        <f>SUM(C9:C14)</f>
        <v>0</v>
      </c>
      <c r="D8" s="41">
        <f>SUM(D9:D14)</f>
        <v>0</v>
      </c>
      <c r="E8" s="33">
        <f>SUM(E9:E14)</f>
        <v>0</v>
      </c>
      <c r="F8" s="27">
        <f>SUM(F9:F14)</f>
        <v>0</v>
      </c>
      <c r="G8" s="28">
        <f>SUM(G9:G14)</f>
        <v>0</v>
      </c>
    </row>
    <row r="9" spans="1:7" s="6" customFormat="1" ht="26.25" customHeight="1" x14ac:dyDescent="0.25">
      <c r="A9" s="9">
        <v>42736</v>
      </c>
      <c r="B9" s="10" t="s">
        <v>3</v>
      </c>
      <c r="C9" s="36"/>
      <c r="D9" s="42"/>
      <c r="E9" s="52">
        <f>C9*583626</f>
        <v>0</v>
      </c>
      <c r="F9" s="53">
        <f>E9-D9</f>
        <v>0</v>
      </c>
      <c r="G9" s="19"/>
    </row>
    <row r="10" spans="1:7" s="6" customFormat="1" ht="26.25" customHeight="1" x14ac:dyDescent="0.25">
      <c r="A10" s="11">
        <v>42767</v>
      </c>
      <c r="B10" s="12" t="s">
        <v>19</v>
      </c>
      <c r="C10" s="37"/>
      <c r="D10" s="42"/>
      <c r="E10" s="52">
        <f>C10*445284</f>
        <v>0</v>
      </c>
      <c r="F10" s="53">
        <f t="shared" ref="F10:F18" si="0">E10-D10</f>
        <v>0</v>
      </c>
      <c r="G10" s="19"/>
    </row>
    <row r="11" spans="1:7" s="6" customFormat="1" ht="26.25" customHeight="1" x14ac:dyDescent="0.25">
      <c r="A11" s="11">
        <v>42826</v>
      </c>
      <c r="B11" s="10" t="s">
        <v>5</v>
      </c>
      <c r="C11" s="36"/>
      <c r="D11" s="42"/>
      <c r="E11" s="52">
        <f>C11*589515</f>
        <v>0</v>
      </c>
      <c r="F11" s="53">
        <f t="shared" si="0"/>
        <v>0</v>
      </c>
      <c r="G11" s="19"/>
    </row>
    <row r="12" spans="1:7" s="6" customFormat="1" ht="26.25" customHeight="1" x14ac:dyDescent="0.25">
      <c r="A12" s="11">
        <v>42856</v>
      </c>
      <c r="B12" s="13" t="s">
        <v>17</v>
      </c>
      <c r="C12" s="36"/>
      <c r="D12" s="42"/>
      <c r="E12" s="52">
        <f t="shared" ref="E12:E13" si="1">C12*589515</f>
        <v>0</v>
      </c>
      <c r="F12" s="53">
        <f t="shared" si="0"/>
        <v>0</v>
      </c>
      <c r="G12" s="19"/>
    </row>
    <row r="13" spans="1:7" s="6" customFormat="1" ht="26.25" customHeight="1" x14ac:dyDescent="0.25">
      <c r="A13" s="11">
        <v>42887</v>
      </c>
      <c r="B13" s="13" t="s">
        <v>16</v>
      </c>
      <c r="C13" s="38"/>
      <c r="D13" s="43"/>
      <c r="E13" s="52">
        <f t="shared" si="1"/>
        <v>0</v>
      </c>
      <c r="F13" s="53">
        <f t="shared" si="0"/>
        <v>0</v>
      </c>
      <c r="G13" s="20"/>
    </row>
    <row r="14" spans="1:7" s="6" customFormat="1" ht="26.25" customHeight="1" thickBot="1" x14ac:dyDescent="0.3">
      <c r="A14" s="16">
        <v>42795</v>
      </c>
      <c r="B14" s="24" t="s">
        <v>4</v>
      </c>
      <c r="C14" s="39"/>
      <c r="D14" s="44"/>
      <c r="E14" s="54">
        <v>0</v>
      </c>
      <c r="F14" s="55">
        <f t="shared" si="0"/>
        <v>0</v>
      </c>
      <c r="G14" s="22"/>
    </row>
    <row r="15" spans="1:7" s="6" customFormat="1" ht="26.25" customHeight="1" thickBot="1" x14ac:dyDescent="0.3">
      <c r="A15" s="14"/>
      <c r="B15" s="7" t="s">
        <v>6</v>
      </c>
      <c r="C15" s="8">
        <f>SUM(C16:C18)</f>
        <v>0</v>
      </c>
      <c r="D15" s="45">
        <f>SUM(D16:D18)</f>
        <v>0</v>
      </c>
      <c r="E15" s="47">
        <f t="shared" ref="E15:G15" si="2">SUM(E16:E18)</f>
        <v>0</v>
      </c>
      <c r="F15" s="56">
        <f t="shared" si="0"/>
        <v>0</v>
      </c>
      <c r="G15" s="45">
        <f t="shared" si="2"/>
        <v>0</v>
      </c>
    </row>
    <row r="16" spans="1:7" s="6" customFormat="1" ht="26.25" customHeight="1" x14ac:dyDescent="0.25">
      <c r="A16" s="9">
        <v>42737</v>
      </c>
      <c r="B16" s="15" t="s">
        <v>7</v>
      </c>
      <c r="C16" s="40"/>
      <c r="D16" s="46"/>
      <c r="E16" s="57">
        <f>C16*889396</f>
        <v>0</v>
      </c>
      <c r="F16" s="58">
        <f t="shared" si="0"/>
        <v>0</v>
      </c>
      <c r="G16" s="21"/>
    </row>
    <row r="17" spans="1:7" s="6" customFormat="1" ht="26.25" customHeight="1" x14ac:dyDescent="0.25">
      <c r="A17" s="11">
        <v>42768</v>
      </c>
      <c r="B17" s="10" t="s">
        <v>8</v>
      </c>
      <c r="C17" s="36"/>
      <c r="D17" s="42"/>
      <c r="E17" s="52">
        <f>C17*594837</f>
        <v>0</v>
      </c>
      <c r="F17" s="53">
        <f t="shared" si="0"/>
        <v>0</v>
      </c>
      <c r="G17" s="19"/>
    </row>
    <row r="18" spans="1:7" s="6" customFormat="1" ht="26.25" customHeight="1" thickBot="1" x14ac:dyDescent="0.3">
      <c r="A18" s="16">
        <v>42796</v>
      </c>
      <c r="B18" s="17" t="s">
        <v>9</v>
      </c>
      <c r="C18" s="51"/>
      <c r="D18" s="44"/>
      <c r="E18" s="54">
        <f>C18*456030</f>
        <v>0</v>
      </c>
      <c r="F18" s="59">
        <f t="shared" si="0"/>
        <v>0</v>
      </c>
      <c r="G18" s="22"/>
    </row>
    <row r="19" spans="1:7" s="6" customFormat="1" ht="26.25" customHeight="1" thickBot="1" x14ac:dyDescent="0.3">
      <c r="A19" s="14"/>
      <c r="B19" s="7" t="s">
        <v>26</v>
      </c>
      <c r="C19" s="8"/>
      <c r="D19" s="45">
        <f>D15+D8</f>
        <v>0</v>
      </c>
      <c r="E19" s="47">
        <f>E15+E8</f>
        <v>0</v>
      </c>
      <c r="F19" s="47">
        <f t="shared" ref="F19:G19" si="3">F15+F8</f>
        <v>0</v>
      </c>
      <c r="G19" s="45">
        <f t="shared" si="3"/>
        <v>0</v>
      </c>
    </row>
    <row r="20" spans="1:7" x14ac:dyDescent="0.25">
      <c r="B20" s="18"/>
      <c r="C20" s="18"/>
    </row>
    <row r="21" spans="1:7" x14ac:dyDescent="0.25">
      <c r="B21" s="18"/>
      <c r="C21" s="18"/>
    </row>
    <row r="22" spans="1:7" x14ac:dyDescent="0.25">
      <c r="B22" s="18"/>
      <c r="C22" s="18"/>
    </row>
  </sheetData>
  <sheetProtection algorithmName="SHA-512" hashValue="otGkRY2FoxBCPmXpoM548BrbrUK67UBJsVQBcLwpO4WorgG04hh2ddUETDikJZVoY/39eDHppbqcU/4rdFPD0w==" saltValue="shVoxvOEjs8glz5zMnVMXg==" spinCount="100000" sheet="1" objects="1" scenarios="1"/>
  <mergeCells count="5">
    <mergeCell ref="B1:G1"/>
    <mergeCell ref="B2:G2"/>
    <mergeCell ref="D4:G4"/>
    <mergeCell ref="C6:D6"/>
    <mergeCell ref="E6:G6"/>
  </mergeCells>
  <pageMargins left="0.7" right="0.7" top="0.78740157499999996" bottom="0.78740157499999996" header="0.3" footer="0.3"/>
  <pageSetup paperSize="9" scale="93" orientation="landscape" r:id="rId1"/>
  <headerFooter>
    <oddHeader xml:space="preserve">&amp;RPříloha č. 2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topLeftCell="A10" zoomScaleNormal="100" workbookViewId="0">
      <selection activeCell="C17" sqref="C17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0" t="s">
        <v>14</v>
      </c>
      <c r="C1" s="60"/>
      <c r="D1" s="60"/>
      <c r="E1" s="60"/>
      <c r="F1" s="60"/>
      <c r="G1" s="60"/>
    </row>
    <row r="2" spans="1:7" ht="18.75" x14ac:dyDescent="0.25">
      <c r="B2" s="61" t="s">
        <v>13</v>
      </c>
      <c r="C2" s="61"/>
      <c r="D2" s="61"/>
      <c r="E2" s="61"/>
      <c r="F2" s="61"/>
      <c r="G2" s="61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3" t="s">
        <v>20</v>
      </c>
      <c r="C4" s="66"/>
      <c r="D4" s="67"/>
      <c r="E4" s="67"/>
      <c r="F4" s="67"/>
      <c r="G4" s="67"/>
    </row>
    <row r="5" spans="1:7" ht="15.75" thickBot="1" x14ac:dyDescent="0.3"/>
    <row r="6" spans="1:7" s="6" customFormat="1" ht="40.5" customHeight="1" thickBot="1" x14ac:dyDescent="0.3">
      <c r="A6" s="4"/>
      <c r="B6" s="5"/>
      <c r="C6" s="62" t="s">
        <v>21</v>
      </c>
      <c r="D6" s="63"/>
      <c r="E6" s="64" t="s">
        <v>22</v>
      </c>
      <c r="F6" s="65"/>
      <c r="G6" s="63"/>
    </row>
    <row r="7" spans="1:7" s="6" customFormat="1" ht="48" customHeight="1" thickBot="1" x14ac:dyDescent="0.3">
      <c r="A7" s="29" t="s">
        <v>15</v>
      </c>
      <c r="B7" s="30" t="s">
        <v>0</v>
      </c>
      <c r="C7" s="23" t="s">
        <v>18</v>
      </c>
      <c r="D7" s="35" t="s">
        <v>24</v>
      </c>
      <c r="E7" s="32" t="s">
        <v>23</v>
      </c>
      <c r="F7" s="30" t="s">
        <v>25</v>
      </c>
      <c r="G7" s="31" t="s">
        <v>1</v>
      </c>
    </row>
    <row r="8" spans="1:7" s="6" customFormat="1" ht="26.25" customHeight="1" thickBot="1" x14ac:dyDescent="0.3">
      <c r="A8" s="25"/>
      <c r="B8" s="26" t="s">
        <v>2</v>
      </c>
      <c r="C8" s="27">
        <f>SUM(C9:C14)</f>
        <v>0</v>
      </c>
      <c r="D8" s="41">
        <f>SUM(D9:D14)</f>
        <v>0</v>
      </c>
      <c r="E8" s="33">
        <f>SUM(E9:E14)</f>
        <v>0</v>
      </c>
      <c r="F8" s="27">
        <f>SUM(F9:F14)</f>
        <v>0</v>
      </c>
      <c r="G8" s="28">
        <f>SUM(G9:G14)</f>
        <v>0</v>
      </c>
    </row>
    <row r="9" spans="1:7" s="6" customFormat="1" ht="26.25" customHeight="1" x14ac:dyDescent="0.25">
      <c r="A9" s="9">
        <v>42736</v>
      </c>
      <c r="B9" s="10" t="s">
        <v>3</v>
      </c>
      <c r="C9" s="36"/>
      <c r="D9" s="42"/>
      <c r="E9" s="52">
        <f>C9*583626</f>
        <v>0</v>
      </c>
      <c r="F9" s="53">
        <f>E9-D9</f>
        <v>0</v>
      </c>
      <c r="G9" s="19"/>
    </row>
    <row r="10" spans="1:7" s="6" customFormat="1" ht="26.25" customHeight="1" x14ac:dyDescent="0.25">
      <c r="A10" s="11">
        <v>42767</v>
      </c>
      <c r="B10" s="12" t="s">
        <v>19</v>
      </c>
      <c r="C10" s="37"/>
      <c r="D10" s="42"/>
      <c r="E10" s="52">
        <f>C10*445284</f>
        <v>0</v>
      </c>
      <c r="F10" s="53">
        <f t="shared" ref="F10:F18" si="0">E10-D10</f>
        <v>0</v>
      </c>
      <c r="G10" s="19"/>
    </row>
    <row r="11" spans="1:7" s="6" customFormat="1" ht="26.25" customHeight="1" x14ac:dyDescent="0.25">
      <c r="A11" s="11">
        <v>42826</v>
      </c>
      <c r="B11" s="10" t="s">
        <v>5</v>
      </c>
      <c r="C11" s="36"/>
      <c r="D11" s="42"/>
      <c r="E11" s="52">
        <f>C11*589515</f>
        <v>0</v>
      </c>
      <c r="F11" s="53">
        <f t="shared" si="0"/>
        <v>0</v>
      </c>
      <c r="G11" s="19"/>
    </row>
    <row r="12" spans="1:7" s="6" customFormat="1" ht="26.25" customHeight="1" x14ac:dyDescent="0.25">
      <c r="A12" s="11">
        <v>42856</v>
      </c>
      <c r="B12" s="13" t="s">
        <v>17</v>
      </c>
      <c r="C12" s="36"/>
      <c r="D12" s="42"/>
      <c r="E12" s="52">
        <f t="shared" ref="E12:E13" si="1">C12*589515</f>
        <v>0</v>
      </c>
      <c r="F12" s="53">
        <f t="shared" si="0"/>
        <v>0</v>
      </c>
      <c r="G12" s="19"/>
    </row>
    <row r="13" spans="1:7" s="6" customFormat="1" ht="26.25" customHeight="1" x14ac:dyDescent="0.25">
      <c r="A13" s="11">
        <v>42887</v>
      </c>
      <c r="B13" s="13" t="s">
        <v>16</v>
      </c>
      <c r="C13" s="38"/>
      <c r="D13" s="43"/>
      <c r="E13" s="52">
        <f t="shared" si="1"/>
        <v>0</v>
      </c>
      <c r="F13" s="53">
        <f t="shared" si="0"/>
        <v>0</v>
      </c>
      <c r="G13" s="20"/>
    </row>
    <row r="14" spans="1:7" s="6" customFormat="1" ht="26.25" customHeight="1" thickBot="1" x14ac:dyDescent="0.3">
      <c r="A14" s="16">
        <v>42795</v>
      </c>
      <c r="B14" s="24" t="s">
        <v>4</v>
      </c>
      <c r="C14" s="39"/>
      <c r="D14" s="44"/>
      <c r="E14" s="54">
        <v>0</v>
      </c>
      <c r="F14" s="55">
        <f t="shared" si="0"/>
        <v>0</v>
      </c>
      <c r="G14" s="22"/>
    </row>
    <row r="15" spans="1:7" s="6" customFormat="1" ht="26.25" customHeight="1" thickBot="1" x14ac:dyDescent="0.3">
      <c r="A15" s="14"/>
      <c r="B15" s="7" t="s">
        <v>6</v>
      </c>
      <c r="C15" s="8">
        <f>SUM(C16:C18)</f>
        <v>0</v>
      </c>
      <c r="D15" s="45">
        <f>SUM(D16:D18)</f>
        <v>0</v>
      </c>
      <c r="E15" s="47">
        <f t="shared" ref="E15:G15" si="2">SUM(E16:E18)</f>
        <v>0</v>
      </c>
      <c r="F15" s="56">
        <f t="shared" si="0"/>
        <v>0</v>
      </c>
      <c r="G15" s="45">
        <f t="shared" si="2"/>
        <v>0</v>
      </c>
    </row>
    <row r="16" spans="1:7" s="6" customFormat="1" ht="26.25" customHeight="1" x14ac:dyDescent="0.25">
      <c r="A16" s="9">
        <v>42737</v>
      </c>
      <c r="B16" s="15" t="s">
        <v>7</v>
      </c>
      <c r="C16" s="40"/>
      <c r="D16" s="46"/>
      <c r="E16" s="57">
        <f>C16*889396</f>
        <v>0</v>
      </c>
      <c r="F16" s="58">
        <f t="shared" si="0"/>
        <v>0</v>
      </c>
      <c r="G16" s="21"/>
    </row>
    <row r="17" spans="1:7" s="6" customFormat="1" ht="26.25" customHeight="1" x14ac:dyDescent="0.25">
      <c r="A17" s="11">
        <v>42768</v>
      </c>
      <c r="B17" s="10" t="s">
        <v>8</v>
      </c>
      <c r="C17" s="36"/>
      <c r="D17" s="42"/>
      <c r="E17" s="52">
        <f>C17*594837</f>
        <v>0</v>
      </c>
      <c r="F17" s="53">
        <f t="shared" si="0"/>
        <v>0</v>
      </c>
      <c r="G17" s="19"/>
    </row>
    <row r="18" spans="1:7" s="6" customFormat="1" ht="26.25" customHeight="1" thickBot="1" x14ac:dyDescent="0.3">
      <c r="A18" s="16">
        <v>42796</v>
      </c>
      <c r="B18" s="17" t="s">
        <v>9</v>
      </c>
      <c r="C18" s="51"/>
      <c r="D18" s="44"/>
      <c r="E18" s="54">
        <f>C18*456030</f>
        <v>0</v>
      </c>
      <c r="F18" s="59">
        <f t="shared" si="0"/>
        <v>0</v>
      </c>
      <c r="G18" s="22"/>
    </row>
    <row r="19" spans="1:7" ht="15.75" thickBot="1" x14ac:dyDescent="0.3">
      <c r="A19" s="49"/>
      <c r="B19" s="50" t="s">
        <v>26</v>
      </c>
      <c r="C19" s="48"/>
      <c r="D19" s="48">
        <f>D15+D8</f>
        <v>0</v>
      </c>
      <c r="E19" s="48">
        <f>E15+E8</f>
        <v>0</v>
      </c>
      <c r="F19" s="48">
        <f t="shared" ref="F19:G19" si="3">F15+F8</f>
        <v>0</v>
      </c>
      <c r="G19" s="48">
        <f t="shared" si="3"/>
        <v>0</v>
      </c>
    </row>
    <row r="20" spans="1:7" x14ac:dyDescent="0.25">
      <c r="B20" s="18"/>
      <c r="C20" s="18"/>
    </row>
    <row r="21" spans="1:7" x14ac:dyDescent="0.25">
      <c r="B21" s="18"/>
      <c r="C21" s="18"/>
    </row>
    <row r="22" spans="1:7" x14ac:dyDescent="0.25">
      <c r="B22" s="18"/>
      <c r="C22" s="18"/>
    </row>
  </sheetData>
  <sheetProtection algorithmName="SHA-512" hashValue="0wgzdzL1IE5X619Battn/CEvUhQTFDljNGio65GBmF8lkCP26Dqmn3KVm4kTV5Z8k4lSk8GmAVRrPss35MWBLw==" saltValue="OpbXCF+gsrEXo4DONXH+Ig==" spinCount="100000" sheet="1" objects="1" scenarios="1"/>
  <mergeCells count="5">
    <mergeCell ref="B1:G1"/>
    <mergeCell ref="B2:G2"/>
    <mergeCell ref="D4:G4"/>
    <mergeCell ref="C6:D6"/>
    <mergeCell ref="E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topLeftCell="A7" zoomScaleNormal="100" workbookViewId="0">
      <selection activeCell="E15" sqref="E15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0" t="s">
        <v>14</v>
      </c>
      <c r="C1" s="60"/>
      <c r="D1" s="60"/>
      <c r="E1" s="60"/>
      <c r="F1" s="60"/>
      <c r="G1" s="60"/>
    </row>
    <row r="2" spans="1:7" ht="18.75" x14ac:dyDescent="0.25">
      <c r="B2" s="61" t="s">
        <v>12</v>
      </c>
      <c r="C2" s="61"/>
      <c r="D2" s="61"/>
      <c r="E2" s="61"/>
      <c r="F2" s="61"/>
      <c r="G2" s="61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34" t="s">
        <v>20</v>
      </c>
      <c r="C4" s="66"/>
      <c r="D4" s="67"/>
      <c r="E4" s="67"/>
      <c r="F4" s="67"/>
      <c r="G4" s="67"/>
    </row>
    <row r="5" spans="1:7" ht="15.75" thickBot="1" x14ac:dyDescent="0.3"/>
    <row r="6" spans="1:7" s="6" customFormat="1" ht="40.5" customHeight="1" thickBot="1" x14ac:dyDescent="0.3">
      <c r="A6" s="4"/>
      <c r="B6" s="5"/>
      <c r="C6" s="62" t="s">
        <v>21</v>
      </c>
      <c r="D6" s="63"/>
      <c r="E6" s="64" t="s">
        <v>22</v>
      </c>
      <c r="F6" s="65"/>
      <c r="G6" s="63"/>
    </row>
    <row r="7" spans="1:7" s="6" customFormat="1" ht="48" customHeight="1" thickBot="1" x14ac:dyDescent="0.3">
      <c r="A7" s="29" t="s">
        <v>15</v>
      </c>
      <c r="B7" s="30" t="s">
        <v>0</v>
      </c>
      <c r="C7" s="23" t="s">
        <v>18</v>
      </c>
      <c r="D7" s="35" t="s">
        <v>24</v>
      </c>
      <c r="E7" s="32" t="s">
        <v>23</v>
      </c>
      <c r="F7" s="30" t="s">
        <v>25</v>
      </c>
      <c r="G7" s="31" t="s">
        <v>1</v>
      </c>
    </row>
    <row r="8" spans="1:7" s="6" customFormat="1" ht="26.25" customHeight="1" thickBot="1" x14ac:dyDescent="0.3">
      <c r="A8" s="25"/>
      <c r="B8" s="26" t="s">
        <v>2</v>
      </c>
      <c r="C8" s="27">
        <f>SUM(C9:C14)</f>
        <v>0</v>
      </c>
      <c r="D8" s="41">
        <f>SUM(D9:D14)</f>
        <v>0</v>
      </c>
      <c r="E8" s="33">
        <f>SUM(E9:E14)</f>
        <v>0</v>
      </c>
      <c r="F8" s="27">
        <f>SUM(F9:F14)</f>
        <v>0</v>
      </c>
      <c r="G8" s="28">
        <f>SUM(G9:G14)</f>
        <v>0</v>
      </c>
    </row>
    <row r="9" spans="1:7" s="6" customFormat="1" ht="26.25" customHeight="1" x14ac:dyDescent="0.25">
      <c r="A9" s="9">
        <v>42736</v>
      </c>
      <c r="B9" s="10" t="s">
        <v>3</v>
      </c>
      <c r="C9" s="36"/>
      <c r="D9" s="42"/>
      <c r="E9" s="52">
        <f>C9*583626</f>
        <v>0</v>
      </c>
      <c r="F9" s="53">
        <f>E9-D9</f>
        <v>0</v>
      </c>
      <c r="G9" s="19"/>
    </row>
    <row r="10" spans="1:7" s="6" customFormat="1" ht="26.25" customHeight="1" x14ac:dyDescent="0.25">
      <c r="A10" s="11">
        <v>42767</v>
      </c>
      <c r="B10" s="12" t="s">
        <v>19</v>
      </c>
      <c r="C10" s="37"/>
      <c r="D10" s="42"/>
      <c r="E10" s="52">
        <f>C10*445284</f>
        <v>0</v>
      </c>
      <c r="F10" s="53">
        <f t="shared" ref="F10:F18" si="0">E10-D10</f>
        <v>0</v>
      </c>
      <c r="G10" s="19"/>
    </row>
    <row r="11" spans="1:7" s="6" customFormat="1" ht="26.25" customHeight="1" x14ac:dyDescent="0.25">
      <c r="A11" s="11">
        <v>42826</v>
      </c>
      <c r="B11" s="10" t="s">
        <v>5</v>
      </c>
      <c r="C11" s="36"/>
      <c r="D11" s="42"/>
      <c r="E11" s="52">
        <f>C11*589515</f>
        <v>0</v>
      </c>
      <c r="F11" s="53">
        <f t="shared" si="0"/>
        <v>0</v>
      </c>
      <c r="G11" s="19"/>
    </row>
    <row r="12" spans="1:7" s="6" customFormat="1" ht="26.25" customHeight="1" x14ac:dyDescent="0.25">
      <c r="A12" s="11">
        <v>42856</v>
      </c>
      <c r="B12" s="13" t="s">
        <v>17</v>
      </c>
      <c r="C12" s="36"/>
      <c r="D12" s="42"/>
      <c r="E12" s="52">
        <f t="shared" ref="E12:E13" si="1">C12*589515</f>
        <v>0</v>
      </c>
      <c r="F12" s="53">
        <f t="shared" si="0"/>
        <v>0</v>
      </c>
      <c r="G12" s="19"/>
    </row>
    <row r="13" spans="1:7" s="6" customFormat="1" ht="26.25" customHeight="1" x14ac:dyDescent="0.25">
      <c r="A13" s="11">
        <v>42887</v>
      </c>
      <c r="B13" s="13" t="s">
        <v>16</v>
      </c>
      <c r="C13" s="38"/>
      <c r="D13" s="43"/>
      <c r="E13" s="52">
        <f t="shared" si="1"/>
        <v>0</v>
      </c>
      <c r="F13" s="53">
        <f t="shared" si="0"/>
        <v>0</v>
      </c>
      <c r="G13" s="20"/>
    </row>
    <row r="14" spans="1:7" s="6" customFormat="1" ht="26.25" customHeight="1" thickBot="1" x14ac:dyDescent="0.3">
      <c r="A14" s="16">
        <v>42795</v>
      </c>
      <c r="B14" s="24" t="s">
        <v>4</v>
      </c>
      <c r="C14" s="39"/>
      <c r="D14" s="44"/>
      <c r="E14" s="54">
        <v>0</v>
      </c>
      <c r="F14" s="55">
        <f t="shared" si="0"/>
        <v>0</v>
      </c>
      <c r="G14" s="22"/>
    </row>
    <row r="15" spans="1:7" s="6" customFormat="1" ht="26.25" customHeight="1" thickBot="1" x14ac:dyDescent="0.3">
      <c r="A15" s="14"/>
      <c r="B15" s="7" t="s">
        <v>6</v>
      </c>
      <c r="C15" s="8">
        <f>SUM(C16:C18)</f>
        <v>0</v>
      </c>
      <c r="D15" s="45">
        <f>SUM(D16:D18)</f>
        <v>0</v>
      </c>
      <c r="E15" s="47">
        <f t="shared" ref="E15:G15" si="2">SUM(E16:E18)</f>
        <v>0</v>
      </c>
      <c r="F15" s="56">
        <f t="shared" si="0"/>
        <v>0</v>
      </c>
      <c r="G15" s="45">
        <f t="shared" si="2"/>
        <v>0</v>
      </c>
    </row>
    <row r="16" spans="1:7" s="6" customFormat="1" ht="26.25" customHeight="1" x14ac:dyDescent="0.25">
      <c r="A16" s="9">
        <v>42737</v>
      </c>
      <c r="B16" s="15" t="s">
        <v>7</v>
      </c>
      <c r="C16" s="40"/>
      <c r="D16" s="46"/>
      <c r="E16" s="57">
        <f>C16*889396</f>
        <v>0</v>
      </c>
      <c r="F16" s="58">
        <f t="shared" si="0"/>
        <v>0</v>
      </c>
      <c r="G16" s="21"/>
    </row>
    <row r="17" spans="1:7" s="6" customFormat="1" ht="26.25" customHeight="1" x14ac:dyDescent="0.25">
      <c r="A17" s="11">
        <v>42768</v>
      </c>
      <c r="B17" s="10" t="s">
        <v>8</v>
      </c>
      <c r="C17" s="36"/>
      <c r="D17" s="42"/>
      <c r="E17" s="52">
        <f>C17*594837</f>
        <v>0</v>
      </c>
      <c r="F17" s="53">
        <f t="shared" si="0"/>
        <v>0</v>
      </c>
      <c r="G17" s="19"/>
    </row>
    <row r="18" spans="1:7" s="6" customFormat="1" ht="26.25" customHeight="1" thickBot="1" x14ac:dyDescent="0.3">
      <c r="A18" s="16">
        <v>42796</v>
      </c>
      <c r="B18" s="17" t="s">
        <v>9</v>
      </c>
      <c r="C18" s="51"/>
      <c r="D18" s="44"/>
      <c r="E18" s="54">
        <f>C18*456030</f>
        <v>0</v>
      </c>
      <c r="F18" s="59">
        <f t="shared" si="0"/>
        <v>0</v>
      </c>
      <c r="G18" s="22"/>
    </row>
    <row r="19" spans="1:7" ht="15.75" thickBot="1" x14ac:dyDescent="0.3">
      <c r="A19" s="49"/>
      <c r="B19" s="50" t="s">
        <v>26</v>
      </c>
      <c r="C19" s="48"/>
      <c r="D19" s="48">
        <f>D15+D8</f>
        <v>0</v>
      </c>
      <c r="E19" s="48">
        <f>E15+E8</f>
        <v>0</v>
      </c>
      <c r="F19" s="48">
        <f t="shared" ref="F19:G19" si="3">F15+F8</f>
        <v>0</v>
      </c>
      <c r="G19" s="48">
        <f t="shared" si="3"/>
        <v>0</v>
      </c>
    </row>
    <row r="20" spans="1:7" x14ac:dyDescent="0.25">
      <c r="B20" s="18"/>
      <c r="C20" s="18"/>
    </row>
    <row r="21" spans="1:7" x14ac:dyDescent="0.25">
      <c r="B21" s="18"/>
      <c r="C21" s="18"/>
    </row>
    <row r="22" spans="1:7" x14ac:dyDescent="0.25">
      <c r="B22" s="18"/>
      <c r="C22" s="18"/>
    </row>
  </sheetData>
  <sheetProtection algorithmName="SHA-512" hashValue="Dx0JKYKasiWcPWOFZ4JWM74aLH0CtsG1IwIFAQxH1+/VxX3TZMZQ9WKRGD7N0cBZONi1JkZV9dHLqXyT46PBAQ==" saltValue="ckcBuV3gKxab7BQaXbLarg==" spinCount="100000" sheet="1" objects="1" scenarios="1"/>
  <mergeCells count="5">
    <mergeCell ref="B1:G1"/>
    <mergeCell ref="B2:G2"/>
    <mergeCell ref="D4:G4"/>
    <mergeCell ref="C6:D6"/>
    <mergeCell ref="E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Layout" topLeftCell="A7" zoomScaleNormal="100" workbookViewId="0">
      <selection activeCell="C4" sqref="C4"/>
    </sheetView>
  </sheetViews>
  <sheetFormatPr defaultColWidth="8.140625" defaultRowHeight="15" x14ac:dyDescent="0.25"/>
  <cols>
    <col min="1" max="1" width="8.140625" style="1"/>
    <col min="2" max="2" width="48.28515625" style="1" customWidth="1"/>
    <col min="3" max="3" width="22.140625" style="1" customWidth="1"/>
    <col min="4" max="7" width="16.7109375" style="1" customWidth="1"/>
    <col min="8" max="16384" width="8.140625" style="1"/>
  </cols>
  <sheetData>
    <row r="1" spans="1:7" ht="60" customHeight="1" x14ac:dyDescent="0.25">
      <c r="B1" s="60" t="s">
        <v>14</v>
      </c>
      <c r="C1" s="60"/>
      <c r="D1" s="60"/>
      <c r="E1" s="60"/>
      <c r="F1" s="60"/>
      <c r="G1" s="60"/>
    </row>
    <row r="2" spans="1:7" ht="18.75" x14ac:dyDescent="0.25">
      <c r="B2" s="61" t="s">
        <v>11</v>
      </c>
      <c r="C2" s="61"/>
      <c r="D2" s="61"/>
      <c r="E2" s="61"/>
      <c r="F2" s="61"/>
      <c r="G2" s="61"/>
    </row>
    <row r="3" spans="1:7" ht="18.75" x14ac:dyDescent="0.25">
      <c r="B3" s="2"/>
      <c r="C3" s="2"/>
      <c r="D3" s="2"/>
      <c r="E3" s="2"/>
      <c r="F3" s="2"/>
      <c r="G3" s="2"/>
    </row>
    <row r="4" spans="1:7" ht="18.75" x14ac:dyDescent="0.25">
      <c r="B4" s="3" t="s">
        <v>20</v>
      </c>
      <c r="C4" s="66"/>
      <c r="D4" s="67"/>
      <c r="E4" s="67"/>
      <c r="F4" s="67"/>
      <c r="G4" s="67"/>
    </row>
    <row r="5" spans="1:7" ht="15.75" thickBot="1" x14ac:dyDescent="0.3"/>
    <row r="6" spans="1:7" s="6" customFormat="1" ht="40.5" customHeight="1" thickBot="1" x14ac:dyDescent="0.3">
      <c r="A6" s="4"/>
      <c r="B6" s="5"/>
      <c r="C6" s="62" t="s">
        <v>21</v>
      </c>
      <c r="D6" s="63"/>
      <c r="E6" s="64" t="s">
        <v>22</v>
      </c>
      <c r="F6" s="65"/>
      <c r="G6" s="63"/>
    </row>
    <row r="7" spans="1:7" s="6" customFormat="1" ht="48" customHeight="1" thickBot="1" x14ac:dyDescent="0.3">
      <c r="A7" s="29" t="s">
        <v>15</v>
      </c>
      <c r="B7" s="30" t="s">
        <v>0</v>
      </c>
      <c r="C7" s="23" t="s">
        <v>18</v>
      </c>
      <c r="D7" s="35" t="s">
        <v>24</v>
      </c>
      <c r="E7" s="32" t="s">
        <v>23</v>
      </c>
      <c r="F7" s="30" t="s">
        <v>25</v>
      </c>
      <c r="G7" s="31" t="s">
        <v>1</v>
      </c>
    </row>
    <row r="8" spans="1:7" s="6" customFormat="1" ht="26.25" customHeight="1" thickBot="1" x14ac:dyDescent="0.3">
      <c r="A8" s="25"/>
      <c r="B8" s="26" t="s">
        <v>2</v>
      </c>
      <c r="C8" s="27">
        <f>SUM(C9:C14)</f>
        <v>0</v>
      </c>
      <c r="D8" s="41">
        <f>SUM(D9:D14)</f>
        <v>0</v>
      </c>
      <c r="E8" s="33">
        <f>SUM(E9:E14)</f>
        <v>0</v>
      </c>
      <c r="F8" s="27">
        <f>SUM(F9:F14)</f>
        <v>0</v>
      </c>
      <c r="G8" s="28">
        <f>SUM(G9:G14)</f>
        <v>0</v>
      </c>
    </row>
    <row r="9" spans="1:7" s="6" customFormat="1" ht="26.25" customHeight="1" x14ac:dyDescent="0.25">
      <c r="A9" s="9">
        <v>42736</v>
      </c>
      <c r="B9" s="10" t="s">
        <v>3</v>
      </c>
      <c r="C9" s="36"/>
      <c r="D9" s="42"/>
      <c r="E9" s="52">
        <f>C9*583626</f>
        <v>0</v>
      </c>
      <c r="F9" s="53">
        <f>E9-D9</f>
        <v>0</v>
      </c>
      <c r="G9" s="19"/>
    </row>
    <row r="10" spans="1:7" s="6" customFormat="1" ht="26.25" customHeight="1" x14ac:dyDescent="0.25">
      <c r="A10" s="11">
        <v>42767</v>
      </c>
      <c r="B10" s="12" t="s">
        <v>19</v>
      </c>
      <c r="C10" s="37"/>
      <c r="D10" s="42"/>
      <c r="E10" s="52">
        <f>C10*445284</f>
        <v>0</v>
      </c>
      <c r="F10" s="53">
        <f t="shared" ref="F10:F18" si="0">E10-D10</f>
        <v>0</v>
      </c>
      <c r="G10" s="19"/>
    </row>
    <row r="11" spans="1:7" s="6" customFormat="1" ht="26.25" customHeight="1" x14ac:dyDescent="0.25">
      <c r="A11" s="11">
        <v>42826</v>
      </c>
      <c r="B11" s="10" t="s">
        <v>5</v>
      </c>
      <c r="C11" s="36"/>
      <c r="D11" s="42"/>
      <c r="E11" s="52">
        <f>C11*589515</f>
        <v>0</v>
      </c>
      <c r="F11" s="53">
        <f t="shared" si="0"/>
        <v>0</v>
      </c>
      <c r="G11" s="19"/>
    </row>
    <row r="12" spans="1:7" s="6" customFormat="1" ht="26.25" customHeight="1" x14ac:dyDescent="0.25">
      <c r="A12" s="11">
        <v>42856</v>
      </c>
      <c r="B12" s="13" t="s">
        <v>17</v>
      </c>
      <c r="C12" s="36"/>
      <c r="D12" s="42"/>
      <c r="E12" s="52">
        <f t="shared" ref="E12:E13" si="1">C12*589515</f>
        <v>0</v>
      </c>
      <c r="F12" s="53">
        <f t="shared" si="0"/>
        <v>0</v>
      </c>
      <c r="G12" s="19"/>
    </row>
    <row r="13" spans="1:7" s="6" customFormat="1" ht="26.25" customHeight="1" x14ac:dyDescent="0.25">
      <c r="A13" s="11">
        <v>42887</v>
      </c>
      <c r="B13" s="13" t="s">
        <v>16</v>
      </c>
      <c r="C13" s="38"/>
      <c r="D13" s="43"/>
      <c r="E13" s="52">
        <f t="shared" si="1"/>
        <v>0</v>
      </c>
      <c r="F13" s="53">
        <f t="shared" si="0"/>
        <v>0</v>
      </c>
      <c r="G13" s="20"/>
    </row>
    <row r="14" spans="1:7" s="6" customFormat="1" ht="26.25" customHeight="1" thickBot="1" x14ac:dyDescent="0.3">
      <c r="A14" s="16">
        <v>42795</v>
      </c>
      <c r="B14" s="24" t="s">
        <v>4</v>
      </c>
      <c r="C14" s="39"/>
      <c r="D14" s="44"/>
      <c r="E14" s="54">
        <v>0</v>
      </c>
      <c r="F14" s="55">
        <f t="shared" si="0"/>
        <v>0</v>
      </c>
      <c r="G14" s="22"/>
    </row>
    <row r="15" spans="1:7" s="6" customFormat="1" ht="26.25" customHeight="1" thickBot="1" x14ac:dyDescent="0.3">
      <c r="A15" s="14"/>
      <c r="B15" s="7" t="s">
        <v>6</v>
      </c>
      <c r="C15" s="8">
        <f>SUM(C16:C18)</f>
        <v>0</v>
      </c>
      <c r="D15" s="45">
        <f>SUM(D16:D18)</f>
        <v>0</v>
      </c>
      <c r="E15" s="47">
        <f t="shared" ref="E15:G15" si="2">SUM(E16:E18)</f>
        <v>0</v>
      </c>
      <c r="F15" s="56">
        <f t="shared" si="0"/>
        <v>0</v>
      </c>
      <c r="G15" s="45">
        <f t="shared" si="2"/>
        <v>0</v>
      </c>
    </row>
    <row r="16" spans="1:7" s="6" customFormat="1" ht="26.25" customHeight="1" x14ac:dyDescent="0.25">
      <c r="A16" s="9">
        <v>42737</v>
      </c>
      <c r="B16" s="15" t="s">
        <v>7</v>
      </c>
      <c r="C16" s="40"/>
      <c r="D16" s="46"/>
      <c r="E16" s="57">
        <f>C16*889396</f>
        <v>0</v>
      </c>
      <c r="F16" s="58">
        <f t="shared" si="0"/>
        <v>0</v>
      </c>
      <c r="G16" s="21"/>
    </row>
    <row r="17" spans="1:7" s="6" customFormat="1" ht="26.25" customHeight="1" x14ac:dyDescent="0.25">
      <c r="A17" s="11">
        <v>42768</v>
      </c>
      <c r="B17" s="10" t="s">
        <v>8</v>
      </c>
      <c r="C17" s="36"/>
      <c r="D17" s="42"/>
      <c r="E17" s="52">
        <f>C17*594837</f>
        <v>0</v>
      </c>
      <c r="F17" s="53">
        <f t="shared" si="0"/>
        <v>0</v>
      </c>
      <c r="G17" s="19"/>
    </row>
    <row r="18" spans="1:7" s="6" customFormat="1" ht="26.25" customHeight="1" thickBot="1" x14ac:dyDescent="0.3">
      <c r="A18" s="16">
        <v>42796</v>
      </c>
      <c r="B18" s="17" t="s">
        <v>9</v>
      </c>
      <c r="C18" s="51"/>
      <c r="D18" s="44"/>
      <c r="E18" s="54">
        <f>C18*456030</f>
        <v>0</v>
      </c>
      <c r="F18" s="59">
        <f t="shared" si="0"/>
        <v>0</v>
      </c>
      <c r="G18" s="22"/>
    </row>
    <row r="19" spans="1:7" ht="15.75" thickBot="1" x14ac:dyDescent="0.3">
      <c r="A19" s="49"/>
      <c r="B19" s="50" t="s">
        <v>26</v>
      </c>
      <c r="C19" s="48"/>
      <c r="D19" s="48">
        <f>D15+D8</f>
        <v>0</v>
      </c>
      <c r="E19" s="48">
        <f>E15+E8</f>
        <v>0</v>
      </c>
      <c r="F19" s="48">
        <f t="shared" ref="F19" si="3">F15+F8</f>
        <v>0</v>
      </c>
      <c r="G19" s="48">
        <f>G15+G8</f>
        <v>0</v>
      </c>
    </row>
    <row r="20" spans="1:7" x14ac:dyDescent="0.25">
      <c r="B20" s="18"/>
      <c r="C20" s="18"/>
    </row>
    <row r="21" spans="1:7" x14ac:dyDescent="0.25">
      <c r="B21" s="18"/>
      <c r="C21" s="18"/>
    </row>
    <row r="22" spans="1:7" x14ac:dyDescent="0.25">
      <c r="B22" s="18"/>
      <c r="C22" s="18"/>
    </row>
  </sheetData>
  <sheetProtection algorithmName="SHA-512" hashValue="d1RY87wK/58J95H75sXg/UUmoXictrPyTlwmaK7gxBEhAZzdHYUMJU8KJvAzuFIPEZ1sMOhQANfsNrHv5AVnuw==" saltValue="qfKNv3nY484Kv77NaSabPg==" spinCount="100000" sheet="1" objects="1" scenarios="1"/>
  <mergeCells count="5">
    <mergeCell ref="B1:G1"/>
    <mergeCell ref="B2:G2"/>
    <mergeCell ref="D4:G4"/>
    <mergeCell ref="C6:D6"/>
    <mergeCell ref="E6:G6"/>
  </mergeCells>
  <pageMargins left="0.7" right="0.7" top="0.78740157499999996" bottom="0.78740157499999996" header="0.3" footer="0.3"/>
  <pageSetup paperSize="9" scale="90" fitToHeight="0" orientation="landscape" r:id="rId1"/>
  <headerFooter>
    <oddHeader xml:space="preserve">&amp;RPříloha č. 2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pracovní smlouvy</vt:lpstr>
      <vt:lpstr>dohody o pracovní činnosti</vt:lpstr>
      <vt:lpstr>dohody o provedení práce</vt:lpstr>
      <vt:lpstr>nákup služeb</vt:lpstr>
      <vt:lpstr>'pracovní smlouvy'!Oblast_tisku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Zítková Radka</cp:lastModifiedBy>
  <cp:lastPrinted>2019-07-18T08:36:57Z</cp:lastPrinted>
  <dcterms:created xsi:type="dcterms:W3CDTF">2017-01-14T11:02:33Z</dcterms:created>
  <dcterms:modified xsi:type="dcterms:W3CDTF">2019-08-12T11:38:30Z</dcterms:modified>
</cp:coreProperties>
</file>