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9135"/>
  </bookViews>
  <sheets>
    <sheet name="Závěrečná zpráva" sheetId="3" r:id="rId1"/>
  </sheets>
  <definedNames>
    <definedName name="_xlnm.Print_Area" localSheetId="0">'Závěrečná zpráva'!$A$1:$O$158</definedName>
  </definedNames>
  <calcPr calcId="152511"/>
</workbook>
</file>

<file path=xl/calcChain.xml><?xml version="1.0" encoding="utf-8"?>
<calcChain xmlns="http://schemas.openxmlformats.org/spreadsheetml/2006/main">
  <c r="K81" i="3" l="1"/>
  <c r="J89" i="3"/>
  <c r="H37" i="3"/>
  <c r="O27" i="3"/>
  <c r="K27" i="3"/>
  <c r="R27" i="3" l="1"/>
  <c r="R25" i="3"/>
  <c r="R24" i="3"/>
  <c r="R23" i="3"/>
  <c r="Q27" i="3"/>
  <c r="Q24" i="3"/>
  <c r="Q23" i="3"/>
  <c r="O25" i="3"/>
  <c r="Q25" i="3" s="1"/>
  <c r="O24" i="3"/>
  <c r="O23" i="3"/>
  <c r="N27" i="3"/>
  <c r="N25" i="3"/>
  <c r="N24" i="3"/>
  <c r="N23" i="3"/>
  <c r="I27" i="3"/>
  <c r="I24" i="3"/>
  <c r="I23" i="3"/>
  <c r="G27" i="3"/>
  <c r="G25" i="3"/>
  <c r="I25" i="3" s="1"/>
  <c r="G24" i="3"/>
  <c r="G23" i="3"/>
  <c r="G22" i="3"/>
  <c r="G35" i="3"/>
  <c r="I35" i="3" s="1"/>
  <c r="K35" i="3"/>
  <c r="N35" i="3" s="1"/>
  <c r="O35" i="3"/>
  <c r="Q35" i="3" s="1"/>
  <c r="R35" i="3"/>
  <c r="K21" i="3" l="1"/>
  <c r="P79" i="3"/>
  <c r="P60" i="3"/>
  <c r="K89" i="3"/>
  <c r="O20" i="3"/>
  <c r="Q20" i="3" s="1"/>
  <c r="P78" i="3"/>
  <c r="P59" i="3"/>
  <c r="H91" i="3"/>
  <c r="R19" i="3"/>
  <c r="R20" i="3"/>
  <c r="R21" i="3"/>
  <c r="R22" i="3"/>
  <c r="R26" i="3"/>
  <c r="R28" i="3"/>
  <c r="R29" i="3"/>
  <c r="R30" i="3"/>
  <c r="R31" i="3"/>
  <c r="K20" i="3"/>
  <c r="N20" i="3" s="1"/>
  <c r="G20" i="3"/>
  <c r="I20" i="3" s="1"/>
  <c r="G21" i="3"/>
  <c r="O31" i="3"/>
  <c r="Q31" i="3" s="1"/>
  <c r="K31" i="3"/>
  <c r="N31" i="3" s="1"/>
  <c r="G31" i="3"/>
  <c r="I31" i="3" s="1"/>
  <c r="O30" i="3"/>
  <c r="Q30" i="3" s="1"/>
  <c r="K30" i="3"/>
  <c r="N30" i="3" s="1"/>
  <c r="G30" i="3"/>
  <c r="I30" i="3" s="1"/>
  <c r="O26" i="3"/>
  <c r="Q26" i="3" s="1"/>
  <c r="K26" i="3"/>
  <c r="N26" i="3" s="1"/>
  <c r="G26" i="3"/>
  <c r="I26" i="3" s="1"/>
  <c r="O19" i="3"/>
  <c r="Q19" i="3" s="1"/>
  <c r="K19" i="3"/>
  <c r="N19" i="3" s="1"/>
  <c r="G19" i="3"/>
  <c r="I19" i="3" s="1"/>
  <c r="M82" i="3"/>
  <c r="S82" i="3" s="1"/>
  <c r="M81" i="3"/>
  <c r="S81" i="3" s="1"/>
  <c r="Q81" i="3" l="1"/>
  <c r="H92" i="3"/>
  <c r="M37" i="3"/>
  <c r="H93" i="3"/>
  <c r="R32" i="3"/>
  <c r="R33" i="3"/>
  <c r="R34" i="3"/>
  <c r="R36" i="3"/>
  <c r="R18" i="3"/>
  <c r="J37" i="3"/>
  <c r="O18" i="3" l="1"/>
  <c r="Q18" i="3" s="1"/>
  <c r="O21" i="3" l="1"/>
  <c r="Q21" i="3" s="1"/>
  <c r="O22" i="3"/>
  <c r="Q22" i="3" s="1"/>
  <c r="O28" i="3"/>
  <c r="Q28" i="3" s="1"/>
  <c r="O29" i="3"/>
  <c r="Q29" i="3" s="1"/>
  <c r="O32" i="3"/>
  <c r="Q32" i="3" s="1"/>
  <c r="O33" i="3"/>
  <c r="Q33" i="3" s="1"/>
  <c r="O34" i="3"/>
  <c r="Q34" i="3" s="1"/>
  <c r="O36" i="3"/>
  <c r="Q36" i="3" s="1"/>
  <c r="I21" i="3"/>
  <c r="N21" i="3"/>
  <c r="K22" i="3"/>
  <c r="N22" i="3" s="1"/>
  <c r="K28" i="3"/>
  <c r="N28" i="3" s="1"/>
  <c r="K29" i="3"/>
  <c r="N29" i="3" s="1"/>
  <c r="K32" i="3"/>
  <c r="N32" i="3" s="1"/>
  <c r="K33" i="3"/>
  <c r="N33" i="3" s="1"/>
  <c r="K34" i="3"/>
  <c r="N34" i="3" s="1"/>
  <c r="K36" i="3"/>
  <c r="N36" i="3" s="1"/>
  <c r="K18" i="3"/>
  <c r="N18" i="3" s="1"/>
  <c r="G18" i="3"/>
  <c r="I18" i="3" s="1"/>
  <c r="I22" i="3"/>
  <c r="G28" i="3"/>
  <c r="I28" i="3" s="1"/>
  <c r="G29" i="3"/>
  <c r="I29" i="3" s="1"/>
  <c r="G32" i="3"/>
  <c r="I32" i="3" s="1"/>
  <c r="G33" i="3"/>
  <c r="I33" i="3" s="1"/>
  <c r="G34" i="3"/>
  <c r="I34" i="3" s="1"/>
  <c r="G36" i="3"/>
  <c r="Q9" i="3"/>
  <c r="M39" i="3" l="1"/>
  <c r="O37" i="3"/>
  <c r="J88" i="3" s="1"/>
  <c r="J90" i="3" s="1"/>
  <c r="P90" i="3" s="1"/>
  <c r="M40" i="3"/>
  <c r="J93" i="3" s="1"/>
  <c r="I36" i="3"/>
  <c r="R39" i="3" l="1"/>
  <c r="J92" i="3"/>
  <c r="R40" i="3"/>
  <c r="K39" i="3"/>
  <c r="K88" i="3" s="1"/>
  <c r="K90" i="3" s="1"/>
  <c r="L92" i="3" l="1"/>
  <c r="P92" i="3"/>
  <c r="L93" i="3"/>
  <c r="L91" i="3" s="1"/>
  <c r="P93" i="3"/>
  <c r="H94" i="3"/>
  <c r="Q10" i="3"/>
</calcChain>
</file>

<file path=xl/sharedStrings.xml><?xml version="1.0" encoding="utf-8"?>
<sst xmlns="http://schemas.openxmlformats.org/spreadsheetml/2006/main" count="128" uniqueCount="93">
  <si>
    <t>Příjemce dotace:</t>
  </si>
  <si>
    <t>Sídlo:</t>
  </si>
  <si>
    <t>Účelový znak:</t>
  </si>
  <si>
    <t>Specifikace vybavení:</t>
  </si>
  <si>
    <t>Předpokládaný počet</t>
  </si>
  <si>
    <t>Předpokládané náklady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</si>
  <si>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</si>
  <si>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</si>
  <si>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</si>
  <si>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</si>
  <si>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</si>
  <si>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</si>
  <si>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</si>
  <si>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</si>
  <si>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>"kontrolní"</t>
  </si>
  <si>
    <t>*</t>
  </si>
  <si>
    <t>-</t>
  </si>
  <si>
    <t>Kč/ks</t>
  </si>
  <si>
    <t>nápověda</t>
  </si>
  <si>
    <t xml:space="preserve">V </t>
  </si>
  <si>
    <t>dne</t>
  </si>
  <si>
    <t>(Podpis a razítko statutárního zástupce)</t>
  </si>
  <si>
    <t>Přílohy:</t>
  </si>
  <si>
    <t>Výše celkových nákladů</t>
  </si>
  <si>
    <t>z toho dotace</t>
  </si>
  <si>
    <t>INV/NEIV</t>
  </si>
  <si>
    <t>Výše prostředků dotace</t>
  </si>
  <si>
    <t xml:space="preserve">Celkem </t>
  </si>
  <si>
    <t>z toho INV část</t>
  </si>
  <si>
    <t>z toho NEIV část</t>
  </si>
  <si>
    <t>z toho INV</t>
  </si>
  <si>
    <t>z toho NEIV</t>
  </si>
  <si>
    <t>Konečný stav (dotace)</t>
  </si>
  <si>
    <r>
      <t xml:space="preserve">Výše přidělené dotace </t>
    </r>
    <r>
      <rPr>
        <b/>
        <sz val="7"/>
        <color theme="1"/>
        <rFont val="Calibri"/>
        <family val="2"/>
        <charset val="238"/>
        <scheme val="minor"/>
      </rPr>
      <t>(po případných změnách)</t>
    </r>
    <r>
      <rPr>
        <b/>
        <sz val="12"/>
        <color theme="1"/>
        <rFont val="Calibri"/>
        <family val="2"/>
        <charset val="238"/>
        <scheme val="minor"/>
      </rPr>
      <t>:</t>
    </r>
  </si>
  <si>
    <t>počet kusů žádost vs. skutečný počet</t>
  </si>
  <si>
    <t>poskytnuto</t>
  </si>
  <si>
    <t>Finanční náročnost (tab.2)</t>
  </si>
  <si>
    <t>Finanční náročnost (tab.1)</t>
  </si>
  <si>
    <t>vratka</t>
  </si>
  <si>
    <t>Číslo smlouvy poskytovatele:</t>
  </si>
  <si>
    <t>ZÁVĚREČNÁ ZPRÁVA A FINANČNÍ VYPOŘÁDÁNÍ DOTACE</t>
  </si>
  <si>
    <t>Počet pořízeného zdrav. vybavení-skutečné náklady</t>
  </si>
  <si>
    <t>Prostředky org.</t>
  </si>
  <si>
    <t>ušetřeno inv</t>
  </si>
  <si>
    <t>ušetřeno neiv.</t>
  </si>
  <si>
    <t>přidělená dotace vs.čerpáno z dotace</t>
  </si>
  <si>
    <t>celkové výdaje vs.dotace+org.</t>
  </si>
  <si>
    <t>Předpokládaný počet pořízeného zdrav. vybavení dle smlouvy (příp. ve znění dodatku)</t>
  </si>
  <si>
    <t>Název akce:</t>
  </si>
  <si>
    <t>Místo realizace:</t>
  </si>
  <si>
    <t>C) Čerpáno z dotace celkem:</t>
  </si>
  <si>
    <t>D) Popis realizace předmětu podpory:</t>
  </si>
  <si>
    <t>E) Kvalitativní a kvantitativní výstupy předmětu podpory:</t>
  </si>
  <si>
    <t>F) Přínos předmětu podpory pro cílové skupiny:</t>
  </si>
  <si>
    <t>G) Celkové zhodnocení předmětu podpory:</t>
  </si>
  <si>
    <t>H) Prohlášení příjemce dotace:</t>
  </si>
  <si>
    <t>Charakter akce:</t>
  </si>
  <si>
    <t>rekonstrukce</t>
  </si>
  <si>
    <t xml:space="preserve">technické zhodnocení do limitu </t>
  </si>
  <si>
    <t>technické zhodnocení nad limit</t>
  </si>
  <si>
    <t>Podrobný popis výsledného stavu:</t>
  </si>
  <si>
    <t>oprava a udržování</t>
  </si>
  <si>
    <t xml:space="preserve">Obnova dlouhodobého majetku </t>
  </si>
  <si>
    <t>Celková výše nákladů:</t>
  </si>
  <si>
    <t>z toho z dotace</t>
  </si>
  <si>
    <t>z toho vlastní prostředky organizace</t>
  </si>
  <si>
    <t xml:space="preserve">z dotace </t>
  </si>
  <si>
    <t>inv.</t>
  </si>
  <si>
    <t xml:space="preserve">neinv. </t>
  </si>
  <si>
    <t>tab. 2) Výše celkových nákladů vynaložených na obnovu dlouhodobého majetku</t>
  </si>
  <si>
    <t>barvou jsou zamčené</t>
  </si>
  <si>
    <t xml:space="preserve">buňky v tabulkách a sloupce tabulek označeny zelenou </t>
  </si>
  <si>
    <t xml:space="preserve">1) sestava z oddělené účetní evidence z hlediska nákladů a výnosů celého předmětu podpory, </t>
  </si>
  <si>
    <t xml:space="preserve">4) přehled o vrácení nepoužitých prostředků do rozpočtu poskytovatele, </t>
  </si>
  <si>
    <t xml:space="preserve">5) doklady o provedených platbách, tj. výpis z účtu nebo výdajový pokladní doklad, </t>
  </si>
  <si>
    <t>čerpána dotace</t>
  </si>
  <si>
    <t xml:space="preserve">2) sestava z oddělené účetní evidence z hlediska nákladů hrazených z dotace, </t>
  </si>
  <si>
    <t xml:space="preserve">8) v rámci předmětu podpory II. předložit popis výsledného stavu obnovy dlouhodobého majetku včetně fotodokumentace. </t>
  </si>
  <si>
    <t>7) shrnutí o průběhu a výsledku výběrového/zadávacího řízení veřejné zakázky předmětu podpory,</t>
  </si>
  <si>
    <t>3) vnitropodnikový číselník (zkrácený rozsah - použití střediska, zakázky, org. UZ, čísla akce aj. pro sledování nákladů předmětu podpory a nákladů hrazených z dotace),</t>
  </si>
  <si>
    <t xml:space="preserve">Vybavení nábytkem </t>
  </si>
  <si>
    <t>Vybavení potřebnými/vhodnými elektrickými spotřebiči</t>
  </si>
  <si>
    <t xml:space="preserve">Ostatní vybavení </t>
  </si>
  <si>
    <t xml:space="preserve">Pořízení set </t>
  </si>
  <si>
    <t>Vybavení prostor pro zdravotnický personál</t>
  </si>
  <si>
    <t>19/SML/SoPD/ZD</t>
  </si>
  <si>
    <t>00470</t>
  </si>
  <si>
    <t>6) kopie účetních dokladů včetně podkladů pro vystavení těchto dokladů (objednávky nebo smlouvy o dílo vč. specifikace pořízeného vybavení)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</si>
  <si>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kvality pracovních podmínek a prostředí zdravotnického personálu u poskytovatelů akutní lůžkové péče na území Ústeckého kraje - 2019"</t>
    </r>
  </si>
  <si>
    <t xml:space="preserve">B)Předmět podpory II. - obnova dlouhodobého majetku v podobě modernizace prostor, které využívá zdravotnický personál poskytující služby v rámci akutní lůžkové péče </t>
  </si>
  <si>
    <t>A) Předmět podpory I. - vybavení prostor pro zdravotnický personál poskytující služby v rámci akutní lůžkové péče</t>
  </si>
  <si>
    <t xml:space="preserve">B1) Rekonstrukce, oprava a udržováním technické zhodnocení sociálního (hygienického/sanitárního) zařízení určeného pro zdravotnický personál poskytující služby v rámci akutní lůžkové péče </t>
  </si>
  <si>
    <t>B2) Rekonstrukce, oprava a udržování, technické zhodnocení prostor určených pro zdravotnický personál poskytující služby v rámci akutní lůžkové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</si>
</sst>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sz val="9"/>
      <color theme="6" tint="0.39997558519241921"/>
      <name val="Calibri"/>
      <family val="2"/>
      <charset val="238"/>
      <scheme val="minor"/>
    </font>
    <font>
      <sz val="10"/>
      <color theme="6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4" fontId="2" fillId="0" borderId="14" xfId="0" applyNumberFormat="1" applyFont="1" applyBorder="1" applyAlignment="1" applyProtection="1">
      <protection hidden="1"/>
    </xf>
    <xf numFmtId="0" fontId="2" fillId="0" borderId="23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locked="0"/>
    </xf>
    <xf numFmtId="4" fontId="2" fillId="0" borderId="19" xfId="0" applyNumberFormat="1" applyFont="1" applyBorder="1" applyAlignment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/>
    <xf numFmtId="0" fontId="0" fillId="0" borderId="22" xfId="0" applyBorder="1" applyProtection="1">
      <protection locked="0"/>
    </xf>
    <xf numFmtId="49" fontId="0" fillId="0" borderId="22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13" xfId="0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4" fontId="2" fillId="0" borderId="17" xfId="0" applyNumberFormat="1" applyFont="1" applyBorder="1" applyProtection="1">
      <protection locked="0"/>
    </xf>
    <xf numFmtId="4" fontId="2" fillId="0" borderId="20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33" xfId="0" applyNumberFormat="1" applyFont="1" applyBorder="1" applyProtection="1">
      <protection locked="0"/>
    </xf>
    <xf numFmtId="4" fontId="2" fillId="0" borderId="17" xfId="0" applyNumberFormat="1" applyFont="1" applyBorder="1" applyAlignment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12" xfId="0" applyNumberFormat="1" applyFont="1" applyBorder="1" applyAlignment="1" applyProtection="1"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17" fillId="0" borderId="14" xfId="0" applyNumberFormat="1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4" fillId="0" borderId="25" xfId="0" applyFont="1" applyBorder="1" applyProtection="1">
      <protection locked="0"/>
    </xf>
    <xf numFmtId="4" fontId="4" fillId="0" borderId="25" xfId="0" applyNumberFormat="1" applyFont="1" applyBorder="1" applyAlignment="1" applyProtection="1">
      <protection locked="0"/>
    </xf>
    <xf numFmtId="4" fontId="4" fillId="0" borderId="30" xfId="0" applyNumberFormat="1" applyFont="1" applyBorder="1" applyAlignment="1" applyProtection="1">
      <protection locked="0"/>
    </xf>
    <xf numFmtId="4" fontId="4" fillId="0" borderId="30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29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protection hidden="1"/>
    </xf>
    <xf numFmtId="0" fontId="2" fillId="0" borderId="47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hidden="1"/>
    </xf>
    <xf numFmtId="4" fontId="2" fillId="0" borderId="19" xfId="0" applyNumberFormat="1" applyFont="1" applyBorder="1" applyAlignment="1" applyProtection="1">
      <protection hidden="1"/>
    </xf>
    <xf numFmtId="4" fontId="15" fillId="0" borderId="37" xfId="0" applyNumberFormat="1" applyFont="1" applyBorder="1" applyProtection="1">
      <protection hidden="1"/>
    </xf>
    <xf numFmtId="4" fontId="15" fillId="0" borderId="39" xfId="0" applyNumberFormat="1" applyFont="1" applyBorder="1" applyProtection="1">
      <protection hidden="1"/>
    </xf>
    <xf numFmtId="4" fontId="15" fillId="0" borderId="38" xfId="0" applyNumberFormat="1" applyFont="1" applyBorder="1" applyProtection="1">
      <protection hidden="1"/>
    </xf>
    <xf numFmtId="4" fontId="15" fillId="0" borderId="44" xfId="0" applyNumberFormat="1" applyFont="1" applyBorder="1" applyProtection="1">
      <protection hidden="1"/>
    </xf>
    <xf numFmtId="4" fontId="15" fillId="0" borderId="41" xfId="0" applyNumberFormat="1" applyFont="1" applyBorder="1" applyProtection="1">
      <protection hidden="1"/>
    </xf>
    <xf numFmtId="4" fontId="15" fillId="0" borderId="37" xfId="0" applyNumberFormat="1" applyFont="1" applyBorder="1" applyAlignment="1" applyProtection="1">
      <protection hidden="1"/>
    </xf>
    <xf numFmtId="4" fontId="15" fillId="0" borderId="39" xfId="0" applyNumberFormat="1" applyFont="1" applyBorder="1" applyAlignment="1" applyProtection="1">
      <protection hidden="1"/>
    </xf>
    <xf numFmtId="4" fontId="15" fillId="0" borderId="38" xfId="0" applyNumberFormat="1" applyFont="1" applyBorder="1" applyAlignment="1" applyProtection="1">
      <protection hidden="1"/>
    </xf>
    <xf numFmtId="4" fontId="15" fillId="0" borderId="41" xfId="0" applyNumberFormat="1" applyFont="1" applyBorder="1" applyAlignment="1" applyProtection="1">
      <protection hidden="1"/>
    </xf>
    <xf numFmtId="4" fontId="2" fillId="2" borderId="37" xfId="0" applyNumberFormat="1" applyFont="1" applyFill="1" applyBorder="1" applyProtection="1">
      <protection hidden="1"/>
    </xf>
    <xf numFmtId="4" fontId="2" fillId="2" borderId="39" xfId="0" applyNumberFormat="1" applyFont="1" applyFill="1" applyBorder="1" applyProtection="1">
      <protection hidden="1"/>
    </xf>
    <xf numFmtId="4" fontId="2" fillId="2" borderId="38" xfId="0" applyNumberFormat="1" applyFont="1" applyFill="1" applyBorder="1" applyProtection="1">
      <protection hidden="1"/>
    </xf>
    <xf numFmtId="4" fontId="2" fillId="2" borderId="44" xfId="0" applyNumberFormat="1" applyFont="1" applyFill="1" applyBorder="1" applyProtection="1">
      <protection hidden="1"/>
    </xf>
    <xf numFmtId="4" fontId="2" fillId="2" borderId="41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30" xfId="0" applyNumberFormat="1" applyFont="1" applyFill="1" applyBorder="1" applyProtection="1">
      <protection hidden="1"/>
    </xf>
    <xf numFmtId="0" fontId="0" fillId="2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0" fontId="4" fillId="2" borderId="24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hidden="1"/>
    </xf>
    <xf numFmtId="0" fontId="1" fillId="2" borderId="0" xfId="0" applyFont="1" applyFill="1"/>
    <xf numFmtId="0" fontId="0" fillId="2" borderId="0" xfId="0" applyFill="1" applyAlignment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hidden="1"/>
    </xf>
    <xf numFmtId="0" fontId="20" fillId="0" borderId="0" xfId="0" applyFont="1"/>
    <xf numFmtId="0" fontId="1" fillId="2" borderId="0" xfId="0" applyFont="1" applyFill="1" applyProtection="1">
      <protection locked="0"/>
    </xf>
    <xf numFmtId="0" fontId="3" fillId="0" borderId="12" xfId="0" applyFont="1" applyBorder="1" applyProtection="1">
      <protection locked="0"/>
    </xf>
    <xf numFmtId="4" fontId="19" fillId="2" borderId="41" xfId="0" applyNumberFormat="1" applyFont="1" applyFill="1" applyBorder="1" applyProtection="1">
      <protection hidden="1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2" borderId="0" xfId="0" applyFont="1" applyFill="1"/>
    <xf numFmtId="0" fontId="0" fillId="0" borderId="22" xfId="0" applyBorder="1" applyAlignment="1" applyProtection="1">
      <alignment horizontal="center"/>
      <protection locked="0"/>
    </xf>
    <xf numFmtId="4" fontId="2" fillId="0" borderId="22" xfId="0" applyNumberFormat="1" applyFont="1" applyBorder="1" applyAlignment="1" applyProtection="1">
      <protection locked="0"/>
    </xf>
    <xf numFmtId="0" fontId="2" fillId="0" borderId="46" xfId="0" applyFont="1" applyBorder="1" applyAlignment="1" applyProtection="1">
      <alignment horizontal="center"/>
      <protection locked="0"/>
    </xf>
    <xf numFmtId="4" fontId="2" fillId="0" borderId="57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4" fillId="0" borderId="9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4" fontId="2" fillId="0" borderId="55" xfId="0" applyNumberFormat="1" applyFont="1" applyBorder="1" applyAlignment="1" applyProtection="1">
      <protection locked="0"/>
    </xf>
    <xf numFmtId="164" fontId="1" fillId="2" borderId="41" xfId="0" applyNumberFormat="1" applyFont="1" applyFill="1" applyBorder="1" applyAlignment="1" applyProtection="1">
      <alignment horizontal="center"/>
      <protection hidden="1"/>
    </xf>
    <xf numFmtId="0" fontId="20" fillId="0" borderId="2" xfId="0" applyFont="1" applyBorder="1"/>
    <xf numFmtId="164" fontId="20" fillId="0" borderId="4" xfId="0" applyNumberFormat="1" applyFont="1" applyBorder="1"/>
    <xf numFmtId="0" fontId="20" fillId="0" borderId="24" xfId="0" applyFont="1" applyBorder="1"/>
    <xf numFmtId="164" fontId="20" fillId="0" borderId="30" xfId="0" applyNumberFormat="1" applyFont="1" applyBorder="1"/>
    <xf numFmtId="164" fontId="6" fillId="0" borderId="0" xfId="0" applyNumberFormat="1" applyFont="1" applyProtection="1">
      <protection locked="0"/>
    </xf>
    <xf numFmtId="0" fontId="0" fillId="0" borderId="3" xfId="0" applyBorder="1"/>
    <xf numFmtId="0" fontId="0" fillId="0" borderId="4" xfId="0" applyBorder="1"/>
    <xf numFmtId="0" fontId="6" fillId="0" borderId="24" xfId="0" applyFont="1" applyBorder="1"/>
    <xf numFmtId="0" fontId="26" fillId="2" borderId="10" xfId="0" applyFont="1" applyFill="1" applyBorder="1" applyAlignment="1" applyProtection="1">
      <alignment horizontal="center"/>
      <protection hidden="1"/>
    </xf>
    <xf numFmtId="164" fontId="2" fillId="2" borderId="31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29" xfId="0" applyNumberFormat="1" applyFont="1" applyFill="1" applyBorder="1" applyAlignment="1" applyProtection="1">
      <alignment horizontal="center"/>
      <protection hidden="1"/>
    </xf>
    <xf numFmtId="164" fontId="4" fillId="2" borderId="61" xfId="0" applyNumberFormat="1" applyFont="1" applyFill="1" applyBorder="1" applyAlignment="1" applyProtection="1">
      <alignment horizontal="center"/>
      <protection hidden="1"/>
    </xf>
    <xf numFmtId="0" fontId="19" fillId="2" borderId="41" xfId="0" applyFont="1" applyFill="1" applyBorder="1" applyAlignment="1" applyProtection="1">
      <alignment horizontal="center"/>
      <protection hidden="1"/>
    </xf>
    <xf numFmtId="164" fontId="0" fillId="2" borderId="44" xfId="0" applyNumberFormat="1" applyFont="1" applyFill="1" applyBorder="1" applyAlignment="1" applyProtection="1">
      <alignment horizontal="center"/>
      <protection hidden="1"/>
    </xf>
    <xf numFmtId="164" fontId="0" fillId="2" borderId="48" xfId="0" applyNumberFormat="1" applyFont="1" applyFill="1" applyBorder="1" applyAlignment="1" applyProtection="1">
      <alignment horizontal="center"/>
      <protection hidden="1"/>
    </xf>
    <xf numFmtId="164" fontId="1" fillId="2" borderId="44" xfId="0" applyNumberFormat="1" applyFont="1" applyFill="1" applyBorder="1" applyAlignment="1" applyProtection="1">
      <alignment horizontal="center"/>
      <protection hidden="1"/>
    </xf>
    <xf numFmtId="164" fontId="1" fillId="2" borderId="38" xfId="0" applyNumberFormat="1" applyFont="1" applyFill="1" applyBorder="1" applyAlignment="1" applyProtection="1">
      <alignment horizontal="center"/>
      <protection hidden="1"/>
    </xf>
    <xf numFmtId="164" fontId="1" fillId="2" borderId="39" xfId="0" applyNumberFormat="1" applyFont="1" applyFill="1" applyBorder="1" applyAlignment="1" applyProtection="1">
      <alignment horizontal="center"/>
      <protection hidden="1"/>
    </xf>
    <xf numFmtId="0" fontId="9" fillId="0" borderId="12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0" fillId="0" borderId="29" xfId="0" applyFont="1" applyBorder="1" applyProtection="1">
      <protection locked="0"/>
    </xf>
    <xf numFmtId="0" fontId="0" fillId="0" borderId="23" xfId="0" applyFont="1" applyBorder="1" applyProtection="1">
      <protection locked="0"/>
    </xf>
    <xf numFmtId="165" fontId="3" fillId="0" borderId="29" xfId="0" applyNumberFormat="1" applyFont="1" applyBorder="1" applyProtection="1">
      <protection locked="0"/>
    </xf>
    <xf numFmtId="0" fontId="4" fillId="0" borderId="29" xfId="0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165" fontId="3" fillId="0" borderId="12" xfId="0" applyNumberFormat="1" applyFont="1" applyBorder="1" applyProtection="1">
      <protection locked="0"/>
    </xf>
    <xf numFmtId="0" fontId="0" fillId="0" borderId="29" xfId="0" applyFont="1" applyBorder="1" applyProtection="1">
      <protection hidden="1"/>
    </xf>
    <xf numFmtId="0" fontId="4" fillId="0" borderId="29" xfId="0" applyFont="1" applyBorder="1" applyProtection="1">
      <protection hidden="1"/>
    </xf>
    <xf numFmtId="164" fontId="2" fillId="0" borderId="29" xfId="0" applyNumberFormat="1" applyFont="1" applyBorder="1" applyProtection="1">
      <protection hidden="1"/>
    </xf>
    <xf numFmtId="0" fontId="6" fillId="0" borderId="0" xfId="0" applyFont="1" applyProtection="1">
      <protection locked="0"/>
    </xf>
    <xf numFmtId="0" fontId="1" fillId="0" borderId="0" xfId="0" applyFont="1" applyFill="1" applyAlignment="1" applyProtection="1">
      <protection locked="0"/>
    </xf>
    <xf numFmtId="0" fontId="0" fillId="0" borderId="0" xfId="0" applyFill="1" applyAlignment="1"/>
    <xf numFmtId="0" fontId="1" fillId="0" borderId="0" xfId="0" applyFont="1" applyAlignment="1" applyProtection="1">
      <protection locked="0"/>
    </xf>
    <xf numFmtId="0" fontId="0" fillId="0" borderId="0" xfId="0" applyAlignment="1"/>
    <xf numFmtId="0" fontId="3" fillId="0" borderId="0" xfId="0" applyFont="1" applyBorder="1" applyProtection="1"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0" fontId="2" fillId="0" borderId="0" xfId="0" applyFont="1" applyBorder="1" applyProtection="1">
      <protection locked="0"/>
    </xf>
    <xf numFmtId="0" fontId="0" fillId="0" borderId="0" xfId="0" applyBorder="1" applyAlignment="1" applyProtection="1"/>
    <xf numFmtId="0" fontId="0" fillId="0" borderId="0" xfId="0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Border="1" applyAlignment="1">
      <alignment horizontal="center"/>
    </xf>
    <xf numFmtId="0" fontId="27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29" fillId="2" borderId="0" xfId="0" applyFont="1" applyFill="1" applyBorder="1" applyProtection="1">
      <protection locked="0"/>
    </xf>
    <xf numFmtId="0" fontId="28" fillId="2" borderId="0" xfId="0" applyFont="1" applyFill="1" applyBorder="1" applyProtection="1">
      <protection locked="0"/>
    </xf>
    <xf numFmtId="4" fontId="2" fillId="0" borderId="55" xfId="0" applyNumberFormat="1" applyFont="1" applyBorder="1" applyAlignment="1" applyProtection="1">
      <protection hidden="1"/>
    </xf>
    <xf numFmtId="4" fontId="2" fillId="0" borderId="64" xfId="0" applyNumberFormat="1" applyFont="1" applyBorder="1" applyAlignment="1" applyProtection="1">
      <protection locked="0"/>
    </xf>
    <xf numFmtId="4" fontId="15" fillId="0" borderId="65" xfId="0" applyNumberFormat="1" applyFont="1" applyBorder="1" applyAlignment="1" applyProtection="1">
      <protection hidden="1"/>
    </xf>
    <xf numFmtId="0" fontId="2" fillId="0" borderId="66" xfId="0" applyFont="1" applyBorder="1" applyAlignment="1" applyProtection="1">
      <alignment horizontal="center"/>
      <protection locked="0"/>
    </xf>
    <xf numFmtId="4" fontId="2" fillId="0" borderId="64" xfId="0" applyNumberFormat="1" applyFont="1" applyBorder="1" applyProtection="1">
      <protection locked="0"/>
    </xf>
    <xf numFmtId="4" fontId="15" fillId="0" borderId="65" xfId="0" applyNumberFormat="1" applyFont="1" applyBorder="1" applyProtection="1">
      <protection hidden="1"/>
    </xf>
    <xf numFmtId="4" fontId="2" fillId="2" borderId="65" xfId="0" applyNumberFormat="1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23" fillId="0" borderId="0" xfId="0" applyFont="1" applyBorder="1"/>
    <xf numFmtId="164" fontId="4" fillId="0" borderId="63" xfId="0" applyNumberFormat="1" applyFont="1" applyFill="1" applyBorder="1" applyProtection="1">
      <protection locked="0"/>
    </xf>
    <xf numFmtId="164" fontId="2" fillId="0" borderId="57" xfId="0" applyNumberFormat="1" applyFont="1" applyFill="1" applyBorder="1" applyProtection="1">
      <protection locked="0"/>
    </xf>
    <xf numFmtId="164" fontId="2" fillId="0" borderId="49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6" xfId="0" applyBorder="1" applyAlignment="1" applyProtection="1"/>
    <xf numFmtId="4" fontId="30" fillId="2" borderId="41" xfId="0" applyNumberFormat="1" applyFont="1" applyFill="1" applyBorder="1" applyProtection="1">
      <protection hidden="1"/>
    </xf>
    <xf numFmtId="4" fontId="31" fillId="2" borderId="4" xfId="0" applyNumberFormat="1" applyFont="1" applyFill="1" applyBorder="1" applyProtection="1">
      <protection hidden="1"/>
    </xf>
    <xf numFmtId="4" fontId="31" fillId="2" borderId="30" xfId="0" applyNumberFormat="1" applyFont="1" applyFill="1" applyBorder="1" applyProtection="1">
      <protection hidden="1"/>
    </xf>
    <xf numFmtId="4" fontId="2" fillId="2" borderId="13" xfId="0" applyNumberFormat="1" applyFont="1" applyFill="1" applyBorder="1" applyAlignment="1" applyProtection="1">
      <alignment horizontal="center"/>
      <protection hidden="1"/>
    </xf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Alignment="1" applyProtection="1">
      <protection locked="0"/>
    </xf>
    <xf numFmtId="0" fontId="0" fillId="3" borderId="0" xfId="0" applyFill="1" applyAlignment="1"/>
    <xf numFmtId="0" fontId="2" fillId="0" borderId="52" xfId="0" applyFont="1" applyBorder="1" applyAlignment="1" applyProtection="1">
      <alignment horizontal="center"/>
      <protection locked="0"/>
    </xf>
    <xf numFmtId="4" fontId="2" fillId="0" borderId="49" xfId="0" applyNumberFormat="1" applyFont="1" applyBorder="1" applyAlignment="1" applyProtection="1">
      <protection hidden="1"/>
    </xf>
    <xf numFmtId="4" fontId="2" fillId="0" borderId="54" xfId="0" applyNumberFormat="1" applyFont="1" applyBorder="1" applyAlignment="1" applyProtection="1">
      <protection locked="0"/>
    </xf>
    <xf numFmtId="4" fontId="15" fillId="0" borderId="44" xfId="0" applyNumberFormat="1" applyFont="1" applyBorder="1" applyAlignment="1" applyProtection="1">
      <protection hidden="1"/>
    </xf>
    <xf numFmtId="0" fontId="2" fillId="0" borderId="68" xfId="0" applyFont="1" applyBorder="1" applyAlignment="1" applyProtection="1">
      <alignment horizontal="center"/>
      <protection locked="0"/>
    </xf>
    <xf numFmtId="4" fontId="2" fillId="0" borderId="49" xfId="0" applyNumberFormat="1" applyFont="1" applyBorder="1" applyAlignment="1" applyProtection="1">
      <protection locked="0"/>
    </xf>
    <xf numFmtId="4" fontId="2" fillId="0" borderId="54" xfId="0" applyNumberFormat="1" applyFont="1" applyBorder="1" applyProtection="1">
      <protection locked="0"/>
    </xf>
    <xf numFmtId="0" fontId="2" fillId="0" borderId="31" xfId="0" applyFont="1" applyBorder="1" applyAlignment="1" applyProtection="1">
      <alignment horizontal="center"/>
      <protection locked="0"/>
    </xf>
    <xf numFmtId="4" fontId="2" fillId="0" borderId="33" xfId="0" applyNumberFormat="1" applyFont="1" applyBorder="1" applyAlignment="1" applyProtection="1">
      <alignment wrapText="1"/>
      <protection locked="0"/>
    </xf>
    <xf numFmtId="1" fontId="2" fillId="0" borderId="32" xfId="0" applyNumberFormat="1" applyFont="1" applyBorder="1" applyAlignment="1" applyProtection="1">
      <alignment horizontal="center" wrapText="1"/>
      <protection locked="0"/>
    </xf>
    <xf numFmtId="0" fontId="0" fillId="0" borderId="29" xfId="0" applyBorder="1" applyProtection="1">
      <protection hidden="1"/>
    </xf>
    <xf numFmtId="165" fontId="3" fillId="0" borderId="29" xfId="0" applyNumberFormat="1" applyFont="1" applyFill="1" applyBorder="1" applyProtection="1">
      <protection locked="0"/>
    </xf>
    <xf numFmtId="164" fontId="0" fillId="0" borderId="27" xfId="0" applyNumberFormat="1" applyFont="1" applyBorder="1" applyAlignment="1" applyProtection="1">
      <alignment horizontal="center"/>
      <protection hidden="1"/>
    </xf>
    <xf numFmtId="164" fontId="0" fillId="0" borderId="29" xfId="0" applyNumberFormat="1" applyFont="1" applyBorder="1" applyAlignment="1" applyProtection="1">
      <alignment horizontal="center"/>
      <protection hidden="1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164" fontId="0" fillId="0" borderId="28" xfId="0" applyNumberFormat="1" applyFont="1" applyBorder="1" applyAlignment="1" applyProtection="1">
      <alignment horizontal="center"/>
      <protection hidden="1"/>
    </xf>
    <xf numFmtId="164" fontId="0" fillId="0" borderId="47" xfId="0" applyNumberFormat="1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1" fillId="0" borderId="5" xfId="0" applyNumberFormat="1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 applyProtection="1">
      <alignment horizontal="center" vertical="center" wrapText="1"/>
      <protection locked="0"/>
    </xf>
    <xf numFmtId="2" fontId="1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36" xfId="0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protection locked="0"/>
    </xf>
    <xf numFmtId="0" fontId="0" fillId="0" borderId="0" xfId="0" applyAlignment="1"/>
    <xf numFmtId="164" fontId="2" fillId="0" borderId="12" xfId="0" applyNumberFormat="1" applyFont="1" applyFill="1" applyBorder="1" applyAlignment="1" applyProtection="1">
      <alignment horizontal="center"/>
      <protection locked="0"/>
    </xf>
    <xf numFmtId="164" fontId="2" fillId="0" borderId="23" xfId="0" applyNumberFormat="1" applyFont="1" applyFill="1" applyBorder="1" applyAlignment="1" applyProtection="1">
      <alignment horizontal="center"/>
      <protection locked="0"/>
    </xf>
    <xf numFmtId="164" fontId="20" fillId="0" borderId="25" xfId="0" applyNumberFormat="1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164" fontId="25" fillId="2" borderId="18" xfId="0" applyNumberFormat="1" applyFont="1" applyFill="1" applyBorder="1" applyAlignment="1" applyProtection="1">
      <alignment horizontal="center"/>
      <protection hidden="1"/>
    </xf>
    <xf numFmtId="0" fontId="25" fillId="2" borderId="21" xfId="0" applyFont="1" applyFill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locked="0"/>
    </xf>
    <xf numFmtId="164" fontId="0" fillId="0" borderId="58" xfId="0" applyNumberFormat="1" applyFont="1" applyBorder="1" applyAlignment="1" applyProtection="1">
      <alignment horizontal="center"/>
      <protection locked="0"/>
    </xf>
    <xf numFmtId="0" fontId="0" fillId="0" borderId="59" xfId="0" applyFont="1" applyBorder="1" applyAlignment="1" applyProtection="1">
      <alignment horizontal="center"/>
      <protection locked="0"/>
    </xf>
    <xf numFmtId="164" fontId="21" fillId="2" borderId="32" xfId="0" applyNumberFormat="1" applyFont="1" applyFill="1" applyBorder="1" applyAlignment="1" applyProtection="1">
      <alignment horizontal="center"/>
      <protection hidden="1"/>
    </xf>
    <xf numFmtId="0" fontId="21" fillId="2" borderId="51" xfId="0" applyFont="1" applyFill="1" applyBorder="1" applyAlignment="1" applyProtection="1">
      <alignment horizontal="center"/>
      <protection hidden="1"/>
    </xf>
    <xf numFmtId="164" fontId="25" fillId="2" borderId="52" xfId="0" applyNumberFormat="1" applyFont="1" applyFill="1" applyBorder="1" applyAlignment="1" applyProtection="1">
      <alignment horizontal="center"/>
      <protection hidden="1"/>
    </xf>
    <xf numFmtId="0" fontId="25" fillId="2" borderId="53" xfId="0" applyFont="1" applyFill="1" applyBorder="1" applyAlignment="1" applyProtection="1">
      <alignment horizontal="center"/>
      <protection hidden="1"/>
    </xf>
    <xf numFmtId="2" fontId="16" fillId="0" borderId="9" xfId="0" applyNumberFormat="1" applyFont="1" applyBorder="1" applyAlignment="1" applyProtection="1">
      <alignment horizontal="left" wrapText="1"/>
      <protection locked="0"/>
    </xf>
    <xf numFmtId="2" fontId="16" fillId="0" borderId="10" xfId="0" applyNumberFormat="1" applyFont="1" applyBorder="1" applyAlignment="1" applyProtection="1">
      <alignment horizontal="left" wrapText="1"/>
      <protection locked="0"/>
    </xf>
    <xf numFmtId="2" fontId="16" fillId="0" borderId="11" xfId="0" applyNumberFormat="1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center" wrapText="1"/>
    </xf>
    <xf numFmtId="0" fontId="1" fillId="2" borderId="37" xfId="0" applyFont="1" applyFill="1" applyBorder="1" applyAlignment="1" applyProtection="1">
      <alignment horizontal="center" wrapText="1"/>
      <protection hidden="1"/>
    </xf>
    <xf numFmtId="0" fontId="1" fillId="2" borderId="36" xfId="0" applyFont="1" applyFill="1" applyBorder="1" applyAlignment="1" applyProtection="1">
      <alignment horizontal="center" wrapText="1"/>
      <protection hidden="1"/>
    </xf>
    <xf numFmtId="0" fontId="1" fillId="2" borderId="45" xfId="0" applyFont="1" applyFill="1" applyBorder="1" applyAlignment="1" applyProtection="1">
      <alignment horizontal="center" wrapText="1"/>
      <protection hidden="1"/>
    </xf>
    <xf numFmtId="4" fontId="4" fillId="0" borderId="25" xfId="0" applyNumberFormat="1" applyFont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left"/>
      <protection locked="0"/>
    </xf>
    <xf numFmtId="2" fontId="1" fillId="0" borderId="15" xfId="0" applyNumberFormat="1" applyFont="1" applyBorder="1" applyAlignment="1" applyProtection="1">
      <alignment horizontal="center" vertical="center" wrapText="1"/>
      <protection locked="0"/>
    </xf>
    <xf numFmtId="2" fontId="1" fillId="0" borderId="16" xfId="0" applyNumberFormat="1" applyFont="1" applyBorder="1" applyAlignment="1" applyProtection="1">
      <alignment horizontal="center" vertical="center" wrapText="1"/>
      <protection locked="0"/>
    </xf>
    <xf numFmtId="2" fontId="1" fillId="0" borderId="17" xfId="0" applyNumberFormat="1" applyFont="1" applyBorder="1" applyAlignment="1" applyProtection="1">
      <alignment horizontal="center" vertical="center" wrapText="1"/>
      <protection locked="0"/>
    </xf>
    <xf numFmtId="2" fontId="1" fillId="0" borderId="62" xfId="0" applyNumberFormat="1" applyFont="1" applyBorder="1" applyAlignment="1" applyProtection="1">
      <alignment horizontal="center" vertical="center" wrapText="1"/>
      <protection locked="0"/>
    </xf>
    <xf numFmtId="2" fontId="1" fillId="0" borderId="57" xfId="0" applyNumberFormat="1" applyFont="1" applyBorder="1" applyAlignment="1" applyProtection="1">
      <alignment horizontal="center" vertical="center" wrapText="1"/>
      <protection locked="0"/>
    </xf>
    <xf numFmtId="2" fontId="1" fillId="0" borderId="22" xfId="0" applyNumberFormat="1" applyFont="1" applyBorder="1" applyAlignment="1" applyProtection="1">
      <alignment horizontal="center" vertical="center" wrapText="1"/>
      <protection locked="0"/>
    </xf>
    <xf numFmtId="2" fontId="1" fillId="0" borderId="18" xfId="0" applyNumberFormat="1" applyFont="1" applyBorder="1" applyAlignment="1" applyProtection="1">
      <alignment horizontal="center" vertical="center" wrapText="1"/>
      <protection locked="0"/>
    </xf>
    <xf numFmtId="2" fontId="1" fillId="0" borderId="19" xfId="0" applyNumberFormat="1" applyFont="1" applyBorder="1" applyAlignment="1" applyProtection="1">
      <alignment horizontal="center" vertical="center" wrapText="1"/>
      <protection locked="0"/>
    </xf>
    <xf numFmtId="2" fontId="1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left"/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 wrapText="1"/>
      <protection locked="0"/>
    </xf>
    <xf numFmtId="0" fontId="0" fillId="0" borderId="30" xfId="0" applyBorder="1" applyProtection="1">
      <protection locked="0"/>
    </xf>
    <xf numFmtId="0" fontId="4" fillId="2" borderId="4" xfId="0" applyFont="1" applyFill="1" applyBorder="1" applyAlignment="1" applyProtection="1">
      <alignment horizontal="center" wrapText="1"/>
      <protection hidden="1"/>
    </xf>
    <xf numFmtId="0" fontId="4" fillId="2" borderId="6" xfId="0" applyFont="1" applyFill="1" applyBorder="1" applyAlignment="1" applyProtection="1">
      <alignment horizontal="center" wrapText="1"/>
      <protection hidden="1"/>
    </xf>
    <xf numFmtId="0" fontId="3" fillId="0" borderId="50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hidden="1"/>
    </xf>
    <xf numFmtId="0" fontId="19" fillId="0" borderId="32" xfId="0" applyFont="1" applyBorder="1" applyAlignment="1" applyProtection="1">
      <alignment horizontal="center"/>
      <protection locked="0"/>
    </xf>
    <xf numFmtId="0" fontId="19" fillId="0" borderId="51" xfId="0" applyFont="1" applyBorder="1" applyAlignment="1" applyProtection="1">
      <alignment horizontal="center"/>
      <protection locked="0"/>
    </xf>
    <xf numFmtId="0" fontId="0" fillId="0" borderId="52" xfId="0" applyFont="1" applyBorder="1" applyAlignment="1" applyProtection="1">
      <alignment horizontal="center"/>
      <protection locked="0"/>
    </xf>
    <xf numFmtId="0" fontId="0" fillId="0" borderId="53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164" fontId="1" fillId="0" borderId="60" xfId="0" applyNumberFormat="1" applyFont="1" applyBorder="1" applyAlignment="1" applyProtection="1">
      <alignment horizontal="center"/>
      <protection hidden="1"/>
    </xf>
    <xf numFmtId="164" fontId="1" fillId="0" borderId="31" xfId="0" applyNumberFormat="1" applyFont="1" applyBorder="1" applyAlignment="1" applyProtection="1">
      <alignment horizontal="center"/>
      <protection hidden="1"/>
    </xf>
    <xf numFmtId="164" fontId="1" fillId="2" borderId="9" xfId="0" applyNumberFormat="1" applyFont="1" applyFill="1" applyBorder="1" applyAlignment="1" applyProtection="1">
      <alignment horizontal="center"/>
      <protection hidden="1"/>
    </xf>
    <xf numFmtId="164" fontId="1" fillId="2" borderId="10" xfId="0" applyNumberFormat="1" applyFont="1" applyFill="1" applyBorder="1" applyAlignment="1" applyProtection="1">
      <alignment horizontal="center"/>
      <protection hidden="1"/>
    </xf>
    <xf numFmtId="164" fontId="1" fillId="2" borderId="42" xfId="0" applyNumberFormat="1" applyFont="1" applyFill="1" applyBorder="1" applyAlignment="1" applyProtection="1">
      <alignment horizontal="center"/>
      <protection hidden="1"/>
    </xf>
    <xf numFmtId="164" fontId="1" fillId="2" borderId="13" xfId="0" applyNumberFormat="1" applyFont="1" applyFill="1" applyBorder="1" applyAlignment="1" applyProtection="1">
      <alignment horizontal="center"/>
      <protection hidden="1"/>
    </xf>
    <xf numFmtId="164" fontId="1" fillId="2" borderId="50" xfId="0" applyNumberFormat="1" applyFont="1" applyFill="1" applyBorder="1" applyAlignment="1" applyProtection="1">
      <alignment horizontal="center"/>
      <protection hidden="1"/>
    </xf>
    <xf numFmtId="164" fontId="1" fillId="2" borderId="61" xfId="0" applyNumberFormat="1" applyFont="1" applyFill="1" applyBorder="1" applyAlignment="1" applyProtection="1">
      <alignment horizontal="center"/>
      <protection hidden="1"/>
    </xf>
    <xf numFmtId="164" fontId="0" fillId="0" borderId="3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locked="0"/>
    </xf>
    <xf numFmtId="0" fontId="0" fillId="0" borderId="46" xfId="0" applyBorder="1" applyAlignment="1"/>
    <xf numFmtId="0" fontId="8" fillId="0" borderId="0" xfId="0" applyFont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left" wrapText="1"/>
      <protection locked="0"/>
    </xf>
    <xf numFmtId="0" fontId="0" fillId="0" borderId="36" xfId="0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4" xfId="0" applyFont="1" applyBorder="1" applyAlignment="1" applyProtection="1">
      <alignment horizontal="left" vertical="top"/>
      <protection locked="0"/>
    </xf>
    <xf numFmtId="0" fontId="1" fillId="0" borderId="25" xfId="0" applyFont="1" applyBorder="1" applyAlignment="1" applyProtection="1">
      <alignment horizontal="left" vertical="top"/>
      <protection locked="0"/>
    </xf>
    <xf numFmtId="0" fontId="1" fillId="0" borderId="30" xfId="0" applyFont="1" applyBorder="1" applyAlignment="1" applyProtection="1">
      <alignment horizontal="left" vertical="top"/>
      <protection locked="0"/>
    </xf>
    <xf numFmtId="0" fontId="1" fillId="0" borderId="67" xfId="0" applyFont="1" applyBorder="1" applyAlignment="1" applyProtection="1">
      <alignment horizontal="center" vertical="top" wrapText="1"/>
      <protection locked="0"/>
    </xf>
    <xf numFmtId="0" fontId="1" fillId="0" borderId="56" xfId="0" applyFont="1" applyBorder="1" applyAlignment="1" applyProtection="1">
      <alignment horizontal="center" vertical="top" wrapText="1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134</xdr:row>
      <xdr:rowOff>0</xdr:rowOff>
    </xdr:from>
    <xdr:to>
      <xdr:col>15</xdr:col>
      <xdr:colOff>0</xdr:colOff>
      <xdr:row>140</xdr:row>
      <xdr:rowOff>104775</xdr:rowOff>
    </xdr:to>
    <xdr:sp macro="" textlink="">
      <xdr:nvSpPr>
        <xdr:cNvPr id="7" name="TextovéPole 6"/>
        <xdr:cNvSpPr txBox="1"/>
      </xdr:nvSpPr>
      <xdr:spPr>
        <a:xfrm>
          <a:off x="609600" y="30946725"/>
          <a:ext cx="9315450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Příjemce dotace prohlašuje, že v případě, je-li plátcem daně z přidané hodnoty s nárokem na uplatnění odpočtu této daně, dotace na úhradu daně </a:t>
          </a:r>
          <a:r>
            <a:rPr lang="cs-CZ"/>
            <a:t> </a:t>
          </a:r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z přidané hodnoty na nákup zdravotnického vybavení (viz výše) nebyla použita na její úhradu. </a:t>
          </a:r>
          <a:r>
            <a:rPr lang="cs-CZ"/>
            <a:t> 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noFill/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1"/>
  <sheetViews>
    <sheetView tabSelected="1" view="pageBreakPreview" zoomScaleNormal="100" zoomScaleSheetLayoutView="100" workbookViewId="0">
      <selection activeCell="D31" sqref="D31:E31"/>
    </sheetView>
  </sheetViews>
  <sheetFormatPr defaultRowHeight="15" outlineLevelRow="1" x14ac:dyDescent="0.25"/>
  <cols>
    <col min="2" max="2" width="9.140625" customWidth="1"/>
    <col min="3" max="3" width="7.5703125" customWidth="1"/>
    <col min="4" max="4" width="9.140625" customWidth="1"/>
    <col min="5" max="5" width="16" customWidth="1"/>
    <col min="6" max="6" width="14.42578125" customWidth="1"/>
    <col min="7" max="7" width="10.7109375" customWidth="1"/>
    <col min="8" max="8" width="12.28515625" customWidth="1"/>
    <col min="9" max="9" width="5.140625" customWidth="1"/>
    <col min="10" max="10" width="14.5703125" customWidth="1"/>
    <col min="11" max="11" width="12" customWidth="1"/>
    <col min="12" max="12" width="13.5703125" customWidth="1"/>
    <col min="13" max="13" width="12" customWidth="1"/>
    <col min="14" max="14" width="4.7109375" customWidth="1"/>
    <col min="15" max="15" width="10" bestFit="1" customWidth="1"/>
    <col min="16" max="16" width="13.28515625" bestFit="1" customWidth="1"/>
    <col min="17" max="17" width="10.5703125" customWidth="1"/>
    <col min="18" max="18" width="12.42578125" bestFit="1" customWidth="1"/>
    <col min="20" max="20" width="11.85546875" bestFit="1" customWidth="1"/>
  </cols>
  <sheetData>
    <row r="1" spans="1:18" ht="26.25" x14ac:dyDescent="0.4">
      <c r="A1" s="271" t="s">
        <v>40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33"/>
    </row>
    <row r="2" spans="1:18" ht="48" customHeight="1" x14ac:dyDescent="0.3">
      <c r="A2" s="268" t="s">
        <v>88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34"/>
      <c r="Q2" s="2" t="s">
        <v>14</v>
      </c>
      <c r="R2" s="85" t="s">
        <v>18</v>
      </c>
    </row>
    <row r="3" spans="1:1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ht="15.75" x14ac:dyDescent="0.25">
      <c r="A4" s="266" t="s">
        <v>0</v>
      </c>
      <c r="B4" s="266"/>
      <c r="C4" s="10"/>
      <c r="D4" s="10"/>
      <c r="E4" s="1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8" ht="15.75" x14ac:dyDescent="0.25">
      <c r="A5" s="266" t="s">
        <v>39</v>
      </c>
      <c r="B5" s="266"/>
      <c r="C5" s="208"/>
      <c r="D5" s="267"/>
      <c r="E5" s="89" t="s">
        <v>85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R5" s="88" t="s">
        <v>71</v>
      </c>
    </row>
    <row r="6" spans="1:18" ht="15.75" x14ac:dyDescent="0.25">
      <c r="A6" s="266" t="s">
        <v>1</v>
      </c>
      <c r="B6" s="266"/>
      <c r="C6" s="10"/>
      <c r="D6" s="10"/>
      <c r="E6" s="13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R6" s="88" t="s">
        <v>70</v>
      </c>
    </row>
    <row r="7" spans="1:18" ht="15.75" x14ac:dyDescent="0.25">
      <c r="A7" s="35" t="s">
        <v>12</v>
      </c>
      <c r="B7" s="35"/>
      <c r="C7" s="10"/>
      <c r="D7" s="10"/>
      <c r="E7" s="1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8" ht="15.75" x14ac:dyDescent="0.25">
      <c r="A8" s="266" t="s">
        <v>2</v>
      </c>
      <c r="B8" s="266"/>
      <c r="C8" s="10"/>
      <c r="D8" s="10"/>
      <c r="E8" s="14" t="s">
        <v>86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R8" s="3"/>
    </row>
    <row r="9" spans="1:18" ht="15.75" x14ac:dyDescent="0.25">
      <c r="A9" s="120" t="s">
        <v>33</v>
      </c>
      <c r="B9" s="121"/>
      <c r="C9" s="46"/>
      <c r="D9" s="46"/>
      <c r="E9" s="127"/>
      <c r="F9" s="184"/>
      <c r="G9" s="125" t="s">
        <v>6</v>
      </c>
      <c r="H9" s="124"/>
      <c r="I9" s="126"/>
      <c r="J9" s="46"/>
      <c r="K9" s="46"/>
      <c r="L9" s="125" t="s">
        <v>7</v>
      </c>
      <c r="M9" s="124"/>
      <c r="N9" s="126"/>
      <c r="O9" s="47"/>
      <c r="P9" s="10"/>
      <c r="Q9" s="1" t="str">
        <f>IF(H9+M9=E9,"ok","chybně")</f>
        <v>ok</v>
      </c>
      <c r="R9" s="12"/>
    </row>
    <row r="10" spans="1:18" ht="15.75" x14ac:dyDescent="0.25">
      <c r="A10" s="120" t="s">
        <v>13</v>
      </c>
      <c r="B10" s="121"/>
      <c r="C10" s="122"/>
      <c r="D10" s="123"/>
      <c r="E10" s="185"/>
      <c r="F10" s="128"/>
      <c r="G10" s="129" t="s">
        <v>6</v>
      </c>
      <c r="H10" s="185"/>
      <c r="I10" s="130"/>
      <c r="J10" s="128"/>
      <c r="K10" s="128"/>
      <c r="L10" s="129" t="s">
        <v>7</v>
      </c>
      <c r="M10" s="185"/>
      <c r="N10" s="126"/>
      <c r="O10" s="47"/>
      <c r="P10" s="10"/>
      <c r="Q10" s="1" t="str">
        <f>IF(H10+M10=E10,"ok","chybně")</f>
        <v>ok</v>
      </c>
      <c r="R10" s="12"/>
    </row>
    <row r="11" spans="1:18" x14ac:dyDescent="0.25">
      <c r="A11" s="10"/>
      <c r="B11" s="10"/>
      <c r="C11" s="10"/>
      <c r="D11" s="10"/>
      <c r="E11" s="36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R11" s="12"/>
    </row>
    <row r="12" spans="1:18" x14ac:dyDescent="0.25">
      <c r="A12" s="170" t="s">
        <v>90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0"/>
      <c r="M12" s="10"/>
      <c r="N12" s="10"/>
      <c r="O12" s="10"/>
      <c r="P12" s="10"/>
      <c r="R12" s="157"/>
    </row>
    <row r="13" spans="1:18" x14ac:dyDescent="0.25">
      <c r="A13" s="172"/>
      <c r="B13" s="173"/>
      <c r="C13" s="173"/>
      <c r="D13" s="173"/>
      <c r="E13" s="171"/>
      <c r="F13" s="171"/>
      <c r="G13" s="171"/>
      <c r="H13" s="171"/>
      <c r="I13" s="171"/>
      <c r="J13" s="171"/>
      <c r="K13" s="171"/>
      <c r="L13" s="10"/>
      <c r="M13" s="10"/>
      <c r="O13" s="86" t="s">
        <v>16</v>
      </c>
    </row>
    <row r="14" spans="1:18" ht="15.75" thickBot="1" x14ac:dyDescent="0.3">
      <c r="A14" s="1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8" ht="15.75" thickBot="1" x14ac:dyDescent="0.3">
      <c r="A15" s="282" t="s">
        <v>47</v>
      </c>
      <c r="B15" s="272"/>
      <c r="C15" s="272"/>
      <c r="D15" s="272"/>
      <c r="E15" s="272"/>
      <c r="F15" s="272"/>
      <c r="G15" s="272"/>
      <c r="H15" s="272"/>
      <c r="I15" s="283"/>
      <c r="J15" s="272" t="s">
        <v>41</v>
      </c>
      <c r="K15" s="272"/>
      <c r="L15" s="272"/>
      <c r="M15" s="272"/>
      <c r="N15" s="156"/>
      <c r="O15" s="226" t="s">
        <v>32</v>
      </c>
      <c r="R15" s="225" t="s">
        <v>34</v>
      </c>
    </row>
    <row r="16" spans="1:18" x14ac:dyDescent="0.25">
      <c r="A16" s="273" t="s">
        <v>3</v>
      </c>
      <c r="B16" s="274"/>
      <c r="C16" s="274"/>
      <c r="D16" s="274"/>
      <c r="E16" s="275"/>
      <c r="F16" s="279" t="s">
        <v>4</v>
      </c>
      <c r="G16" s="281" t="s">
        <v>5</v>
      </c>
      <c r="H16" s="281"/>
      <c r="I16" s="245" t="s">
        <v>25</v>
      </c>
      <c r="J16" s="279" t="s">
        <v>8</v>
      </c>
      <c r="K16" s="281" t="s">
        <v>9</v>
      </c>
      <c r="L16" s="281"/>
      <c r="M16" s="281"/>
      <c r="N16" s="245" t="s">
        <v>25</v>
      </c>
      <c r="O16" s="227"/>
      <c r="R16" s="225"/>
    </row>
    <row r="17" spans="1:18" ht="15.75" thickBot="1" x14ac:dyDescent="0.3">
      <c r="A17" s="276"/>
      <c r="B17" s="277"/>
      <c r="C17" s="277"/>
      <c r="D17" s="277"/>
      <c r="E17" s="278"/>
      <c r="F17" s="280"/>
      <c r="G17" s="50" t="s">
        <v>17</v>
      </c>
      <c r="H17" s="37" t="s">
        <v>11</v>
      </c>
      <c r="I17" s="246"/>
      <c r="J17" s="280"/>
      <c r="K17" s="155" t="s">
        <v>17</v>
      </c>
      <c r="L17" s="37" t="s">
        <v>11</v>
      </c>
      <c r="M17" s="38" t="s">
        <v>24</v>
      </c>
      <c r="N17" s="246"/>
      <c r="O17" s="228"/>
      <c r="R17" s="225"/>
    </row>
    <row r="18" spans="1:18" x14ac:dyDescent="0.25">
      <c r="A18" s="232" t="s">
        <v>80</v>
      </c>
      <c r="B18" s="233"/>
      <c r="C18" s="234"/>
      <c r="D18" s="230"/>
      <c r="E18" s="231"/>
      <c r="F18" s="52">
        <v>0</v>
      </c>
      <c r="G18" s="53" t="str">
        <f>IF(F18=0,"",H18/F18)</f>
        <v/>
      </c>
      <c r="H18" s="25">
        <v>0</v>
      </c>
      <c r="I18" s="60" t="str">
        <f>IF(G18&gt;40000,"INV","NEIV")</f>
        <v>INV</v>
      </c>
      <c r="J18" s="28">
        <v>0</v>
      </c>
      <c r="K18" s="53" t="str">
        <f>IF(J18=0,"",L18/J18)</f>
        <v/>
      </c>
      <c r="L18" s="6">
        <v>0</v>
      </c>
      <c r="M18" s="21">
        <v>0</v>
      </c>
      <c r="N18" s="55" t="str">
        <f>IF(K18&gt;40000,"INV","NEIV")</f>
        <v>INV</v>
      </c>
      <c r="O18" s="64">
        <f t="shared" ref="O18:O36" si="0">M18</f>
        <v>0</v>
      </c>
      <c r="Q18" s="1" t="str">
        <f t="shared" ref="Q18:Q35" si="1">IF(M18=O18,"OK","chyba")</f>
        <v>OK</v>
      </c>
      <c r="R18" s="81">
        <f>J18-F18</f>
        <v>0</v>
      </c>
    </row>
    <row r="19" spans="1:18" x14ac:dyDescent="0.25">
      <c r="A19" s="235"/>
      <c r="B19" s="236"/>
      <c r="C19" s="237"/>
      <c r="D19" s="192" t="s">
        <v>15</v>
      </c>
      <c r="E19" s="193"/>
      <c r="F19" s="96"/>
      <c r="G19" s="51" t="str">
        <f>IF(F19=0,"",H19/F19)</f>
        <v/>
      </c>
      <c r="H19" s="27"/>
      <c r="I19" s="62" t="str">
        <f>IF(G19&gt;40000,"INV","NEIV")</f>
        <v>INV</v>
      </c>
      <c r="J19" s="5"/>
      <c r="K19" s="51" t="str">
        <f t="shared" ref="K19:K20" si="2">IF(J19=0,"",L19/J19)</f>
        <v/>
      </c>
      <c r="L19" s="8"/>
      <c r="M19" s="23"/>
      <c r="N19" s="57" t="str">
        <f>IF(K19&gt;40000,"INV","NEIV")</f>
        <v>INV</v>
      </c>
      <c r="O19" s="66">
        <f t="shared" ref="O19:O20" si="3">M19</f>
        <v>0</v>
      </c>
      <c r="Q19" s="1" t="str">
        <f t="shared" si="1"/>
        <v>OK</v>
      </c>
      <c r="R19" s="81">
        <f t="shared" ref="R19:R31" si="4">J19-F19</f>
        <v>0</v>
      </c>
    </row>
    <row r="20" spans="1:18" x14ac:dyDescent="0.25">
      <c r="A20" s="235"/>
      <c r="B20" s="236"/>
      <c r="C20" s="237"/>
      <c r="D20" s="241" t="s">
        <v>15</v>
      </c>
      <c r="E20" s="242"/>
      <c r="F20" s="31"/>
      <c r="G20" s="51" t="str">
        <f t="shared" ref="G20:G27" si="5">IF(F20=0,"",H20/F20)</f>
        <v/>
      </c>
      <c r="H20" s="90"/>
      <c r="I20" s="62" t="str">
        <f>IF(G20&gt;40000,"INV","NEIV")</f>
        <v>INV</v>
      </c>
      <c r="J20" s="91"/>
      <c r="K20" s="51" t="str">
        <f t="shared" si="2"/>
        <v/>
      </c>
      <c r="L20" s="92"/>
      <c r="M20" s="93"/>
      <c r="N20" s="57" t="str">
        <f>IF(K20&gt;40000,"INV","NEIV")</f>
        <v>INV</v>
      </c>
      <c r="O20" s="66">
        <f t="shared" si="3"/>
        <v>0</v>
      </c>
      <c r="Q20" s="1" t="str">
        <f>IF(M20=O20,"OK","chyba")</f>
        <v>OK</v>
      </c>
      <c r="R20" s="81">
        <f t="shared" si="4"/>
        <v>0</v>
      </c>
    </row>
    <row r="21" spans="1:18" ht="15.75" thickBot="1" x14ac:dyDescent="0.3">
      <c r="A21" s="238"/>
      <c r="B21" s="239"/>
      <c r="C21" s="240"/>
      <c r="D21" s="247" t="s">
        <v>15</v>
      </c>
      <c r="E21" s="248"/>
      <c r="F21" s="181"/>
      <c r="G21" s="51" t="str">
        <f t="shared" si="5"/>
        <v/>
      </c>
      <c r="H21" s="26"/>
      <c r="I21" s="61" t="str">
        <f>IF(G21&gt;40000,"INV","NEIV")</f>
        <v>INV</v>
      </c>
      <c r="J21" s="29"/>
      <c r="K21" s="54" t="str">
        <f t="shared" ref="K21:K36" si="6">IF(J21=0,"",L21/J21)</f>
        <v/>
      </c>
      <c r="L21" s="7"/>
      <c r="M21" s="22"/>
      <c r="N21" s="56" t="str">
        <f t="shared" ref="N21:N36" si="7">IF(K21&gt;40000,"INV","NEIV")</f>
        <v>INV</v>
      </c>
      <c r="O21" s="65">
        <f t="shared" si="0"/>
        <v>0</v>
      </c>
      <c r="Q21" s="1" t="str">
        <f t="shared" si="1"/>
        <v>OK</v>
      </c>
      <c r="R21" s="81">
        <f t="shared" si="4"/>
        <v>0</v>
      </c>
    </row>
    <row r="22" spans="1:18" ht="17.25" customHeight="1" x14ac:dyDescent="0.25">
      <c r="A22" s="232" t="s">
        <v>81</v>
      </c>
      <c r="B22" s="233"/>
      <c r="C22" s="234"/>
      <c r="D22" s="230" t="s">
        <v>15</v>
      </c>
      <c r="E22" s="231"/>
      <c r="F22" s="18">
        <v>0</v>
      </c>
      <c r="G22" s="53" t="str">
        <f t="shared" si="5"/>
        <v/>
      </c>
      <c r="H22" s="25">
        <v>0</v>
      </c>
      <c r="I22" s="60" t="str">
        <f t="shared" ref="I22:I36" si="8">IF(G22&gt;40000,"INV","NEIV")</f>
        <v>INV</v>
      </c>
      <c r="J22" s="28">
        <v>0</v>
      </c>
      <c r="K22" s="53" t="str">
        <f t="shared" si="6"/>
        <v/>
      </c>
      <c r="L22" s="6">
        <v>0</v>
      </c>
      <c r="M22" s="21">
        <v>0</v>
      </c>
      <c r="N22" s="55" t="str">
        <f t="shared" si="7"/>
        <v>INV</v>
      </c>
      <c r="O22" s="64">
        <f t="shared" si="0"/>
        <v>0</v>
      </c>
      <c r="Q22" s="1" t="str">
        <f t="shared" si="1"/>
        <v>OK</v>
      </c>
      <c r="R22" s="81">
        <f t="shared" si="4"/>
        <v>0</v>
      </c>
    </row>
    <row r="23" spans="1:18" ht="17.25" customHeight="1" x14ac:dyDescent="0.25">
      <c r="A23" s="235"/>
      <c r="B23" s="236"/>
      <c r="C23" s="237"/>
      <c r="D23" s="192" t="s">
        <v>15</v>
      </c>
      <c r="E23" s="205"/>
      <c r="F23" s="174"/>
      <c r="G23" s="175" t="str">
        <f t="shared" si="5"/>
        <v/>
      </c>
      <c r="H23" s="176"/>
      <c r="I23" s="177" t="str">
        <f t="shared" si="8"/>
        <v>INV</v>
      </c>
      <c r="J23" s="178"/>
      <c r="K23" s="175"/>
      <c r="L23" s="179"/>
      <c r="M23" s="180"/>
      <c r="N23" s="58" t="str">
        <f t="shared" si="7"/>
        <v>NEIV</v>
      </c>
      <c r="O23" s="67">
        <f t="shared" si="0"/>
        <v>0</v>
      </c>
      <c r="Q23" s="1" t="str">
        <f t="shared" si="1"/>
        <v>OK</v>
      </c>
      <c r="R23" s="81">
        <f t="shared" si="4"/>
        <v>0</v>
      </c>
    </row>
    <row r="24" spans="1:18" ht="17.25" customHeight="1" x14ac:dyDescent="0.25">
      <c r="A24" s="235"/>
      <c r="B24" s="236"/>
      <c r="C24" s="237"/>
      <c r="D24" s="192" t="s">
        <v>15</v>
      </c>
      <c r="E24" s="205"/>
      <c r="F24" s="174"/>
      <c r="G24" s="175" t="str">
        <f t="shared" si="5"/>
        <v/>
      </c>
      <c r="H24" s="176"/>
      <c r="I24" s="177" t="str">
        <f t="shared" si="8"/>
        <v>INV</v>
      </c>
      <c r="J24" s="178"/>
      <c r="K24" s="175"/>
      <c r="L24" s="179"/>
      <c r="M24" s="180"/>
      <c r="N24" s="58" t="str">
        <f t="shared" si="7"/>
        <v>NEIV</v>
      </c>
      <c r="O24" s="67">
        <f t="shared" si="0"/>
        <v>0</v>
      </c>
      <c r="Q24" s="1" t="str">
        <f t="shared" si="1"/>
        <v>OK</v>
      </c>
      <c r="R24" s="81">
        <f t="shared" si="4"/>
        <v>0</v>
      </c>
    </row>
    <row r="25" spans="1:18" ht="17.25" customHeight="1" x14ac:dyDescent="0.25">
      <c r="A25" s="235"/>
      <c r="B25" s="236"/>
      <c r="C25" s="237"/>
      <c r="D25" s="192"/>
      <c r="E25" s="205"/>
      <c r="F25" s="174">
        <v>0</v>
      </c>
      <c r="G25" s="175" t="str">
        <f t="shared" si="5"/>
        <v/>
      </c>
      <c r="H25" s="176">
        <v>0</v>
      </c>
      <c r="I25" s="177" t="str">
        <f t="shared" si="8"/>
        <v>INV</v>
      </c>
      <c r="J25" s="178">
        <v>0</v>
      </c>
      <c r="K25" s="175"/>
      <c r="L25" s="179">
        <v>0</v>
      </c>
      <c r="M25" s="180">
        <v>0</v>
      </c>
      <c r="N25" s="58" t="str">
        <f t="shared" si="7"/>
        <v>NEIV</v>
      </c>
      <c r="O25" s="67">
        <f t="shared" si="0"/>
        <v>0</v>
      </c>
      <c r="Q25" s="1" t="str">
        <f t="shared" si="1"/>
        <v>OK</v>
      </c>
      <c r="R25" s="81">
        <f t="shared" si="4"/>
        <v>0</v>
      </c>
    </row>
    <row r="26" spans="1:18" ht="19.5" customHeight="1" x14ac:dyDescent="0.25">
      <c r="A26" s="235"/>
      <c r="B26" s="236"/>
      <c r="C26" s="237"/>
      <c r="D26" s="269" t="s">
        <v>15</v>
      </c>
      <c r="E26" s="270"/>
      <c r="F26" s="19"/>
      <c r="G26" s="51" t="str">
        <f t="shared" ref="G26" si="9">IF(F26=0,"",H26/F26)</f>
        <v/>
      </c>
      <c r="H26" s="27"/>
      <c r="I26" s="62" t="str">
        <f t="shared" ref="I26:I27" si="10">IF(G26&gt;40000,"INV","NEIV")</f>
        <v>INV</v>
      </c>
      <c r="J26" s="5"/>
      <c r="K26" s="51" t="str">
        <f t="shared" ref="K26:K27" si="11">IF(J26=0,"",L26/J26)</f>
        <v/>
      </c>
      <c r="L26" s="8"/>
      <c r="M26" s="23"/>
      <c r="N26" s="57" t="str">
        <f>IF(K26&gt;40000,"INV","NEIV")</f>
        <v>INV</v>
      </c>
      <c r="O26" s="66">
        <f t="shared" ref="O26:O27" si="12">M26</f>
        <v>0</v>
      </c>
      <c r="Q26" s="1" t="str">
        <f t="shared" si="1"/>
        <v>OK</v>
      </c>
      <c r="R26" s="81">
        <f t="shared" si="4"/>
        <v>0</v>
      </c>
    </row>
    <row r="27" spans="1:18" ht="19.5" customHeight="1" x14ac:dyDescent="0.25">
      <c r="A27" s="235"/>
      <c r="B27" s="236"/>
      <c r="C27" s="237"/>
      <c r="D27" s="192" t="s">
        <v>15</v>
      </c>
      <c r="E27" s="205"/>
      <c r="F27" s="19"/>
      <c r="G27" s="51" t="str">
        <f t="shared" si="5"/>
        <v/>
      </c>
      <c r="H27" s="27"/>
      <c r="I27" s="62" t="str">
        <f t="shared" si="10"/>
        <v>INV</v>
      </c>
      <c r="J27" s="5"/>
      <c r="K27" s="51" t="str">
        <f t="shared" si="11"/>
        <v/>
      </c>
      <c r="L27" s="8"/>
      <c r="M27" s="23"/>
      <c r="N27" s="57" t="str">
        <f>IF(K27&gt;40000,"INV","NEIV")</f>
        <v>INV</v>
      </c>
      <c r="O27" s="66">
        <f t="shared" si="12"/>
        <v>0</v>
      </c>
      <c r="Q27" s="1" t="str">
        <f t="shared" si="1"/>
        <v>OK</v>
      </c>
      <c r="R27" s="81">
        <f t="shared" si="4"/>
        <v>0</v>
      </c>
    </row>
    <row r="28" spans="1:18" ht="19.5" customHeight="1" thickBot="1" x14ac:dyDescent="0.3">
      <c r="A28" s="238"/>
      <c r="B28" s="239"/>
      <c r="C28" s="240"/>
      <c r="D28" s="243" t="s">
        <v>15</v>
      </c>
      <c r="E28" s="244"/>
      <c r="F28" s="97"/>
      <c r="G28" s="148" t="str">
        <f t="shared" ref="G28:G36" si="13">IF(F28=0,"",H28/F28)</f>
        <v/>
      </c>
      <c r="H28" s="149"/>
      <c r="I28" s="150" t="str">
        <f t="shared" si="8"/>
        <v>INV</v>
      </c>
      <c r="J28" s="151">
        <v>0</v>
      </c>
      <c r="K28" s="148" t="str">
        <f t="shared" si="6"/>
        <v/>
      </c>
      <c r="L28" s="98"/>
      <c r="M28" s="152">
        <v>0</v>
      </c>
      <c r="N28" s="153" t="str">
        <f>IF(K28&gt;40000,"INV","NEIV")</f>
        <v>INV</v>
      </c>
      <c r="O28" s="154">
        <f t="shared" si="0"/>
        <v>0</v>
      </c>
      <c r="Q28" s="1" t="str">
        <f t="shared" si="1"/>
        <v>OK</v>
      </c>
      <c r="R28" s="81">
        <f t="shared" si="4"/>
        <v>0</v>
      </c>
    </row>
    <row r="29" spans="1:18" x14ac:dyDescent="0.25">
      <c r="A29" s="196" t="s">
        <v>82</v>
      </c>
      <c r="B29" s="197"/>
      <c r="C29" s="198"/>
      <c r="D29" s="230" t="s">
        <v>15</v>
      </c>
      <c r="E29" s="231"/>
      <c r="F29" s="18">
        <v>0</v>
      </c>
      <c r="G29" s="53" t="str">
        <f t="shared" si="13"/>
        <v/>
      </c>
      <c r="H29" s="25">
        <v>0</v>
      </c>
      <c r="I29" s="60" t="str">
        <f t="shared" si="8"/>
        <v>INV</v>
      </c>
      <c r="J29" s="28">
        <v>0</v>
      </c>
      <c r="K29" s="53" t="str">
        <f t="shared" si="6"/>
        <v/>
      </c>
      <c r="L29" s="6">
        <v>0</v>
      </c>
      <c r="M29" s="21">
        <v>0</v>
      </c>
      <c r="N29" s="55" t="str">
        <f>IF(K29&gt;40000,"INV","NEIV")</f>
        <v>INV</v>
      </c>
      <c r="O29" s="64">
        <f t="shared" si="0"/>
        <v>0</v>
      </c>
      <c r="Q29" s="1" t="str">
        <f t="shared" si="1"/>
        <v>OK</v>
      </c>
      <c r="R29" s="81">
        <f t="shared" si="4"/>
        <v>0</v>
      </c>
    </row>
    <row r="30" spans="1:18" x14ac:dyDescent="0.25">
      <c r="A30" s="199"/>
      <c r="B30" s="200"/>
      <c r="C30" s="201"/>
      <c r="D30" s="192"/>
      <c r="E30" s="205"/>
      <c r="F30" s="19">
        <v>0</v>
      </c>
      <c r="G30" s="51" t="str">
        <f t="shared" ref="G30:G31" si="14">IF(F30=0,"",H30/F30)</f>
        <v/>
      </c>
      <c r="H30" s="27">
        <v>0</v>
      </c>
      <c r="I30" s="62" t="str">
        <f t="shared" ref="I30:I31" si="15">IF(G30&gt;40000,"INV","NEIV")</f>
        <v>INV</v>
      </c>
      <c r="J30" s="5">
        <v>0</v>
      </c>
      <c r="K30" s="51" t="str">
        <f t="shared" ref="K30:K31" si="16">IF(J30=0,"",L30/J30)</f>
        <v/>
      </c>
      <c r="L30" s="8">
        <v>0</v>
      </c>
      <c r="M30" s="23">
        <v>0</v>
      </c>
      <c r="N30" s="57" t="str">
        <f t="shared" ref="N30:N31" si="17">IF(K30&gt;40000,"INV","NEIV")</f>
        <v>INV</v>
      </c>
      <c r="O30" s="66">
        <f t="shared" ref="O30:O31" si="18">M30</f>
        <v>0</v>
      </c>
      <c r="Q30" s="1" t="str">
        <f t="shared" si="1"/>
        <v>OK</v>
      </c>
      <c r="R30" s="81">
        <f t="shared" si="4"/>
        <v>0</v>
      </c>
    </row>
    <row r="31" spans="1:18" x14ac:dyDescent="0.25">
      <c r="A31" s="199"/>
      <c r="B31" s="200"/>
      <c r="C31" s="201"/>
      <c r="D31" s="192"/>
      <c r="E31" s="193"/>
      <c r="F31" s="19">
        <v>0</v>
      </c>
      <c r="G31" s="51" t="str">
        <f t="shared" si="14"/>
        <v/>
      </c>
      <c r="H31" s="27">
        <v>0</v>
      </c>
      <c r="I31" s="62" t="str">
        <f t="shared" si="15"/>
        <v>INV</v>
      </c>
      <c r="J31" s="5">
        <v>0</v>
      </c>
      <c r="K31" s="51" t="str">
        <f t="shared" si="16"/>
        <v/>
      </c>
      <c r="L31" s="8">
        <v>0</v>
      </c>
      <c r="M31" s="23">
        <v>0</v>
      </c>
      <c r="N31" s="57" t="str">
        <f t="shared" si="17"/>
        <v>INV</v>
      </c>
      <c r="O31" s="66">
        <f t="shared" si="18"/>
        <v>0</v>
      </c>
      <c r="Q31" s="1" t="str">
        <f t="shared" si="1"/>
        <v>OK</v>
      </c>
      <c r="R31" s="81">
        <f t="shared" si="4"/>
        <v>0</v>
      </c>
    </row>
    <row r="32" spans="1:18" x14ac:dyDescent="0.25">
      <c r="A32" s="199"/>
      <c r="B32" s="200"/>
      <c r="C32" s="201"/>
      <c r="D32" s="192" t="s">
        <v>15</v>
      </c>
      <c r="E32" s="193"/>
      <c r="F32" s="19"/>
      <c r="G32" s="51" t="str">
        <f t="shared" si="13"/>
        <v/>
      </c>
      <c r="H32" s="27"/>
      <c r="I32" s="62" t="str">
        <f t="shared" si="8"/>
        <v>INV</v>
      </c>
      <c r="J32" s="5"/>
      <c r="K32" s="51" t="str">
        <f t="shared" si="6"/>
        <v/>
      </c>
      <c r="L32" s="8"/>
      <c r="M32" s="23"/>
      <c r="N32" s="57" t="str">
        <f t="shared" si="7"/>
        <v>INV</v>
      </c>
      <c r="O32" s="66">
        <f t="shared" si="0"/>
        <v>0</v>
      </c>
      <c r="Q32" s="1" t="str">
        <f t="shared" si="1"/>
        <v>OK</v>
      </c>
      <c r="R32" s="81">
        <f t="shared" ref="R32:R36" si="19">J32-F32</f>
        <v>0</v>
      </c>
    </row>
    <row r="33" spans="1:18" x14ac:dyDescent="0.25">
      <c r="A33" s="202"/>
      <c r="B33" s="203"/>
      <c r="C33" s="204"/>
      <c r="D33" s="241" t="s">
        <v>15</v>
      </c>
      <c r="E33" s="242"/>
      <c r="F33" s="174"/>
      <c r="G33" s="175" t="str">
        <f t="shared" si="13"/>
        <v/>
      </c>
      <c r="H33" s="176"/>
      <c r="I33" s="177" t="str">
        <f t="shared" si="8"/>
        <v>INV</v>
      </c>
      <c r="J33" s="178"/>
      <c r="K33" s="175" t="str">
        <f t="shared" si="6"/>
        <v/>
      </c>
      <c r="L33" s="179"/>
      <c r="M33" s="180"/>
      <c r="N33" s="58" t="str">
        <f>IF(K33&gt;40000,"INV","NEIV")</f>
        <v>INV</v>
      </c>
      <c r="O33" s="67">
        <f t="shared" si="0"/>
        <v>0</v>
      </c>
      <c r="Q33" s="1" t="str">
        <f t="shared" si="1"/>
        <v>OK</v>
      </c>
      <c r="R33" s="81">
        <f t="shared" si="19"/>
        <v>0</v>
      </c>
    </row>
    <row r="34" spans="1:18" x14ac:dyDescent="0.25">
      <c r="A34" s="202"/>
      <c r="B34" s="203"/>
      <c r="C34" s="204"/>
      <c r="D34" s="192" t="s">
        <v>15</v>
      </c>
      <c r="E34" s="193"/>
      <c r="F34" s="19"/>
      <c r="G34" s="51" t="str">
        <f t="shared" si="13"/>
        <v/>
      </c>
      <c r="H34" s="27"/>
      <c r="I34" s="62" t="str">
        <f>IF(G34&gt;40000,"INV","NEIV")</f>
        <v>INV</v>
      </c>
      <c r="J34" s="5"/>
      <c r="K34" s="51" t="str">
        <f t="shared" si="6"/>
        <v/>
      </c>
      <c r="L34" s="8"/>
      <c r="M34" s="23"/>
      <c r="N34" s="57" t="str">
        <f>IF(K34&gt;40000,"INV","NEIV")</f>
        <v>INV</v>
      </c>
      <c r="O34" s="66">
        <f t="shared" si="0"/>
        <v>0</v>
      </c>
      <c r="Q34" s="1" t="str">
        <f t="shared" si="1"/>
        <v>OK</v>
      </c>
      <c r="R34" s="81">
        <f t="shared" si="19"/>
        <v>0</v>
      </c>
    </row>
    <row r="35" spans="1:18" ht="15.75" thickBot="1" x14ac:dyDescent="0.3">
      <c r="A35" s="202"/>
      <c r="B35" s="203"/>
      <c r="C35" s="204"/>
      <c r="D35" s="192" t="s">
        <v>15</v>
      </c>
      <c r="E35" s="193"/>
      <c r="F35" s="19"/>
      <c r="G35" s="51" t="str">
        <f t="shared" si="13"/>
        <v/>
      </c>
      <c r="H35" s="27"/>
      <c r="I35" s="62" t="str">
        <f t="shared" si="8"/>
        <v>INV</v>
      </c>
      <c r="J35" s="5"/>
      <c r="K35" s="51" t="str">
        <f t="shared" si="6"/>
        <v/>
      </c>
      <c r="L35" s="8"/>
      <c r="M35" s="9"/>
      <c r="N35" s="57" t="str">
        <f t="shared" ref="N35" si="20">IF(K35&gt;40000,"INV","NEIV")</f>
        <v>INV</v>
      </c>
      <c r="O35" s="66">
        <f t="shared" si="0"/>
        <v>0</v>
      </c>
      <c r="Q35" s="1" t="str">
        <f t="shared" si="1"/>
        <v>OK</v>
      </c>
      <c r="R35" s="81">
        <f t="shared" si="19"/>
        <v>0</v>
      </c>
    </row>
    <row r="36" spans="1:18" ht="15.75" thickBot="1" x14ac:dyDescent="0.3">
      <c r="A36" s="222" t="s">
        <v>83</v>
      </c>
      <c r="B36" s="223"/>
      <c r="C36" s="223"/>
      <c r="D36" s="223"/>
      <c r="E36" s="224"/>
      <c r="F36" s="183"/>
      <c r="G36" s="4" t="str">
        <f t="shared" si="13"/>
        <v/>
      </c>
      <c r="H36" s="182"/>
      <c r="I36" s="63" t="str">
        <f t="shared" si="8"/>
        <v>INV</v>
      </c>
      <c r="J36" s="20"/>
      <c r="K36" s="4" t="str">
        <f t="shared" si="6"/>
        <v/>
      </c>
      <c r="L36" s="32"/>
      <c r="M36" s="24"/>
      <c r="N36" s="59" t="str">
        <f t="shared" si="7"/>
        <v>INV</v>
      </c>
      <c r="O36" s="68">
        <f t="shared" si="0"/>
        <v>0</v>
      </c>
      <c r="Q36" s="1" t="str">
        <f>IF(M36=O36,"OK","chyba")</f>
        <v>OK</v>
      </c>
      <c r="R36" s="81">
        <f t="shared" si="19"/>
        <v>0</v>
      </c>
    </row>
    <row r="37" spans="1:18" ht="15.75" thickBot="1" x14ac:dyDescent="0.3">
      <c r="A37" s="39" t="s">
        <v>10</v>
      </c>
      <c r="B37" s="40"/>
      <c r="C37" s="40"/>
      <c r="D37" s="40"/>
      <c r="E37" s="40"/>
      <c r="F37" s="41"/>
      <c r="G37" s="42"/>
      <c r="H37" s="43">
        <f>SUM(H18:H36)</f>
        <v>0</v>
      </c>
      <c r="I37" s="42"/>
      <c r="J37" s="229">
        <f>SUM(L18:L36)</f>
        <v>0</v>
      </c>
      <c r="K37" s="229"/>
      <c r="L37" s="229"/>
      <c r="M37" s="44">
        <f>SUM(M18:M36)</f>
        <v>0</v>
      </c>
      <c r="N37" s="94"/>
      <c r="O37" s="95">
        <f>SUM(O18:O36)</f>
        <v>0</v>
      </c>
      <c r="P37" s="45"/>
      <c r="Q37" s="2"/>
    </row>
    <row r="38" spans="1:18" ht="15.75" thickBo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2"/>
    </row>
    <row r="39" spans="1:18" ht="15.75" thickBot="1" x14ac:dyDescent="0.3">
      <c r="A39" s="15" t="s">
        <v>23</v>
      </c>
      <c r="B39" s="10"/>
      <c r="C39" s="10"/>
      <c r="D39" s="10"/>
      <c r="E39" s="136"/>
      <c r="F39" s="30"/>
      <c r="G39" s="30"/>
      <c r="H39" s="10"/>
      <c r="I39" s="10"/>
      <c r="J39" s="10"/>
      <c r="K39" s="84">
        <f>O37</f>
        <v>0</v>
      </c>
      <c r="L39" s="74" t="s">
        <v>30</v>
      </c>
      <c r="M39" s="69">
        <f>SUMIF(N18:N36,"INV",O18:O36)</f>
        <v>0</v>
      </c>
      <c r="N39" s="73"/>
      <c r="P39" s="10"/>
      <c r="Q39" s="100" t="s">
        <v>43</v>
      </c>
      <c r="R39" s="101">
        <f>H9-M39</f>
        <v>0</v>
      </c>
    </row>
    <row r="40" spans="1:18" ht="15.75" thickBot="1" x14ac:dyDescent="0.3">
      <c r="A40" s="15"/>
      <c r="B40" s="10"/>
      <c r="C40" s="10"/>
      <c r="D40" s="10"/>
      <c r="E40" s="30"/>
      <c r="F40" s="30"/>
      <c r="G40" s="30"/>
      <c r="H40" s="10"/>
      <c r="I40" s="10"/>
      <c r="J40" s="10"/>
      <c r="K40" s="10"/>
      <c r="L40" s="75" t="s">
        <v>31</v>
      </c>
      <c r="M40" s="70">
        <f>SUMIF(N18:N36,"NEIV",O18:O36)</f>
        <v>0</v>
      </c>
      <c r="N40" s="73"/>
      <c r="P40" s="10"/>
      <c r="Q40" s="102" t="s">
        <v>44</v>
      </c>
      <c r="R40" s="103">
        <f>M9-M40</f>
        <v>0</v>
      </c>
    </row>
    <row r="41" spans="1:18" x14ac:dyDescent="0.25">
      <c r="A41" s="15"/>
      <c r="B41" s="10"/>
      <c r="C41" s="10"/>
      <c r="D41" s="10"/>
      <c r="E41" s="30"/>
      <c r="F41" s="30"/>
      <c r="G41" s="30"/>
      <c r="H41" s="10"/>
      <c r="I41" s="10"/>
      <c r="J41" s="10"/>
      <c r="K41" s="10"/>
      <c r="L41" s="79"/>
      <c r="M41" s="80"/>
      <c r="N41" s="73"/>
      <c r="P41" s="10"/>
    </row>
    <row r="42" spans="1:18" x14ac:dyDescent="0.25">
      <c r="A42" s="170" t="s">
        <v>89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0"/>
      <c r="R42" s="87"/>
    </row>
    <row r="43" spans="1:18" x14ac:dyDescent="0.25">
      <c r="A43" s="206" t="s">
        <v>91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R43" s="87"/>
    </row>
    <row r="44" spans="1:18" x14ac:dyDescent="0.25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R44" s="87"/>
    </row>
    <row r="45" spans="1:18" x14ac:dyDescent="0.25">
      <c r="A45" s="137" t="s">
        <v>48</v>
      </c>
      <c r="B45" s="138"/>
      <c r="C45" s="140"/>
      <c r="D45" s="165"/>
      <c r="E45" s="164"/>
      <c r="F45" s="30"/>
      <c r="G45" s="30"/>
      <c r="H45" s="30"/>
      <c r="I45" s="139"/>
      <c r="J45" s="10"/>
      <c r="K45" s="10"/>
      <c r="L45" s="10"/>
      <c r="M45" s="10"/>
      <c r="R45" s="87"/>
    </row>
    <row r="46" spans="1:18" x14ac:dyDescent="0.25">
      <c r="A46" s="137"/>
      <c r="B46" s="138"/>
      <c r="C46" s="138"/>
      <c r="D46" s="138"/>
      <c r="E46" s="163"/>
      <c r="F46" s="10"/>
      <c r="G46" s="10"/>
      <c r="H46" s="10"/>
      <c r="I46" s="11"/>
      <c r="J46" s="10"/>
      <c r="K46" s="10"/>
      <c r="L46" s="10"/>
      <c r="M46" s="10"/>
      <c r="R46" s="87"/>
    </row>
    <row r="47" spans="1:18" x14ac:dyDescent="0.25">
      <c r="A47" s="137" t="s">
        <v>49</v>
      </c>
      <c r="B47" s="138"/>
      <c r="C47" s="140"/>
      <c r="D47" s="165"/>
      <c r="E47" s="164"/>
      <c r="F47" s="30"/>
      <c r="G47" s="30"/>
      <c r="H47" s="30"/>
      <c r="I47" s="139"/>
      <c r="J47" s="10"/>
      <c r="K47" s="10"/>
      <c r="L47" s="10"/>
      <c r="M47" s="10"/>
      <c r="R47" s="87"/>
    </row>
    <row r="48" spans="1:18" x14ac:dyDescent="0.25">
      <c r="A48" s="137"/>
      <c r="B48" s="138"/>
      <c r="C48" s="138"/>
      <c r="D48" s="138"/>
      <c r="E48" s="163"/>
      <c r="F48" s="10"/>
      <c r="G48" s="10"/>
      <c r="H48" s="10"/>
      <c r="I48" s="11"/>
      <c r="J48" s="10"/>
      <c r="K48" s="10"/>
      <c r="L48" s="10"/>
      <c r="M48" s="10"/>
      <c r="R48" s="87"/>
    </row>
    <row r="49" spans="1:18" x14ac:dyDescent="0.25">
      <c r="A49" s="137" t="s">
        <v>60</v>
      </c>
      <c r="B49" s="138"/>
      <c r="C49" s="138"/>
      <c r="D49" s="165"/>
      <c r="E49" s="164"/>
      <c r="F49" s="10"/>
      <c r="G49" s="10"/>
      <c r="H49" s="10"/>
      <c r="I49" s="11"/>
      <c r="J49" s="10"/>
      <c r="K49" s="10"/>
      <c r="L49" s="10"/>
      <c r="M49" s="10"/>
      <c r="R49" s="87"/>
    </row>
    <row r="50" spans="1:18" x14ac:dyDescent="0.25">
      <c r="A50" s="134"/>
      <c r="B50" s="163"/>
      <c r="C50" s="163"/>
      <c r="D50" s="163"/>
      <c r="E50" s="164"/>
      <c r="F50" s="10"/>
      <c r="G50" s="10"/>
      <c r="H50" s="10"/>
      <c r="I50" s="11"/>
      <c r="J50" s="10"/>
      <c r="K50" s="10"/>
      <c r="L50" s="10"/>
      <c r="M50" s="10"/>
      <c r="N50" s="10"/>
      <c r="O50" s="10"/>
      <c r="R50" s="87"/>
    </row>
    <row r="51" spans="1:18" x14ac:dyDescent="0.25">
      <c r="A51" s="134"/>
      <c r="B51" s="163"/>
      <c r="C51" s="163"/>
      <c r="D51" s="163"/>
      <c r="E51" s="164"/>
      <c r="F51" s="10"/>
      <c r="G51" s="10"/>
      <c r="H51" s="10"/>
      <c r="I51" s="11"/>
      <c r="J51" s="10"/>
      <c r="K51" s="10"/>
      <c r="L51" s="10"/>
      <c r="M51" s="10"/>
      <c r="N51" s="10"/>
      <c r="O51" s="10"/>
      <c r="R51" s="87"/>
    </row>
    <row r="52" spans="1:18" x14ac:dyDescent="0.25">
      <c r="A52" s="134"/>
      <c r="B52" s="163"/>
      <c r="C52" s="163"/>
      <c r="D52" s="163"/>
      <c r="E52" s="164"/>
      <c r="F52" s="10"/>
      <c r="G52" s="10"/>
      <c r="H52" s="10"/>
      <c r="I52" s="11"/>
      <c r="J52" s="10"/>
      <c r="K52" s="10"/>
      <c r="L52" s="10"/>
      <c r="M52" s="10"/>
      <c r="N52" s="10"/>
      <c r="O52" s="10"/>
      <c r="R52" s="87"/>
    </row>
    <row r="53" spans="1:18" x14ac:dyDescent="0.25">
      <c r="A53" s="134"/>
      <c r="B53" s="163"/>
      <c r="C53" s="163"/>
      <c r="D53" s="163"/>
      <c r="E53" s="163"/>
      <c r="F53" s="10"/>
      <c r="G53" s="10"/>
      <c r="H53" s="10"/>
      <c r="I53" s="11"/>
      <c r="J53" s="10"/>
      <c r="K53" s="10"/>
      <c r="L53" s="10"/>
      <c r="M53" s="10"/>
      <c r="N53" s="10"/>
      <c r="O53" s="10"/>
      <c r="Q53" s="141" t="s">
        <v>16</v>
      </c>
      <c r="R53" s="87"/>
    </row>
    <row r="54" spans="1:18" x14ac:dyDescent="0.25">
      <c r="A54" s="134"/>
      <c r="B54" s="163"/>
      <c r="C54" s="163"/>
      <c r="D54" s="163"/>
      <c r="E54" s="163"/>
      <c r="F54" s="163"/>
      <c r="G54" s="10"/>
      <c r="H54" s="10"/>
      <c r="I54" s="11"/>
      <c r="J54" s="10"/>
      <c r="K54" s="10"/>
      <c r="L54" s="10"/>
      <c r="M54" s="10"/>
      <c r="N54" s="10"/>
      <c r="O54" s="10"/>
      <c r="Q54" t="s">
        <v>57</v>
      </c>
      <c r="R54" s="87"/>
    </row>
    <row r="55" spans="1:18" x14ac:dyDescent="0.25">
      <c r="A55" s="134"/>
      <c r="B55" s="163"/>
      <c r="C55" s="163"/>
      <c r="D55" s="163"/>
      <c r="E55" s="163"/>
      <c r="F55" s="10"/>
      <c r="G55" s="10"/>
      <c r="H55" s="10"/>
      <c r="I55" s="11"/>
      <c r="J55" s="10"/>
      <c r="K55" s="10"/>
      <c r="L55" s="10"/>
      <c r="M55" s="10"/>
      <c r="N55" s="10"/>
      <c r="O55" s="10"/>
      <c r="Q55" t="s">
        <v>61</v>
      </c>
      <c r="R55" s="87"/>
    </row>
    <row r="56" spans="1:18" x14ac:dyDescent="0.25">
      <c r="A56" s="134"/>
      <c r="B56" s="163"/>
      <c r="C56" s="163"/>
      <c r="D56" s="163"/>
      <c r="E56" s="163"/>
      <c r="F56" s="10"/>
      <c r="G56" s="10"/>
      <c r="H56" s="10"/>
      <c r="I56" s="11"/>
      <c r="J56" s="10"/>
      <c r="K56" s="10"/>
      <c r="L56" s="10"/>
      <c r="M56" s="10"/>
      <c r="N56" s="10"/>
      <c r="O56" s="10"/>
      <c r="Q56" t="s">
        <v>58</v>
      </c>
      <c r="R56" s="87"/>
    </row>
    <row r="57" spans="1:18" x14ac:dyDescent="0.25">
      <c r="A57" s="137" t="s">
        <v>56</v>
      </c>
      <c r="B57" s="138"/>
      <c r="C57" s="138"/>
      <c r="D57" s="138"/>
      <c r="E57" s="194" t="s">
        <v>16</v>
      </c>
      <c r="F57" s="195"/>
      <c r="G57" s="10"/>
      <c r="H57" s="10"/>
      <c r="I57" s="11"/>
      <c r="J57" s="10"/>
      <c r="K57" s="10"/>
      <c r="L57" s="10"/>
      <c r="M57" s="10"/>
      <c r="Q57" t="s">
        <v>59</v>
      </c>
      <c r="R57" s="87"/>
    </row>
    <row r="58" spans="1:18" x14ac:dyDescent="0.25">
      <c r="A58" s="137" t="s">
        <v>63</v>
      </c>
      <c r="B58" s="138"/>
      <c r="C58" s="138"/>
      <c r="D58" s="138"/>
      <c r="E58" s="143"/>
      <c r="F58" s="143"/>
      <c r="G58" s="10"/>
      <c r="H58" s="158">
        <v>0</v>
      </c>
      <c r="I58" s="11"/>
      <c r="J58" s="10"/>
      <c r="K58" s="10"/>
      <c r="L58" s="10"/>
      <c r="M58" s="10"/>
      <c r="R58" s="87"/>
    </row>
    <row r="59" spans="1:18" x14ac:dyDescent="0.25">
      <c r="A59" s="134"/>
      <c r="B59" s="138" t="s">
        <v>64</v>
      </c>
      <c r="C59" s="138"/>
      <c r="D59" s="138"/>
      <c r="E59" s="143"/>
      <c r="F59" s="143"/>
      <c r="G59" s="10"/>
      <c r="H59" s="159">
        <v>0</v>
      </c>
      <c r="I59" s="11"/>
      <c r="J59" s="10" t="s">
        <v>66</v>
      </c>
      <c r="K59" s="10" t="s">
        <v>67</v>
      </c>
      <c r="L59" s="161">
        <v>0</v>
      </c>
      <c r="M59" s="10" t="s">
        <v>68</v>
      </c>
      <c r="N59" s="209">
        <v>0</v>
      </c>
      <c r="O59" s="210"/>
      <c r="P59" s="1" t="str">
        <f>IF((N59+L59)=H59,"OK","chyba")</f>
        <v>OK</v>
      </c>
      <c r="R59" s="87"/>
    </row>
    <row r="60" spans="1:18" x14ac:dyDescent="0.25">
      <c r="A60" s="134"/>
      <c r="B60" s="138" t="s">
        <v>65</v>
      </c>
      <c r="C60" s="138"/>
      <c r="D60" s="138"/>
      <c r="E60" s="138"/>
      <c r="F60" s="10"/>
      <c r="G60" s="10"/>
      <c r="H60" s="160">
        <v>0</v>
      </c>
      <c r="I60" s="11"/>
      <c r="J60" s="10"/>
      <c r="K60" s="10"/>
      <c r="L60" s="10"/>
      <c r="M60" s="10"/>
      <c r="P60" s="1" t="str">
        <f>IF((H59+H60)=H58,"OK","chyba")</f>
        <v>OK</v>
      </c>
      <c r="R60" s="87"/>
    </row>
    <row r="61" spans="1:18" x14ac:dyDescent="0.25">
      <c r="A61" s="134"/>
      <c r="B61" s="135"/>
      <c r="C61" s="135"/>
      <c r="D61" s="135"/>
      <c r="E61" s="135"/>
      <c r="F61" s="10"/>
      <c r="G61" s="10"/>
      <c r="H61" s="10"/>
      <c r="I61" s="11"/>
      <c r="J61" s="10"/>
      <c r="K61" s="10"/>
      <c r="L61" s="10"/>
      <c r="M61" s="10"/>
      <c r="R61" s="87"/>
    </row>
    <row r="62" spans="1:18" x14ac:dyDescent="0.25">
      <c r="A62" s="207" t="s">
        <v>92</v>
      </c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R62" s="87"/>
    </row>
    <row r="63" spans="1:18" x14ac:dyDescent="0.25">
      <c r="A63" s="132"/>
      <c r="B63" s="133"/>
      <c r="C63" s="133"/>
      <c r="D63" s="133"/>
      <c r="E63" s="133"/>
      <c r="F63" s="142"/>
      <c r="G63" s="10"/>
      <c r="H63" s="10"/>
      <c r="I63" s="11"/>
      <c r="J63" s="10"/>
      <c r="K63" s="10"/>
      <c r="L63" s="10"/>
      <c r="M63" s="10"/>
      <c r="R63" s="87"/>
    </row>
    <row r="64" spans="1:18" x14ac:dyDescent="0.25">
      <c r="A64" s="137" t="s">
        <v>48</v>
      </c>
      <c r="B64" s="138"/>
      <c r="C64" s="140"/>
      <c r="D64" s="140"/>
      <c r="E64" s="162"/>
      <c r="F64" s="30"/>
      <c r="G64" s="10"/>
      <c r="H64" s="10"/>
      <c r="I64" s="11"/>
      <c r="J64" s="10"/>
      <c r="K64" s="10"/>
      <c r="L64" s="10"/>
      <c r="M64" s="10"/>
      <c r="N64" s="10"/>
      <c r="O64" s="10"/>
      <c r="R64" s="87"/>
    </row>
    <row r="65" spans="1:18" x14ac:dyDescent="0.25">
      <c r="A65" s="137"/>
      <c r="B65" s="138"/>
      <c r="C65" s="138"/>
      <c r="D65" s="138"/>
      <c r="E65" s="163"/>
      <c r="F65" s="10"/>
      <c r="G65" s="10"/>
      <c r="H65" s="10"/>
      <c r="I65" s="11"/>
      <c r="J65" s="10"/>
      <c r="K65" s="10"/>
      <c r="L65" s="10"/>
      <c r="M65" s="10"/>
      <c r="N65" s="10"/>
      <c r="O65" s="10"/>
      <c r="R65" s="87"/>
    </row>
    <row r="66" spans="1:18" x14ac:dyDescent="0.25">
      <c r="A66" s="137" t="s">
        <v>49</v>
      </c>
      <c r="B66" s="138"/>
      <c r="C66" s="140"/>
      <c r="D66" s="140"/>
      <c r="E66" s="162"/>
      <c r="F66" s="30"/>
      <c r="G66" s="10"/>
      <c r="H66" s="10"/>
      <c r="I66" s="11"/>
      <c r="J66" s="10"/>
      <c r="K66" s="10"/>
      <c r="L66" s="10"/>
      <c r="M66" s="10"/>
      <c r="N66" s="10"/>
      <c r="O66" s="10"/>
      <c r="R66" s="87"/>
    </row>
    <row r="67" spans="1:18" x14ac:dyDescent="0.25">
      <c r="A67" s="137"/>
      <c r="B67" s="138"/>
      <c r="C67" s="138"/>
      <c r="D67" s="138"/>
      <c r="E67" s="163"/>
      <c r="F67" s="10"/>
      <c r="G67" s="10"/>
      <c r="H67" s="10"/>
      <c r="I67" s="11"/>
      <c r="J67" s="10"/>
      <c r="K67" s="10"/>
      <c r="L67" s="10"/>
      <c r="M67" s="10"/>
      <c r="N67" s="10"/>
      <c r="O67" s="10"/>
      <c r="R67" s="87"/>
    </row>
    <row r="68" spans="1:18" x14ac:dyDescent="0.25">
      <c r="A68" s="137" t="s">
        <v>60</v>
      </c>
      <c r="B68" s="138"/>
      <c r="C68" s="138"/>
      <c r="D68" s="138"/>
      <c r="E68" s="162"/>
      <c r="F68" s="10"/>
      <c r="G68" s="10"/>
      <c r="H68" s="10"/>
      <c r="I68" s="11"/>
      <c r="J68" s="10"/>
      <c r="K68" s="10"/>
      <c r="L68" s="10"/>
      <c r="M68" s="10"/>
      <c r="N68" s="10"/>
      <c r="O68" s="10"/>
      <c r="R68" s="87"/>
    </row>
    <row r="69" spans="1:18" x14ac:dyDescent="0.25">
      <c r="A69" s="134"/>
      <c r="B69" s="163"/>
      <c r="C69" s="163"/>
      <c r="D69" s="163"/>
      <c r="E69" s="164"/>
      <c r="F69" s="10"/>
      <c r="G69" s="10"/>
      <c r="H69" s="10"/>
      <c r="I69" s="11"/>
      <c r="J69" s="10"/>
      <c r="K69" s="10"/>
      <c r="L69" s="10"/>
      <c r="M69" s="10"/>
      <c r="N69" s="10"/>
      <c r="O69" s="10"/>
      <c r="R69" s="87"/>
    </row>
    <row r="70" spans="1:18" x14ac:dyDescent="0.25">
      <c r="A70" s="134"/>
      <c r="B70" s="163"/>
      <c r="C70" s="163"/>
      <c r="D70" s="163"/>
      <c r="E70" s="164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"/>
      <c r="R70" s="87"/>
    </row>
    <row r="71" spans="1:18" x14ac:dyDescent="0.25">
      <c r="A71" s="134"/>
      <c r="B71" s="163"/>
      <c r="C71" s="163"/>
      <c r="D71" s="163"/>
      <c r="E71" s="164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"/>
      <c r="R71" s="87"/>
    </row>
    <row r="72" spans="1:18" x14ac:dyDescent="0.25">
      <c r="A72" s="134"/>
      <c r="B72" s="163"/>
      <c r="C72" s="163"/>
      <c r="D72" s="163"/>
      <c r="E72" s="163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"/>
      <c r="R72" s="87"/>
    </row>
    <row r="73" spans="1:18" x14ac:dyDescent="0.25">
      <c r="A73" s="134"/>
      <c r="B73" s="163"/>
      <c r="C73" s="163"/>
      <c r="D73" s="163"/>
      <c r="E73" s="163"/>
      <c r="F73" s="163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"/>
      <c r="R73" s="87"/>
    </row>
    <row r="74" spans="1:18" x14ac:dyDescent="0.25">
      <c r="A74" s="134"/>
      <c r="B74" s="163"/>
      <c r="C74" s="163"/>
      <c r="D74" s="163"/>
      <c r="E74" s="163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"/>
      <c r="R74" s="87"/>
    </row>
    <row r="75" spans="1:18" x14ac:dyDescent="0.25">
      <c r="A75" s="134"/>
      <c r="B75" s="163"/>
      <c r="C75" s="163"/>
      <c r="D75" s="163"/>
      <c r="E75" s="163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"/>
      <c r="R75" s="87"/>
    </row>
    <row r="76" spans="1:18" outlineLevel="1" x14ac:dyDescent="0.25">
      <c r="A76" s="134" t="s">
        <v>56</v>
      </c>
      <c r="B76" s="135"/>
      <c r="C76" s="135"/>
      <c r="D76" s="135"/>
      <c r="E76" s="194" t="s">
        <v>16</v>
      </c>
      <c r="F76" s="195"/>
      <c r="G76" s="10"/>
      <c r="H76" s="10"/>
      <c r="I76" s="10"/>
      <c r="J76" s="10"/>
      <c r="K76" s="10"/>
      <c r="L76" s="10"/>
      <c r="M76" s="10"/>
      <c r="N76" s="10"/>
      <c r="O76" s="10"/>
      <c r="P76" s="10"/>
      <c r="R76" s="81"/>
    </row>
    <row r="77" spans="1:18" outlineLevel="1" x14ac:dyDescent="0.25">
      <c r="A77" s="137" t="s">
        <v>63</v>
      </c>
      <c r="B77" s="138"/>
      <c r="C77" s="138"/>
      <c r="D77" s="138"/>
      <c r="E77" s="143"/>
      <c r="F77" s="143"/>
      <c r="G77" s="10"/>
      <c r="H77" s="158">
        <v>0</v>
      </c>
      <c r="I77" s="11"/>
      <c r="J77" s="10"/>
      <c r="K77" s="10"/>
      <c r="L77" s="10"/>
      <c r="M77" s="10"/>
      <c r="P77" s="10"/>
      <c r="R77" s="81"/>
    </row>
    <row r="78" spans="1:18" outlineLevel="1" x14ac:dyDescent="0.25">
      <c r="A78" s="134"/>
      <c r="B78" s="138" t="s">
        <v>64</v>
      </c>
      <c r="C78" s="138"/>
      <c r="D78" s="138"/>
      <c r="E78" s="143"/>
      <c r="F78" s="143"/>
      <c r="G78" s="10"/>
      <c r="H78" s="159">
        <v>0</v>
      </c>
      <c r="I78" s="11"/>
      <c r="J78" s="10" t="s">
        <v>66</v>
      </c>
      <c r="K78" s="10" t="s">
        <v>67</v>
      </c>
      <c r="L78" s="161">
        <v>0</v>
      </c>
      <c r="M78" s="10" t="s">
        <v>68</v>
      </c>
      <c r="N78" s="209">
        <v>0</v>
      </c>
      <c r="O78" s="210"/>
      <c r="P78" s="131" t="str">
        <f>IF((L78+N78)=H78,"OK","chyba")</f>
        <v>OK</v>
      </c>
      <c r="R78" s="81"/>
    </row>
    <row r="79" spans="1:18" outlineLevel="1" x14ac:dyDescent="0.25">
      <c r="A79" s="134"/>
      <c r="B79" s="138" t="s">
        <v>65</v>
      </c>
      <c r="C79" s="138"/>
      <c r="D79" s="138"/>
      <c r="E79" s="138"/>
      <c r="F79" s="10"/>
      <c r="G79" s="10"/>
      <c r="H79" s="160">
        <v>0</v>
      </c>
      <c r="I79" s="11"/>
      <c r="J79" s="10"/>
      <c r="K79" s="10"/>
      <c r="L79" s="10"/>
      <c r="M79" s="10"/>
      <c r="P79" s="131" t="str">
        <f>IF((H78+H79)=H77,"OK","chyba")</f>
        <v>OK</v>
      </c>
      <c r="R79" s="81"/>
    </row>
    <row r="80" spans="1:18" ht="15.75" outlineLevel="1" thickBot="1" x14ac:dyDescent="0.3">
      <c r="A80" s="134"/>
      <c r="B80" s="135"/>
      <c r="C80" s="135"/>
      <c r="D80" s="135"/>
      <c r="E80" s="143"/>
      <c r="F80" s="143"/>
      <c r="G80" s="10"/>
      <c r="H80" s="10"/>
      <c r="I80" s="10"/>
      <c r="J80" s="10"/>
      <c r="K80" s="10"/>
      <c r="L80" s="10"/>
      <c r="M80" s="10"/>
      <c r="N80" s="10"/>
      <c r="O80" s="10"/>
      <c r="P80" s="10"/>
      <c r="R80" s="81"/>
    </row>
    <row r="81" spans="1:19" ht="15.75" thickBot="1" x14ac:dyDescent="0.3">
      <c r="A81" s="144" t="s">
        <v>69</v>
      </c>
      <c r="B81" s="145"/>
      <c r="C81" s="145"/>
      <c r="D81" s="145"/>
      <c r="E81" s="146"/>
      <c r="F81" s="147"/>
      <c r="G81" s="147"/>
      <c r="H81" s="10"/>
      <c r="I81" s="10"/>
      <c r="J81" s="10"/>
      <c r="K81" s="84">
        <f>H59+H78</f>
        <v>0</v>
      </c>
      <c r="L81" s="74" t="s">
        <v>30</v>
      </c>
      <c r="M81" s="69">
        <f>L59+L78</f>
        <v>0</v>
      </c>
      <c r="N81" s="73"/>
      <c r="P81" s="10"/>
      <c r="Q81" s="166" t="str">
        <f>IF((H78+H59)=K81,"OK","chyba")</f>
        <v>OK</v>
      </c>
      <c r="R81" s="74" t="s">
        <v>30</v>
      </c>
      <c r="S81" s="167" t="str">
        <f>IF((L59+L78)=M81,"OK","chyba")</f>
        <v>OK</v>
      </c>
    </row>
    <row r="82" spans="1:19" ht="15.75" thickBot="1" x14ac:dyDescent="0.3">
      <c r="A82" s="15"/>
      <c r="B82" s="10"/>
      <c r="C82" s="10"/>
      <c r="D82" s="10"/>
      <c r="E82" s="30"/>
      <c r="F82" s="30"/>
      <c r="G82" s="30"/>
      <c r="H82" s="10"/>
      <c r="I82" s="10"/>
      <c r="J82" s="10"/>
      <c r="K82" s="10"/>
      <c r="L82" s="75" t="s">
        <v>31</v>
      </c>
      <c r="M82" s="70">
        <f>N59+N78</f>
        <v>0</v>
      </c>
      <c r="N82" s="73"/>
      <c r="P82" s="10"/>
      <c r="Q82" s="10"/>
      <c r="R82" s="75" t="s">
        <v>31</v>
      </c>
      <c r="S82" s="168" t="str">
        <f>IF((N59+N78)=M82,"OK","chyba")</f>
        <v>OK</v>
      </c>
    </row>
    <row r="83" spans="1:19" x14ac:dyDescent="0.25">
      <c r="A83" s="15"/>
      <c r="B83" s="10"/>
      <c r="C83" s="10"/>
      <c r="D83" s="10"/>
      <c r="E83" s="30"/>
      <c r="F83" s="30"/>
      <c r="G83" s="30"/>
      <c r="H83" s="10"/>
      <c r="I83" s="10"/>
      <c r="J83" s="10"/>
      <c r="K83" s="10"/>
      <c r="L83" s="49"/>
      <c r="M83" s="48"/>
      <c r="N83" s="48"/>
      <c r="O83" s="10"/>
      <c r="P83" s="10"/>
      <c r="R83" s="81"/>
    </row>
    <row r="84" spans="1:1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76"/>
    </row>
    <row r="85" spans="1:1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9" ht="15.75" thickBot="1" x14ac:dyDescent="0.3">
      <c r="A86" s="82" t="s">
        <v>50</v>
      </c>
      <c r="B86" s="71"/>
      <c r="C86" s="71"/>
      <c r="D86" s="7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9" ht="15.75" thickBot="1" x14ac:dyDescent="0.3">
      <c r="A87" s="10"/>
      <c r="B87" s="10"/>
      <c r="C87" s="10"/>
      <c r="D87" s="10"/>
      <c r="E87" s="10"/>
      <c r="F87" s="10"/>
      <c r="G87" s="10"/>
      <c r="H87" s="188" t="s">
        <v>35</v>
      </c>
      <c r="I87" s="189"/>
      <c r="J87" s="114" t="s">
        <v>75</v>
      </c>
      <c r="K87" s="108" t="s">
        <v>42</v>
      </c>
      <c r="L87" s="251" t="s">
        <v>38</v>
      </c>
      <c r="M87" s="252"/>
      <c r="P87" s="10"/>
      <c r="Q87" s="100" t="s">
        <v>45</v>
      </c>
      <c r="R87" s="105"/>
      <c r="S87" s="106"/>
    </row>
    <row r="88" spans="1:19" ht="15.75" thickBot="1" x14ac:dyDescent="0.3">
      <c r="A88" s="15" t="s">
        <v>37</v>
      </c>
      <c r="B88" s="10"/>
      <c r="C88" s="10"/>
      <c r="D88" s="10"/>
      <c r="E88" s="83" t="s">
        <v>84</v>
      </c>
      <c r="F88" s="46"/>
      <c r="G88" s="47"/>
      <c r="H88" s="190"/>
      <c r="I88" s="191"/>
      <c r="J88" s="115">
        <f>O37</f>
        <v>0</v>
      </c>
      <c r="K88" s="169">
        <f>J37-K39</f>
        <v>0</v>
      </c>
      <c r="L88" s="253"/>
      <c r="M88" s="254"/>
      <c r="P88" s="10"/>
      <c r="Q88" s="107"/>
      <c r="R88" s="211"/>
      <c r="S88" s="212"/>
    </row>
    <row r="89" spans="1:19" ht="15.75" thickBot="1" x14ac:dyDescent="0.3">
      <c r="A89" s="15" t="s">
        <v>36</v>
      </c>
      <c r="B89" s="10"/>
      <c r="C89" s="10"/>
      <c r="D89" s="10"/>
      <c r="E89" s="83" t="s">
        <v>62</v>
      </c>
      <c r="F89" s="46"/>
      <c r="G89" s="47"/>
      <c r="H89" s="186"/>
      <c r="I89" s="187"/>
      <c r="J89" s="116">
        <f>K81</f>
        <v>0</v>
      </c>
      <c r="K89" s="109">
        <f>(H58-H59)+(H77-H78)</f>
        <v>0</v>
      </c>
      <c r="L89" s="255"/>
      <c r="M89" s="256"/>
      <c r="P89" s="10"/>
    </row>
    <row r="90" spans="1:19" ht="15.75" thickBot="1" x14ac:dyDescent="0.3">
      <c r="A90" s="15" t="s">
        <v>27</v>
      </c>
      <c r="B90" s="10"/>
      <c r="C90" s="10"/>
      <c r="D90" s="10"/>
      <c r="E90" s="30"/>
      <c r="F90" s="30"/>
      <c r="G90" s="30"/>
      <c r="H90" s="257"/>
      <c r="I90" s="258"/>
      <c r="J90" s="99">
        <f>SUM(J88:J89)</f>
        <v>0</v>
      </c>
      <c r="K90" s="110">
        <f>K88+K89</f>
        <v>0</v>
      </c>
      <c r="L90" s="216"/>
      <c r="M90" s="217"/>
      <c r="P90" s="131" t="str">
        <f>IF(J90=H91,"OK","vratka")</f>
        <v>OK</v>
      </c>
    </row>
    <row r="91" spans="1:19" ht="15.75" thickBot="1" x14ac:dyDescent="0.3">
      <c r="A91" s="15" t="s">
        <v>26</v>
      </c>
      <c r="B91" s="10"/>
      <c r="C91" s="10"/>
      <c r="D91" s="10"/>
      <c r="E91" s="30"/>
      <c r="F91" s="30"/>
      <c r="G91" s="30"/>
      <c r="H91" s="259">
        <f>E9</f>
        <v>0</v>
      </c>
      <c r="I91" s="260"/>
      <c r="J91" s="117"/>
      <c r="K91" s="111"/>
      <c r="L91" s="218">
        <f>L92+L93</f>
        <v>0</v>
      </c>
      <c r="M91" s="219"/>
      <c r="P91" s="104"/>
      <c r="Q91" s="100" t="s">
        <v>46</v>
      </c>
      <c r="R91" s="105"/>
      <c r="S91" s="106"/>
    </row>
    <row r="92" spans="1:19" ht="15.75" thickBot="1" x14ac:dyDescent="0.3">
      <c r="A92" s="15" t="s">
        <v>28</v>
      </c>
      <c r="B92" s="10"/>
      <c r="C92" s="10"/>
      <c r="D92" s="10"/>
      <c r="E92" s="30"/>
      <c r="F92" s="30"/>
      <c r="G92" s="30"/>
      <c r="H92" s="261">
        <f>H9</f>
        <v>0</v>
      </c>
      <c r="I92" s="262"/>
      <c r="J92" s="118">
        <f>M39+M81</f>
        <v>0</v>
      </c>
      <c r="K92" s="112"/>
      <c r="L92" s="220">
        <f>H92-J92</f>
        <v>0</v>
      </c>
      <c r="M92" s="221"/>
      <c r="P92" s="131" t="str">
        <f>IF(H92=J92,"OK","vratka")</f>
        <v>OK</v>
      </c>
      <c r="Q92" s="107"/>
      <c r="R92" s="211"/>
      <c r="S92" s="212"/>
    </row>
    <row r="93" spans="1:19" ht="15.75" thickBot="1" x14ac:dyDescent="0.3">
      <c r="A93" s="15" t="s">
        <v>29</v>
      </c>
      <c r="B93" s="10"/>
      <c r="C93" s="10"/>
      <c r="D93" s="10"/>
      <c r="E93" s="30"/>
      <c r="F93" s="30"/>
      <c r="G93" s="30"/>
      <c r="H93" s="263">
        <f>M9</f>
        <v>0</v>
      </c>
      <c r="I93" s="264"/>
      <c r="J93" s="119">
        <f>M40+M82</f>
        <v>0</v>
      </c>
      <c r="K93" s="113"/>
      <c r="L93" s="213">
        <f>H93-J93</f>
        <v>0</v>
      </c>
      <c r="M93" s="214"/>
      <c r="P93" s="131" t="str">
        <f>IF(H93=J93,"OK","chyba")</f>
        <v>OK</v>
      </c>
      <c r="Q93" s="1"/>
    </row>
    <row r="94" spans="1:19" x14ac:dyDescent="0.25">
      <c r="A94" s="15"/>
      <c r="B94" s="10"/>
      <c r="C94" s="10"/>
      <c r="D94" s="10"/>
      <c r="E94" s="10"/>
      <c r="F94" s="10"/>
      <c r="G94" s="10"/>
      <c r="H94" s="265">
        <f>E10</f>
        <v>0</v>
      </c>
      <c r="I94" s="265"/>
      <c r="J94" s="250"/>
      <c r="K94" s="250"/>
      <c r="L94" s="215"/>
      <c r="M94" s="215"/>
      <c r="P94" s="10"/>
    </row>
    <row r="95" spans="1:1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9" x14ac:dyDescent="0.25">
      <c r="A96" s="77" t="s">
        <v>51</v>
      </c>
      <c r="B96" s="71"/>
      <c r="C96" s="71"/>
      <c r="D96" s="7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x14ac:dyDescent="0.25">
      <c r="A97" s="16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10"/>
    </row>
    <row r="98" spans="1:16" x14ac:dyDescent="0.25">
      <c r="A98" s="10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10"/>
    </row>
    <row r="99" spans="1:16" x14ac:dyDescent="0.25">
      <c r="A99" s="10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10"/>
    </row>
    <row r="100" spans="1:16" x14ac:dyDescent="0.25">
      <c r="A100" s="10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10"/>
    </row>
    <row r="101" spans="1:16" x14ac:dyDescent="0.25">
      <c r="A101" s="10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10"/>
    </row>
    <row r="102" spans="1:16" x14ac:dyDescent="0.25">
      <c r="A102" s="10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10"/>
    </row>
    <row r="103" spans="1:16" x14ac:dyDescent="0.25">
      <c r="A103" s="10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10"/>
    </row>
    <row r="104" spans="1:16" x14ac:dyDescent="0.25">
      <c r="A104" s="10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10"/>
    </row>
    <row r="105" spans="1:16" x14ac:dyDescent="0.25">
      <c r="A105" s="77" t="s">
        <v>52</v>
      </c>
      <c r="B105" s="78"/>
      <c r="C105" s="78"/>
      <c r="D105" s="78"/>
      <c r="E105" s="78"/>
      <c r="F105" s="78"/>
      <c r="G105" s="72"/>
      <c r="H105" s="72"/>
      <c r="I105" s="72"/>
      <c r="J105" s="72"/>
      <c r="K105" s="72"/>
      <c r="L105" s="72"/>
      <c r="M105" s="72"/>
      <c r="N105" s="72"/>
      <c r="O105" s="72"/>
      <c r="P105" s="10"/>
    </row>
    <row r="106" spans="1:16" x14ac:dyDescent="0.25">
      <c r="A106" s="10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10"/>
    </row>
    <row r="107" spans="1:16" x14ac:dyDescent="0.25">
      <c r="A107" s="10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10"/>
    </row>
    <row r="108" spans="1:16" x14ac:dyDescent="0.25">
      <c r="A108" s="10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10"/>
    </row>
    <row r="109" spans="1:16" x14ac:dyDescent="0.25">
      <c r="A109" s="10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10"/>
    </row>
    <row r="110" spans="1:16" x14ac:dyDescent="0.25">
      <c r="A110" s="10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10"/>
    </row>
    <row r="111" spans="1:16" x14ac:dyDescent="0.25">
      <c r="A111" s="10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10"/>
    </row>
    <row r="112" spans="1:16" x14ac:dyDescent="0.25">
      <c r="A112" s="10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10"/>
    </row>
    <row r="113" spans="1:16" x14ac:dyDescent="0.25">
      <c r="A113" s="10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10"/>
    </row>
    <row r="114" spans="1:16" x14ac:dyDescent="0.25">
      <c r="A114" s="77" t="s">
        <v>53</v>
      </c>
      <c r="B114" s="78"/>
      <c r="C114" s="78"/>
      <c r="D114" s="78"/>
      <c r="E114" s="78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10"/>
    </row>
    <row r="115" spans="1:16" x14ac:dyDescent="0.25">
      <c r="A115" s="10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10"/>
    </row>
    <row r="116" spans="1:16" x14ac:dyDescent="0.25">
      <c r="A116" s="10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10"/>
    </row>
    <row r="117" spans="1:16" x14ac:dyDescent="0.25">
      <c r="A117" s="10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10"/>
    </row>
    <row r="118" spans="1:16" x14ac:dyDescent="0.25">
      <c r="A118" s="10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10"/>
    </row>
    <row r="119" spans="1:16" x14ac:dyDescent="0.25">
      <c r="A119" s="10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10"/>
    </row>
    <row r="120" spans="1:16" x14ac:dyDescent="0.25">
      <c r="A120" s="10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10"/>
    </row>
    <row r="121" spans="1:16" x14ac:dyDescent="0.25">
      <c r="A121" s="10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10"/>
    </row>
    <row r="122" spans="1:16" x14ac:dyDescent="0.25">
      <c r="A122" s="10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10"/>
    </row>
    <row r="123" spans="1:16" x14ac:dyDescent="0.25">
      <c r="A123" s="77" t="s">
        <v>54</v>
      </c>
      <c r="B123" s="78"/>
      <c r="C123" s="78"/>
      <c r="D123" s="78"/>
      <c r="E123" s="78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10"/>
    </row>
    <row r="124" spans="1:16" x14ac:dyDescent="0.25">
      <c r="A124" s="10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10"/>
    </row>
    <row r="125" spans="1:16" x14ac:dyDescent="0.25">
      <c r="A125" s="10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10"/>
    </row>
    <row r="126" spans="1:16" x14ac:dyDescent="0.25">
      <c r="A126" s="10"/>
      <c r="B126" s="72"/>
      <c r="C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10"/>
    </row>
    <row r="127" spans="1:16" x14ac:dyDescent="0.25">
      <c r="A127" s="10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10"/>
    </row>
    <row r="128" spans="1:16" x14ac:dyDescent="0.25">
      <c r="A128" s="10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10"/>
    </row>
    <row r="129" spans="1:16" x14ac:dyDescent="0.25">
      <c r="A129" s="10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10"/>
    </row>
    <row r="130" spans="1:16" x14ac:dyDescent="0.25">
      <c r="A130" s="10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10"/>
    </row>
    <row r="131" spans="1:16" x14ac:dyDescent="0.25">
      <c r="A131" s="10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10"/>
    </row>
    <row r="132" spans="1:16" x14ac:dyDescent="0.25">
      <c r="A132" s="10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10"/>
    </row>
    <row r="133" spans="1:16" x14ac:dyDescent="0.25">
      <c r="A133" s="82" t="s">
        <v>55</v>
      </c>
      <c r="B133" s="78"/>
      <c r="C133" s="78"/>
      <c r="D133" s="78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10"/>
    </row>
    <row r="134" spans="1:16" x14ac:dyDescent="0.25">
      <c r="A134" s="10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10"/>
    </row>
    <row r="135" spans="1:16" x14ac:dyDescent="0.25">
      <c r="A135" s="10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10"/>
    </row>
    <row r="136" spans="1:16" x14ac:dyDescent="0.25">
      <c r="A136" s="10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10"/>
    </row>
    <row r="137" spans="1:16" x14ac:dyDescent="0.25">
      <c r="A137" s="10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10"/>
    </row>
    <row r="138" spans="1:16" x14ac:dyDescent="0.25">
      <c r="A138" s="10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10"/>
    </row>
    <row r="139" spans="1:16" x14ac:dyDescent="0.25">
      <c r="A139" s="10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10"/>
    </row>
    <row r="140" spans="1:16" x14ac:dyDescent="0.25">
      <c r="A140" s="10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10"/>
    </row>
    <row r="141" spans="1:16" x14ac:dyDescent="0.25">
      <c r="A141" s="10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10"/>
    </row>
    <row r="142" spans="1:16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30"/>
      <c r="O143" s="10"/>
      <c r="P143" s="10"/>
    </row>
    <row r="144" spans="1:16" x14ac:dyDescent="0.25">
      <c r="A144" s="17" t="s">
        <v>19</v>
      </c>
      <c r="B144" s="17"/>
      <c r="C144" s="17"/>
      <c r="D144" s="17" t="s">
        <v>20</v>
      </c>
      <c r="E144" s="17"/>
      <c r="F144" s="10"/>
      <c r="G144" s="10"/>
      <c r="H144" s="10"/>
      <c r="I144" s="10"/>
      <c r="J144" s="17"/>
      <c r="K144" s="17"/>
      <c r="L144" s="17"/>
      <c r="M144" s="17"/>
      <c r="N144" s="31"/>
      <c r="O144" s="10"/>
      <c r="P144" s="10"/>
    </row>
    <row r="145" spans="1:16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249" t="s">
        <v>21</v>
      </c>
      <c r="K145" s="249"/>
      <c r="L145" s="249"/>
      <c r="M145" s="249"/>
      <c r="N145" s="10"/>
      <c r="O145" s="10"/>
      <c r="P145" s="10"/>
    </row>
    <row r="146" spans="1:16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x14ac:dyDescent="0.25">
      <c r="A148" s="15" t="s">
        <v>22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x14ac:dyDescent="0.25">
      <c r="A149" s="10" t="s">
        <v>72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x14ac:dyDescent="0.25">
      <c r="A150" s="10" t="s">
        <v>76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x14ac:dyDescent="0.25">
      <c r="A151" s="10" t="s">
        <v>79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x14ac:dyDescent="0.25">
      <c r="A152" s="10" t="s">
        <v>73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x14ac:dyDescent="0.25">
      <c r="A153" s="10" t="s">
        <v>74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x14ac:dyDescent="0.25">
      <c r="A154" s="10" t="s">
        <v>87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x14ac:dyDescent="0.25">
      <c r="A155" s="10" t="s">
        <v>78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x14ac:dyDescent="0.25">
      <c r="A156" s="10" t="s">
        <v>77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6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6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6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</sheetData>
  <sheetProtection algorithmName="SHA-512" hashValue="DWKwEkLpsQumpxETR6Jt46vnmAkG/ThBdz+zXYbyxX+Lio3vF32BOeDG7HG+GRbloP+IfaW/jPvvdo1OhZaBEg==" saltValue="hpgHpWJcme35MrUC2TLCDA==" spinCount="100000" sheet="1" scenarios="1" formatCells="0" formatColumns="0" formatRows="0"/>
  <mergeCells count="66">
    <mergeCell ref="D24:E24"/>
    <mergeCell ref="D25:E25"/>
    <mergeCell ref="D27:E27"/>
    <mergeCell ref="D26:E26"/>
    <mergeCell ref="A1:O1"/>
    <mergeCell ref="A18:C21"/>
    <mergeCell ref="A6:B6"/>
    <mergeCell ref="A8:B8"/>
    <mergeCell ref="A4:B4"/>
    <mergeCell ref="J15:M15"/>
    <mergeCell ref="A16:E17"/>
    <mergeCell ref="F16:F17"/>
    <mergeCell ref="G16:H16"/>
    <mergeCell ref="J16:J17"/>
    <mergeCell ref="K16:M16"/>
    <mergeCell ref="A15:I15"/>
    <mergeCell ref="A5:D5"/>
    <mergeCell ref="D20:E20"/>
    <mergeCell ref="D19:E19"/>
    <mergeCell ref="A2:O2"/>
    <mergeCell ref="D23:E23"/>
    <mergeCell ref="H90:I90"/>
    <mergeCell ref="H91:I91"/>
    <mergeCell ref="H92:I92"/>
    <mergeCell ref="H93:I93"/>
    <mergeCell ref="H94:I94"/>
    <mergeCell ref="J145:M145"/>
    <mergeCell ref="J94:K94"/>
    <mergeCell ref="L87:M87"/>
    <mergeCell ref="L88:M88"/>
    <mergeCell ref="L89:M89"/>
    <mergeCell ref="N78:O78"/>
    <mergeCell ref="A36:E36"/>
    <mergeCell ref="R15:R17"/>
    <mergeCell ref="O15:O17"/>
    <mergeCell ref="J37:L37"/>
    <mergeCell ref="D22:E22"/>
    <mergeCell ref="A22:C28"/>
    <mergeCell ref="D33:E33"/>
    <mergeCell ref="D34:E34"/>
    <mergeCell ref="D28:E28"/>
    <mergeCell ref="D29:E29"/>
    <mergeCell ref="N16:N17"/>
    <mergeCell ref="I16:I17"/>
    <mergeCell ref="D18:E18"/>
    <mergeCell ref="D21:E21"/>
    <mergeCell ref="E76:F76"/>
    <mergeCell ref="R88:S88"/>
    <mergeCell ref="R92:S92"/>
    <mergeCell ref="L93:M93"/>
    <mergeCell ref="L94:M94"/>
    <mergeCell ref="L90:M90"/>
    <mergeCell ref="L91:M91"/>
    <mergeCell ref="L92:M92"/>
    <mergeCell ref="A29:C35"/>
    <mergeCell ref="D30:E30"/>
    <mergeCell ref="D31:E31"/>
    <mergeCell ref="A43:O44"/>
    <mergeCell ref="A62:O62"/>
    <mergeCell ref="N59:O59"/>
    <mergeCell ref="H89:I89"/>
    <mergeCell ref="H87:I87"/>
    <mergeCell ref="H88:I88"/>
    <mergeCell ref="D32:E32"/>
    <mergeCell ref="D35:E35"/>
    <mergeCell ref="E57:F57"/>
  </mergeCells>
  <dataValidations count="2">
    <dataValidation type="list" allowBlank="1" showInputMessage="1" showErrorMessage="1" sqref="E83">
      <formula1>$R$42:$R$70</formula1>
    </dataValidation>
    <dataValidation type="list" allowBlank="1" showInputMessage="1" showErrorMessage="1" sqref="F57:F58 E57:E59 E76:F76 E80:F80 F77 E77:E78">
      <formula1>$Q$53:$Q$57</formula1>
    </dataValidation>
  </dataValidations>
  <pageMargins left="0.27559055118110237" right="0.11811023622047245" top="0.78740157480314965" bottom="0.78740157480314965" header="0.31496062992125984" footer="0.31496062992125984"/>
  <pageSetup paperSize="9" scale="60" orientation="portrait" r:id="rId1"/>
  <rowBreaks count="2" manualBreakCount="2">
    <brk id="41" max="14" man="1"/>
    <brk id="120" max="14" man="1"/>
  </rowBreaks>
  <ignoredErrors>
    <ignoredError sqref="I18 N36 K37:L37 G35 K35 I35 I32:I33 K32:K34 G32:G34 N21:N22 N32 K18 K21:K22 I22 G28:G29 K28:K29 I28:I29 G36 K36 I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Závěrečná zpráva</vt:lpstr>
      <vt:lpstr>'Závěrečná zpráva'!Oblast_tisku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2019-05-14T11:44:39Z</dcterms:modified>
</cp:coreProperties>
</file>