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/>
  <bookViews>
    <workbookView xWindow="120" yWindow="105" windowWidth="15120" windowHeight="8010"/>
  </bookViews>
  <sheets>
    <sheet name="Závěrečná zpráva" sheetId="3" r:id="rId1"/>
  </sheets>
  <definedNames>
    <definedName name="_xlnm.Print_Area" localSheetId="0">'Závěrečná zpráva'!$A$1:$O$163</definedName>
  </definedNames>
  <calcPr calcId="125725"/>
</workbook>
</file>

<file path=xl/calcChain.xml><?xml version="1.0" encoding="utf-8"?>
<calcChain xmlns="http://schemas.openxmlformats.org/spreadsheetml/2006/main">
  <c r="Q86" i="3"/>
  <c r="H99"/>
  <c r="H100"/>
  <c r="N67"/>
  <c r="M47"/>
  <c r="N78"/>
  <c r="N71"/>
  <c r="N62"/>
  <c r="R71"/>
  <c r="R72"/>
  <c r="R73"/>
  <c r="R74"/>
  <c r="R75"/>
  <c r="R76"/>
  <c r="R77"/>
  <c r="R78"/>
  <c r="R79"/>
  <c r="R80"/>
  <c r="R81"/>
  <c r="K70"/>
  <c r="K71"/>
  <c r="K72"/>
  <c r="K73"/>
  <c r="N73" s="1"/>
  <c r="K74"/>
  <c r="K75"/>
  <c r="N75" s="1"/>
  <c r="K76"/>
  <c r="K77"/>
  <c r="N77" s="1"/>
  <c r="K78"/>
  <c r="K79"/>
  <c r="N79" s="1"/>
  <c r="K80"/>
  <c r="K81"/>
  <c r="N81" s="1"/>
  <c r="N72"/>
  <c r="N74"/>
  <c r="N76"/>
  <c r="N80"/>
  <c r="G69"/>
  <c r="G70"/>
  <c r="G71"/>
  <c r="G72"/>
  <c r="I72" s="1"/>
  <c r="G73"/>
  <c r="G74"/>
  <c r="I74" s="1"/>
  <c r="G75"/>
  <c r="G76"/>
  <c r="I76" s="1"/>
  <c r="G77"/>
  <c r="G78"/>
  <c r="G79"/>
  <c r="G80"/>
  <c r="G81"/>
  <c r="G82"/>
  <c r="I71"/>
  <c r="I73"/>
  <c r="I75"/>
  <c r="I77"/>
  <c r="I78"/>
  <c r="I79"/>
  <c r="I80"/>
  <c r="K37"/>
  <c r="K33"/>
  <c r="K34"/>
  <c r="N34" s="1"/>
  <c r="K35"/>
  <c r="K36"/>
  <c r="N36" s="1"/>
  <c r="K38"/>
  <c r="N38" s="1"/>
  <c r="K39"/>
  <c r="N39" s="1"/>
  <c r="K40"/>
  <c r="R36"/>
  <c r="R37"/>
  <c r="R38"/>
  <c r="R39"/>
  <c r="R40"/>
  <c r="N37"/>
  <c r="O80"/>
  <c r="Q80"/>
  <c r="O79"/>
  <c r="Q79"/>
  <c r="O78"/>
  <c r="Q78"/>
  <c r="O77"/>
  <c r="Q77"/>
  <c r="O76"/>
  <c r="Q76"/>
  <c r="O75"/>
  <c r="Q75"/>
  <c r="O74"/>
  <c r="Q74"/>
  <c r="O73"/>
  <c r="Q73"/>
  <c r="O72"/>
  <c r="Q72"/>
  <c r="O71"/>
  <c r="Q71" s="1"/>
  <c r="N33"/>
  <c r="N35"/>
  <c r="N40"/>
  <c r="O40"/>
  <c r="Q40"/>
  <c r="O39"/>
  <c r="Q39" s="1"/>
  <c r="O38"/>
  <c r="Q38" s="1"/>
  <c r="O37"/>
  <c r="Q37" s="1"/>
  <c r="O36"/>
  <c r="Q36"/>
  <c r="H101"/>
  <c r="R59"/>
  <c r="R86"/>
  <c r="R85"/>
  <c r="R84"/>
  <c r="R83"/>
  <c r="R82"/>
  <c r="R70"/>
  <c r="R69"/>
  <c r="R68"/>
  <c r="R67"/>
  <c r="R66"/>
  <c r="R65"/>
  <c r="R64"/>
  <c r="R63"/>
  <c r="R62"/>
  <c r="R61"/>
  <c r="R60"/>
  <c r="R20"/>
  <c r="R21"/>
  <c r="R22"/>
  <c r="R23"/>
  <c r="R24"/>
  <c r="R25"/>
  <c r="R26"/>
  <c r="R27"/>
  <c r="R28"/>
  <c r="R29"/>
  <c r="R30"/>
  <c r="R31"/>
  <c r="R32"/>
  <c r="R33"/>
  <c r="R34"/>
  <c r="R35"/>
  <c r="R41"/>
  <c r="R42"/>
  <c r="R43"/>
  <c r="R44"/>
  <c r="R45"/>
  <c r="R46"/>
  <c r="R19"/>
  <c r="M87"/>
  <c r="K89" s="1"/>
  <c r="J87"/>
  <c r="H87"/>
  <c r="O86"/>
  <c r="K86"/>
  <c r="N86" s="1"/>
  <c r="G86"/>
  <c r="I86" s="1"/>
  <c r="O85"/>
  <c r="Q85" s="1"/>
  <c r="K85"/>
  <c r="N85" s="1"/>
  <c r="G85"/>
  <c r="I85" s="1"/>
  <c r="O84"/>
  <c r="Q84" s="1"/>
  <c r="K84"/>
  <c r="N84" s="1"/>
  <c r="G84"/>
  <c r="I84" s="1"/>
  <c r="O83"/>
  <c r="Q83" s="1"/>
  <c r="K83"/>
  <c r="N83" s="1"/>
  <c r="G83"/>
  <c r="I83" s="1"/>
  <c r="O82"/>
  <c r="Q82" s="1"/>
  <c r="K82"/>
  <c r="N82" s="1"/>
  <c r="I82"/>
  <c r="O81"/>
  <c r="Q81" s="1"/>
  <c r="I81"/>
  <c r="O70"/>
  <c r="Q70" s="1"/>
  <c r="N70"/>
  <c r="I70"/>
  <c r="O69"/>
  <c r="Q69" s="1"/>
  <c r="K69"/>
  <c r="N69" s="1"/>
  <c r="I69"/>
  <c r="O68"/>
  <c r="Q68" s="1"/>
  <c r="K68"/>
  <c r="N68" s="1"/>
  <c r="G68"/>
  <c r="I68" s="1"/>
  <c r="O67"/>
  <c r="Q67" s="1"/>
  <c r="K67"/>
  <c r="G67"/>
  <c r="I67" s="1"/>
  <c r="O66"/>
  <c r="Q66" s="1"/>
  <c r="K66"/>
  <c r="N66" s="1"/>
  <c r="G66"/>
  <c r="I66" s="1"/>
  <c r="O65"/>
  <c r="Q65" s="1"/>
  <c r="K65"/>
  <c r="N65" s="1"/>
  <c r="G65"/>
  <c r="I65" s="1"/>
  <c r="O64"/>
  <c r="Q64" s="1"/>
  <c r="K64"/>
  <c r="N64" s="1"/>
  <c r="G64"/>
  <c r="I64" s="1"/>
  <c r="O63"/>
  <c r="Q63" s="1"/>
  <c r="K63"/>
  <c r="N63" s="1"/>
  <c r="G63"/>
  <c r="I63" s="1"/>
  <c r="O62"/>
  <c r="Q62" s="1"/>
  <c r="K62"/>
  <c r="G62"/>
  <c r="I62" s="1"/>
  <c r="O61"/>
  <c r="K61"/>
  <c r="N61" s="1"/>
  <c r="G61"/>
  <c r="I61" s="1"/>
  <c r="O60"/>
  <c r="Q60" s="1"/>
  <c r="K60"/>
  <c r="N60" s="1"/>
  <c r="G60"/>
  <c r="I60" s="1"/>
  <c r="O59"/>
  <c r="K59"/>
  <c r="N59" s="1"/>
  <c r="G59"/>
  <c r="I59" s="1"/>
  <c r="J47"/>
  <c r="J102" l="1"/>
  <c r="M89"/>
  <c r="Q61"/>
  <c r="O87"/>
  <c r="Q59"/>
  <c r="M90"/>
  <c r="O19"/>
  <c r="Q19" s="1"/>
  <c r="J97" l="1"/>
  <c r="O20"/>
  <c r="O21"/>
  <c r="Q21" s="1"/>
  <c r="O22"/>
  <c r="O23"/>
  <c r="Q23" s="1"/>
  <c r="O24"/>
  <c r="Q24" s="1"/>
  <c r="O25"/>
  <c r="Q25" s="1"/>
  <c r="O26"/>
  <c r="Q26" s="1"/>
  <c r="O27"/>
  <c r="Q27" s="1"/>
  <c r="O28"/>
  <c r="Q28" s="1"/>
  <c r="O29"/>
  <c r="Q29" s="1"/>
  <c r="O30"/>
  <c r="Q30" s="1"/>
  <c r="O31"/>
  <c r="Q31" s="1"/>
  <c r="O32"/>
  <c r="Q32" s="1"/>
  <c r="O33"/>
  <c r="Q33" s="1"/>
  <c r="O34"/>
  <c r="Q34" s="1"/>
  <c r="O35"/>
  <c r="Q35" s="1"/>
  <c r="O41"/>
  <c r="Q41" s="1"/>
  <c r="O42"/>
  <c r="Q42" s="1"/>
  <c r="O43"/>
  <c r="Q43" s="1"/>
  <c r="O44"/>
  <c r="Q44" s="1"/>
  <c r="O45"/>
  <c r="Q45" s="1"/>
  <c r="O46"/>
  <c r="Q46" s="1"/>
  <c r="G20"/>
  <c r="I20" s="1"/>
  <c r="K20"/>
  <c r="N20" s="1"/>
  <c r="K21"/>
  <c r="N21" s="1"/>
  <c r="K22"/>
  <c r="N22" s="1"/>
  <c r="K23"/>
  <c r="N23" s="1"/>
  <c r="K24"/>
  <c r="N24" s="1"/>
  <c r="K25"/>
  <c r="N25" s="1"/>
  <c r="K26"/>
  <c r="N26" s="1"/>
  <c r="K27"/>
  <c r="N27" s="1"/>
  <c r="K28"/>
  <c r="N28" s="1"/>
  <c r="K29"/>
  <c r="N29" s="1"/>
  <c r="K30"/>
  <c r="N30" s="1"/>
  <c r="K31"/>
  <c r="N31" s="1"/>
  <c r="K32"/>
  <c r="N32" s="1"/>
  <c r="K41"/>
  <c r="N41" s="1"/>
  <c r="K42"/>
  <c r="N42" s="1"/>
  <c r="K43"/>
  <c r="N43" s="1"/>
  <c r="K44"/>
  <c r="N44" s="1"/>
  <c r="K45"/>
  <c r="N45" s="1"/>
  <c r="K46"/>
  <c r="N46" s="1"/>
  <c r="K19"/>
  <c r="N19" s="1"/>
  <c r="G19"/>
  <c r="I19" s="1"/>
  <c r="G21"/>
  <c r="I21" s="1"/>
  <c r="G22"/>
  <c r="I22" s="1"/>
  <c r="G23"/>
  <c r="I23" s="1"/>
  <c r="G24"/>
  <c r="I24" s="1"/>
  <c r="G25"/>
  <c r="I25" s="1"/>
  <c r="G26"/>
  <c r="I26" s="1"/>
  <c r="G27"/>
  <c r="I27" s="1"/>
  <c r="G28"/>
  <c r="I28" s="1"/>
  <c r="G29"/>
  <c r="I29" s="1"/>
  <c r="G30"/>
  <c r="I30" s="1"/>
  <c r="G31"/>
  <c r="I31" s="1"/>
  <c r="G32"/>
  <c r="I32" s="1"/>
  <c r="G33"/>
  <c r="I33" s="1"/>
  <c r="G34"/>
  <c r="I34" s="1"/>
  <c r="G35"/>
  <c r="I35" s="1"/>
  <c r="G41"/>
  <c r="I41" s="1"/>
  <c r="G42"/>
  <c r="I42" s="1"/>
  <c r="G43"/>
  <c r="I43" s="1"/>
  <c r="G44"/>
  <c r="I44" s="1"/>
  <c r="G45"/>
  <c r="I45" s="1"/>
  <c r="G46"/>
  <c r="Q9"/>
  <c r="M49" l="1"/>
  <c r="K101"/>
  <c r="M10" s="1"/>
  <c r="K100"/>
  <c r="H10" s="1"/>
  <c r="Q22"/>
  <c r="O47"/>
  <c r="Q20"/>
  <c r="M50"/>
  <c r="I46"/>
  <c r="H47"/>
  <c r="K98" l="1"/>
  <c r="J96"/>
  <c r="J98" s="1"/>
  <c r="L99" s="1"/>
  <c r="R96"/>
  <c r="Q96"/>
  <c r="R49"/>
  <c r="R89" s="1"/>
  <c r="J100"/>
  <c r="R50"/>
  <c r="R90" s="1"/>
  <c r="J101"/>
  <c r="K49"/>
  <c r="L101" l="1"/>
  <c r="P101"/>
  <c r="L100"/>
  <c r="P100"/>
  <c r="E10"/>
  <c r="H102" s="1"/>
  <c r="Q100"/>
  <c r="Q10"/>
  <c r="R100"/>
</calcChain>
</file>

<file path=xl/sharedStrings.xml><?xml version="1.0" encoding="utf-8"?>
<sst xmlns="http://schemas.openxmlformats.org/spreadsheetml/2006/main" count="181" uniqueCount="91">
  <si>
    <t>Příjemce dotace:</t>
  </si>
  <si>
    <t>Sídlo:</t>
  </si>
  <si>
    <t>Účelový znak:</t>
  </si>
  <si>
    <t>Specifikace vybavení:</t>
  </si>
  <si>
    <t>Předpokládaný počet</t>
  </si>
  <si>
    <t>Předpokládané náklady</t>
  </si>
  <si>
    <t>Matrace</t>
  </si>
  <si>
    <t>Pacientské stolky</t>
  </si>
  <si>
    <t>stolek s jídelní deskou</t>
  </si>
  <si>
    <t>noční stolek</t>
  </si>
  <si>
    <t>stolek samostat. stojící</t>
  </si>
  <si>
    <t>z toho INV:</t>
  </si>
  <si>
    <t>z toho NIV:</t>
  </si>
  <si>
    <t>Skutečný počet</t>
  </si>
  <si>
    <t>Skutečné náklady</t>
  </si>
  <si>
    <t>Náklady celkem:</t>
  </si>
  <si>
    <t>∑</t>
  </si>
  <si>
    <t>IČ:</t>
  </si>
  <si>
    <t>Výše vlastních prostředků:</t>
  </si>
  <si>
    <t xml:space="preserve">Pacientská lůžka </t>
  </si>
  <si>
    <t>"kontrolní"</t>
  </si>
  <si>
    <t>*</t>
  </si>
  <si>
    <r>
      <t xml:space="preserve">Nezbytné příslušenství pacientských lůžek i samostatně použitelné </t>
    </r>
    <r>
      <rPr>
        <b/>
        <sz val="8"/>
        <color theme="1"/>
        <rFont val="Calibri"/>
        <family val="2"/>
        <charset val="238"/>
        <scheme val="minor"/>
      </rPr>
      <t>(*vypište jednotlivé druhy)</t>
    </r>
  </si>
  <si>
    <t>-</t>
  </si>
  <si>
    <t>Kč/ks</t>
  </si>
  <si>
    <t>nápověda</t>
  </si>
  <si>
    <t xml:space="preserve">V </t>
  </si>
  <si>
    <t>dne</t>
  </si>
  <si>
    <t>(Podpis a razítko statutárního zástupce)</t>
  </si>
  <si>
    <t>Přílohy:</t>
  </si>
  <si>
    <t>Výše celkových nákladů</t>
  </si>
  <si>
    <t>z toho dotace</t>
  </si>
  <si>
    <t>INV/NEIV</t>
  </si>
  <si>
    <t>Pořízení set (lůžko, matrace, stolek, přístrojové vybavení)</t>
  </si>
  <si>
    <t>Výše prostředků dotace</t>
  </si>
  <si>
    <t xml:space="preserve">Celkem </t>
  </si>
  <si>
    <t>z toho INV část</t>
  </si>
  <si>
    <t>z toho NEIV část</t>
  </si>
  <si>
    <t>z toho INV</t>
  </si>
  <si>
    <t>z toho NEIV</t>
  </si>
  <si>
    <t>Konečný stav (dotace)</t>
  </si>
  <si>
    <r>
      <t xml:space="preserve">Výše přidělené dotace </t>
    </r>
    <r>
      <rPr>
        <b/>
        <sz val="7"/>
        <color theme="1"/>
        <rFont val="Calibri"/>
        <family val="2"/>
        <charset val="238"/>
        <scheme val="minor"/>
      </rPr>
      <t>(po případných změnách)</t>
    </r>
    <r>
      <rPr>
        <b/>
        <sz val="12"/>
        <color theme="1"/>
        <rFont val="Calibri"/>
        <family val="2"/>
        <charset val="238"/>
        <scheme val="minor"/>
      </rPr>
      <t>:</t>
    </r>
  </si>
  <si>
    <t>5) Popis realizace předmětu podpory:</t>
  </si>
  <si>
    <t>6) Kvalitativní a kvantitativní výstupy předmětu podpory:</t>
  </si>
  <si>
    <t>7) Přínos předmětu podpory pro cílové skupiny:</t>
  </si>
  <si>
    <t>8) Celkové zhodnocení předmětu podpory:</t>
  </si>
  <si>
    <t>počet kusů žádost vs. skutečný počet</t>
  </si>
  <si>
    <t>4) Čerpáno z dotace celkem:</t>
  </si>
  <si>
    <t>poskytnuto</t>
  </si>
  <si>
    <t>Finanční náročnost (tab.2)</t>
  </si>
  <si>
    <t>Finanční náročnost (tab.1)</t>
  </si>
  <si>
    <t>vratka</t>
  </si>
  <si>
    <t>9) Prohlášení příjemce dotace:</t>
  </si>
  <si>
    <t>464</t>
  </si>
  <si>
    <t>zvolte možnost (jaké zdr. služby se vyúčtování týká)</t>
  </si>
  <si>
    <t>mechanicky polohovatelná</t>
  </si>
  <si>
    <t>zdravotní matrace standardní</t>
  </si>
  <si>
    <t>1) VYÚČTOVÁNÍ V RÁMCI LŮŽKOVÉ PÉČE (tab.1)</t>
  </si>
  <si>
    <t>2) VYÚČTOVÁNÍ V RÁMCI LŮŽKOVÉ PÉČE (tab.2)</t>
  </si>
  <si>
    <t xml:space="preserve">Předpokládaný počet pořízeného zdrav. vybavení dle žádosti </t>
  </si>
  <si>
    <t>Číslo smlouvy poskytovatele:</t>
  </si>
  <si>
    <t>ZÁVĚREČNÁ ZPRÁVA A FINANČNÍ VYPOŘÁDÁNÍ DOTACE</t>
  </si>
  <si>
    <r>
      <t xml:space="preserve">Zdravotnické prostředky přístrojového a diagnostického charakteru  </t>
    </r>
    <r>
      <rPr>
        <b/>
        <sz val="8"/>
        <color theme="1"/>
        <rFont val="Calibri"/>
        <family val="2"/>
        <charset val="238"/>
        <scheme val="minor"/>
      </rPr>
      <t>(*vypište jednotlivé druhy)</t>
    </r>
  </si>
  <si>
    <t>INV</t>
  </si>
  <si>
    <r>
      <rPr>
        <b/>
        <sz val="11"/>
        <color theme="1"/>
        <rFont val="Calibri"/>
        <family val="2"/>
        <charset val="238"/>
        <scheme val="minor"/>
      </rPr>
      <t xml:space="preserve">Zdravotnické prostředky přístrojového a diagnostického charakteru </t>
    </r>
    <r>
      <rPr>
        <b/>
        <sz val="8"/>
        <color theme="1"/>
        <rFont val="Calibri"/>
        <family val="2"/>
        <charset val="238"/>
        <scheme val="minor"/>
      </rPr>
      <t>(*vypište jednotlivé druhy)</t>
    </r>
  </si>
  <si>
    <t>Počet pořízeného zdrav. vybavení-skutečné náklady</t>
  </si>
  <si>
    <t>elektricky polohovatelná</t>
  </si>
  <si>
    <t>17/SML</t>
  </si>
  <si>
    <t>noční stolek s jídelní deskou</t>
  </si>
  <si>
    <t>Prostředky org.</t>
  </si>
  <si>
    <t>ušetřeno inv</t>
  </si>
  <si>
    <t>ušetřeno neiv.</t>
  </si>
  <si>
    <t xml:space="preserve">zdravotní matrace antidekubitní </t>
  </si>
  <si>
    <t>přidělená dotace vs.čerpáno z dotace</t>
  </si>
  <si>
    <t>čerpáno dotace</t>
  </si>
  <si>
    <t>celkové výdaje vs.dotace+org.</t>
  </si>
  <si>
    <r>
      <t xml:space="preserve">v rámci programu </t>
    </r>
    <r>
      <rPr>
        <b/>
        <sz val="14"/>
        <color theme="1"/>
        <rFont val="Calibri"/>
        <family val="2"/>
        <charset val="238"/>
        <scheme val="minor"/>
      </rPr>
      <t>"Podpora zvýšení komfortu pacientů při poskytování následná a dlouhodobá lůžkové péče na území Ústeckého kraje - 2017"</t>
    </r>
  </si>
  <si>
    <t>Následná a dlouhodobá lůžková péče</t>
  </si>
  <si>
    <t>DIOP</t>
  </si>
  <si>
    <r>
      <t xml:space="preserve">Přístrojové vybavení lůžek následné a dlouhodobé lůžkové péče </t>
    </r>
    <r>
      <rPr>
        <b/>
        <sz val="8"/>
        <color theme="1"/>
        <rFont val="Calibri"/>
        <family val="2"/>
        <charset val="238"/>
        <scheme val="minor"/>
      </rPr>
      <t>(*vypište jednotlivé druhy)</t>
    </r>
  </si>
  <si>
    <r>
      <t xml:space="preserve">Další vhodné vybavení následné a dlouhodobé lůžkové péče </t>
    </r>
    <r>
      <rPr>
        <b/>
        <sz val="8"/>
        <color theme="1"/>
        <rFont val="Calibri"/>
        <family val="2"/>
        <charset val="238"/>
        <scheme val="minor"/>
      </rPr>
      <t>(*vypište jednotlivé druhy)</t>
    </r>
  </si>
  <si>
    <r>
      <t xml:space="preserve">Přístrojové vybavení lůžek následné a dlouhodobé lůžkové péče </t>
    </r>
    <r>
      <rPr>
        <b/>
        <sz val="8"/>
        <color theme="1"/>
        <rFont val="Calibri"/>
        <family val="2"/>
        <charset val="238"/>
        <scheme val="minor"/>
      </rPr>
      <t>(*vypiště jednotlivé druhy)</t>
    </r>
  </si>
  <si>
    <t>buňky v tabulkách a sloupce označeny zelenou barvou jsou zamčené</t>
  </si>
  <si>
    <t>4) doklady o provedených platbách, tj. výpis z účtu nebo výdajový pokladní doklad, kopie prvotních účetních dokladů včetně dokladů pro vystavení těchto dokladů (tj. objednávky,</t>
  </si>
  <si>
    <t xml:space="preserve">5) závěrečná zpráva o průběhu a výsledku zadávacího řízení veřejné zakázky na nákup podpořeného dotčeného zdravotnického vybavení. </t>
  </si>
  <si>
    <t>1) přehled všech nákladů a výnosů související s realizací předmětu podpory, hrazených z dotace v návaznosti na příjemcem předložený plánovaný přehled nákladů,</t>
  </si>
  <si>
    <t>3) výpis z odděleného účetnictví v členění na příjmy a výdaje přidělené dotace, vnitropodnikový číselník (případně účetnictví vedeného pod účelovým znakem),</t>
  </si>
  <si>
    <t>smlouvy o dílo vč. specifikace pořízeného zdravotnického vybavení, předávací protokoly),</t>
  </si>
  <si>
    <t>2) přehled o vrácení nepoužitých prostředků do rozpočtu poskytovatele,</t>
  </si>
  <si>
    <t>Následná lůžková péče paliativní</t>
  </si>
  <si>
    <t>Druh poskytované lůžkové péče</t>
  </si>
</sst>
</file>

<file path=xl/styles.xml><?xml version="1.0" encoding="utf-8"?>
<styleSheet xmlns="http://schemas.openxmlformats.org/spreadsheetml/2006/main">
  <numFmts count="2">
    <numFmt numFmtId="164" formatCode="#,##0.00\ &quot;Kč&quot;"/>
    <numFmt numFmtId="165" formatCode="#,##0\ &quot;Kč&quot;"/>
  </numFmts>
  <fonts count="29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sz val="11"/>
      <color rgb="FFFF00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9"/>
      <color rgb="FFFF0000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9"/>
      <color theme="6" tint="0.59999389629810485"/>
      <name val="Calibri"/>
      <family val="2"/>
      <charset val="238"/>
      <scheme val="minor"/>
    </font>
    <font>
      <sz val="6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b/>
      <sz val="7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sz val="7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theme="6" tint="0.39997558519241921"/>
      <name val="Calibri"/>
      <family val="2"/>
      <charset val="238"/>
      <scheme val="minor"/>
    </font>
    <font>
      <sz val="9"/>
      <color theme="6" tint="0.3999755851924192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i/>
      <sz val="9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6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6">
    <xf numFmtId="0" fontId="0" fillId="0" borderId="0" xfId="0"/>
    <xf numFmtId="0" fontId="6" fillId="0" borderId="0" xfId="0" applyFont="1"/>
    <xf numFmtId="0" fontId="12" fillId="0" borderId="0" xfId="0" applyFont="1"/>
    <xf numFmtId="4" fontId="2" fillId="0" borderId="14" xfId="0" applyNumberFormat="1" applyFont="1" applyBorder="1" applyAlignment="1" applyProtection="1">
      <protection hidden="1"/>
    </xf>
    <xf numFmtId="0" fontId="2" fillId="0" borderId="24" xfId="0" applyFont="1" applyBorder="1" applyAlignment="1" applyProtection="1">
      <alignment horizontal="center"/>
      <protection locked="0"/>
    </xf>
    <xf numFmtId="4" fontId="2" fillId="0" borderId="16" xfId="0" applyNumberFormat="1" applyFont="1" applyBorder="1" applyAlignment="1" applyProtection="1">
      <protection locked="0"/>
    </xf>
    <xf numFmtId="4" fontId="2" fillId="0" borderId="18" xfId="0" applyNumberFormat="1" applyFont="1" applyBorder="1" applyProtection="1">
      <protection locked="0"/>
    </xf>
    <xf numFmtId="4" fontId="2" fillId="0" borderId="20" xfId="0" applyNumberFormat="1" applyFont="1" applyBorder="1" applyAlignment="1" applyProtection="1">
      <protection locked="0"/>
    </xf>
    <xf numFmtId="4" fontId="2" fillId="0" borderId="22" xfId="0" applyNumberFormat="1" applyFont="1" applyBorder="1" applyProtection="1">
      <protection locked="0"/>
    </xf>
    <xf numFmtId="4" fontId="2" fillId="0" borderId="1" xfId="0" applyNumberFormat="1" applyFont="1" applyBorder="1" applyAlignment="1" applyProtection="1">
      <protection locked="0"/>
    </xf>
    <xf numFmtId="4" fontId="2" fillId="0" borderId="8" xfId="0" applyNumberFormat="1" applyFont="1" applyBorder="1" applyProtection="1">
      <protection locked="0"/>
    </xf>
    <xf numFmtId="0" fontId="0" fillId="0" borderId="0" xfId="0" applyProtection="1">
      <protection locked="0"/>
    </xf>
    <xf numFmtId="0" fontId="2" fillId="0" borderId="0" xfId="0" applyFont="1" applyProtection="1">
      <protection locked="0"/>
    </xf>
    <xf numFmtId="0" fontId="14" fillId="0" borderId="0" xfId="0" applyFont="1"/>
    <xf numFmtId="0" fontId="0" fillId="0" borderId="23" xfId="0" applyBorder="1" applyProtection="1">
      <protection locked="0"/>
    </xf>
    <xf numFmtId="49" fontId="0" fillId="0" borderId="23" xfId="0" applyNumberFormat="1" applyBorder="1" applyAlignment="1" applyProtection="1">
      <alignment horizontal="right"/>
      <protection locked="0"/>
    </xf>
    <xf numFmtId="0" fontId="1" fillId="0" borderId="0" xfId="0" applyFont="1" applyProtection="1">
      <protection locked="0"/>
    </xf>
    <xf numFmtId="49" fontId="0" fillId="0" borderId="0" xfId="0" applyNumberFormat="1" applyProtection="1">
      <protection locked="0"/>
    </xf>
    <xf numFmtId="0" fontId="0" fillId="0" borderId="13" xfId="0" applyBorder="1" applyProtection="1">
      <protection locked="0"/>
    </xf>
    <xf numFmtId="0" fontId="2" fillId="0" borderId="15" xfId="0" applyFont="1" applyBorder="1" applyAlignment="1" applyProtection="1">
      <alignment horizontal="center"/>
      <protection locked="0"/>
    </xf>
    <xf numFmtId="0" fontId="2" fillId="0" borderId="19" xfId="0" applyFont="1" applyBorder="1" applyAlignment="1" applyProtection="1">
      <alignment horizontal="center"/>
      <protection locked="0"/>
    </xf>
    <xf numFmtId="0" fontId="2" fillId="0" borderId="7" xfId="0" applyFont="1" applyBorder="1" applyAlignment="1" applyProtection="1">
      <alignment horizontal="center"/>
      <protection locked="0"/>
    </xf>
    <xf numFmtId="0" fontId="2" fillId="0" borderId="33" xfId="0" applyFont="1" applyBorder="1" applyAlignment="1" applyProtection="1">
      <alignment horizontal="center"/>
      <protection locked="0"/>
    </xf>
    <xf numFmtId="4" fontId="2" fillId="0" borderId="17" xfId="0" applyNumberFormat="1" applyFont="1" applyBorder="1" applyProtection="1">
      <protection locked="0"/>
    </xf>
    <xf numFmtId="4" fontId="2" fillId="0" borderId="21" xfId="0" applyNumberFormat="1" applyFont="1" applyBorder="1" applyProtection="1">
      <protection locked="0"/>
    </xf>
    <xf numFmtId="4" fontId="2" fillId="0" borderId="12" xfId="0" applyNumberFormat="1" applyFont="1" applyBorder="1" applyProtection="1">
      <protection locked="0"/>
    </xf>
    <xf numFmtId="4" fontId="2" fillId="0" borderId="34" xfId="0" applyNumberFormat="1" applyFont="1" applyBorder="1" applyProtection="1">
      <protection locked="0"/>
    </xf>
    <xf numFmtId="4" fontId="2" fillId="0" borderId="17" xfId="0" applyNumberFormat="1" applyFont="1" applyBorder="1" applyAlignment="1" applyProtection="1">
      <protection locked="0"/>
    </xf>
    <xf numFmtId="4" fontId="2" fillId="0" borderId="21" xfId="0" applyNumberFormat="1" applyFont="1" applyBorder="1" applyAlignment="1" applyProtection="1">
      <protection locked="0"/>
    </xf>
    <xf numFmtId="4" fontId="2" fillId="0" borderId="12" xfId="0" applyNumberFormat="1" applyFont="1" applyBorder="1" applyAlignment="1" applyProtection="1">
      <protection locked="0"/>
    </xf>
    <xf numFmtId="0" fontId="2" fillId="0" borderId="27" xfId="0" applyFont="1" applyBorder="1" applyAlignment="1" applyProtection="1">
      <alignment horizontal="center"/>
      <protection locked="0"/>
    </xf>
    <xf numFmtId="0" fontId="2" fillId="0" borderId="41" xfId="0" applyFont="1" applyBorder="1" applyAlignment="1" applyProtection="1">
      <alignment horizontal="center"/>
      <protection locked="0"/>
    </xf>
    <xf numFmtId="0" fontId="0" fillId="0" borderId="0" xfId="0" applyBorder="1" applyProtection="1">
      <protection locked="0"/>
    </xf>
    <xf numFmtId="0" fontId="2" fillId="0" borderId="0" xfId="0" applyFont="1" applyBorder="1" applyAlignment="1" applyProtection="1">
      <alignment horizontal="center"/>
      <protection locked="0"/>
    </xf>
    <xf numFmtId="4" fontId="17" fillId="0" borderId="14" xfId="0" applyNumberFormat="1" applyFont="1" applyBorder="1" applyAlignment="1" applyProtection="1">
      <protection locked="0"/>
    </xf>
    <xf numFmtId="0" fontId="11" fillId="0" borderId="0" xfId="0" applyFont="1" applyAlignment="1" applyProtection="1">
      <protection locked="0"/>
    </xf>
    <xf numFmtId="0" fontId="8" fillId="0" borderId="0" xfId="0" applyFont="1" applyAlignment="1" applyProtection="1">
      <protection locked="0"/>
    </xf>
    <xf numFmtId="0" fontId="9" fillId="0" borderId="0" xfId="0" applyFont="1" applyAlignment="1" applyProtection="1">
      <alignment horizontal="left"/>
      <protection locked="0"/>
    </xf>
    <xf numFmtId="164" fontId="1" fillId="0" borderId="0" xfId="0" applyNumberFormat="1" applyFont="1" applyProtection="1">
      <protection locked="0"/>
    </xf>
    <xf numFmtId="0" fontId="1" fillId="0" borderId="10" xfId="0" applyFont="1" applyBorder="1" applyAlignment="1" applyProtection="1">
      <alignment horizontal="center"/>
      <protection locked="0"/>
    </xf>
    <xf numFmtId="0" fontId="5" fillId="0" borderId="0" xfId="0" applyFont="1" applyBorder="1" applyAlignment="1" applyProtection="1">
      <alignment horizontal="center"/>
      <protection locked="0"/>
    </xf>
    <xf numFmtId="0" fontId="4" fillId="0" borderId="0" xfId="0" applyFont="1" applyBorder="1" applyAlignment="1" applyProtection="1">
      <alignment horizontal="center"/>
      <protection locked="0"/>
    </xf>
    <xf numFmtId="0" fontId="1" fillId="0" borderId="25" xfId="0" applyFont="1" applyBorder="1" applyProtection="1">
      <protection locked="0"/>
    </xf>
    <xf numFmtId="0" fontId="1" fillId="0" borderId="26" xfId="0" applyFont="1" applyBorder="1" applyProtection="1">
      <protection locked="0"/>
    </xf>
    <xf numFmtId="0" fontId="4" fillId="0" borderId="26" xfId="0" applyFont="1" applyBorder="1" applyProtection="1">
      <protection locked="0"/>
    </xf>
    <xf numFmtId="4" fontId="4" fillId="0" borderId="26" xfId="0" applyNumberFormat="1" applyFont="1" applyBorder="1" applyAlignment="1" applyProtection="1">
      <protection locked="0"/>
    </xf>
    <xf numFmtId="4" fontId="4" fillId="0" borderId="31" xfId="0" applyNumberFormat="1" applyFont="1" applyBorder="1" applyAlignment="1" applyProtection="1">
      <protection locked="0"/>
    </xf>
    <xf numFmtId="4" fontId="4" fillId="0" borderId="31" xfId="0" applyNumberFormat="1" applyFont="1" applyBorder="1" applyProtection="1">
      <protection locked="0"/>
    </xf>
    <xf numFmtId="4" fontId="1" fillId="0" borderId="0" xfId="0" applyNumberFormat="1" applyFont="1" applyProtection="1">
      <protection locked="0"/>
    </xf>
    <xf numFmtId="0" fontId="0" fillId="0" borderId="30" xfId="0" applyBorder="1" applyProtection="1">
      <protection locked="0"/>
    </xf>
    <xf numFmtId="0" fontId="0" fillId="0" borderId="24" xfId="0" applyBorder="1" applyProtection="1">
      <protection locked="0"/>
    </xf>
    <xf numFmtId="0" fontId="0" fillId="0" borderId="0" xfId="0" applyFont="1" applyAlignment="1" applyProtection="1">
      <alignment horizontal="center"/>
      <protection locked="0"/>
    </xf>
    <xf numFmtId="164" fontId="0" fillId="0" borderId="0" xfId="0" applyNumberFormat="1" applyFont="1" applyAlignment="1" applyProtection="1">
      <alignment horizontal="center"/>
      <protection locked="0"/>
    </xf>
    <xf numFmtId="1" fontId="2" fillId="0" borderId="33" xfId="0" applyNumberFormat="1" applyFont="1" applyBorder="1" applyAlignment="1" applyProtection="1">
      <alignment horizontal="center" wrapText="1"/>
      <protection hidden="1"/>
    </xf>
    <xf numFmtId="4" fontId="2" fillId="0" borderId="34" xfId="0" applyNumberFormat="1" applyFont="1" applyBorder="1" applyAlignment="1" applyProtection="1">
      <alignment wrapText="1"/>
      <protection hidden="1"/>
    </xf>
    <xf numFmtId="0" fontId="1" fillId="2" borderId="0" xfId="0" applyFont="1" applyFill="1" applyBorder="1" applyAlignment="1" applyProtection="1">
      <alignment horizontal="center"/>
      <protection locked="0"/>
    </xf>
    <xf numFmtId="0" fontId="2" fillId="0" borderId="32" xfId="0" applyFont="1" applyBorder="1" applyAlignment="1" applyProtection="1">
      <alignment horizontal="center"/>
      <protection locked="0"/>
    </xf>
    <xf numFmtId="4" fontId="2" fillId="0" borderId="1" xfId="0" applyNumberFormat="1" applyFont="1" applyBorder="1" applyAlignment="1" applyProtection="1">
      <protection hidden="1"/>
    </xf>
    <xf numFmtId="0" fontId="2" fillId="0" borderId="48" xfId="0" applyFont="1" applyBorder="1" applyAlignment="1" applyProtection="1">
      <alignment horizontal="center"/>
      <protection locked="0"/>
    </xf>
    <xf numFmtId="4" fontId="2" fillId="0" borderId="16" xfId="0" applyNumberFormat="1" applyFont="1" applyBorder="1" applyAlignment="1" applyProtection="1">
      <protection hidden="1"/>
    </xf>
    <xf numFmtId="4" fontId="2" fillId="0" borderId="20" xfId="0" applyNumberFormat="1" applyFont="1" applyBorder="1" applyAlignment="1" applyProtection="1">
      <protection hidden="1"/>
    </xf>
    <xf numFmtId="4" fontId="15" fillId="0" borderId="38" xfId="0" applyNumberFormat="1" applyFont="1" applyBorder="1" applyProtection="1">
      <protection hidden="1"/>
    </xf>
    <xf numFmtId="4" fontId="15" fillId="0" borderId="40" xfId="0" applyNumberFormat="1" applyFont="1" applyBorder="1" applyProtection="1">
      <protection hidden="1"/>
    </xf>
    <xf numFmtId="4" fontId="15" fillId="0" borderId="39" xfId="0" applyNumberFormat="1" applyFont="1" applyBorder="1" applyProtection="1">
      <protection hidden="1"/>
    </xf>
    <xf numFmtId="4" fontId="15" fillId="0" borderId="45" xfId="0" applyNumberFormat="1" applyFont="1" applyBorder="1" applyProtection="1">
      <protection hidden="1"/>
    </xf>
    <xf numFmtId="4" fontId="15" fillId="0" borderId="42" xfId="0" applyNumberFormat="1" applyFont="1" applyBorder="1" applyProtection="1">
      <protection hidden="1"/>
    </xf>
    <xf numFmtId="4" fontId="15" fillId="0" borderId="38" xfId="0" applyNumberFormat="1" applyFont="1" applyBorder="1" applyAlignment="1" applyProtection="1">
      <protection hidden="1"/>
    </xf>
    <xf numFmtId="4" fontId="15" fillId="0" borderId="40" xfId="0" applyNumberFormat="1" applyFont="1" applyBorder="1" applyAlignment="1" applyProtection="1">
      <protection hidden="1"/>
    </xf>
    <xf numFmtId="4" fontId="15" fillId="0" borderId="39" xfId="0" applyNumberFormat="1" applyFont="1" applyBorder="1" applyAlignment="1" applyProtection="1">
      <protection hidden="1"/>
    </xf>
    <xf numFmtId="4" fontId="15" fillId="0" borderId="42" xfId="0" applyNumberFormat="1" applyFont="1" applyBorder="1" applyAlignment="1" applyProtection="1">
      <protection hidden="1"/>
    </xf>
    <xf numFmtId="4" fontId="2" fillId="2" borderId="38" xfId="0" applyNumberFormat="1" applyFont="1" applyFill="1" applyBorder="1" applyProtection="1">
      <protection hidden="1"/>
    </xf>
    <xf numFmtId="4" fontId="2" fillId="2" borderId="40" xfId="0" applyNumberFormat="1" applyFont="1" applyFill="1" applyBorder="1" applyProtection="1">
      <protection hidden="1"/>
    </xf>
    <xf numFmtId="4" fontId="2" fillId="2" borderId="39" xfId="0" applyNumberFormat="1" applyFont="1" applyFill="1" applyBorder="1" applyProtection="1">
      <protection hidden="1"/>
    </xf>
    <xf numFmtId="4" fontId="2" fillId="2" borderId="45" xfId="0" applyNumberFormat="1" applyFont="1" applyFill="1" applyBorder="1" applyProtection="1">
      <protection hidden="1"/>
    </xf>
    <xf numFmtId="4" fontId="2" fillId="2" borderId="49" xfId="0" applyNumberFormat="1" applyFont="1" applyFill="1" applyBorder="1" applyProtection="1">
      <protection hidden="1"/>
    </xf>
    <xf numFmtId="4" fontId="2" fillId="2" borderId="42" xfId="0" applyNumberFormat="1" applyFont="1" applyFill="1" applyBorder="1" applyProtection="1">
      <protection hidden="1"/>
    </xf>
    <xf numFmtId="4" fontId="4" fillId="2" borderId="4" xfId="0" applyNumberFormat="1" applyFont="1" applyFill="1" applyBorder="1" applyProtection="1">
      <protection hidden="1"/>
    </xf>
    <xf numFmtId="4" fontId="4" fillId="2" borderId="31" xfId="0" applyNumberFormat="1" applyFont="1" applyFill="1" applyBorder="1" applyProtection="1">
      <protection hidden="1"/>
    </xf>
    <xf numFmtId="0" fontId="18" fillId="2" borderId="0" xfId="0" applyFont="1" applyFill="1" applyProtection="1">
      <protection locked="0"/>
    </xf>
    <xf numFmtId="0" fontId="0" fillId="2" borderId="0" xfId="0" applyFill="1" applyProtection="1">
      <protection locked="0"/>
    </xf>
    <xf numFmtId="0" fontId="0" fillId="0" borderId="0" xfId="0" applyFill="1" applyAlignment="1" applyProtection="1">
      <protection locked="0"/>
    </xf>
    <xf numFmtId="0" fontId="2" fillId="0" borderId="32" xfId="0" applyFont="1" applyBorder="1" applyAlignment="1" applyProtection="1">
      <alignment horizontal="center"/>
      <protection locked="0"/>
    </xf>
    <xf numFmtId="0" fontId="1" fillId="0" borderId="10" xfId="0" applyFont="1" applyBorder="1" applyAlignment="1" applyProtection="1">
      <alignment horizontal="center"/>
      <protection locked="0"/>
    </xf>
    <xf numFmtId="0" fontId="0" fillId="0" borderId="0" xfId="0" applyFont="1" applyFill="1" applyBorder="1" applyAlignment="1" applyProtection="1">
      <alignment horizontal="center"/>
      <protection locked="0"/>
    </xf>
    <xf numFmtId="0" fontId="4" fillId="2" borderId="2" xfId="0" applyFont="1" applyFill="1" applyBorder="1"/>
    <xf numFmtId="0" fontId="4" fillId="2" borderId="25" xfId="0" applyFont="1" applyFill="1" applyBorder="1" applyProtection="1">
      <protection locked="0"/>
    </xf>
    <xf numFmtId="4" fontId="2" fillId="0" borderId="0" xfId="0" applyNumberFormat="1" applyFont="1" applyFill="1" applyBorder="1" applyProtection="1">
      <protection hidden="1"/>
    </xf>
    <xf numFmtId="0" fontId="1" fillId="2" borderId="0" xfId="0" applyFont="1" applyFill="1"/>
    <xf numFmtId="0" fontId="0" fillId="2" borderId="0" xfId="0" applyFill="1" applyAlignment="1" applyProtection="1">
      <protection locked="0"/>
    </xf>
    <xf numFmtId="0" fontId="4" fillId="0" borderId="0" xfId="0" applyFont="1" applyFill="1" applyBorder="1" applyProtection="1">
      <protection locked="0"/>
    </xf>
    <xf numFmtId="4" fontId="4" fillId="0" borderId="0" xfId="0" applyNumberFormat="1" applyFont="1" applyFill="1" applyBorder="1" applyProtection="1">
      <protection hidden="1"/>
    </xf>
    <xf numFmtId="0" fontId="21" fillId="0" borderId="0" xfId="0" applyFont="1"/>
    <xf numFmtId="0" fontId="1" fillId="2" borderId="0" xfId="0" applyFont="1" applyFill="1" applyProtection="1">
      <protection locked="0"/>
    </xf>
    <xf numFmtId="0" fontId="3" fillId="0" borderId="12" xfId="0" applyFont="1" applyBorder="1" applyProtection="1">
      <protection locked="0"/>
    </xf>
    <xf numFmtId="4" fontId="20" fillId="2" borderId="42" xfId="0" applyNumberFormat="1" applyFont="1" applyFill="1" applyBorder="1" applyProtection="1">
      <protection hidden="1"/>
    </xf>
    <xf numFmtId="0" fontId="24" fillId="0" borderId="0" xfId="0" applyFont="1"/>
    <xf numFmtId="0" fontId="25" fillId="0" borderId="1" xfId="0" applyFont="1" applyBorder="1"/>
    <xf numFmtId="0" fontId="24" fillId="0" borderId="0" xfId="0" applyFont="1" applyAlignment="1">
      <alignment horizontal="center"/>
    </xf>
    <xf numFmtId="0" fontId="25" fillId="0" borderId="0" xfId="0" applyFont="1"/>
    <xf numFmtId="0" fontId="0" fillId="0" borderId="23" xfId="0" applyBorder="1" applyAlignment="1" applyProtection="1">
      <alignment horizontal="center"/>
      <protection locked="0"/>
    </xf>
    <xf numFmtId="4" fontId="2" fillId="0" borderId="60" xfId="0" applyNumberFormat="1" applyFont="1" applyBorder="1" applyAlignment="1" applyProtection="1">
      <protection hidden="1"/>
    </xf>
    <xf numFmtId="4" fontId="2" fillId="0" borderId="23" xfId="0" applyNumberFormat="1" applyFont="1" applyBorder="1" applyAlignment="1" applyProtection="1">
      <protection locked="0"/>
    </xf>
    <xf numFmtId="4" fontId="15" fillId="0" borderId="61" xfId="0" applyNumberFormat="1" applyFont="1" applyBorder="1" applyAlignment="1" applyProtection="1">
      <protection hidden="1"/>
    </xf>
    <xf numFmtId="0" fontId="2" fillId="0" borderId="47" xfId="0" applyFont="1" applyBorder="1" applyAlignment="1" applyProtection="1">
      <alignment horizontal="center"/>
      <protection locked="0"/>
    </xf>
    <xf numFmtId="4" fontId="2" fillId="0" borderId="60" xfId="0" applyNumberFormat="1" applyFont="1" applyBorder="1" applyAlignment="1" applyProtection="1">
      <protection locked="0"/>
    </xf>
    <xf numFmtId="4" fontId="2" fillId="0" borderId="23" xfId="0" applyNumberFormat="1" applyFont="1" applyBorder="1" applyProtection="1">
      <protection locked="0"/>
    </xf>
    <xf numFmtId="4" fontId="2" fillId="2" borderId="61" xfId="0" applyNumberFormat="1" applyFont="1" applyFill="1" applyBorder="1" applyProtection="1">
      <protection hidden="1"/>
    </xf>
    <xf numFmtId="0" fontId="2" fillId="0" borderId="53" xfId="0" applyFont="1" applyBorder="1" applyAlignment="1" applyProtection="1">
      <alignment horizontal="center"/>
      <protection locked="0"/>
    </xf>
    <xf numFmtId="4" fontId="2" fillId="0" borderId="50" xfId="0" applyNumberFormat="1" applyFont="1" applyBorder="1" applyAlignment="1" applyProtection="1">
      <protection hidden="1"/>
    </xf>
    <xf numFmtId="4" fontId="2" fillId="0" borderId="55" xfId="0" applyNumberFormat="1" applyFont="1" applyBorder="1" applyAlignment="1" applyProtection="1">
      <protection locked="0"/>
    </xf>
    <xf numFmtId="4" fontId="15" fillId="0" borderId="45" xfId="0" applyNumberFormat="1" applyFont="1" applyBorder="1" applyAlignment="1" applyProtection="1">
      <protection hidden="1"/>
    </xf>
    <xf numFmtId="0" fontId="2" fillId="0" borderId="62" xfId="0" applyFont="1" applyBorder="1" applyAlignment="1" applyProtection="1">
      <alignment horizontal="center"/>
      <protection locked="0"/>
    </xf>
    <xf numFmtId="4" fontId="2" fillId="0" borderId="50" xfId="0" applyNumberFormat="1" applyFont="1" applyBorder="1" applyAlignment="1" applyProtection="1">
      <protection locked="0"/>
    </xf>
    <xf numFmtId="4" fontId="2" fillId="0" borderId="55" xfId="0" applyNumberFormat="1" applyFont="1" applyBorder="1" applyProtection="1">
      <protection locked="0"/>
    </xf>
    <xf numFmtId="4" fontId="2" fillId="0" borderId="54" xfId="0" applyNumberFormat="1" applyFont="1" applyBorder="1" applyAlignment="1" applyProtection="1">
      <protection locked="0"/>
    </xf>
    <xf numFmtId="4" fontId="2" fillId="0" borderId="18" xfId="0" applyNumberFormat="1" applyFont="1" applyBorder="1" applyAlignment="1" applyProtection="1">
      <protection locked="0"/>
    </xf>
    <xf numFmtId="4" fontId="2" fillId="0" borderId="8" xfId="0" applyNumberFormat="1" applyFont="1" applyBorder="1" applyAlignment="1" applyProtection="1">
      <protection locked="0"/>
    </xf>
    <xf numFmtId="4" fontId="4" fillId="0" borderId="9" xfId="0" applyNumberFormat="1" applyFont="1" applyBorder="1" applyProtection="1">
      <protection locked="0"/>
    </xf>
    <xf numFmtId="4" fontId="4" fillId="0" borderId="10" xfId="0" applyNumberFormat="1" applyFont="1" applyBorder="1" applyProtection="1">
      <protection locked="0"/>
    </xf>
    <xf numFmtId="0" fontId="2" fillId="0" borderId="30" xfId="0" applyFont="1" applyBorder="1" applyAlignment="1" applyProtection="1">
      <alignment horizontal="center"/>
      <protection locked="0"/>
    </xf>
    <xf numFmtId="4" fontId="15" fillId="0" borderId="49" xfId="0" applyNumberFormat="1" applyFont="1" applyBorder="1" applyProtection="1">
      <protection hidden="1"/>
    </xf>
    <xf numFmtId="4" fontId="2" fillId="0" borderId="54" xfId="0" applyNumberFormat="1" applyFont="1" applyBorder="1" applyProtection="1">
      <protection locked="0"/>
    </xf>
    <xf numFmtId="4" fontId="2" fillId="0" borderId="22" xfId="0" applyNumberFormat="1" applyFont="1" applyBorder="1" applyAlignment="1" applyProtection="1">
      <protection locked="0"/>
    </xf>
    <xf numFmtId="0" fontId="2" fillId="0" borderId="59" xfId="0" applyFont="1" applyBorder="1" applyAlignment="1" applyProtection="1">
      <alignment horizontal="center"/>
      <protection locked="0"/>
    </xf>
    <xf numFmtId="4" fontId="2" fillId="0" borderId="63" xfId="0" applyNumberFormat="1" applyFont="1" applyBorder="1" applyAlignment="1" applyProtection="1">
      <protection locked="0"/>
    </xf>
    <xf numFmtId="4" fontId="2" fillId="2" borderId="36" xfId="0" applyNumberFormat="1" applyFont="1" applyFill="1" applyBorder="1" applyProtection="1">
      <protection hidden="1"/>
    </xf>
    <xf numFmtId="4" fontId="2" fillId="2" borderId="44" xfId="0" applyNumberFormat="1" applyFont="1" applyFill="1" applyBorder="1" applyProtection="1">
      <protection hidden="1"/>
    </xf>
    <xf numFmtId="4" fontId="2" fillId="2" borderId="37" xfId="0" applyNumberFormat="1" applyFont="1" applyFill="1" applyBorder="1" applyProtection="1">
      <protection hidden="1"/>
    </xf>
    <xf numFmtId="4" fontId="2" fillId="2" borderId="35" xfId="0" applyNumberFormat="1" applyFont="1" applyFill="1" applyBorder="1" applyProtection="1">
      <protection hidden="1"/>
    </xf>
    <xf numFmtId="4" fontId="2" fillId="2" borderId="6" xfId="0" applyNumberFormat="1" applyFont="1" applyFill="1" applyBorder="1" applyProtection="1">
      <protection hidden="1"/>
    </xf>
    <xf numFmtId="4" fontId="2" fillId="2" borderId="11" xfId="0" applyNumberFormat="1" applyFont="1" applyFill="1" applyBorder="1" applyProtection="1">
      <protection hidden="1"/>
    </xf>
    <xf numFmtId="4" fontId="2" fillId="0" borderId="57" xfId="0" applyNumberFormat="1" applyFont="1" applyBorder="1" applyAlignment="1" applyProtection="1">
      <protection locked="0"/>
    </xf>
    <xf numFmtId="4" fontId="2" fillId="0" borderId="63" xfId="0" applyNumberFormat="1" applyFont="1" applyBorder="1" applyProtection="1">
      <protection locked="0"/>
    </xf>
    <xf numFmtId="164" fontId="1" fillId="2" borderId="42" xfId="0" applyNumberFormat="1" applyFont="1" applyFill="1" applyBorder="1" applyAlignment="1" applyProtection="1">
      <alignment horizontal="center"/>
      <protection hidden="1"/>
    </xf>
    <xf numFmtId="0" fontId="21" fillId="0" borderId="2" xfId="0" applyFont="1" applyBorder="1"/>
    <xf numFmtId="164" fontId="21" fillId="0" borderId="4" xfId="0" applyNumberFormat="1" applyFont="1" applyBorder="1"/>
    <xf numFmtId="0" fontId="21" fillId="0" borderId="25" xfId="0" applyFont="1" applyBorder="1"/>
    <xf numFmtId="164" fontId="21" fillId="0" borderId="31" xfId="0" applyNumberFormat="1" applyFont="1" applyBorder="1"/>
    <xf numFmtId="4" fontId="21" fillId="0" borderId="0" xfId="0" applyNumberFormat="1" applyFont="1" applyFill="1" applyBorder="1" applyProtection="1">
      <protection hidden="1"/>
    </xf>
    <xf numFmtId="164" fontId="6" fillId="0" borderId="0" xfId="0" applyNumberFormat="1" applyFont="1" applyProtection="1">
      <protection locked="0"/>
    </xf>
    <xf numFmtId="0" fontId="0" fillId="0" borderId="3" xfId="0" applyBorder="1"/>
    <xf numFmtId="0" fontId="0" fillId="0" borderId="4" xfId="0" applyBorder="1"/>
    <xf numFmtId="0" fontId="6" fillId="0" borderId="25" xfId="0" applyFont="1" applyBorder="1"/>
    <xf numFmtId="0" fontId="27" fillId="2" borderId="10" xfId="0" applyFont="1" applyFill="1" applyBorder="1" applyAlignment="1" applyProtection="1">
      <alignment horizontal="center"/>
      <protection hidden="1"/>
    </xf>
    <xf numFmtId="0" fontId="2" fillId="2" borderId="13" xfId="0" applyFont="1" applyFill="1" applyBorder="1" applyAlignment="1" applyProtection="1">
      <alignment horizontal="center"/>
      <protection hidden="1"/>
    </xf>
    <xf numFmtId="164" fontId="2" fillId="2" borderId="32" xfId="0" applyNumberFormat="1" applyFont="1" applyFill="1" applyBorder="1" applyAlignment="1" applyProtection="1">
      <alignment horizontal="center"/>
      <protection hidden="1"/>
    </xf>
    <xf numFmtId="164" fontId="4" fillId="2" borderId="11" xfId="0" applyNumberFormat="1" applyFont="1" applyFill="1" applyBorder="1" applyAlignment="1" applyProtection="1">
      <alignment horizontal="center"/>
      <protection hidden="1"/>
    </xf>
    <xf numFmtId="164" fontId="4" fillId="2" borderId="13" xfId="0" applyNumberFormat="1" applyFont="1" applyFill="1" applyBorder="1" applyAlignment="1" applyProtection="1">
      <alignment horizontal="center"/>
      <protection hidden="1"/>
    </xf>
    <xf numFmtId="164" fontId="4" fillId="2" borderId="30" xfId="0" applyNumberFormat="1" applyFont="1" applyFill="1" applyBorder="1" applyAlignment="1" applyProtection="1">
      <alignment horizontal="center"/>
      <protection hidden="1"/>
    </xf>
    <xf numFmtId="164" fontId="4" fillId="2" borderId="67" xfId="0" applyNumberFormat="1" applyFont="1" applyFill="1" applyBorder="1" applyAlignment="1" applyProtection="1">
      <alignment horizontal="center"/>
      <protection hidden="1"/>
    </xf>
    <xf numFmtId="0" fontId="20" fillId="2" borderId="42" xfId="0" applyFont="1" applyFill="1" applyBorder="1" applyAlignment="1" applyProtection="1">
      <alignment horizontal="center"/>
      <protection hidden="1"/>
    </xf>
    <xf numFmtId="164" fontId="0" fillId="2" borderId="45" xfId="0" applyNumberFormat="1" applyFont="1" applyFill="1" applyBorder="1" applyAlignment="1" applyProtection="1">
      <alignment horizontal="center"/>
      <protection hidden="1"/>
    </xf>
    <xf numFmtId="164" fontId="0" fillId="2" borderId="49" xfId="0" applyNumberFormat="1" applyFont="1" applyFill="1" applyBorder="1" applyAlignment="1" applyProtection="1">
      <alignment horizontal="center"/>
      <protection hidden="1"/>
    </xf>
    <xf numFmtId="164" fontId="1" fillId="2" borderId="45" xfId="0" applyNumberFormat="1" applyFont="1" applyFill="1" applyBorder="1" applyAlignment="1" applyProtection="1">
      <alignment horizontal="center"/>
      <protection hidden="1"/>
    </xf>
    <xf numFmtId="164" fontId="1" fillId="2" borderId="39" xfId="0" applyNumberFormat="1" applyFont="1" applyFill="1" applyBorder="1" applyAlignment="1" applyProtection="1">
      <alignment horizontal="center"/>
      <protection hidden="1"/>
    </xf>
    <xf numFmtId="164" fontId="1" fillId="2" borderId="40" xfId="0" applyNumberFormat="1" applyFont="1" applyFill="1" applyBorder="1" applyAlignment="1" applyProtection="1">
      <alignment horizontal="center"/>
      <protection hidden="1"/>
    </xf>
    <xf numFmtId="0" fontId="9" fillId="0" borderId="12" xfId="0" applyFont="1" applyBorder="1" applyProtection="1">
      <protection locked="0"/>
    </xf>
    <xf numFmtId="0" fontId="7" fillId="0" borderId="30" xfId="0" applyFont="1" applyBorder="1" applyProtection="1">
      <protection locked="0"/>
    </xf>
    <xf numFmtId="0" fontId="0" fillId="0" borderId="30" xfId="0" applyFont="1" applyBorder="1" applyProtection="1">
      <protection locked="0"/>
    </xf>
    <xf numFmtId="0" fontId="0" fillId="0" borderId="24" xfId="0" applyFont="1" applyBorder="1" applyProtection="1">
      <protection locked="0"/>
    </xf>
    <xf numFmtId="165" fontId="3" fillId="0" borderId="30" xfId="0" applyNumberFormat="1" applyFont="1" applyBorder="1" applyProtection="1">
      <protection locked="0"/>
    </xf>
    <xf numFmtId="0" fontId="4" fillId="0" borderId="30" xfId="0" applyFont="1" applyBorder="1" applyProtection="1">
      <protection locked="0"/>
    </xf>
    <xf numFmtId="164" fontId="2" fillId="0" borderId="30" xfId="0" applyNumberFormat="1" applyFont="1" applyBorder="1" applyProtection="1">
      <protection locked="0"/>
    </xf>
    <xf numFmtId="165" fontId="3" fillId="0" borderId="12" xfId="0" applyNumberFormat="1" applyFont="1" applyBorder="1" applyProtection="1">
      <protection locked="0"/>
    </xf>
    <xf numFmtId="165" fontId="3" fillId="2" borderId="30" xfId="0" applyNumberFormat="1" applyFont="1" applyFill="1" applyBorder="1" applyProtection="1">
      <protection hidden="1"/>
    </xf>
    <xf numFmtId="0" fontId="0" fillId="0" borderId="30" xfId="0" applyFont="1" applyBorder="1" applyProtection="1">
      <protection hidden="1"/>
    </xf>
    <xf numFmtId="0" fontId="4" fillId="0" borderId="30" xfId="0" applyFont="1" applyBorder="1" applyProtection="1">
      <protection hidden="1"/>
    </xf>
    <xf numFmtId="164" fontId="2" fillId="0" borderId="30" xfId="0" applyNumberFormat="1" applyFont="1" applyBorder="1" applyProtection="1">
      <protection hidden="1"/>
    </xf>
    <xf numFmtId="0" fontId="6" fillId="0" borderId="0" xfId="0" applyFont="1" applyProtection="1">
      <protection locked="0"/>
    </xf>
    <xf numFmtId="0" fontId="0" fillId="0" borderId="0" xfId="0" applyBorder="1" applyAlignment="1" applyProtection="1">
      <protection locked="0"/>
    </xf>
    <xf numFmtId="0" fontId="3" fillId="0" borderId="0" xfId="0" applyFont="1" applyAlignment="1">
      <alignment horizontal="left"/>
    </xf>
    <xf numFmtId="0" fontId="28" fillId="0" borderId="0" xfId="0" applyFont="1" applyAlignment="1">
      <alignment horizontal="left"/>
    </xf>
    <xf numFmtId="0" fontId="28" fillId="0" borderId="0" xfId="0" applyFont="1" applyAlignment="1">
      <alignment horizontal="center"/>
    </xf>
    <xf numFmtId="0" fontId="2" fillId="0" borderId="12" xfId="0" applyFont="1" applyBorder="1" applyProtection="1">
      <protection locked="0"/>
    </xf>
    <xf numFmtId="0" fontId="24" fillId="2" borderId="0" xfId="0" applyFont="1" applyFill="1"/>
    <xf numFmtId="0" fontId="0" fillId="0" borderId="0" xfId="0" applyAlignment="1" applyProtection="1">
      <protection locked="0"/>
    </xf>
    <xf numFmtId="0" fontId="8" fillId="0" borderId="0" xfId="0" applyFont="1" applyAlignment="1" applyProtection="1">
      <alignment horizontal="center"/>
      <protection locked="0"/>
    </xf>
    <xf numFmtId="0" fontId="11" fillId="0" borderId="0" xfId="0" applyFont="1" applyAlignment="1" applyProtection="1">
      <alignment horizontal="center"/>
      <protection locked="0"/>
    </xf>
    <xf numFmtId="2" fontId="1" fillId="0" borderId="15" xfId="0" applyNumberFormat="1" applyFont="1" applyBorder="1" applyAlignment="1" applyProtection="1">
      <alignment horizontal="left" wrapText="1"/>
      <protection locked="0"/>
    </xf>
    <xf numFmtId="2" fontId="1" fillId="0" borderId="16" xfId="0" applyNumberFormat="1" applyFont="1" applyBorder="1" applyAlignment="1" applyProtection="1">
      <alignment horizontal="left" wrapText="1"/>
      <protection locked="0"/>
    </xf>
    <xf numFmtId="2" fontId="1" fillId="0" borderId="17" xfId="0" applyNumberFormat="1" applyFont="1" applyBorder="1" applyAlignment="1" applyProtection="1">
      <alignment horizontal="left" wrapText="1"/>
      <protection locked="0"/>
    </xf>
    <xf numFmtId="2" fontId="1" fillId="0" borderId="19" xfId="0" applyNumberFormat="1" applyFont="1" applyBorder="1" applyAlignment="1" applyProtection="1">
      <alignment horizontal="left" wrapText="1"/>
      <protection locked="0"/>
    </xf>
    <xf numFmtId="2" fontId="1" fillId="0" borderId="20" xfId="0" applyNumberFormat="1" applyFont="1" applyBorder="1" applyAlignment="1" applyProtection="1">
      <alignment horizontal="left" wrapText="1"/>
      <protection locked="0"/>
    </xf>
    <xf numFmtId="2" fontId="1" fillId="0" borderId="21" xfId="0" applyNumberFormat="1" applyFont="1" applyBorder="1" applyAlignment="1" applyProtection="1">
      <alignment horizontal="left" wrapText="1"/>
      <protection locked="0"/>
    </xf>
    <xf numFmtId="0" fontId="9" fillId="0" borderId="0" xfId="0" applyFont="1" applyAlignment="1" applyProtection="1">
      <alignment horizontal="left"/>
      <protection locked="0"/>
    </xf>
    <xf numFmtId="0" fontId="1" fillId="0" borderId="10" xfId="0" applyFont="1" applyBorder="1" applyAlignment="1" applyProtection="1">
      <alignment horizontal="center"/>
      <protection locked="0"/>
    </xf>
    <xf numFmtId="0" fontId="1" fillId="0" borderId="5" xfId="0" applyFont="1" applyBorder="1" applyAlignment="1" applyProtection="1">
      <alignment horizontal="left" vertical="top"/>
      <protection locked="0"/>
    </xf>
    <xf numFmtId="0" fontId="1" fillId="0" borderId="0" xfId="0" applyFont="1" applyBorder="1" applyAlignment="1" applyProtection="1">
      <alignment horizontal="left" vertical="top"/>
      <protection locked="0"/>
    </xf>
    <xf numFmtId="0" fontId="1" fillId="0" borderId="0" xfId="0" applyFont="1" applyBorder="1" applyAlignment="1" applyProtection="1">
      <alignment horizontal="center" vertical="top" wrapText="1"/>
      <protection locked="0"/>
    </xf>
    <xf numFmtId="0" fontId="1" fillId="0" borderId="0" xfId="0" applyFont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alignment horizontal="center" vertical="top" wrapText="1"/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1" fillId="0" borderId="9" xfId="0" applyFont="1" applyBorder="1" applyAlignment="1" applyProtection="1">
      <alignment horizontal="center"/>
      <protection locked="0"/>
    </xf>
    <xf numFmtId="0" fontId="1" fillId="0" borderId="11" xfId="0" applyFont="1" applyBorder="1" applyAlignment="1" applyProtection="1">
      <alignment horizontal="center"/>
      <protection locked="0"/>
    </xf>
    <xf numFmtId="0" fontId="4" fillId="2" borderId="4" xfId="0" applyFont="1" applyFill="1" applyBorder="1" applyAlignment="1" applyProtection="1">
      <alignment horizontal="center" wrapText="1"/>
      <protection locked="0"/>
    </xf>
    <xf numFmtId="0" fontId="4" fillId="2" borderId="6" xfId="0" applyFont="1" applyFill="1" applyBorder="1" applyAlignment="1" applyProtection="1">
      <alignment horizontal="center" wrapText="1"/>
      <protection locked="0"/>
    </xf>
    <xf numFmtId="0" fontId="3" fillId="0" borderId="29" xfId="0" applyFont="1" applyBorder="1" applyAlignment="1" applyProtection="1">
      <alignment horizontal="left"/>
      <protection locked="0"/>
    </xf>
    <xf numFmtId="0" fontId="3" fillId="0" borderId="35" xfId="0" applyFont="1" applyBorder="1" applyAlignment="1" applyProtection="1">
      <alignment horizontal="left"/>
      <protection locked="0"/>
    </xf>
    <xf numFmtId="0" fontId="3" fillId="0" borderId="51" xfId="0" applyFont="1" applyBorder="1" applyAlignment="1" applyProtection="1">
      <alignment horizontal="left"/>
      <protection locked="0"/>
    </xf>
    <xf numFmtId="0" fontId="3" fillId="0" borderId="36" xfId="0" applyFont="1" applyBorder="1" applyAlignment="1" applyProtection="1">
      <alignment horizontal="left"/>
      <protection locked="0"/>
    </xf>
    <xf numFmtId="0" fontId="1" fillId="0" borderId="0" xfId="0" applyFont="1" applyFill="1" applyAlignment="1" applyProtection="1">
      <protection locked="0"/>
    </xf>
    <xf numFmtId="0" fontId="0" fillId="0" borderId="0" xfId="0" applyFill="1" applyAlignment="1"/>
    <xf numFmtId="0" fontId="0" fillId="0" borderId="0" xfId="0" applyAlignment="1"/>
    <xf numFmtId="0" fontId="0" fillId="0" borderId="47" xfId="0" applyBorder="1" applyAlignment="1"/>
    <xf numFmtId="0" fontId="2" fillId="0" borderId="12" xfId="0" applyFont="1" applyBorder="1" applyAlignment="1" applyProtection="1">
      <alignment horizontal="center"/>
      <protection locked="0"/>
    </xf>
    <xf numFmtId="0" fontId="2" fillId="0" borderId="24" xfId="0" applyFont="1" applyBorder="1" applyAlignment="1" applyProtection="1">
      <alignment horizontal="center"/>
      <protection locked="0"/>
    </xf>
    <xf numFmtId="0" fontId="2" fillId="0" borderId="32" xfId="0" applyFont="1" applyBorder="1" applyAlignment="1" applyProtection="1">
      <alignment horizontal="center"/>
      <protection locked="0"/>
    </xf>
    <xf numFmtId="164" fontId="1" fillId="0" borderId="3" xfId="0" applyNumberFormat="1" applyFont="1" applyBorder="1" applyAlignment="1" applyProtection="1">
      <alignment horizontal="center"/>
      <protection hidden="1"/>
    </xf>
    <xf numFmtId="0" fontId="1" fillId="0" borderId="0" xfId="0" applyFont="1" applyFill="1" applyBorder="1" applyAlignment="1" applyProtection="1">
      <alignment horizontal="center" wrapText="1"/>
      <protection locked="0"/>
    </xf>
    <xf numFmtId="4" fontId="4" fillId="0" borderId="26" xfId="0" applyNumberFormat="1" applyFont="1" applyBorder="1" applyAlignment="1" applyProtection="1">
      <alignment horizontal="right"/>
      <protection locked="0"/>
    </xf>
    <xf numFmtId="0" fontId="1" fillId="0" borderId="58" xfId="0" applyFont="1" applyBorder="1" applyAlignment="1" applyProtection="1">
      <alignment horizontal="center" vertical="top" wrapText="1"/>
      <protection locked="0"/>
    </xf>
    <xf numFmtId="0" fontId="1" fillId="0" borderId="59" xfId="0" applyFont="1" applyBorder="1" applyAlignment="1" applyProtection="1">
      <alignment horizontal="center" vertical="top" wrapText="1"/>
      <protection locked="0"/>
    </xf>
    <xf numFmtId="0" fontId="1" fillId="2" borderId="38" xfId="0" applyFont="1" applyFill="1" applyBorder="1" applyAlignment="1" applyProtection="1">
      <alignment horizontal="center" wrapText="1"/>
      <protection locked="0"/>
    </xf>
    <xf numFmtId="0" fontId="1" fillId="2" borderId="39" xfId="0" applyFont="1" applyFill="1" applyBorder="1" applyAlignment="1" applyProtection="1">
      <alignment horizontal="center" wrapText="1"/>
      <protection locked="0"/>
    </xf>
    <xf numFmtId="0" fontId="1" fillId="2" borderId="49" xfId="0" applyFont="1" applyFill="1" applyBorder="1" applyAlignment="1" applyProtection="1">
      <alignment horizontal="center" wrapText="1"/>
      <protection locked="0"/>
    </xf>
    <xf numFmtId="0" fontId="20" fillId="0" borderId="33" xfId="0" applyFont="1" applyBorder="1" applyAlignment="1" applyProtection="1">
      <alignment horizontal="center"/>
      <protection locked="0"/>
    </xf>
    <xf numFmtId="0" fontId="20" fillId="0" borderId="52" xfId="0" applyFont="1" applyBorder="1" applyAlignment="1" applyProtection="1">
      <alignment horizontal="center"/>
      <protection locked="0"/>
    </xf>
    <xf numFmtId="0" fontId="0" fillId="0" borderId="53" xfId="0" applyFont="1" applyBorder="1" applyAlignment="1" applyProtection="1">
      <alignment horizontal="center"/>
      <protection locked="0"/>
    </xf>
    <xf numFmtId="0" fontId="0" fillId="0" borderId="54" xfId="0" applyFont="1" applyBorder="1" applyAlignment="1" applyProtection="1">
      <alignment horizontal="center"/>
      <protection locked="0"/>
    </xf>
    <xf numFmtId="0" fontId="0" fillId="0" borderId="7" xfId="0" applyFont="1" applyBorder="1" applyAlignment="1" applyProtection="1">
      <alignment horizontal="center"/>
      <protection locked="0"/>
    </xf>
    <xf numFmtId="0" fontId="0" fillId="0" borderId="8" xfId="0" applyFont="1" applyBorder="1" applyAlignment="1" applyProtection="1">
      <alignment horizontal="center"/>
      <protection locked="0"/>
    </xf>
    <xf numFmtId="2" fontId="1" fillId="0" borderId="2" xfId="0" applyNumberFormat="1" applyFont="1" applyBorder="1" applyAlignment="1" applyProtection="1">
      <alignment horizontal="left" vertical="top" wrapText="1"/>
      <protection locked="0"/>
    </xf>
    <xf numFmtId="2" fontId="1" fillId="0" borderId="3" xfId="0" applyNumberFormat="1" applyFont="1" applyBorder="1" applyAlignment="1" applyProtection="1">
      <alignment horizontal="left" vertical="top" wrapText="1"/>
      <protection locked="0"/>
    </xf>
    <xf numFmtId="2" fontId="1" fillId="0" borderId="5" xfId="0" applyNumberFormat="1" applyFont="1" applyBorder="1" applyAlignment="1" applyProtection="1">
      <alignment horizontal="left" vertical="top" wrapText="1"/>
      <protection locked="0"/>
    </xf>
    <xf numFmtId="2" fontId="1" fillId="0" borderId="0" xfId="0" applyNumberFormat="1" applyFont="1" applyBorder="1" applyAlignment="1" applyProtection="1">
      <alignment horizontal="left" vertical="top" wrapText="1"/>
      <protection locked="0"/>
    </xf>
    <xf numFmtId="2" fontId="1" fillId="0" borderId="25" xfId="0" applyNumberFormat="1" applyFont="1" applyBorder="1" applyAlignment="1" applyProtection="1">
      <alignment horizontal="left" vertical="top" wrapText="1"/>
      <protection locked="0"/>
    </xf>
    <xf numFmtId="2" fontId="1" fillId="0" borderId="26" xfId="0" applyNumberFormat="1" applyFont="1" applyBorder="1" applyAlignment="1" applyProtection="1">
      <alignment horizontal="left" vertical="top" wrapText="1"/>
      <protection locked="0"/>
    </xf>
    <xf numFmtId="0" fontId="3" fillId="0" borderId="28" xfId="0" applyFont="1" applyBorder="1" applyAlignment="1" applyProtection="1">
      <alignment horizontal="left"/>
      <protection locked="0"/>
    </xf>
    <xf numFmtId="0" fontId="3" fillId="0" borderId="37" xfId="0" applyFont="1" applyBorder="1" applyAlignment="1" applyProtection="1">
      <alignment horizontal="left"/>
      <protection locked="0"/>
    </xf>
    <xf numFmtId="0" fontId="3" fillId="0" borderId="51" xfId="0" applyFont="1" applyBorder="1" applyAlignment="1" applyProtection="1">
      <alignment horizontal="left" wrapText="1"/>
      <protection locked="0"/>
    </xf>
    <xf numFmtId="0" fontId="3" fillId="0" borderId="36" xfId="0" applyFont="1" applyBorder="1" applyAlignment="1" applyProtection="1">
      <alignment horizontal="left" wrapText="1"/>
      <protection locked="0"/>
    </xf>
    <xf numFmtId="0" fontId="3" fillId="0" borderId="25" xfId="0" applyFont="1" applyBorder="1" applyAlignment="1" applyProtection="1">
      <alignment horizontal="left"/>
      <protection locked="0"/>
    </xf>
    <xf numFmtId="0" fontId="3" fillId="0" borderId="31" xfId="0" applyFont="1" applyBorder="1" applyAlignment="1" applyProtection="1">
      <alignment horizontal="left"/>
      <protection locked="0"/>
    </xf>
    <xf numFmtId="0" fontId="3" fillId="0" borderId="43" xfId="0" applyFont="1" applyBorder="1" applyAlignment="1" applyProtection="1">
      <alignment horizontal="left"/>
      <protection locked="0"/>
    </xf>
    <xf numFmtId="0" fontId="3" fillId="0" borderId="44" xfId="0" applyFont="1" applyBorder="1" applyAlignment="1" applyProtection="1">
      <alignment horizontal="left"/>
      <protection locked="0"/>
    </xf>
    <xf numFmtId="0" fontId="1" fillId="0" borderId="0" xfId="0" applyFont="1" applyAlignment="1" applyProtection="1">
      <alignment horizontal="left"/>
      <protection locked="0"/>
    </xf>
    <xf numFmtId="2" fontId="16" fillId="0" borderId="9" xfId="0" applyNumberFormat="1" applyFont="1" applyBorder="1" applyAlignment="1" applyProtection="1">
      <alignment horizontal="left" wrapText="1"/>
      <protection locked="0"/>
    </xf>
    <xf numFmtId="2" fontId="16" fillId="0" borderId="10" xfId="0" applyNumberFormat="1" applyFont="1" applyBorder="1" applyAlignment="1" applyProtection="1">
      <alignment horizontal="left" wrapText="1"/>
      <protection locked="0"/>
    </xf>
    <xf numFmtId="2" fontId="16" fillId="0" borderId="11" xfId="0" applyNumberFormat="1" applyFont="1" applyBorder="1" applyAlignment="1" applyProtection="1">
      <alignment horizontal="left" wrapText="1"/>
      <protection locked="0"/>
    </xf>
    <xf numFmtId="0" fontId="0" fillId="0" borderId="3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0" fontId="0" fillId="0" borderId="26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3" fillId="0" borderId="5" xfId="0" applyFont="1" applyBorder="1" applyAlignment="1" applyProtection="1">
      <alignment horizontal="left"/>
      <protection locked="0"/>
    </xf>
    <xf numFmtId="0" fontId="3" fillId="0" borderId="6" xfId="0" applyFont="1" applyBorder="1" applyAlignment="1" applyProtection="1">
      <alignment horizontal="left"/>
      <protection locked="0"/>
    </xf>
    <xf numFmtId="0" fontId="21" fillId="0" borderId="0" xfId="0" applyFont="1" applyAlignment="1">
      <alignment horizontal="center" wrapText="1"/>
    </xf>
    <xf numFmtId="0" fontId="22" fillId="0" borderId="0" xfId="0" applyFont="1" applyAlignment="1">
      <alignment horizontal="center" wrapText="1"/>
    </xf>
    <xf numFmtId="0" fontId="1" fillId="2" borderId="37" xfId="0" applyFont="1" applyFill="1" applyBorder="1" applyAlignment="1" applyProtection="1">
      <alignment horizontal="center" wrapText="1"/>
      <protection locked="0"/>
    </xf>
    <xf numFmtId="0" fontId="1" fillId="2" borderId="46" xfId="0" applyFont="1" applyFill="1" applyBorder="1" applyAlignment="1" applyProtection="1">
      <alignment horizontal="center" wrapText="1"/>
      <protection locked="0"/>
    </xf>
    <xf numFmtId="0" fontId="1" fillId="0" borderId="56" xfId="0" applyFont="1" applyBorder="1" applyAlignment="1" applyProtection="1">
      <alignment horizontal="center" vertical="top" wrapText="1"/>
      <protection locked="0"/>
    </xf>
    <xf numFmtId="0" fontId="1" fillId="0" borderId="57" xfId="0" applyFont="1" applyBorder="1" applyAlignment="1" applyProtection="1">
      <alignment horizontal="center" vertical="top" wrapText="1"/>
      <protection locked="0"/>
    </xf>
    <xf numFmtId="2" fontId="1" fillId="0" borderId="7" xfId="0" applyNumberFormat="1" applyFont="1" applyBorder="1" applyAlignment="1" applyProtection="1">
      <alignment horizontal="left" wrapText="1"/>
      <protection locked="0"/>
    </xf>
    <xf numFmtId="2" fontId="1" fillId="0" borderId="1" xfId="0" applyNumberFormat="1" applyFont="1" applyBorder="1" applyAlignment="1" applyProtection="1">
      <alignment horizontal="left" wrapText="1"/>
      <protection locked="0"/>
    </xf>
    <xf numFmtId="2" fontId="1" fillId="0" borderId="12" xfId="0" applyNumberFormat="1" applyFont="1" applyBorder="1" applyAlignment="1" applyProtection="1">
      <alignment horizontal="left" wrapText="1"/>
      <protection locked="0"/>
    </xf>
    <xf numFmtId="0" fontId="0" fillId="0" borderId="36" xfId="0" applyBorder="1" applyProtection="1">
      <protection locked="0"/>
    </xf>
    <xf numFmtId="0" fontId="3" fillId="0" borderId="29" xfId="0" applyFont="1" applyBorder="1" applyAlignment="1" applyProtection="1">
      <alignment horizontal="left"/>
      <protection locked="0" hidden="1"/>
    </xf>
    <xf numFmtId="0" fontId="0" fillId="0" borderId="35" xfId="0" applyBorder="1" applyAlignment="1" applyProtection="1">
      <alignment horizontal="left"/>
      <protection locked="0" hidden="1"/>
    </xf>
    <xf numFmtId="0" fontId="3" fillId="0" borderId="43" xfId="0" applyFont="1" applyBorder="1" applyAlignment="1" applyProtection="1">
      <alignment horizontal="left"/>
      <protection locked="0" hidden="1"/>
    </xf>
    <xf numFmtId="0" fontId="0" fillId="0" borderId="44" xfId="0" applyBorder="1" applyAlignment="1" applyProtection="1">
      <alignment horizontal="left"/>
      <protection locked="0" hidden="1"/>
    </xf>
    <xf numFmtId="0" fontId="3" fillId="0" borderId="28" xfId="0" applyFont="1" applyBorder="1" applyAlignment="1" applyProtection="1">
      <alignment horizontal="left"/>
      <protection locked="0" hidden="1"/>
    </xf>
    <xf numFmtId="0" fontId="0" fillId="0" borderId="37" xfId="0" applyBorder="1" applyAlignment="1" applyProtection="1">
      <alignment horizontal="left"/>
      <protection locked="0" hidden="1"/>
    </xf>
    <xf numFmtId="0" fontId="3" fillId="0" borderId="51" xfId="0" applyFont="1" applyBorder="1" applyAlignment="1" applyProtection="1">
      <alignment horizontal="left"/>
      <protection locked="0" hidden="1"/>
    </xf>
    <xf numFmtId="0" fontId="0" fillId="0" borderId="36" xfId="0" applyBorder="1" applyAlignment="1" applyProtection="1">
      <alignment horizontal="left"/>
      <protection locked="0" hidden="1"/>
    </xf>
    <xf numFmtId="164" fontId="0" fillId="0" borderId="64" xfId="0" applyNumberFormat="1" applyFont="1" applyBorder="1" applyAlignment="1" applyProtection="1">
      <alignment horizontal="center"/>
      <protection locked="0"/>
    </xf>
    <xf numFmtId="0" fontId="0" fillId="0" borderId="65" xfId="0" applyFont="1" applyBorder="1" applyAlignment="1" applyProtection="1">
      <alignment horizontal="center"/>
      <protection locked="0"/>
    </xf>
    <xf numFmtId="164" fontId="23" fillId="2" borderId="33" xfId="0" applyNumberFormat="1" applyFont="1" applyFill="1" applyBorder="1" applyAlignment="1" applyProtection="1">
      <alignment horizontal="center"/>
      <protection hidden="1"/>
    </xf>
    <xf numFmtId="0" fontId="23" fillId="2" borderId="52" xfId="0" applyFont="1" applyFill="1" applyBorder="1" applyAlignment="1" applyProtection="1">
      <alignment horizontal="center"/>
      <protection hidden="1"/>
    </xf>
    <xf numFmtId="164" fontId="26" fillId="2" borderId="53" xfId="0" applyNumberFormat="1" applyFont="1" applyFill="1" applyBorder="1" applyAlignment="1" applyProtection="1">
      <alignment horizontal="center"/>
      <protection hidden="1"/>
    </xf>
    <xf numFmtId="0" fontId="26" fillId="2" borderId="54" xfId="0" applyFont="1" applyFill="1" applyBorder="1" applyAlignment="1" applyProtection="1">
      <alignment horizontal="center"/>
      <protection hidden="1"/>
    </xf>
    <xf numFmtId="0" fontId="1" fillId="0" borderId="2" xfId="0" applyFont="1" applyBorder="1" applyAlignment="1">
      <alignment horizontal="left" vertical="top" wrapText="1"/>
    </xf>
    <xf numFmtId="0" fontId="3" fillId="0" borderId="25" xfId="0" applyFont="1" applyBorder="1" applyAlignment="1" applyProtection="1">
      <alignment horizontal="left"/>
      <protection locked="0" hidden="1"/>
    </xf>
    <xf numFmtId="0" fontId="0" fillId="0" borderId="31" xfId="0" applyBorder="1" applyAlignment="1" applyProtection="1">
      <alignment horizontal="left"/>
      <protection locked="0" hidden="1"/>
    </xf>
    <xf numFmtId="0" fontId="20" fillId="0" borderId="9" xfId="0" applyFont="1" applyBorder="1" applyAlignment="1" applyProtection="1">
      <alignment horizontal="center"/>
      <protection locked="0"/>
    </xf>
    <xf numFmtId="0" fontId="20" fillId="0" borderId="10" xfId="0" applyFont="1" applyBorder="1" applyAlignment="1" applyProtection="1">
      <alignment horizontal="center"/>
      <protection locked="0"/>
    </xf>
    <xf numFmtId="164" fontId="0" fillId="0" borderId="29" xfId="0" applyNumberFormat="1" applyFont="1" applyBorder="1" applyAlignment="1" applyProtection="1">
      <alignment horizontal="center"/>
      <protection hidden="1"/>
    </xf>
    <xf numFmtId="164" fontId="0" fillId="0" borderId="48" xfId="0" applyNumberFormat="1" applyFont="1" applyBorder="1" applyAlignment="1" applyProtection="1">
      <alignment horizontal="center"/>
      <protection hidden="1"/>
    </xf>
    <xf numFmtId="164" fontId="0" fillId="0" borderId="28" xfId="0" applyNumberFormat="1" applyFont="1" applyBorder="1" applyAlignment="1" applyProtection="1">
      <alignment horizontal="center"/>
      <protection hidden="1"/>
    </xf>
    <xf numFmtId="164" fontId="0" fillId="0" borderId="30" xfId="0" applyNumberFormat="1" applyFont="1" applyBorder="1" applyAlignment="1" applyProtection="1">
      <alignment horizontal="center"/>
      <protection hidden="1"/>
    </xf>
    <xf numFmtId="164" fontId="1" fillId="0" borderId="66" xfId="0" applyNumberFormat="1" applyFont="1" applyBorder="1" applyAlignment="1" applyProtection="1">
      <alignment horizontal="center"/>
      <protection hidden="1"/>
    </xf>
    <xf numFmtId="164" fontId="1" fillId="0" borderId="32" xfId="0" applyNumberFormat="1" applyFont="1" applyBorder="1" applyAlignment="1" applyProtection="1">
      <alignment horizontal="center"/>
      <protection hidden="1"/>
    </xf>
    <xf numFmtId="164" fontId="1" fillId="2" borderId="9" xfId="0" applyNumberFormat="1" applyFont="1" applyFill="1" applyBorder="1" applyAlignment="1" applyProtection="1">
      <alignment horizontal="center"/>
      <protection hidden="1"/>
    </xf>
    <xf numFmtId="164" fontId="1" fillId="2" borderId="10" xfId="0" applyNumberFormat="1" applyFont="1" applyFill="1" applyBorder="1" applyAlignment="1" applyProtection="1">
      <alignment horizontal="center"/>
      <protection hidden="1"/>
    </xf>
    <xf numFmtId="164" fontId="1" fillId="2" borderId="43" xfId="0" applyNumberFormat="1" applyFont="1" applyFill="1" applyBorder="1" applyAlignment="1" applyProtection="1">
      <alignment horizontal="center"/>
      <protection hidden="1"/>
    </xf>
    <xf numFmtId="164" fontId="1" fillId="2" borderId="13" xfId="0" applyNumberFormat="1" applyFont="1" applyFill="1" applyBorder="1" applyAlignment="1" applyProtection="1">
      <alignment horizontal="center"/>
      <protection hidden="1"/>
    </xf>
    <xf numFmtId="164" fontId="1" fillId="2" borderId="51" xfId="0" applyNumberFormat="1" applyFont="1" applyFill="1" applyBorder="1" applyAlignment="1" applyProtection="1">
      <alignment horizontal="center"/>
      <protection hidden="1"/>
    </xf>
    <xf numFmtId="164" fontId="1" fillId="2" borderId="67" xfId="0" applyNumberFormat="1" applyFont="1" applyFill="1" applyBorder="1" applyAlignment="1" applyProtection="1">
      <alignment horizontal="center"/>
      <protection hidden="1"/>
    </xf>
    <xf numFmtId="164" fontId="0" fillId="0" borderId="3" xfId="0" applyNumberFormat="1" applyFont="1" applyBorder="1" applyAlignment="1" applyProtection="1">
      <alignment horizontal="center"/>
      <protection hidden="1"/>
    </xf>
    <xf numFmtId="164" fontId="21" fillId="0" borderId="26" xfId="0" applyNumberFormat="1" applyFont="1" applyBorder="1" applyAlignment="1">
      <alignment horizontal="center"/>
    </xf>
    <xf numFmtId="0" fontId="21" fillId="0" borderId="31" xfId="0" applyFont="1" applyBorder="1" applyAlignment="1">
      <alignment horizontal="center"/>
    </xf>
    <xf numFmtId="164" fontId="26" fillId="2" borderId="19" xfId="0" applyNumberFormat="1" applyFont="1" applyFill="1" applyBorder="1" applyAlignment="1" applyProtection="1">
      <alignment horizontal="center"/>
      <protection hidden="1"/>
    </xf>
    <xf numFmtId="0" fontId="26" fillId="2" borderId="22" xfId="0" applyFont="1" applyFill="1" applyBorder="1" applyAlignment="1" applyProtection="1">
      <alignment horizontal="center"/>
      <protection hidden="1"/>
    </xf>
    <xf numFmtId="0" fontId="0" fillId="0" borderId="0" xfId="0" applyFont="1" applyBorder="1" applyAlignment="1" applyProtection="1">
      <alignment horizontal="center"/>
      <protection locked="0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142</xdr:row>
      <xdr:rowOff>0</xdr:rowOff>
    </xdr:from>
    <xdr:to>
      <xdr:col>15</xdr:col>
      <xdr:colOff>0</xdr:colOff>
      <xdr:row>148</xdr:row>
      <xdr:rowOff>104775</xdr:rowOff>
    </xdr:to>
    <xdr:sp macro="" textlink="">
      <xdr:nvSpPr>
        <xdr:cNvPr id="7" name="TextovéPole 6"/>
        <xdr:cNvSpPr txBox="1"/>
      </xdr:nvSpPr>
      <xdr:spPr>
        <a:xfrm>
          <a:off x="609600" y="30946725"/>
          <a:ext cx="9315450" cy="1247775"/>
        </a:xfrm>
        <a:prstGeom prst="rect">
          <a:avLst/>
        </a:prstGeom>
        <a:solidFill>
          <a:schemeClr val="accent3">
            <a:lumMod val="40000"/>
            <a:lumOff val="6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cs-CZ" sz="11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Příjemce dotace prohlašuje, že v případě, je-li plátcem daně z přidané hodnoty s nárokem na uplatnění odpočtu této daně, dotace na úhradu daně </a:t>
          </a:r>
          <a:r>
            <a:rPr lang="cs-CZ"/>
            <a:t> </a:t>
          </a:r>
          <a:r>
            <a:rPr lang="cs-CZ" sz="11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z přidané hodnoty na nákup zdravotnického vybavení (viz výše) nebyla použita na její úhradu. </a:t>
          </a:r>
          <a:r>
            <a:rPr lang="cs-CZ"/>
            <a:t> </a:t>
          </a:r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>
        <a:solidFill>
          <a:schemeClr val="accent3">
            <a:lumMod val="40000"/>
            <a:lumOff val="60000"/>
          </a:schemeClr>
        </a:solidFill>
        <a:ln w="9525" cmpd="sng">
          <a:noFill/>
        </a:ln>
      </a:spPr>
      <a:bodyPr vertOverflow="clip" wrap="square" rtlCol="0" anchor="t"/>
      <a:lstStyle>
        <a:defPPr>
          <a:defRPr sz="1100"/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178"/>
  <sheetViews>
    <sheetView tabSelected="1" view="pageBreakPreview" zoomScaleNormal="100" zoomScaleSheetLayoutView="100" workbookViewId="0">
      <selection activeCell="E14" sqref="E14:F14"/>
    </sheetView>
  </sheetViews>
  <sheetFormatPr defaultRowHeight="15" outlineLevelRow="1"/>
  <cols>
    <col min="2" max="2" width="9.140625" customWidth="1"/>
    <col min="3" max="3" width="7.5703125" customWidth="1"/>
    <col min="4" max="4" width="9.140625" customWidth="1"/>
    <col min="5" max="5" width="14.85546875" customWidth="1"/>
    <col min="6" max="6" width="14.42578125" customWidth="1"/>
    <col min="7" max="8" width="10.7109375" customWidth="1"/>
    <col min="9" max="9" width="4.7109375" customWidth="1"/>
    <col min="10" max="10" width="14.5703125" customWidth="1"/>
    <col min="11" max="11" width="12" customWidth="1"/>
    <col min="12" max="12" width="13.5703125" customWidth="1"/>
    <col min="13" max="13" width="12" customWidth="1"/>
    <col min="14" max="14" width="4.7109375" customWidth="1"/>
    <col min="15" max="15" width="10" bestFit="1" customWidth="1"/>
    <col min="16" max="16" width="13.28515625" bestFit="1" customWidth="1"/>
    <col min="17" max="17" width="10.5703125" customWidth="1"/>
    <col min="18" max="18" width="12.42578125" bestFit="1" customWidth="1"/>
    <col min="20" max="20" width="11.85546875" bestFit="1" customWidth="1"/>
  </cols>
  <sheetData>
    <row r="1" spans="1:18" ht="26.25">
      <c r="A1" s="177" t="s">
        <v>61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35"/>
    </row>
    <row r="2" spans="1:18" ht="18.75">
      <c r="A2" s="176" t="s">
        <v>76</v>
      </c>
      <c r="B2" s="176"/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36"/>
      <c r="Q2" s="2" t="s">
        <v>20</v>
      </c>
      <c r="R2" s="95" t="s">
        <v>25</v>
      </c>
    </row>
    <row r="3" spans="1:18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</row>
    <row r="4" spans="1:18" ht="15.75">
      <c r="A4" s="184" t="s">
        <v>0</v>
      </c>
      <c r="B4" s="184"/>
      <c r="C4" s="11"/>
      <c r="D4" s="11"/>
      <c r="E4" s="14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</row>
    <row r="5" spans="1:18" ht="15.75">
      <c r="A5" s="184" t="s">
        <v>60</v>
      </c>
      <c r="B5" s="184"/>
      <c r="C5" s="202"/>
      <c r="D5" s="203"/>
      <c r="E5" s="99" t="s">
        <v>67</v>
      </c>
      <c r="F5" s="11"/>
      <c r="G5" s="11"/>
      <c r="H5" s="11"/>
      <c r="I5" s="11"/>
      <c r="J5" s="11"/>
      <c r="K5" s="11"/>
      <c r="L5" s="11"/>
      <c r="M5" s="11"/>
      <c r="N5" s="11"/>
      <c r="O5" s="11"/>
      <c r="P5" s="174" t="s">
        <v>82</v>
      </c>
    </row>
    <row r="6" spans="1:18" ht="15.75">
      <c r="A6" s="184" t="s">
        <v>1</v>
      </c>
      <c r="B6" s="184"/>
      <c r="C6" s="11"/>
      <c r="D6" s="11"/>
      <c r="E6" s="14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</row>
    <row r="7" spans="1:18" ht="15.75">
      <c r="A7" s="37" t="s">
        <v>17</v>
      </c>
      <c r="B7" s="37"/>
      <c r="C7" s="11"/>
      <c r="D7" s="11"/>
      <c r="E7" s="14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R7" s="170" t="s">
        <v>89</v>
      </c>
    </row>
    <row r="8" spans="1:18" ht="15.75">
      <c r="A8" s="184" t="s">
        <v>2</v>
      </c>
      <c r="B8" s="184"/>
      <c r="C8" s="11"/>
      <c r="D8" s="11"/>
      <c r="E8" s="15" t="s">
        <v>53</v>
      </c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R8" s="171" t="s">
        <v>77</v>
      </c>
    </row>
    <row r="9" spans="1:18" ht="15.75">
      <c r="A9" s="156" t="s">
        <v>41</v>
      </c>
      <c r="B9" s="157"/>
      <c r="C9" s="49"/>
      <c r="D9" s="49"/>
      <c r="E9" s="163">
        <v>0</v>
      </c>
      <c r="F9" s="49"/>
      <c r="G9" s="161" t="s">
        <v>11</v>
      </c>
      <c r="H9" s="160">
        <v>0</v>
      </c>
      <c r="I9" s="162"/>
      <c r="J9" s="49"/>
      <c r="K9" s="49"/>
      <c r="L9" s="161" t="s">
        <v>12</v>
      </c>
      <c r="M9" s="160">
        <v>0</v>
      </c>
      <c r="N9" s="162"/>
      <c r="O9" s="50"/>
      <c r="P9" s="11"/>
      <c r="Q9" s="1" t="str">
        <f>IF(H9+M9=E9,"ok","chybně")</f>
        <v>ok</v>
      </c>
      <c r="R9" s="171" t="s">
        <v>78</v>
      </c>
    </row>
    <row r="10" spans="1:18" ht="15.75">
      <c r="A10" s="156" t="s">
        <v>18</v>
      </c>
      <c r="B10" s="157"/>
      <c r="C10" s="158"/>
      <c r="D10" s="159"/>
      <c r="E10" s="164">
        <f>K98</f>
        <v>0</v>
      </c>
      <c r="F10" s="165"/>
      <c r="G10" s="166" t="s">
        <v>11</v>
      </c>
      <c r="H10" s="164">
        <f>K100</f>
        <v>0</v>
      </c>
      <c r="I10" s="167"/>
      <c r="J10" s="165"/>
      <c r="K10" s="165"/>
      <c r="L10" s="166" t="s">
        <v>12</v>
      </c>
      <c r="M10" s="164">
        <f>K101</f>
        <v>0</v>
      </c>
      <c r="N10" s="162"/>
      <c r="O10" s="50"/>
      <c r="P10" s="11"/>
      <c r="Q10" s="1" t="str">
        <f>IF(H10+M10=E10,"ok","chybně")</f>
        <v>ok</v>
      </c>
      <c r="R10" s="172" t="s">
        <v>23</v>
      </c>
    </row>
    <row r="11" spans="1:18">
      <c r="A11" s="11"/>
      <c r="B11" s="11"/>
      <c r="C11" s="11"/>
      <c r="D11" s="11"/>
      <c r="E11" s="38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R11" s="13"/>
    </row>
    <row r="12" spans="1:18">
      <c r="A12" s="78" t="s">
        <v>57</v>
      </c>
      <c r="B12" s="79"/>
      <c r="C12" s="79"/>
      <c r="D12" s="79"/>
      <c r="E12" s="79"/>
      <c r="F12" s="79"/>
      <c r="G12" s="11"/>
      <c r="H12" s="11"/>
      <c r="I12" s="11"/>
      <c r="J12" s="11"/>
      <c r="K12" s="11"/>
      <c r="L12" s="11"/>
      <c r="M12" s="11"/>
      <c r="N12" s="11"/>
      <c r="O12" s="11"/>
      <c r="P12" s="11"/>
      <c r="R12" s="13"/>
    </row>
    <row r="13" spans="1:18">
      <c r="A13" s="16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R13" s="96" t="s">
        <v>54</v>
      </c>
    </row>
    <row r="14" spans="1:18">
      <c r="A14" s="200" t="s">
        <v>90</v>
      </c>
      <c r="B14" s="201"/>
      <c r="C14" s="201"/>
      <c r="D14" s="201"/>
      <c r="E14" s="204" t="s">
        <v>23</v>
      </c>
      <c r="F14" s="205"/>
      <c r="G14" s="11"/>
      <c r="H14" s="11"/>
      <c r="I14" s="12"/>
      <c r="J14" s="11"/>
      <c r="K14" s="11"/>
      <c r="L14" s="11"/>
      <c r="M14" s="11"/>
      <c r="O14" s="97" t="s">
        <v>23</v>
      </c>
    </row>
    <row r="15" spans="1:18" ht="15.75" thickBot="1">
      <c r="A15" s="16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</row>
    <row r="16" spans="1:18" ht="15.75" thickBot="1">
      <c r="A16" s="192" t="s">
        <v>59</v>
      </c>
      <c r="B16" s="185"/>
      <c r="C16" s="185"/>
      <c r="D16" s="185"/>
      <c r="E16" s="185"/>
      <c r="F16" s="185"/>
      <c r="G16" s="185"/>
      <c r="H16" s="185"/>
      <c r="I16" s="193"/>
      <c r="J16" s="185" t="s">
        <v>65</v>
      </c>
      <c r="K16" s="185"/>
      <c r="L16" s="185"/>
      <c r="M16" s="185"/>
      <c r="N16" s="39"/>
      <c r="O16" s="212" t="s">
        <v>40</v>
      </c>
      <c r="R16" s="249" t="s">
        <v>46</v>
      </c>
    </row>
    <row r="17" spans="1:18">
      <c r="A17" s="186" t="s">
        <v>3</v>
      </c>
      <c r="B17" s="187"/>
      <c r="C17" s="187"/>
      <c r="D17" s="187"/>
      <c r="E17" s="187"/>
      <c r="F17" s="188" t="s">
        <v>4</v>
      </c>
      <c r="G17" s="189" t="s">
        <v>5</v>
      </c>
      <c r="H17" s="189"/>
      <c r="I17" s="194" t="s">
        <v>32</v>
      </c>
      <c r="J17" s="190" t="s">
        <v>13</v>
      </c>
      <c r="K17" s="191" t="s">
        <v>14</v>
      </c>
      <c r="L17" s="191"/>
      <c r="M17" s="191"/>
      <c r="N17" s="194" t="s">
        <v>32</v>
      </c>
      <c r="O17" s="251"/>
      <c r="R17" s="249"/>
    </row>
    <row r="18" spans="1:18" ht="15.75" thickBot="1">
      <c r="A18" s="186"/>
      <c r="B18" s="187"/>
      <c r="C18" s="187"/>
      <c r="D18" s="187"/>
      <c r="E18" s="187"/>
      <c r="F18" s="188"/>
      <c r="G18" s="55" t="s">
        <v>24</v>
      </c>
      <c r="H18" s="40" t="s">
        <v>16</v>
      </c>
      <c r="I18" s="195"/>
      <c r="J18" s="188"/>
      <c r="K18" s="55" t="s">
        <v>24</v>
      </c>
      <c r="L18" s="40" t="s">
        <v>16</v>
      </c>
      <c r="M18" s="41" t="s">
        <v>31</v>
      </c>
      <c r="N18" s="195"/>
      <c r="O18" s="252"/>
      <c r="R18" s="249"/>
    </row>
    <row r="19" spans="1:18">
      <c r="A19" s="178" t="s">
        <v>19</v>
      </c>
      <c r="B19" s="179"/>
      <c r="C19" s="180"/>
      <c r="D19" s="196" t="s">
        <v>55</v>
      </c>
      <c r="E19" s="197"/>
      <c r="F19" s="58">
        <v>0</v>
      </c>
      <c r="G19" s="59" t="str">
        <f>IF(F19=0,"",H19/F19)</f>
        <v/>
      </c>
      <c r="H19" s="27">
        <v>0</v>
      </c>
      <c r="I19" s="66" t="str">
        <f>IF(G19&gt;40000,"INV","NEIV")</f>
        <v>INV</v>
      </c>
      <c r="J19" s="30">
        <v>0</v>
      </c>
      <c r="K19" s="59" t="str">
        <f>IF(J19=0,"",L19/J19)</f>
        <v/>
      </c>
      <c r="L19" s="5">
        <v>0</v>
      </c>
      <c r="M19" s="23">
        <v>0</v>
      </c>
      <c r="N19" s="61" t="str">
        <f>IF(K19&gt;40000,"INV","NEIV")</f>
        <v>INV</v>
      </c>
      <c r="O19" s="70">
        <f t="shared" ref="O19:O46" si="0">M19</f>
        <v>0</v>
      </c>
      <c r="Q19" s="1" t="str">
        <f t="shared" ref="Q19:Q46" si="1">IF(M19=O19,"OK","chyba")</f>
        <v>OK</v>
      </c>
      <c r="R19" s="91">
        <f>J19-F19</f>
        <v>0</v>
      </c>
    </row>
    <row r="20" spans="1:18" ht="15.75" thickBot="1">
      <c r="A20" s="181"/>
      <c r="B20" s="182"/>
      <c r="C20" s="183"/>
      <c r="D20" s="198" t="s">
        <v>66</v>
      </c>
      <c r="E20" s="199"/>
      <c r="F20" s="56"/>
      <c r="G20" s="60" t="str">
        <f>IF(F20=0,"",H20/F20)</f>
        <v/>
      </c>
      <c r="H20" s="28"/>
      <c r="I20" s="67" t="str">
        <f>IF(G20&gt;40000,"INV","NEIV")</f>
        <v>INV</v>
      </c>
      <c r="J20" s="31"/>
      <c r="K20" s="60" t="str">
        <f t="shared" ref="K20:K46" si="2">IF(J20=0,"",L20/J20)</f>
        <v/>
      </c>
      <c r="L20" s="7"/>
      <c r="M20" s="24"/>
      <c r="N20" s="62" t="str">
        <f t="shared" ref="N20:N46" si="3">IF(K20&gt;40000,"INV","NEIV")</f>
        <v>INV</v>
      </c>
      <c r="O20" s="71">
        <f t="shared" si="0"/>
        <v>0</v>
      </c>
      <c r="Q20" s="1" t="str">
        <f t="shared" si="1"/>
        <v>OK</v>
      </c>
      <c r="R20" s="91">
        <f t="shared" ref="R20:R46" si="4">J20-F20</f>
        <v>0</v>
      </c>
    </row>
    <row r="21" spans="1:18" ht="17.25" customHeight="1">
      <c r="A21" s="178" t="s">
        <v>6</v>
      </c>
      <c r="B21" s="179"/>
      <c r="C21" s="180"/>
      <c r="D21" s="196" t="s">
        <v>56</v>
      </c>
      <c r="E21" s="197"/>
      <c r="F21" s="19">
        <v>0</v>
      </c>
      <c r="G21" s="59" t="str">
        <f t="shared" ref="G21:G46" si="5">IF(F21=0,"",H21/F21)</f>
        <v/>
      </c>
      <c r="H21" s="27">
        <v>0</v>
      </c>
      <c r="I21" s="66" t="str">
        <f t="shared" ref="I21:I46" si="6">IF(G21&gt;40000,"INV","NEIV")</f>
        <v>INV</v>
      </c>
      <c r="J21" s="30">
        <v>0</v>
      </c>
      <c r="K21" s="59" t="str">
        <f t="shared" si="2"/>
        <v/>
      </c>
      <c r="L21" s="5">
        <v>0</v>
      </c>
      <c r="M21" s="23">
        <v>0</v>
      </c>
      <c r="N21" s="61" t="str">
        <f t="shared" si="3"/>
        <v>INV</v>
      </c>
      <c r="O21" s="70">
        <f t="shared" si="0"/>
        <v>0</v>
      </c>
      <c r="Q21" s="1" t="str">
        <f t="shared" si="1"/>
        <v>OK</v>
      </c>
      <c r="R21" s="91">
        <f t="shared" si="4"/>
        <v>0</v>
      </c>
    </row>
    <row r="22" spans="1:18" ht="27" customHeight="1" thickBot="1">
      <c r="A22" s="181"/>
      <c r="B22" s="182"/>
      <c r="C22" s="183"/>
      <c r="D22" s="229" t="s">
        <v>72</v>
      </c>
      <c r="E22" s="258"/>
      <c r="F22" s="20"/>
      <c r="G22" s="60" t="str">
        <f t="shared" si="5"/>
        <v/>
      </c>
      <c r="H22" s="28"/>
      <c r="I22" s="67" t="str">
        <f t="shared" si="6"/>
        <v>INV</v>
      </c>
      <c r="J22" s="31"/>
      <c r="K22" s="60" t="str">
        <f t="shared" si="2"/>
        <v/>
      </c>
      <c r="L22" s="7"/>
      <c r="M22" s="24"/>
      <c r="N22" s="62" t="str">
        <f>IF(K22&gt;40000,"INV","NEIV")</f>
        <v>INV</v>
      </c>
      <c r="O22" s="71">
        <f t="shared" si="0"/>
        <v>0</v>
      </c>
      <c r="Q22" s="1" t="str">
        <f t="shared" si="1"/>
        <v>OK</v>
      </c>
      <c r="R22" s="91">
        <f t="shared" si="4"/>
        <v>0</v>
      </c>
    </row>
    <row r="23" spans="1:18">
      <c r="A23" s="178" t="s">
        <v>7</v>
      </c>
      <c r="B23" s="179"/>
      <c r="C23" s="180"/>
      <c r="D23" s="196" t="s">
        <v>68</v>
      </c>
      <c r="E23" s="197"/>
      <c r="F23" s="19"/>
      <c r="G23" s="59" t="str">
        <f t="shared" si="5"/>
        <v/>
      </c>
      <c r="H23" s="27"/>
      <c r="I23" s="66" t="str">
        <f t="shared" si="6"/>
        <v>INV</v>
      </c>
      <c r="J23" s="30"/>
      <c r="K23" s="59" t="str">
        <f t="shared" si="2"/>
        <v/>
      </c>
      <c r="L23" s="5"/>
      <c r="M23" s="23"/>
      <c r="N23" s="61" t="str">
        <f>IF(K23&gt;40000,"INV","NEIV")</f>
        <v>INV</v>
      </c>
      <c r="O23" s="70">
        <f t="shared" si="0"/>
        <v>0</v>
      </c>
      <c r="Q23" s="1" t="str">
        <f t="shared" si="1"/>
        <v>OK</v>
      </c>
      <c r="R23" s="91">
        <f t="shared" si="4"/>
        <v>0</v>
      </c>
    </row>
    <row r="24" spans="1:18">
      <c r="A24" s="255"/>
      <c r="B24" s="256"/>
      <c r="C24" s="257"/>
      <c r="D24" s="227" t="s">
        <v>9</v>
      </c>
      <c r="E24" s="228"/>
      <c r="F24" s="21">
        <v>0</v>
      </c>
      <c r="G24" s="57" t="str">
        <f t="shared" si="5"/>
        <v/>
      </c>
      <c r="H24" s="29">
        <v>0</v>
      </c>
      <c r="I24" s="68" t="str">
        <f t="shared" si="6"/>
        <v>INV</v>
      </c>
      <c r="J24" s="4">
        <v>0</v>
      </c>
      <c r="K24" s="57" t="str">
        <f t="shared" si="2"/>
        <v/>
      </c>
      <c r="L24" s="9">
        <v>0</v>
      </c>
      <c r="M24" s="25">
        <v>0</v>
      </c>
      <c r="N24" s="63" t="str">
        <f t="shared" si="3"/>
        <v>INV</v>
      </c>
      <c r="O24" s="72">
        <f t="shared" si="0"/>
        <v>0</v>
      </c>
      <c r="Q24" s="1" t="str">
        <f t="shared" si="1"/>
        <v>OK</v>
      </c>
      <c r="R24" s="91">
        <f t="shared" si="4"/>
        <v>0</v>
      </c>
    </row>
    <row r="25" spans="1:18" ht="15.75" thickBot="1">
      <c r="A25" s="181"/>
      <c r="B25" s="182"/>
      <c r="C25" s="183"/>
      <c r="D25" s="198" t="s">
        <v>10</v>
      </c>
      <c r="E25" s="199"/>
      <c r="F25" s="20"/>
      <c r="G25" s="60" t="str">
        <f t="shared" si="5"/>
        <v/>
      </c>
      <c r="H25" s="28"/>
      <c r="I25" s="67" t="str">
        <f t="shared" si="6"/>
        <v>INV</v>
      </c>
      <c r="J25" s="31"/>
      <c r="K25" s="60" t="str">
        <f t="shared" si="2"/>
        <v/>
      </c>
      <c r="L25" s="7"/>
      <c r="M25" s="24"/>
      <c r="N25" s="62" t="str">
        <f t="shared" si="3"/>
        <v>INV</v>
      </c>
      <c r="O25" s="71">
        <f t="shared" si="0"/>
        <v>0</v>
      </c>
      <c r="Q25" s="1" t="str">
        <f t="shared" si="1"/>
        <v>OK</v>
      </c>
      <c r="R25" s="91">
        <f t="shared" si="4"/>
        <v>0</v>
      </c>
    </row>
    <row r="26" spans="1:18">
      <c r="A26" s="221" t="s">
        <v>22</v>
      </c>
      <c r="B26" s="222"/>
      <c r="C26" s="222"/>
      <c r="D26" s="196" t="s">
        <v>21</v>
      </c>
      <c r="E26" s="197"/>
      <c r="F26" s="19"/>
      <c r="G26" s="59" t="str">
        <f t="shared" si="5"/>
        <v/>
      </c>
      <c r="H26" s="27"/>
      <c r="I26" s="66" t="str">
        <f t="shared" si="6"/>
        <v>INV</v>
      </c>
      <c r="J26" s="30"/>
      <c r="K26" s="59" t="str">
        <f t="shared" si="2"/>
        <v/>
      </c>
      <c r="L26" s="5"/>
      <c r="M26" s="23"/>
      <c r="N26" s="61" t="str">
        <f>IF(K26&gt;40000,"INV","NEIV")</f>
        <v>INV</v>
      </c>
      <c r="O26" s="73">
        <f t="shared" si="0"/>
        <v>0</v>
      </c>
      <c r="Q26" s="1" t="str">
        <f t="shared" si="1"/>
        <v>OK</v>
      </c>
      <c r="R26" s="91">
        <f t="shared" si="4"/>
        <v>0</v>
      </c>
    </row>
    <row r="27" spans="1:18">
      <c r="A27" s="223"/>
      <c r="B27" s="224"/>
      <c r="C27" s="224"/>
      <c r="D27" s="227" t="s">
        <v>21</v>
      </c>
      <c r="E27" s="228"/>
      <c r="F27" s="21"/>
      <c r="G27" s="57" t="str">
        <f t="shared" si="5"/>
        <v/>
      </c>
      <c r="H27" s="29"/>
      <c r="I27" s="68" t="str">
        <f>IF(G27&gt;40000,"INV","NEIV")</f>
        <v>INV</v>
      </c>
      <c r="J27" s="4"/>
      <c r="K27" s="57" t="str">
        <f t="shared" si="2"/>
        <v/>
      </c>
      <c r="L27" s="9"/>
      <c r="M27" s="25"/>
      <c r="N27" s="63" t="str">
        <f>IF(K27&gt;40000,"INV","NEIV")</f>
        <v>INV</v>
      </c>
      <c r="O27" s="72">
        <f t="shared" si="0"/>
        <v>0</v>
      </c>
      <c r="Q27" s="1" t="str">
        <f t="shared" si="1"/>
        <v>OK</v>
      </c>
      <c r="R27" s="91">
        <f t="shared" si="4"/>
        <v>0</v>
      </c>
    </row>
    <row r="28" spans="1:18">
      <c r="A28" s="223"/>
      <c r="B28" s="224"/>
      <c r="C28" s="224"/>
      <c r="D28" s="227" t="s">
        <v>21</v>
      </c>
      <c r="E28" s="228"/>
      <c r="F28" s="21"/>
      <c r="G28" s="57" t="str">
        <f t="shared" si="5"/>
        <v/>
      </c>
      <c r="H28" s="29"/>
      <c r="I28" s="68" t="str">
        <f t="shared" si="6"/>
        <v>INV</v>
      </c>
      <c r="J28" s="4"/>
      <c r="K28" s="57" t="str">
        <f t="shared" si="2"/>
        <v/>
      </c>
      <c r="L28" s="9"/>
      <c r="M28" s="25"/>
      <c r="N28" s="63" t="str">
        <f>IF(K28&gt;40000,"INV","NEIV")</f>
        <v>INV</v>
      </c>
      <c r="O28" s="72">
        <f t="shared" si="0"/>
        <v>0</v>
      </c>
      <c r="Q28" s="1" t="str">
        <f t="shared" si="1"/>
        <v>OK</v>
      </c>
      <c r="R28" s="91">
        <f t="shared" si="4"/>
        <v>0</v>
      </c>
    </row>
    <row r="29" spans="1:18">
      <c r="A29" s="223"/>
      <c r="B29" s="224"/>
      <c r="C29" s="224"/>
      <c r="D29" s="227" t="s">
        <v>21</v>
      </c>
      <c r="E29" s="228"/>
      <c r="F29" s="21"/>
      <c r="G29" s="57" t="str">
        <f t="shared" si="5"/>
        <v/>
      </c>
      <c r="H29" s="29"/>
      <c r="I29" s="68" t="str">
        <f t="shared" si="6"/>
        <v>INV</v>
      </c>
      <c r="J29" s="4"/>
      <c r="K29" s="57" t="str">
        <f t="shared" si="2"/>
        <v/>
      </c>
      <c r="L29" s="9"/>
      <c r="M29" s="25"/>
      <c r="N29" s="63" t="str">
        <f>IF(K29&gt;40000,"INV","NEIV")</f>
        <v>INV</v>
      </c>
      <c r="O29" s="72">
        <f t="shared" si="0"/>
        <v>0</v>
      </c>
      <c r="Q29" s="1" t="str">
        <f t="shared" si="1"/>
        <v>OK</v>
      </c>
      <c r="R29" s="91">
        <f t="shared" si="4"/>
        <v>0</v>
      </c>
    </row>
    <row r="30" spans="1:18" ht="15.75" thickBot="1">
      <c r="A30" s="225"/>
      <c r="B30" s="226"/>
      <c r="C30" s="226"/>
      <c r="D30" s="231" t="s">
        <v>21</v>
      </c>
      <c r="E30" s="232"/>
      <c r="F30" s="20"/>
      <c r="G30" s="60" t="str">
        <f t="shared" si="5"/>
        <v/>
      </c>
      <c r="H30" s="28"/>
      <c r="I30" s="67" t="str">
        <f t="shared" si="6"/>
        <v>INV</v>
      </c>
      <c r="J30" s="31"/>
      <c r="K30" s="60" t="str">
        <f t="shared" si="2"/>
        <v/>
      </c>
      <c r="L30" s="7"/>
      <c r="M30" s="24"/>
      <c r="N30" s="120" t="str">
        <f t="shared" ref="N30:N43" si="7">IF(K30&gt;40000,"INV","NEIV")</f>
        <v>INV</v>
      </c>
      <c r="O30" s="74">
        <f t="shared" si="0"/>
        <v>0</v>
      </c>
      <c r="Q30" s="1" t="str">
        <f t="shared" si="1"/>
        <v>OK</v>
      </c>
      <c r="R30" s="91">
        <f t="shared" si="4"/>
        <v>0</v>
      </c>
    </row>
    <row r="31" spans="1:18">
      <c r="A31" s="221" t="s">
        <v>79</v>
      </c>
      <c r="B31" s="222"/>
      <c r="C31" s="222"/>
      <c r="D31" s="233" t="s">
        <v>21</v>
      </c>
      <c r="E31" s="234"/>
      <c r="F31" s="19"/>
      <c r="G31" s="59" t="str">
        <f t="shared" si="5"/>
        <v/>
      </c>
      <c r="H31" s="27"/>
      <c r="I31" s="66" t="str">
        <f t="shared" si="6"/>
        <v>INV</v>
      </c>
      <c r="J31" s="19"/>
      <c r="K31" s="59" t="str">
        <f t="shared" si="2"/>
        <v/>
      </c>
      <c r="L31" s="5"/>
      <c r="M31" s="6"/>
      <c r="N31" s="61" t="str">
        <f t="shared" si="7"/>
        <v>INV</v>
      </c>
      <c r="O31" s="70">
        <f t="shared" si="0"/>
        <v>0</v>
      </c>
      <c r="Q31" s="1" t="str">
        <f t="shared" si="1"/>
        <v>OK</v>
      </c>
      <c r="R31" s="91">
        <f t="shared" si="4"/>
        <v>0</v>
      </c>
    </row>
    <row r="32" spans="1:18">
      <c r="A32" s="223"/>
      <c r="B32" s="224"/>
      <c r="C32" s="224"/>
      <c r="D32" s="227" t="s">
        <v>21</v>
      </c>
      <c r="E32" s="228"/>
      <c r="F32" s="21"/>
      <c r="G32" s="57" t="str">
        <f t="shared" si="5"/>
        <v/>
      </c>
      <c r="H32" s="29"/>
      <c r="I32" s="68" t="str">
        <f t="shared" si="6"/>
        <v>INV</v>
      </c>
      <c r="J32" s="21"/>
      <c r="K32" s="57" t="str">
        <f t="shared" si="2"/>
        <v/>
      </c>
      <c r="L32" s="9"/>
      <c r="M32" s="10"/>
      <c r="N32" s="63" t="str">
        <f t="shared" si="7"/>
        <v>INV</v>
      </c>
      <c r="O32" s="72">
        <f t="shared" si="0"/>
        <v>0</v>
      </c>
      <c r="Q32" s="1" t="str">
        <f t="shared" si="1"/>
        <v>OK</v>
      </c>
      <c r="R32" s="91">
        <f t="shared" si="4"/>
        <v>0</v>
      </c>
    </row>
    <row r="33" spans="1:18">
      <c r="A33" s="223"/>
      <c r="B33" s="224"/>
      <c r="C33" s="224"/>
      <c r="D33" s="227" t="s">
        <v>21</v>
      </c>
      <c r="E33" s="228"/>
      <c r="F33" s="21"/>
      <c r="G33" s="57" t="str">
        <f t="shared" si="5"/>
        <v/>
      </c>
      <c r="H33" s="29"/>
      <c r="I33" s="68" t="str">
        <f>IF(G33&gt;40000,"INV","NEIV")</f>
        <v>INV</v>
      </c>
      <c r="J33" s="21"/>
      <c r="K33" s="57" t="str">
        <f t="shared" si="2"/>
        <v/>
      </c>
      <c r="L33" s="9"/>
      <c r="M33" s="10"/>
      <c r="N33" s="63" t="str">
        <f t="shared" si="7"/>
        <v>INV</v>
      </c>
      <c r="O33" s="72">
        <f t="shared" si="0"/>
        <v>0</v>
      </c>
      <c r="Q33" s="1" t="str">
        <f t="shared" si="1"/>
        <v>OK</v>
      </c>
      <c r="R33" s="91">
        <f t="shared" si="4"/>
        <v>0</v>
      </c>
    </row>
    <row r="34" spans="1:18">
      <c r="A34" s="223"/>
      <c r="B34" s="224"/>
      <c r="C34" s="224"/>
      <c r="D34" s="227" t="s">
        <v>21</v>
      </c>
      <c r="E34" s="228"/>
      <c r="F34" s="21"/>
      <c r="G34" s="57" t="str">
        <f t="shared" si="5"/>
        <v/>
      </c>
      <c r="H34" s="29"/>
      <c r="I34" s="68" t="str">
        <f t="shared" si="6"/>
        <v>INV</v>
      </c>
      <c r="J34" s="21"/>
      <c r="K34" s="57" t="str">
        <f t="shared" si="2"/>
        <v/>
      </c>
      <c r="L34" s="9"/>
      <c r="M34" s="10"/>
      <c r="N34" s="63" t="str">
        <f>IF(K34&gt;40000,"INV","NEIV")</f>
        <v>INV</v>
      </c>
      <c r="O34" s="72">
        <f t="shared" si="0"/>
        <v>0</v>
      </c>
      <c r="Q34" s="1" t="str">
        <f t="shared" si="1"/>
        <v>OK</v>
      </c>
      <c r="R34" s="91">
        <f t="shared" si="4"/>
        <v>0</v>
      </c>
    </row>
    <row r="35" spans="1:18" ht="15.75" thickBot="1">
      <c r="A35" s="225"/>
      <c r="B35" s="226"/>
      <c r="C35" s="226"/>
      <c r="D35" s="198" t="s">
        <v>21</v>
      </c>
      <c r="E35" s="199"/>
      <c r="F35" s="20"/>
      <c r="G35" s="60" t="str">
        <f t="shared" si="5"/>
        <v/>
      </c>
      <c r="H35" s="28"/>
      <c r="I35" s="67" t="str">
        <f t="shared" si="6"/>
        <v>INV</v>
      </c>
      <c r="J35" s="20"/>
      <c r="K35" s="60" t="str">
        <f t="shared" si="2"/>
        <v/>
      </c>
      <c r="L35" s="7"/>
      <c r="M35" s="8"/>
      <c r="N35" s="62" t="str">
        <f t="shared" si="7"/>
        <v>INV</v>
      </c>
      <c r="O35" s="71">
        <f t="shared" si="0"/>
        <v>0</v>
      </c>
      <c r="Q35" s="1" t="str">
        <f t="shared" si="1"/>
        <v>OK</v>
      </c>
      <c r="R35" s="91">
        <f t="shared" si="4"/>
        <v>0</v>
      </c>
    </row>
    <row r="36" spans="1:18">
      <c r="A36" s="221" t="s">
        <v>62</v>
      </c>
      <c r="B36" s="239"/>
      <c r="C36" s="240"/>
      <c r="D36" s="233" t="s">
        <v>21</v>
      </c>
      <c r="E36" s="234"/>
      <c r="F36" s="19"/>
      <c r="G36" s="59"/>
      <c r="H36" s="27"/>
      <c r="I36" s="66" t="s">
        <v>63</v>
      </c>
      <c r="J36" s="111"/>
      <c r="K36" s="108" t="str">
        <f t="shared" si="2"/>
        <v/>
      </c>
      <c r="L36" s="112"/>
      <c r="M36" s="121"/>
      <c r="N36" s="61" t="str">
        <f>IF(K36&gt;40000,"INV","NEIV")</f>
        <v>INV</v>
      </c>
      <c r="O36" s="70">
        <f>M36</f>
        <v>0</v>
      </c>
      <c r="Q36" s="1" t="str">
        <f t="shared" si="1"/>
        <v>OK</v>
      </c>
      <c r="R36" s="91">
        <f t="shared" si="4"/>
        <v>0</v>
      </c>
    </row>
    <row r="37" spans="1:18">
      <c r="A37" s="241"/>
      <c r="B37" s="242"/>
      <c r="C37" s="243"/>
      <c r="D37" s="227" t="s">
        <v>21</v>
      </c>
      <c r="E37" s="228"/>
      <c r="F37" s="107"/>
      <c r="G37" s="108"/>
      <c r="H37" s="109"/>
      <c r="I37" s="110" t="s">
        <v>63</v>
      </c>
      <c r="J37" s="111"/>
      <c r="K37" s="57" t="str">
        <f>IF(J37=0,"",L37/J37)</f>
        <v/>
      </c>
      <c r="L37" s="112"/>
      <c r="M37" s="113"/>
      <c r="N37" s="63" t="str">
        <f>IF(K37&gt;40000,"INV","NEIV")</f>
        <v>INV</v>
      </c>
      <c r="O37" s="72">
        <f>M37</f>
        <v>0</v>
      </c>
      <c r="Q37" s="1" t="str">
        <f t="shared" si="1"/>
        <v>OK</v>
      </c>
      <c r="R37" s="91">
        <f t="shared" si="4"/>
        <v>0</v>
      </c>
    </row>
    <row r="38" spans="1:18">
      <c r="A38" s="241"/>
      <c r="B38" s="242"/>
      <c r="C38" s="243"/>
      <c r="D38" s="227" t="s">
        <v>21</v>
      </c>
      <c r="E38" s="228"/>
      <c r="F38" s="21"/>
      <c r="G38" s="57"/>
      <c r="H38" s="29"/>
      <c r="I38" s="68" t="s">
        <v>63</v>
      </c>
      <c r="J38" s="4"/>
      <c r="K38" s="57" t="str">
        <f>IF(J38=0,"",L38/J38)</f>
        <v/>
      </c>
      <c r="L38" s="9"/>
      <c r="M38" s="25"/>
      <c r="N38" s="63" t="str">
        <f>IF(K38&gt;40000,"INV","NEIV")</f>
        <v>INV</v>
      </c>
      <c r="O38" s="73">
        <f>M38</f>
        <v>0</v>
      </c>
      <c r="Q38" s="1" t="str">
        <f t="shared" si="1"/>
        <v>OK</v>
      </c>
      <c r="R38" s="91">
        <f t="shared" si="4"/>
        <v>0</v>
      </c>
    </row>
    <row r="39" spans="1:18">
      <c r="A39" s="241"/>
      <c r="B39" s="242"/>
      <c r="C39" s="243"/>
      <c r="D39" s="227" t="s">
        <v>21</v>
      </c>
      <c r="E39" s="228"/>
      <c r="F39" s="21"/>
      <c r="G39" s="57"/>
      <c r="H39" s="29"/>
      <c r="I39" s="68" t="s">
        <v>63</v>
      </c>
      <c r="J39" s="119"/>
      <c r="K39" s="57" t="str">
        <f t="shared" si="2"/>
        <v/>
      </c>
      <c r="L39" s="9"/>
      <c r="M39" s="25"/>
      <c r="N39" s="63" t="str">
        <f>IF(K39&gt;40000,"INV","NEIV")</f>
        <v>INV</v>
      </c>
      <c r="O39" s="72">
        <f>M39</f>
        <v>0</v>
      </c>
      <c r="Q39" s="1" t="str">
        <f t="shared" si="1"/>
        <v>OK</v>
      </c>
      <c r="R39" s="91">
        <f t="shared" si="4"/>
        <v>0</v>
      </c>
    </row>
    <row r="40" spans="1:18" ht="15.75" thickBot="1">
      <c r="A40" s="244"/>
      <c r="B40" s="245"/>
      <c r="C40" s="246"/>
      <c r="D40" s="247" t="s">
        <v>21</v>
      </c>
      <c r="E40" s="248"/>
      <c r="G40" s="100"/>
      <c r="H40" s="101"/>
      <c r="I40" s="102" t="s">
        <v>63</v>
      </c>
      <c r="J40" s="103"/>
      <c r="K40" s="57" t="str">
        <f t="shared" si="2"/>
        <v/>
      </c>
      <c r="L40" s="104"/>
      <c r="M40" s="105"/>
      <c r="N40" s="62" t="str">
        <f t="shared" si="7"/>
        <v>INV</v>
      </c>
      <c r="O40" s="106">
        <f>M40</f>
        <v>0</v>
      </c>
      <c r="Q40" s="1" t="str">
        <f t="shared" si="1"/>
        <v>OK</v>
      </c>
      <c r="R40" s="91">
        <f t="shared" si="4"/>
        <v>0</v>
      </c>
    </row>
    <row r="41" spans="1:18">
      <c r="A41" s="221" t="s">
        <v>80</v>
      </c>
      <c r="B41" s="222"/>
      <c r="C41" s="222"/>
      <c r="D41" s="196" t="s">
        <v>21</v>
      </c>
      <c r="E41" s="197"/>
      <c r="F41" s="19"/>
      <c r="G41" s="59" t="str">
        <f t="shared" si="5"/>
        <v/>
      </c>
      <c r="H41" s="27"/>
      <c r="I41" s="66" t="str">
        <f t="shared" si="6"/>
        <v>INV</v>
      </c>
      <c r="J41" s="30"/>
      <c r="K41" s="59" t="str">
        <f t="shared" si="2"/>
        <v/>
      </c>
      <c r="L41" s="5"/>
      <c r="M41" s="6"/>
      <c r="N41" s="64" t="str">
        <f>IF(K41&gt;40000,"INV","NEIV")</f>
        <v>INV</v>
      </c>
      <c r="O41" s="70">
        <f t="shared" si="0"/>
        <v>0</v>
      </c>
      <c r="Q41" s="1" t="str">
        <f t="shared" si="1"/>
        <v>OK</v>
      </c>
      <c r="R41" s="91">
        <f t="shared" si="4"/>
        <v>0</v>
      </c>
    </row>
    <row r="42" spans="1:18">
      <c r="A42" s="223"/>
      <c r="B42" s="224"/>
      <c r="C42" s="224"/>
      <c r="D42" s="227" t="s">
        <v>21</v>
      </c>
      <c r="E42" s="228"/>
      <c r="F42" s="21"/>
      <c r="G42" s="57" t="str">
        <f t="shared" si="5"/>
        <v/>
      </c>
      <c r="H42" s="29"/>
      <c r="I42" s="68" t="str">
        <f t="shared" si="6"/>
        <v>INV</v>
      </c>
      <c r="J42" s="4"/>
      <c r="K42" s="57" t="str">
        <f t="shared" si="2"/>
        <v/>
      </c>
      <c r="L42" s="9"/>
      <c r="M42" s="10"/>
      <c r="N42" s="63" t="str">
        <f t="shared" si="7"/>
        <v>INV</v>
      </c>
      <c r="O42" s="72">
        <f t="shared" si="0"/>
        <v>0</v>
      </c>
      <c r="Q42" s="1" t="str">
        <f t="shared" si="1"/>
        <v>OK</v>
      </c>
      <c r="R42" s="91">
        <f t="shared" si="4"/>
        <v>0</v>
      </c>
    </row>
    <row r="43" spans="1:18">
      <c r="A43" s="223"/>
      <c r="B43" s="224"/>
      <c r="C43" s="224"/>
      <c r="D43" s="227" t="s">
        <v>21</v>
      </c>
      <c r="E43" s="228"/>
      <c r="F43" s="21"/>
      <c r="G43" s="57" t="str">
        <f t="shared" si="5"/>
        <v/>
      </c>
      <c r="H43" s="29"/>
      <c r="I43" s="68" t="str">
        <f t="shared" si="6"/>
        <v>INV</v>
      </c>
      <c r="J43" s="4"/>
      <c r="K43" s="57" t="str">
        <f t="shared" si="2"/>
        <v/>
      </c>
      <c r="L43" s="9"/>
      <c r="M43" s="10"/>
      <c r="N43" s="63" t="str">
        <f t="shared" si="7"/>
        <v>INV</v>
      </c>
      <c r="O43" s="72">
        <f t="shared" si="0"/>
        <v>0</v>
      </c>
      <c r="Q43" s="1" t="str">
        <f t="shared" si="1"/>
        <v>OK</v>
      </c>
      <c r="R43" s="91">
        <f t="shared" si="4"/>
        <v>0</v>
      </c>
    </row>
    <row r="44" spans="1:18">
      <c r="A44" s="223"/>
      <c r="B44" s="224"/>
      <c r="C44" s="224"/>
      <c r="D44" s="227" t="s">
        <v>21</v>
      </c>
      <c r="E44" s="228"/>
      <c r="F44" s="21"/>
      <c r="G44" s="57" t="str">
        <f t="shared" si="5"/>
        <v/>
      </c>
      <c r="H44" s="29"/>
      <c r="I44" s="68" t="str">
        <f t="shared" si="6"/>
        <v>INV</v>
      </c>
      <c r="J44" s="4"/>
      <c r="K44" s="57" t="str">
        <f t="shared" si="2"/>
        <v/>
      </c>
      <c r="L44" s="9"/>
      <c r="M44" s="10"/>
      <c r="N44" s="63" t="str">
        <f t="shared" si="3"/>
        <v>INV</v>
      </c>
      <c r="O44" s="72">
        <f t="shared" si="0"/>
        <v>0</v>
      </c>
      <c r="Q44" s="1" t="str">
        <f t="shared" si="1"/>
        <v>OK</v>
      </c>
      <c r="R44" s="91">
        <f t="shared" si="4"/>
        <v>0</v>
      </c>
    </row>
    <row r="45" spans="1:18" ht="15.75" thickBot="1">
      <c r="A45" s="225"/>
      <c r="B45" s="226"/>
      <c r="C45" s="226"/>
      <c r="D45" s="231" t="s">
        <v>21</v>
      </c>
      <c r="E45" s="232"/>
      <c r="F45" s="20"/>
      <c r="G45" s="60" t="str">
        <f t="shared" si="5"/>
        <v/>
      </c>
      <c r="H45" s="28"/>
      <c r="I45" s="67" t="str">
        <f t="shared" si="6"/>
        <v>INV</v>
      </c>
      <c r="J45" s="31"/>
      <c r="K45" s="60" t="str">
        <f t="shared" si="2"/>
        <v/>
      </c>
      <c r="L45" s="7"/>
      <c r="M45" s="8"/>
      <c r="N45" s="62" t="str">
        <f t="shared" si="3"/>
        <v>INV</v>
      </c>
      <c r="O45" s="71">
        <f t="shared" si="0"/>
        <v>0</v>
      </c>
      <c r="Q45" s="1" t="str">
        <f t="shared" si="1"/>
        <v>OK</v>
      </c>
      <c r="R45" s="91">
        <f t="shared" si="4"/>
        <v>0</v>
      </c>
    </row>
    <row r="46" spans="1:18" ht="15.75" thickBot="1">
      <c r="A46" s="236" t="s">
        <v>33</v>
      </c>
      <c r="B46" s="237"/>
      <c r="C46" s="237"/>
      <c r="D46" s="237"/>
      <c r="E46" s="238"/>
      <c r="F46" s="53"/>
      <c r="G46" s="3" t="str">
        <f t="shared" si="5"/>
        <v/>
      </c>
      <c r="H46" s="54"/>
      <c r="I46" s="69" t="str">
        <f t="shared" si="6"/>
        <v>INV</v>
      </c>
      <c r="J46" s="22"/>
      <c r="K46" s="3" t="str">
        <f t="shared" si="2"/>
        <v/>
      </c>
      <c r="L46" s="34"/>
      <c r="M46" s="26"/>
      <c r="N46" s="65" t="str">
        <f t="shared" si="3"/>
        <v>INV</v>
      </c>
      <c r="O46" s="75">
        <f t="shared" si="0"/>
        <v>0</v>
      </c>
      <c r="Q46" s="1" t="str">
        <f t="shared" si="1"/>
        <v>OK</v>
      </c>
      <c r="R46" s="91">
        <f t="shared" si="4"/>
        <v>0</v>
      </c>
    </row>
    <row r="47" spans="1:18" ht="15.75" thickBot="1">
      <c r="A47" s="42" t="s">
        <v>15</v>
      </c>
      <c r="B47" s="43"/>
      <c r="C47" s="43"/>
      <c r="D47" s="43"/>
      <c r="E47" s="43"/>
      <c r="F47" s="44"/>
      <c r="G47" s="45"/>
      <c r="H47" s="46">
        <f>SUM(H19:H46)</f>
        <v>0</v>
      </c>
      <c r="I47" s="45"/>
      <c r="J47" s="209">
        <f>SUM(L19:L46)</f>
        <v>0</v>
      </c>
      <c r="K47" s="209"/>
      <c r="L47" s="209"/>
      <c r="M47" s="47">
        <f>SUM(M19:M46)</f>
        <v>0</v>
      </c>
      <c r="N47" s="117"/>
      <c r="O47" s="118">
        <f>SUM(O19:O46)</f>
        <v>0</v>
      </c>
      <c r="P47" s="48"/>
      <c r="Q47" s="2"/>
    </row>
    <row r="48" spans="1:18" ht="15.75" thickBot="1">
      <c r="A48" s="11"/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2"/>
    </row>
    <row r="49" spans="1:18" ht="15.75" thickBot="1">
      <c r="A49" s="16" t="s">
        <v>30</v>
      </c>
      <c r="B49" s="11"/>
      <c r="C49" s="11"/>
      <c r="D49" s="11"/>
      <c r="E49" s="173" t="s">
        <v>23</v>
      </c>
      <c r="F49" s="49"/>
      <c r="G49" s="50"/>
      <c r="H49" s="11"/>
      <c r="I49" s="11"/>
      <c r="J49" s="11"/>
      <c r="K49" s="94">
        <f>O47</f>
        <v>0</v>
      </c>
      <c r="L49" s="84" t="s">
        <v>38</v>
      </c>
      <c r="M49" s="76">
        <f>SUMIF(N19:N46,"INV",O19:O46)</f>
        <v>0</v>
      </c>
      <c r="N49" s="83"/>
      <c r="P49" s="11"/>
      <c r="Q49" s="134" t="s">
        <v>70</v>
      </c>
      <c r="R49" s="135">
        <f>H9-M49</f>
        <v>0</v>
      </c>
    </row>
    <row r="50" spans="1:18" ht="15.75" thickBot="1">
      <c r="A50" s="16"/>
      <c r="B50" s="11"/>
      <c r="C50" s="11"/>
      <c r="D50" s="11"/>
      <c r="E50" s="32"/>
      <c r="F50" s="32"/>
      <c r="G50" s="32"/>
      <c r="H50" s="11"/>
      <c r="I50" s="11"/>
      <c r="J50" s="11"/>
      <c r="K50" s="11"/>
      <c r="L50" s="85" t="s">
        <v>39</v>
      </c>
      <c r="M50" s="77">
        <f>SUMIF(N19:N46,"NEIV",O19:O46)</f>
        <v>0</v>
      </c>
      <c r="N50" s="83"/>
      <c r="P50" s="11"/>
      <c r="Q50" s="136" t="s">
        <v>71</v>
      </c>
      <c r="R50" s="137">
        <f>M9-M50</f>
        <v>0</v>
      </c>
    </row>
    <row r="51" spans="1:18">
      <c r="A51" s="16"/>
      <c r="B51" s="11"/>
      <c r="C51" s="11"/>
      <c r="D51" s="11"/>
      <c r="E51" s="32"/>
      <c r="F51" s="32"/>
      <c r="G51" s="32"/>
      <c r="H51" s="11"/>
      <c r="I51" s="11"/>
      <c r="J51" s="11"/>
      <c r="K51" s="11"/>
      <c r="L51" s="89"/>
      <c r="M51" s="90"/>
      <c r="N51" s="83"/>
      <c r="P51" s="11"/>
    </row>
    <row r="52" spans="1:18">
      <c r="A52" s="78" t="s">
        <v>58</v>
      </c>
      <c r="B52" s="79"/>
      <c r="C52" s="79"/>
      <c r="D52" s="79"/>
      <c r="E52" s="79"/>
      <c r="F52" s="79"/>
      <c r="G52" s="11"/>
      <c r="H52" s="11"/>
      <c r="I52" s="11"/>
      <c r="J52" s="11"/>
      <c r="K52" s="11"/>
      <c r="L52" s="11"/>
      <c r="M52" s="11"/>
      <c r="N52" s="11"/>
      <c r="O52" s="11"/>
      <c r="P52" s="11"/>
      <c r="R52" s="98"/>
    </row>
    <row r="53" spans="1:18">
      <c r="A53" s="16"/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R53" s="98"/>
    </row>
    <row r="54" spans="1:18">
      <c r="A54" s="235" t="s">
        <v>90</v>
      </c>
      <c r="B54" s="235"/>
      <c r="C54" s="235"/>
      <c r="D54" s="235"/>
      <c r="E54" s="204" t="s">
        <v>23</v>
      </c>
      <c r="F54" s="205"/>
      <c r="G54" s="169"/>
      <c r="H54" s="11"/>
      <c r="I54" s="12"/>
      <c r="J54" s="11"/>
      <c r="K54" s="11"/>
      <c r="L54" s="11"/>
      <c r="M54" s="11"/>
      <c r="R54" s="98"/>
    </row>
    <row r="55" spans="1:18" ht="15.75" thickBot="1">
      <c r="A55" s="16"/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"/>
      <c r="R55" s="98"/>
    </row>
    <row r="56" spans="1:18" ht="15.75" customHeight="1" outlineLevel="1" thickBot="1">
      <c r="A56" s="192" t="s">
        <v>59</v>
      </c>
      <c r="B56" s="185"/>
      <c r="C56" s="185"/>
      <c r="D56" s="185"/>
      <c r="E56" s="185"/>
      <c r="F56" s="185"/>
      <c r="G56" s="185"/>
      <c r="H56" s="185"/>
      <c r="I56" s="193"/>
      <c r="J56" s="185" t="s">
        <v>65</v>
      </c>
      <c r="K56" s="185"/>
      <c r="L56" s="185"/>
      <c r="M56" s="185"/>
      <c r="N56" s="82"/>
      <c r="O56" s="212" t="s">
        <v>40</v>
      </c>
      <c r="P56" s="208"/>
      <c r="R56" s="98"/>
    </row>
    <row r="57" spans="1:18" ht="15" customHeight="1" outlineLevel="1">
      <c r="A57" s="186" t="s">
        <v>3</v>
      </c>
      <c r="B57" s="187"/>
      <c r="C57" s="187"/>
      <c r="D57" s="187"/>
      <c r="E57" s="187"/>
      <c r="F57" s="253" t="s">
        <v>4</v>
      </c>
      <c r="G57" s="189" t="s">
        <v>5</v>
      </c>
      <c r="H57" s="189"/>
      <c r="I57" s="194" t="s">
        <v>32</v>
      </c>
      <c r="J57" s="210" t="s">
        <v>13</v>
      </c>
      <c r="K57" s="191" t="s">
        <v>14</v>
      </c>
      <c r="L57" s="191"/>
      <c r="M57" s="191"/>
      <c r="N57" s="194" t="s">
        <v>32</v>
      </c>
      <c r="O57" s="213"/>
      <c r="P57" s="208"/>
      <c r="R57" s="250" t="s">
        <v>46</v>
      </c>
    </row>
    <row r="58" spans="1:18" ht="15.75" outlineLevel="1" thickBot="1">
      <c r="A58" s="186"/>
      <c r="B58" s="187"/>
      <c r="C58" s="187"/>
      <c r="D58" s="187"/>
      <c r="E58" s="187"/>
      <c r="F58" s="254"/>
      <c r="G58" s="55" t="s">
        <v>24</v>
      </c>
      <c r="H58" s="40" t="s">
        <v>16</v>
      </c>
      <c r="I58" s="195"/>
      <c r="J58" s="211"/>
      <c r="K58" s="55" t="s">
        <v>24</v>
      </c>
      <c r="L58" s="40" t="s">
        <v>16</v>
      </c>
      <c r="M58" s="41" t="s">
        <v>31</v>
      </c>
      <c r="N58" s="195"/>
      <c r="O58" s="214"/>
      <c r="P58" s="208"/>
      <c r="R58" s="250"/>
    </row>
    <row r="59" spans="1:18" ht="15" customHeight="1" outlineLevel="1">
      <c r="A59" s="178" t="s">
        <v>19</v>
      </c>
      <c r="B59" s="179"/>
      <c r="C59" s="180"/>
      <c r="D59" s="196" t="s">
        <v>55</v>
      </c>
      <c r="E59" s="197"/>
      <c r="F59" s="58"/>
      <c r="G59" s="59" t="str">
        <f>IF(F59=0,"",H59/F59)</f>
        <v/>
      </c>
      <c r="H59" s="27"/>
      <c r="I59" s="66" t="str">
        <f>IF(G59&gt;40000,"INV","NEIV")</f>
        <v>INV</v>
      </c>
      <c r="J59" s="30"/>
      <c r="K59" s="59" t="str">
        <f>IF(J59=0,"",L59/J59)</f>
        <v/>
      </c>
      <c r="L59" s="5"/>
      <c r="M59" s="23"/>
      <c r="N59" s="61" t="str">
        <f>IF(K59&gt;40000,"INV","NEIV")</f>
        <v>INV</v>
      </c>
      <c r="O59" s="70">
        <f t="shared" ref="O59:O86" si="8">M59</f>
        <v>0</v>
      </c>
      <c r="P59" s="138"/>
      <c r="Q59" s="1" t="str">
        <f>IF(M59=O59,"OK","chyba")</f>
        <v>OK</v>
      </c>
      <c r="R59" s="91">
        <f>J59-F59</f>
        <v>0</v>
      </c>
    </row>
    <row r="60" spans="1:18" ht="15.75" outlineLevel="1" thickBot="1">
      <c r="A60" s="181"/>
      <c r="B60" s="182"/>
      <c r="C60" s="183"/>
      <c r="D60" s="198" t="s">
        <v>66</v>
      </c>
      <c r="E60" s="199"/>
      <c r="F60" s="81"/>
      <c r="G60" s="60" t="str">
        <f>IF(F60=0,"",H60/F60)</f>
        <v/>
      </c>
      <c r="H60" s="28"/>
      <c r="I60" s="67" t="str">
        <f>IF(G60&gt;40000,"INV","NEIV")</f>
        <v>INV</v>
      </c>
      <c r="J60" s="31"/>
      <c r="K60" s="60" t="str">
        <f t="shared" ref="K60:K86" si="9">IF(J60=0,"",L60/J60)</f>
        <v/>
      </c>
      <c r="L60" s="7"/>
      <c r="M60" s="24"/>
      <c r="N60" s="62" t="str">
        <f t="shared" ref="N60:N86" si="10">IF(K60&gt;40000,"INV","NEIV")</f>
        <v>INV</v>
      </c>
      <c r="O60" s="71">
        <f t="shared" si="8"/>
        <v>0</v>
      </c>
      <c r="P60" s="138"/>
      <c r="Q60" s="1" t="str">
        <f t="shared" ref="Q60:Q85" si="11">IF(M60=O60,"OK","chyba")</f>
        <v>OK</v>
      </c>
      <c r="R60" s="91">
        <f t="shared" ref="R60:R86" si="12">J60-F60</f>
        <v>0</v>
      </c>
    </row>
    <row r="61" spans="1:18" outlineLevel="1">
      <c r="A61" s="178" t="s">
        <v>6</v>
      </c>
      <c r="B61" s="179"/>
      <c r="C61" s="180"/>
      <c r="D61" s="196" t="s">
        <v>56</v>
      </c>
      <c r="E61" s="197"/>
      <c r="F61" s="19">
        <v>0</v>
      </c>
      <c r="G61" s="59" t="str">
        <f t="shared" ref="G61:G86" si="13">IF(F61=0,"",H61/F61)</f>
        <v/>
      </c>
      <c r="H61" s="27">
        <v>0</v>
      </c>
      <c r="I61" s="66" t="str">
        <f t="shared" ref="I61:I86" si="14">IF(G61&gt;40000,"INV","NEIV")</f>
        <v>INV</v>
      </c>
      <c r="J61" s="30">
        <v>0</v>
      </c>
      <c r="K61" s="59" t="str">
        <f t="shared" si="9"/>
        <v/>
      </c>
      <c r="L61" s="5">
        <v>0</v>
      </c>
      <c r="M61" s="23">
        <v>0</v>
      </c>
      <c r="N61" s="61" t="str">
        <f t="shared" si="10"/>
        <v>INV</v>
      </c>
      <c r="O61" s="70">
        <f t="shared" si="8"/>
        <v>0</v>
      </c>
      <c r="P61" s="138"/>
      <c r="Q61" s="1" t="str">
        <f>IF(M61=O61,"OK","chyba")</f>
        <v>OK</v>
      </c>
      <c r="R61" s="91">
        <f t="shared" si="12"/>
        <v>0</v>
      </c>
    </row>
    <row r="62" spans="1:18" ht="28.5" customHeight="1" outlineLevel="1" thickBot="1">
      <c r="A62" s="181"/>
      <c r="B62" s="182"/>
      <c r="C62" s="183"/>
      <c r="D62" s="229" t="s">
        <v>72</v>
      </c>
      <c r="E62" s="230"/>
      <c r="F62" s="20"/>
      <c r="G62" s="60" t="str">
        <f t="shared" si="13"/>
        <v/>
      </c>
      <c r="H62" s="28"/>
      <c r="I62" s="67" t="str">
        <f t="shared" si="14"/>
        <v>INV</v>
      </c>
      <c r="J62" s="31"/>
      <c r="K62" s="60" t="str">
        <f t="shared" si="9"/>
        <v/>
      </c>
      <c r="L62" s="7"/>
      <c r="M62" s="24"/>
      <c r="N62" s="62" t="str">
        <f>IF(K62&gt;40000,"INV","NEIV")</f>
        <v>INV</v>
      </c>
      <c r="O62" s="71">
        <f t="shared" si="8"/>
        <v>0</v>
      </c>
      <c r="P62" s="138"/>
      <c r="Q62" s="1" t="str">
        <f t="shared" si="11"/>
        <v>OK</v>
      </c>
      <c r="R62" s="91">
        <f t="shared" si="12"/>
        <v>0</v>
      </c>
    </row>
    <row r="63" spans="1:18" ht="15" customHeight="1" outlineLevel="1">
      <c r="A63" s="178" t="s">
        <v>7</v>
      </c>
      <c r="B63" s="179"/>
      <c r="C63" s="180"/>
      <c r="D63" s="196" t="s">
        <v>8</v>
      </c>
      <c r="E63" s="197"/>
      <c r="F63" s="19"/>
      <c r="G63" s="59" t="str">
        <f t="shared" si="13"/>
        <v/>
      </c>
      <c r="H63" s="27"/>
      <c r="I63" s="66" t="str">
        <f t="shared" si="14"/>
        <v>INV</v>
      </c>
      <c r="J63" s="30"/>
      <c r="K63" s="59" t="str">
        <f t="shared" si="9"/>
        <v/>
      </c>
      <c r="L63" s="5"/>
      <c r="M63" s="23"/>
      <c r="N63" s="61" t="str">
        <f t="shared" si="10"/>
        <v>INV</v>
      </c>
      <c r="O63" s="70">
        <f t="shared" si="8"/>
        <v>0</v>
      </c>
      <c r="P63" s="138"/>
      <c r="Q63" s="1" t="str">
        <f t="shared" si="11"/>
        <v>OK</v>
      </c>
      <c r="R63" s="91">
        <f t="shared" si="12"/>
        <v>0</v>
      </c>
    </row>
    <row r="64" spans="1:18" outlineLevel="1">
      <c r="A64" s="255"/>
      <c r="B64" s="256"/>
      <c r="C64" s="257"/>
      <c r="D64" s="227" t="s">
        <v>9</v>
      </c>
      <c r="E64" s="228"/>
      <c r="F64" s="21"/>
      <c r="G64" s="57" t="str">
        <f t="shared" si="13"/>
        <v/>
      </c>
      <c r="H64" s="29"/>
      <c r="I64" s="68" t="str">
        <f t="shared" si="14"/>
        <v>INV</v>
      </c>
      <c r="J64" s="4"/>
      <c r="K64" s="57" t="str">
        <f t="shared" si="9"/>
        <v/>
      </c>
      <c r="L64" s="9"/>
      <c r="M64" s="25"/>
      <c r="N64" s="63" t="str">
        <f t="shared" si="10"/>
        <v>INV</v>
      </c>
      <c r="O64" s="72">
        <f t="shared" si="8"/>
        <v>0</v>
      </c>
      <c r="P64" s="138"/>
      <c r="Q64" s="1" t="str">
        <f t="shared" si="11"/>
        <v>OK</v>
      </c>
      <c r="R64" s="91">
        <f t="shared" si="12"/>
        <v>0</v>
      </c>
    </row>
    <row r="65" spans="1:18" ht="15.75" outlineLevel="1" thickBot="1">
      <c r="A65" s="181"/>
      <c r="B65" s="182"/>
      <c r="C65" s="183"/>
      <c r="D65" s="198" t="s">
        <v>10</v>
      </c>
      <c r="E65" s="199"/>
      <c r="F65" s="20">
        <v>0</v>
      </c>
      <c r="G65" s="60" t="str">
        <f t="shared" si="13"/>
        <v/>
      </c>
      <c r="H65" s="28">
        <v>0</v>
      </c>
      <c r="I65" s="67" t="str">
        <f t="shared" si="14"/>
        <v>INV</v>
      </c>
      <c r="J65" s="31">
        <v>0</v>
      </c>
      <c r="K65" s="60" t="str">
        <f t="shared" si="9"/>
        <v/>
      </c>
      <c r="L65" s="7">
        <v>0</v>
      </c>
      <c r="M65" s="24">
        <v>0</v>
      </c>
      <c r="N65" s="62" t="str">
        <f t="shared" si="10"/>
        <v>INV</v>
      </c>
      <c r="O65" s="71">
        <f t="shared" si="8"/>
        <v>0</v>
      </c>
      <c r="P65" s="138"/>
      <c r="Q65" s="1" t="str">
        <f t="shared" si="11"/>
        <v>OK</v>
      </c>
      <c r="R65" s="91">
        <f t="shared" si="12"/>
        <v>0</v>
      </c>
    </row>
    <row r="66" spans="1:18" ht="15" customHeight="1" outlineLevel="1">
      <c r="A66" s="221" t="s">
        <v>22</v>
      </c>
      <c r="B66" s="222"/>
      <c r="C66" s="222"/>
      <c r="D66" s="196" t="s">
        <v>21</v>
      </c>
      <c r="E66" s="197"/>
      <c r="F66" s="19"/>
      <c r="G66" s="59" t="str">
        <f t="shared" si="13"/>
        <v/>
      </c>
      <c r="H66" s="115"/>
      <c r="I66" s="66" t="str">
        <f t="shared" si="14"/>
        <v>INV</v>
      </c>
      <c r="J66" s="19"/>
      <c r="K66" s="59" t="str">
        <f t="shared" si="9"/>
        <v/>
      </c>
      <c r="L66" s="5"/>
      <c r="M66" s="6"/>
      <c r="N66" s="61" t="str">
        <f t="shared" si="10"/>
        <v>INV</v>
      </c>
      <c r="O66" s="126">
        <f t="shared" si="8"/>
        <v>0</v>
      </c>
      <c r="P66" s="138"/>
      <c r="Q66" s="1" t="str">
        <f t="shared" si="11"/>
        <v>OK</v>
      </c>
      <c r="R66" s="91">
        <f t="shared" si="12"/>
        <v>0</v>
      </c>
    </row>
    <row r="67" spans="1:18" outlineLevel="1">
      <c r="A67" s="223"/>
      <c r="B67" s="224"/>
      <c r="C67" s="224"/>
      <c r="D67" s="227" t="s">
        <v>21</v>
      </c>
      <c r="E67" s="228"/>
      <c r="F67" s="21">
        <v>0</v>
      </c>
      <c r="G67" s="57" t="str">
        <f t="shared" si="13"/>
        <v/>
      </c>
      <c r="H67" s="116">
        <v>0</v>
      </c>
      <c r="I67" s="68" t="str">
        <f t="shared" si="14"/>
        <v>INV</v>
      </c>
      <c r="J67" s="21">
        <v>0</v>
      </c>
      <c r="K67" s="57" t="str">
        <f t="shared" si="9"/>
        <v/>
      </c>
      <c r="L67" s="9">
        <v>0</v>
      </c>
      <c r="M67" s="10">
        <v>0</v>
      </c>
      <c r="N67" s="63" t="str">
        <f>IF(K67&gt;40000,"INV","NEIV")</f>
        <v>INV</v>
      </c>
      <c r="O67" s="127">
        <f t="shared" si="8"/>
        <v>0</v>
      </c>
      <c r="P67" s="138"/>
      <c r="Q67" s="1" t="str">
        <f t="shared" si="11"/>
        <v>OK</v>
      </c>
      <c r="R67" s="91">
        <f t="shared" si="12"/>
        <v>0</v>
      </c>
    </row>
    <row r="68" spans="1:18" outlineLevel="1">
      <c r="A68" s="223"/>
      <c r="B68" s="224"/>
      <c r="C68" s="224"/>
      <c r="D68" s="227" t="s">
        <v>21</v>
      </c>
      <c r="E68" s="228"/>
      <c r="F68" s="21"/>
      <c r="G68" s="57" t="str">
        <f t="shared" si="13"/>
        <v/>
      </c>
      <c r="H68" s="116"/>
      <c r="I68" s="68" t="str">
        <f t="shared" si="14"/>
        <v>INV</v>
      </c>
      <c r="J68" s="21"/>
      <c r="K68" s="57" t="str">
        <f t="shared" si="9"/>
        <v/>
      </c>
      <c r="L68" s="9"/>
      <c r="M68" s="10"/>
      <c r="N68" s="63" t="str">
        <f t="shared" si="10"/>
        <v>INV</v>
      </c>
      <c r="O68" s="127">
        <f t="shared" si="8"/>
        <v>0</v>
      </c>
      <c r="P68" s="138"/>
      <c r="Q68" s="1" t="str">
        <f t="shared" si="11"/>
        <v>OK</v>
      </c>
      <c r="R68" s="91">
        <f t="shared" si="12"/>
        <v>0</v>
      </c>
    </row>
    <row r="69" spans="1:18" outlineLevel="1">
      <c r="A69" s="223"/>
      <c r="B69" s="224"/>
      <c r="C69" s="224"/>
      <c r="D69" s="227" t="s">
        <v>21</v>
      </c>
      <c r="E69" s="228"/>
      <c r="F69" s="21"/>
      <c r="G69" s="57" t="str">
        <f t="shared" si="13"/>
        <v/>
      </c>
      <c r="H69" s="116"/>
      <c r="I69" s="68" t="str">
        <f t="shared" si="14"/>
        <v>INV</v>
      </c>
      <c r="J69" s="21"/>
      <c r="K69" s="57" t="str">
        <f t="shared" si="9"/>
        <v/>
      </c>
      <c r="L69" s="9"/>
      <c r="M69" s="10"/>
      <c r="N69" s="63" t="str">
        <f t="shared" si="10"/>
        <v>INV</v>
      </c>
      <c r="O69" s="127">
        <f t="shared" si="8"/>
        <v>0</v>
      </c>
      <c r="P69" s="138"/>
      <c r="Q69" s="1" t="str">
        <f t="shared" si="11"/>
        <v>OK</v>
      </c>
      <c r="R69" s="91">
        <f t="shared" si="12"/>
        <v>0</v>
      </c>
    </row>
    <row r="70" spans="1:18" ht="15.75" outlineLevel="1" thickBot="1">
      <c r="A70" s="225"/>
      <c r="B70" s="226"/>
      <c r="C70" s="226"/>
      <c r="D70" s="231" t="s">
        <v>21</v>
      </c>
      <c r="E70" s="232"/>
      <c r="F70" s="20"/>
      <c r="G70" s="60" t="str">
        <f t="shared" si="13"/>
        <v/>
      </c>
      <c r="H70" s="122"/>
      <c r="I70" s="67" t="str">
        <f t="shared" si="14"/>
        <v>INV</v>
      </c>
      <c r="J70" s="20"/>
      <c r="K70" s="60" t="str">
        <f t="shared" si="9"/>
        <v/>
      </c>
      <c r="L70" s="7"/>
      <c r="M70" s="8"/>
      <c r="N70" s="62" t="str">
        <f t="shared" si="10"/>
        <v>INV</v>
      </c>
      <c r="O70" s="125">
        <f t="shared" si="8"/>
        <v>0</v>
      </c>
      <c r="P70" s="138"/>
      <c r="Q70" s="1" t="str">
        <f t="shared" si="11"/>
        <v>OK</v>
      </c>
      <c r="R70" s="91">
        <f t="shared" si="12"/>
        <v>0</v>
      </c>
    </row>
    <row r="71" spans="1:18" outlineLevel="1">
      <c r="A71" s="221" t="s">
        <v>81</v>
      </c>
      <c r="B71" s="239"/>
      <c r="C71" s="240"/>
      <c r="D71" s="259" t="s">
        <v>21</v>
      </c>
      <c r="E71" s="260"/>
      <c r="F71" s="19"/>
      <c r="G71" s="59" t="str">
        <f t="shared" si="13"/>
        <v/>
      </c>
      <c r="H71" s="115"/>
      <c r="I71" s="66" t="str">
        <f t="shared" si="14"/>
        <v>INV</v>
      </c>
      <c r="J71" s="19"/>
      <c r="K71" s="59" t="str">
        <f t="shared" si="9"/>
        <v/>
      </c>
      <c r="L71" s="5"/>
      <c r="M71" s="6"/>
      <c r="N71" s="61" t="str">
        <f>IF(K71&gt;40000,"INV","NEIV")</f>
        <v>INV</v>
      </c>
      <c r="O71" s="126">
        <f t="shared" ref="O71:O80" si="15">M71</f>
        <v>0</v>
      </c>
      <c r="P71" s="138"/>
      <c r="Q71" s="1" t="str">
        <f t="shared" si="11"/>
        <v>OK</v>
      </c>
      <c r="R71" s="91">
        <f t="shared" si="12"/>
        <v>0</v>
      </c>
    </row>
    <row r="72" spans="1:18" outlineLevel="1">
      <c r="A72" s="241"/>
      <c r="B72" s="242"/>
      <c r="C72" s="243"/>
      <c r="D72" s="261" t="s">
        <v>21</v>
      </c>
      <c r="E72" s="262"/>
      <c r="F72" s="107"/>
      <c r="G72" s="57" t="str">
        <f t="shared" si="13"/>
        <v/>
      </c>
      <c r="H72" s="114"/>
      <c r="I72" s="68" t="str">
        <f t="shared" si="14"/>
        <v>INV</v>
      </c>
      <c r="J72" s="107"/>
      <c r="K72" s="57" t="str">
        <f t="shared" si="9"/>
        <v/>
      </c>
      <c r="L72" s="112"/>
      <c r="M72" s="121"/>
      <c r="N72" s="63" t="str">
        <f t="shared" si="10"/>
        <v>INV</v>
      </c>
      <c r="O72" s="126">
        <f t="shared" si="15"/>
        <v>0</v>
      </c>
      <c r="P72" s="138"/>
      <c r="Q72" s="1" t="str">
        <f t="shared" si="11"/>
        <v>OK</v>
      </c>
      <c r="R72" s="91">
        <f t="shared" si="12"/>
        <v>0</v>
      </c>
    </row>
    <row r="73" spans="1:18" outlineLevel="1">
      <c r="A73" s="241"/>
      <c r="B73" s="242"/>
      <c r="C73" s="243"/>
      <c r="D73" s="263" t="s">
        <v>21</v>
      </c>
      <c r="E73" s="264"/>
      <c r="F73" s="107"/>
      <c r="G73" s="57" t="str">
        <f t="shared" si="13"/>
        <v/>
      </c>
      <c r="H73" s="114"/>
      <c r="I73" s="68" t="str">
        <f t="shared" si="14"/>
        <v>INV</v>
      </c>
      <c r="J73" s="21"/>
      <c r="K73" s="57" t="str">
        <f t="shared" si="9"/>
        <v/>
      </c>
      <c r="L73" s="9"/>
      <c r="M73" s="10"/>
      <c r="N73" s="63" t="str">
        <f t="shared" si="10"/>
        <v>INV</v>
      </c>
      <c r="O73" s="127">
        <f t="shared" si="15"/>
        <v>0</v>
      </c>
      <c r="P73" s="138"/>
      <c r="Q73" s="1" t="str">
        <f t="shared" si="11"/>
        <v>OK</v>
      </c>
      <c r="R73" s="91">
        <f t="shared" si="12"/>
        <v>0</v>
      </c>
    </row>
    <row r="74" spans="1:18" outlineLevel="1">
      <c r="A74" s="241"/>
      <c r="B74" s="242"/>
      <c r="C74" s="243"/>
      <c r="D74" s="261" t="s">
        <v>21</v>
      </c>
      <c r="E74" s="262"/>
      <c r="F74" s="107"/>
      <c r="G74" s="57" t="str">
        <f t="shared" si="13"/>
        <v/>
      </c>
      <c r="H74" s="116"/>
      <c r="I74" s="68" t="str">
        <f t="shared" si="14"/>
        <v>INV</v>
      </c>
      <c r="J74" s="21"/>
      <c r="K74" s="57" t="str">
        <f t="shared" si="9"/>
        <v/>
      </c>
      <c r="L74" s="9"/>
      <c r="M74" s="10"/>
      <c r="N74" s="63" t="str">
        <f t="shared" si="10"/>
        <v>INV</v>
      </c>
      <c r="O74" s="127">
        <f t="shared" si="15"/>
        <v>0</v>
      </c>
      <c r="P74" s="138"/>
      <c r="Q74" s="1" t="str">
        <f t="shared" si="11"/>
        <v>OK</v>
      </c>
      <c r="R74" s="91">
        <f t="shared" si="12"/>
        <v>0</v>
      </c>
    </row>
    <row r="75" spans="1:18" ht="15.75" outlineLevel="1" thickBot="1">
      <c r="A75" s="244"/>
      <c r="B75" s="245"/>
      <c r="C75" s="246"/>
      <c r="D75" s="265" t="s">
        <v>21</v>
      </c>
      <c r="E75" s="266"/>
      <c r="F75" s="20"/>
      <c r="G75" s="60" t="str">
        <f t="shared" si="13"/>
        <v/>
      </c>
      <c r="H75" s="122"/>
      <c r="I75" s="67" t="str">
        <f t="shared" si="14"/>
        <v>INV</v>
      </c>
      <c r="J75" s="20"/>
      <c r="K75" s="60" t="str">
        <f t="shared" si="9"/>
        <v/>
      </c>
      <c r="L75" s="7"/>
      <c r="M75" s="8"/>
      <c r="N75" s="62" t="str">
        <f t="shared" si="10"/>
        <v>INV</v>
      </c>
      <c r="O75" s="125">
        <f t="shared" si="15"/>
        <v>0</v>
      </c>
      <c r="P75" s="138"/>
      <c r="Q75" s="1" t="str">
        <f t="shared" si="11"/>
        <v>OK</v>
      </c>
      <c r="R75" s="91">
        <f t="shared" si="12"/>
        <v>0</v>
      </c>
    </row>
    <row r="76" spans="1:18" outlineLevel="1">
      <c r="A76" s="273" t="s">
        <v>64</v>
      </c>
      <c r="B76" s="239"/>
      <c r="C76" s="240"/>
      <c r="D76" s="259" t="s">
        <v>21</v>
      </c>
      <c r="E76" s="260"/>
      <c r="F76" s="19"/>
      <c r="G76" s="59" t="str">
        <f t="shared" si="13"/>
        <v/>
      </c>
      <c r="H76" s="115"/>
      <c r="I76" s="66" t="str">
        <f>IF(G76&gt;40000,"INV","NEIV")</f>
        <v>INV</v>
      </c>
      <c r="J76" s="19"/>
      <c r="K76" s="59" t="str">
        <f t="shared" si="9"/>
        <v/>
      </c>
      <c r="L76" s="5"/>
      <c r="M76" s="6"/>
      <c r="N76" s="61" t="str">
        <f t="shared" si="10"/>
        <v>INV</v>
      </c>
      <c r="O76" s="128">
        <f t="shared" si="15"/>
        <v>0</v>
      </c>
      <c r="P76" s="138"/>
      <c r="Q76" s="1" t="str">
        <f t="shared" si="11"/>
        <v>OK</v>
      </c>
      <c r="R76" s="91">
        <f t="shared" si="12"/>
        <v>0</v>
      </c>
    </row>
    <row r="77" spans="1:18" outlineLevel="1">
      <c r="A77" s="241"/>
      <c r="B77" s="242"/>
      <c r="C77" s="243"/>
      <c r="D77" s="263" t="s">
        <v>21</v>
      </c>
      <c r="E77" s="264"/>
      <c r="F77" s="21"/>
      <c r="G77" s="57" t="str">
        <f t="shared" si="13"/>
        <v/>
      </c>
      <c r="H77" s="116"/>
      <c r="I77" s="68" t="str">
        <f t="shared" si="14"/>
        <v>INV</v>
      </c>
      <c r="J77" s="21"/>
      <c r="K77" s="57" t="str">
        <f t="shared" si="9"/>
        <v/>
      </c>
      <c r="L77" s="9"/>
      <c r="M77" s="10"/>
      <c r="N77" s="63" t="str">
        <f t="shared" si="10"/>
        <v>INV</v>
      </c>
      <c r="O77" s="127">
        <f t="shared" si="15"/>
        <v>0</v>
      </c>
      <c r="P77" s="138"/>
      <c r="Q77" s="1" t="str">
        <f t="shared" si="11"/>
        <v>OK</v>
      </c>
      <c r="R77" s="91">
        <f t="shared" si="12"/>
        <v>0</v>
      </c>
    </row>
    <row r="78" spans="1:18" outlineLevel="1">
      <c r="A78" s="241"/>
      <c r="B78" s="242"/>
      <c r="C78" s="243"/>
      <c r="D78" s="263" t="s">
        <v>21</v>
      </c>
      <c r="E78" s="264"/>
      <c r="F78" s="21"/>
      <c r="G78" s="57" t="str">
        <f t="shared" si="13"/>
        <v/>
      </c>
      <c r="H78" s="116"/>
      <c r="I78" s="68" t="str">
        <f t="shared" si="14"/>
        <v>INV</v>
      </c>
      <c r="J78" s="21"/>
      <c r="K78" s="57" t="str">
        <f t="shared" si="9"/>
        <v/>
      </c>
      <c r="L78" s="9"/>
      <c r="M78" s="10"/>
      <c r="N78" s="63" t="str">
        <f>IF(K78&gt;40000,"INV","NEIV")</f>
        <v>INV</v>
      </c>
      <c r="O78" s="127">
        <f t="shared" si="15"/>
        <v>0</v>
      </c>
      <c r="P78" s="138"/>
      <c r="Q78" s="1" t="str">
        <f t="shared" si="11"/>
        <v>OK</v>
      </c>
      <c r="R78" s="91">
        <f t="shared" si="12"/>
        <v>0</v>
      </c>
    </row>
    <row r="79" spans="1:18" outlineLevel="1">
      <c r="A79" s="241"/>
      <c r="B79" s="242"/>
      <c r="C79" s="243"/>
      <c r="D79" s="263" t="s">
        <v>21</v>
      </c>
      <c r="E79" s="264"/>
      <c r="F79" s="21"/>
      <c r="G79" s="57" t="str">
        <f t="shared" si="13"/>
        <v/>
      </c>
      <c r="H79" s="116"/>
      <c r="I79" s="68" t="str">
        <f t="shared" si="14"/>
        <v>INV</v>
      </c>
      <c r="J79" s="21"/>
      <c r="K79" s="57" t="str">
        <f t="shared" si="9"/>
        <v/>
      </c>
      <c r="L79" s="9"/>
      <c r="M79" s="10"/>
      <c r="N79" s="63" t="str">
        <f t="shared" si="10"/>
        <v>INV</v>
      </c>
      <c r="O79" s="127">
        <f t="shared" si="15"/>
        <v>0</v>
      </c>
      <c r="P79" s="138"/>
      <c r="Q79" s="1" t="str">
        <f t="shared" si="11"/>
        <v>OK</v>
      </c>
      <c r="R79" s="91">
        <f t="shared" si="12"/>
        <v>0</v>
      </c>
    </row>
    <row r="80" spans="1:18" ht="15.75" outlineLevel="1" thickBot="1">
      <c r="A80" s="244"/>
      <c r="B80" s="245"/>
      <c r="C80" s="246"/>
      <c r="D80" s="274" t="s">
        <v>21</v>
      </c>
      <c r="E80" s="275"/>
      <c r="F80" s="123"/>
      <c r="G80" s="60" t="str">
        <f t="shared" si="13"/>
        <v/>
      </c>
      <c r="H80" s="124"/>
      <c r="I80" s="67" t="str">
        <f t="shared" si="14"/>
        <v>INV</v>
      </c>
      <c r="J80" s="123"/>
      <c r="K80" s="60" t="str">
        <f t="shared" si="9"/>
        <v/>
      </c>
      <c r="L80" s="131"/>
      <c r="M80" s="132"/>
      <c r="N80" s="62" t="str">
        <f t="shared" si="10"/>
        <v>INV</v>
      </c>
      <c r="O80" s="129">
        <f t="shared" si="15"/>
        <v>0</v>
      </c>
      <c r="P80" s="138"/>
      <c r="Q80" s="1" t="str">
        <f t="shared" si="11"/>
        <v>OK</v>
      </c>
      <c r="R80" s="91">
        <f t="shared" si="12"/>
        <v>0</v>
      </c>
    </row>
    <row r="81" spans="1:19" ht="15" customHeight="1" outlineLevel="1">
      <c r="A81" s="221" t="s">
        <v>80</v>
      </c>
      <c r="B81" s="222"/>
      <c r="C81" s="222"/>
      <c r="D81" s="196" t="s">
        <v>21</v>
      </c>
      <c r="E81" s="197"/>
      <c r="F81" s="107"/>
      <c r="G81" s="108" t="str">
        <f t="shared" si="13"/>
        <v/>
      </c>
      <c r="H81" s="109"/>
      <c r="I81" s="110" t="str">
        <f t="shared" si="14"/>
        <v>INV</v>
      </c>
      <c r="J81" s="111"/>
      <c r="K81" s="108" t="str">
        <f t="shared" si="9"/>
        <v/>
      </c>
      <c r="L81" s="112"/>
      <c r="M81" s="113"/>
      <c r="N81" s="61" t="str">
        <f t="shared" si="10"/>
        <v>INV</v>
      </c>
      <c r="O81" s="128">
        <f t="shared" si="8"/>
        <v>0</v>
      </c>
      <c r="P81" s="138"/>
      <c r="Q81" s="1" t="str">
        <f t="shared" si="11"/>
        <v>OK</v>
      </c>
      <c r="R81" s="91">
        <f t="shared" si="12"/>
        <v>0</v>
      </c>
    </row>
    <row r="82" spans="1:19" outlineLevel="1">
      <c r="A82" s="223"/>
      <c r="B82" s="224"/>
      <c r="C82" s="224"/>
      <c r="D82" s="227" t="s">
        <v>21</v>
      </c>
      <c r="E82" s="228"/>
      <c r="F82" s="21"/>
      <c r="G82" s="57" t="str">
        <f t="shared" si="13"/>
        <v/>
      </c>
      <c r="H82" s="29"/>
      <c r="I82" s="68" t="str">
        <f t="shared" si="14"/>
        <v>INV</v>
      </c>
      <c r="J82" s="4"/>
      <c r="K82" s="57" t="str">
        <f t="shared" si="9"/>
        <v/>
      </c>
      <c r="L82" s="9"/>
      <c r="M82" s="25"/>
      <c r="N82" s="64" t="str">
        <f t="shared" si="10"/>
        <v>INV</v>
      </c>
      <c r="O82" s="127">
        <f t="shared" si="8"/>
        <v>0</v>
      </c>
      <c r="P82" s="138"/>
      <c r="Q82" s="1" t="str">
        <f t="shared" si="11"/>
        <v>OK</v>
      </c>
      <c r="R82" s="91">
        <f t="shared" si="12"/>
        <v>0</v>
      </c>
    </row>
    <row r="83" spans="1:19" outlineLevel="1">
      <c r="A83" s="223"/>
      <c r="B83" s="224"/>
      <c r="C83" s="224"/>
      <c r="D83" s="227" t="s">
        <v>21</v>
      </c>
      <c r="E83" s="228"/>
      <c r="F83" s="21"/>
      <c r="G83" s="57" t="str">
        <f t="shared" si="13"/>
        <v/>
      </c>
      <c r="H83" s="29"/>
      <c r="I83" s="68" t="str">
        <f t="shared" si="14"/>
        <v>INV</v>
      </c>
      <c r="J83" s="4"/>
      <c r="K83" s="57" t="str">
        <f t="shared" si="9"/>
        <v/>
      </c>
      <c r="L83" s="9"/>
      <c r="M83" s="25"/>
      <c r="N83" s="63" t="str">
        <f t="shared" si="10"/>
        <v>INV</v>
      </c>
      <c r="O83" s="127">
        <f t="shared" si="8"/>
        <v>0</v>
      </c>
      <c r="P83" s="138"/>
      <c r="Q83" s="1" t="str">
        <f t="shared" si="11"/>
        <v>OK</v>
      </c>
      <c r="R83" s="91">
        <f t="shared" si="12"/>
        <v>0</v>
      </c>
    </row>
    <row r="84" spans="1:19" outlineLevel="1">
      <c r="A84" s="223"/>
      <c r="B84" s="224"/>
      <c r="C84" s="224"/>
      <c r="D84" s="227" t="s">
        <v>21</v>
      </c>
      <c r="E84" s="228"/>
      <c r="F84" s="21"/>
      <c r="G84" s="57" t="str">
        <f t="shared" si="13"/>
        <v/>
      </c>
      <c r="H84" s="29"/>
      <c r="I84" s="68" t="str">
        <f t="shared" si="14"/>
        <v>INV</v>
      </c>
      <c r="J84" s="4"/>
      <c r="K84" s="57" t="str">
        <f t="shared" si="9"/>
        <v/>
      </c>
      <c r="L84" s="9"/>
      <c r="M84" s="25"/>
      <c r="N84" s="63" t="str">
        <f t="shared" si="10"/>
        <v>INV</v>
      </c>
      <c r="O84" s="127">
        <f t="shared" si="8"/>
        <v>0</v>
      </c>
      <c r="P84" s="138"/>
      <c r="Q84" s="1" t="str">
        <f t="shared" si="11"/>
        <v>OK</v>
      </c>
      <c r="R84" s="91">
        <f t="shared" si="12"/>
        <v>0</v>
      </c>
    </row>
    <row r="85" spans="1:19" ht="15.75" outlineLevel="1" thickBot="1">
      <c r="A85" s="225"/>
      <c r="B85" s="226"/>
      <c r="C85" s="226"/>
      <c r="D85" s="231" t="s">
        <v>21</v>
      </c>
      <c r="E85" s="232"/>
      <c r="F85" s="20"/>
      <c r="G85" s="60" t="str">
        <f t="shared" si="13"/>
        <v/>
      </c>
      <c r="H85" s="28"/>
      <c r="I85" s="67" t="str">
        <f t="shared" si="14"/>
        <v>INV</v>
      </c>
      <c r="J85" s="31"/>
      <c r="K85" s="60" t="str">
        <f t="shared" si="9"/>
        <v/>
      </c>
      <c r="L85" s="7"/>
      <c r="M85" s="24"/>
      <c r="N85" s="62" t="str">
        <f t="shared" si="10"/>
        <v>INV</v>
      </c>
      <c r="O85" s="125">
        <f t="shared" si="8"/>
        <v>0</v>
      </c>
      <c r="P85" s="138"/>
      <c r="Q85" s="1" t="str">
        <f t="shared" si="11"/>
        <v>OK</v>
      </c>
      <c r="R85" s="91">
        <f t="shared" si="12"/>
        <v>0</v>
      </c>
    </row>
    <row r="86" spans="1:19" ht="15.75" customHeight="1" outlineLevel="1" thickBot="1">
      <c r="A86" s="236" t="s">
        <v>33</v>
      </c>
      <c r="B86" s="237"/>
      <c r="C86" s="237"/>
      <c r="D86" s="237"/>
      <c r="E86" s="238"/>
      <c r="F86" s="53"/>
      <c r="G86" s="3" t="str">
        <f t="shared" si="13"/>
        <v/>
      </c>
      <c r="H86" s="54"/>
      <c r="I86" s="69" t="str">
        <f t="shared" si="14"/>
        <v>INV</v>
      </c>
      <c r="J86" s="22"/>
      <c r="K86" s="3" t="str">
        <f t="shared" si="9"/>
        <v/>
      </c>
      <c r="L86" s="34"/>
      <c r="M86" s="26"/>
      <c r="N86" s="65" t="str">
        <f t="shared" si="10"/>
        <v>INV</v>
      </c>
      <c r="O86" s="130">
        <f t="shared" si="8"/>
        <v>0</v>
      </c>
      <c r="P86" s="138"/>
      <c r="Q86" s="1" t="str">
        <f>IF(M86=O86,"OK","chyba")</f>
        <v>OK</v>
      </c>
      <c r="R86" s="91">
        <f t="shared" si="12"/>
        <v>0</v>
      </c>
    </row>
    <row r="87" spans="1:19" ht="15" customHeight="1" outlineLevel="1" thickBot="1">
      <c r="A87" s="42" t="s">
        <v>15</v>
      </c>
      <c r="B87" s="43"/>
      <c r="C87" s="43"/>
      <c r="D87" s="43"/>
      <c r="E87" s="43"/>
      <c r="F87" s="44"/>
      <c r="G87" s="45"/>
      <c r="H87" s="46">
        <f>SUM(H59:H86)</f>
        <v>0</v>
      </c>
      <c r="I87" s="45"/>
      <c r="J87" s="209">
        <f>SUM(L59:L86)</f>
        <v>0</v>
      </c>
      <c r="K87" s="209"/>
      <c r="L87" s="209"/>
      <c r="M87" s="47">
        <f>SUM(M59:M86)</f>
        <v>0</v>
      </c>
      <c r="N87" s="117"/>
      <c r="O87" s="118">
        <f>SUM(O59:O86)</f>
        <v>0</v>
      </c>
      <c r="P87" s="86"/>
      <c r="R87" s="91"/>
    </row>
    <row r="88" spans="1:19" ht="15.75" outlineLevel="1" thickBot="1">
      <c r="A88" s="11"/>
      <c r="B88" s="11"/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R88" s="91"/>
    </row>
    <row r="89" spans="1:19" ht="15.75" thickBot="1">
      <c r="A89" s="16" t="s">
        <v>30</v>
      </c>
      <c r="B89" s="11"/>
      <c r="C89" s="11"/>
      <c r="D89" s="11"/>
      <c r="E89" s="93" t="s">
        <v>23</v>
      </c>
      <c r="F89" s="49"/>
      <c r="G89" s="50"/>
      <c r="H89" s="11"/>
      <c r="I89" s="11"/>
      <c r="J89" s="11"/>
      <c r="K89" s="94">
        <f>M87</f>
        <v>0</v>
      </c>
      <c r="L89" s="84" t="s">
        <v>38</v>
      </c>
      <c r="M89" s="76">
        <f>SUMIF(N59:N86,"INV",O59:O86)</f>
        <v>0</v>
      </c>
      <c r="N89" s="83"/>
      <c r="P89" s="11"/>
      <c r="Q89" s="134" t="s">
        <v>70</v>
      </c>
      <c r="R89" s="135">
        <f>R49-M89</f>
        <v>0</v>
      </c>
    </row>
    <row r="90" spans="1:19" ht="15.75" thickBot="1">
      <c r="A90" s="16"/>
      <c r="B90" s="11"/>
      <c r="C90" s="11"/>
      <c r="D90" s="11"/>
      <c r="E90" s="32"/>
      <c r="F90" s="32"/>
      <c r="G90" s="32"/>
      <c r="H90" s="11"/>
      <c r="I90" s="11"/>
      <c r="J90" s="11"/>
      <c r="K90" s="11"/>
      <c r="L90" s="85" t="s">
        <v>39</v>
      </c>
      <c r="M90" s="77">
        <f>SUMIF(N59:N86,"NEIV",O59:O86)</f>
        <v>0</v>
      </c>
      <c r="N90" s="83"/>
      <c r="P90" s="11"/>
      <c r="Q90" s="136" t="s">
        <v>71</v>
      </c>
      <c r="R90" s="137">
        <f>R50-M90</f>
        <v>0</v>
      </c>
    </row>
    <row r="91" spans="1:19">
      <c r="A91" s="16"/>
      <c r="B91" s="11"/>
      <c r="C91" s="11"/>
      <c r="D91" s="11"/>
      <c r="E91" s="32"/>
      <c r="F91" s="32"/>
      <c r="G91" s="32"/>
      <c r="H91" s="11"/>
      <c r="I91" s="11"/>
      <c r="J91" s="11"/>
      <c r="K91" s="11"/>
      <c r="L91" s="52"/>
      <c r="M91" s="51"/>
      <c r="N91" s="51"/>
      <c r="O91" s="11"/>
      <c r="P91" s="11"/>
      <c r="R91" s="91"/>
    </row>
    <row r="92" spans="1:19">
      <c r="A92" s="11"/>
      <c r="B92" s="11"/>
      <c r="C92" s="11"/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86"/>
    </row>
    <row r="93" spans="1:19">
      <c r="A93" s="11"/>
      <c r="B93" s="11"/>
      <c r="C93" s="11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</row>
    <row r="94" spans="1:19" ht="15.75" thickBot="1">
      <c r="A94" s="92" t="s">
        <v>47</v>
      </c>
      <c r="B94" s="79"/>
      <c r="C94" s="79"/>
      <c r="D94" s="79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</row>
    <row r="95" spans="1:19" ht="15.75" thickBot="1">
      <c r="A95" s="11"/>
      <c r="B95" s="11"/>
      <c r="C95" s="11"/>
      <c r="D95" s="11"/>
      <c r="E95" s="11"/>
      <c r="F95" s="11"/>
      <c r="G95" s="11"/>
      <c r="H95" s="276" t="s">
        <v>48</v>
      </c>
      <c r="I95" s="277"/>
      <c r="J95" s="150" t="s">
        <v>74</v>
      </c>
      <c r="K95" s="143" t="s">
        <v>69</v>
      </c>
      <c r="L95" s="215" t="s">
        <v>51</v>
      </c>
      <c r="M95" s="216"/>
      <c r="P95" s="11"/>
      <c r="Q95" s="134" t="s">
        <v>73</v>
      </c>
      <c r="R95" s="140"/>
      <c r="S95" s="141"/>
    </row>
    <row r="96" spans="1:19" ht="15.75" thickBot="1">
      <c r="A96" s="16" t="s">
        <v>50</v>
      </c>
      <c r="B96" s="11"/>
      <c r="C96" s="11"/>
      <c r="D96" s="11"/>
      <c r="E96" s="93" t="s">
        <v>23</v>
      </c>
      <c r="F96" s="49"/>
      <c r="G96" s="50"/>
      <c r="H96" s="278"/>
      <c r="I96" s="279"/>
      <c r="J96" s="151">
        <f>O47</f>
        <v>0</v>
      </c>
      <c r="K96" s="144"/>
      <c r="L96" s="217"/>
      <c r="M96" s="218"/>
      <c r="P96" s="11"/>
      <c r="Q96" s="142" t="str">
        <f>IF(E9=(O87+O47),"OK","chyba")</f>
        <v>OK</v>
      </c>
      <c r="R96" s="291">
        <f>E9-O47-O87</f>
        <v>0</v>
      </c>
      <c r="S96" s="292"/>
    </row>
    <row r="97" spans="1:19" ht="15.75" thickBot="1">
      <c r="A97" s="16" t="s">
        <v>49</v>
      </c>
      <c r="B97" s="11"/>
      <c r="C97" s="11"/>
      <c r="D97" s="11"/>
      <c r="E97" s="93" t="s">
        <v>23</v>
      </c>
      <c r="F97" s="49"/>
      <c r="G97" s="50"/>
      <c r="H97" s="280"/>
      <c r="I97" s="281"/>
      <c r="J97" s="152">
        <f>O87</f>
        <v>0</v>
      </c>
      <c r="K97" s="145"/>
      <c r="L97" s="219"/>
      <c r="M97" s="220"/>
      <c r="P97" s="11"/>
    </row>
    <row r="98" spans="1:19" ht="15.75" thickBot="1">
      <c r="A98" s="16" t="s">
        <v>35</v>
      </c>
      <c r="B98" s="11"/>
      <c r="C98" s="11"/>
      <c r="D98" s="11"/>
      <c r="E98" s="32"/>
      <c r="F98" s="32"/>
      <c r="G98" s="32"/>
      <c r="H98" s="282"/>
      <c r="I98" s="283"/>
      <c r="J98" s="133">
        <f>SUM(J96:J97)</f>
        <v>0</v>
      </c>
      <c r="K98" s="146">
        <f>K100+K101</f>
        <v>0</v>
      </c>
      <c r="L98" s="267"/>
      <c r="M98" s="268"/>
      <c r="P98" s="11"/>
    </row>
    <row r="99" spans="1:19" ht="15.75" thickBot="1">
      <c r="A99" s="16" t="s">
        <v>34</v>
      </c>
      <c r="B99" s="11"/>
      <c r="C99" s="11"/>
      <c r="D99" s="11"/>
      <c r="E99" s="32"/>
      <c r="F99" s="32"/>
      <c r="G99" s="32"/>
      <c r="H99" s="284">
        <f>E9</f>
        <v>0</v>
      </c>
      <c r="I99" s="285"/>
      <c r="J99" s="153"/>
      <c r="K99" s="147"/>
      <c r="L99" s="269">
        <f>H99-J98</f>
        <v>0</v>
      </c>
      <c r="M99" s="270"/>
      <c r="P99" s="139"/>
      <c r="Q99" s="134" t="s">
        <v>75</v>
      </c>
      <c r="R99" s="140"/>
      <c r="S99" s="141"/>
    </row>
    <row r="100" spans="1:19" ht="15.75" thickBot="1">
      <c r="A100" s="16" t="s">
        <v>36</v>
      </c>
      <c r="B100" s="11"/>
      <c r="C100" s="11"/>
      <c r="D100" s="11"/>
      <c r="E100" s="32"/>
      <c r="F100" s="32"/>
      <c r="G100" s="32"/>
      <c r="H100" s="286">
        <f>H9</f>
        <v>0</v>
      </c>
      <c r="I100" s="287"/>
      <c r="J100" s="154">
        <f>M49+M89</f>
        <v>0</v>
      </c>
      <c r="K100" s="148">
        <f>SUMIF(N59:N86,"INV",L59:L86)+SUMIF(N19:N46,"INV",L19:L46)-SUMIF(N19:N46,"INV",O19:O46)-SUMIF(N59:N86,"INV",O59:O86)</f>
        <v>0</v>
      </c>
      <c r="L100" s="271">
        <f>H100-J100</f>
        <v>0</v>
      </c>
      <c r="M100" s="272"/>
      <c r="P100" s="168" t="str">
        <f>IF(H100=J100,"OK","chyba")</f>
        <v>OK</v>
      </c>
      <c r="Q100" s="142" t="str">
        <f>IF(J102=(J98+K98),"OK","chyba")</f>
        <v>OK</v>
      </c>
      <c r="R100" s="291">
        <f>(J98+K98)-J102</f>
        <v>0</v>
      </c>
      <c r="S100" s="292"/>
    </row>
    <row r="101" spans="1:19" ht="15.75" thickBot="1">
      <c r="A101" s="16" t="s">
        <v>37</v>
      </c>
      <c r="B101" s="11"/>
      <c r="C101" s="11"/>
      <c r="D101" s="11"/>
      <c r="E101" s="32"/>
      <c r="F101" s="32"/>
      <c r="G101" s="32"/>
      <c r="H101" s="288">
        <f>M9</f>
        <v>0</v>
      </c>
      <c r="I101" s="289"/>
      <c r="J101" s="155">
        <f>M50+M90</f>
        <v>0</v>
      </c>
      <c r="K101" s="149">
        <f>SUMIF(N59:N86,"NEIV",L59:L86)+SUMIF(N19:N46,"NEIV",L19:L46)-SUMIF(N19:N46,"NEIV",O19:O46)-SUMIF(N59:N86,"NEIV",O59:O86)</f>
        <v>0</v>
      </c>
      <c r="L101" s="293">
        <f>H101-J101</f>
        <v>0</v>
      </c>
      <c r="M101" s="294"/>
      <c r="P101" s="168" t="str">
        <f>IF(H101=J101,"OK","chyba")</f>
        <v>OK</v>
      </c>
      <c r="Q101" s="1"/>
    </row>
    <row r="102" spans="1:19">
      <c r="A102" s="16"/>
      <c r="B102" s="11"/>
      <c r="C102" s="11"/>
      <c r="D102" s="11"/>
      <c r="E102" s="11"/>
      <c r="F102" s="11"/>
      <c r="G102" s="11"/>
      <c r="H102" s="290">
        <f>E10</f>
        <v>0</v>
      </c>
      <c r="I102" s="290"/>
      <c r="J102" s="207">
        <f>J87+J47</f>
        <v>0</v>
      </c>
      <c r="K102" s="207"/>
      <c r="L102" s="295"/>
      <c r="M102" s="295"/>
      <c r="P102" s="11"/>
    </row>
    <row r="103" spans="1:19">
      <c r="A103" s="11"/>
      <c r="B103" s="11"/>
      <c r="C103" s="11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</row>
    <row r="104" spans="1:19">
      <c r="A104" s="87" t="s">
        <v>42</v>
      </c>
      <c r="B104" s="79"/>
      <c r="C104" s="79"/>
      <c r="D104" s="79"/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</row>
    <row r="105" spans="1:19">
      <c r="A105" s="17"/>
      <c r="B105" s="80"/>
      <c r="C105" s="80"/>
      <c r="D105" s="80"/>
      <c r="E105" s="80"/>
      <c r="F105" s="80"/>
      <c r="G105" s="80"/>
      <c r="H105" s="80"/>
      <c r="I105" s="80"/>
      <c r="J105" s="80"/>
      <c r="K105" s="80"/>
      <c r="L105" s="80"/>
      <c r="M105" s="80"/>
      <c r="N105" s="80"/>
      <c r="O105" s="80"/>
      <c r="P105" s="11"/>
    </row>
    <row r="106" spans="1:19">
      <c r="A106" s="11"/>
      <c r="B106" s="80"/>
      <c r="C106" s="80"/>
      <c r="D106" s="80"/>
      <c r="E106" s="80"/>
      <c r="F106" s="80"/>
      <c r="G106" s="80"/>
      <c r="H106" s="80"/>
      <c r="I106" s="80"/>
      <c r="J106" s="80"/>
      <c r="K106" s="80"/>
      <c r="L106" s="80"/>
      <c r="M106" s="80"/>
      <c r="N106" s="80"/>
      <c r="O106" s="80"/>
      <c r="P106" s="11"/>
    </row>
    <row r="107" spans="1:19">
      <c r="A107" s="11"/>
      <c r="B107" s="80"/>
      <c r="C107" s="80"/>
      <c r="D107" s="80"/>
      <c r="E107" s="80"/>
      <c r="F107" s="80"/>
      <c r="G107" s="80"/>
      <c r="H107" s="80"/>
      <c r="I107" s="80"/>
      <c r="J107" s="80"/>
      <c r="K107" s="80"/>
      <c r="L107" s="80"/>
      <c r="M107" s="80"/>
      <c r="N107" s="80"/>
      <c r="O107" s="80"/>
      <c r="P107" s="11"/>
    </row>
    <row r="108" spans="1:19">
      <c r="A108" s="11"/>
      <c r="B108" s="80"/>
      <c r="C108" s="80"/>
      <c r="D108" s="80"/>
      <c r="E108" s="80"/>
      <c r="F108" s="80"/>
      <c r="G108" s="80"/>
      <c r="H108" s="80"/>
      <c r="I108" s="80"/>
      <c r="J108" s="80"/>
      <c r="K108" s="80"/>
      <c r="L108" s="80"/>
      <c r="M108" s="80"/>
      <c r="N108" s="80"/>
      <c r="O108" s="80"/>
      <c r="P108" s="11"/>
    </row>
    <row r="109" spans="1:19">
      <c r="A109" s="11"/>
      <c r="B109" s="80"/>
      <c r="C109" s="80"/>
      <c r="D109" s="80"/>
      <c r="E109" s="80"/>
      <c r="F109" s="80"/>
      <c r="G109" s="80"/>
      <c r="H109" s="80"/>
      <c r="I109" s="80"/>
      <c r="J109" s="80"/>
      <c r="K109" s="80"/>
      <c r="L109" s="80"/>
      <c r="M109" s="80"/>
      <c r="N109" s="80"/>
      <c r="O109" s="80"/>
      <c r="P109" s="11"/>
    </row>
    <row r="110" spans="1:19">
      <c r="A110" s="11"/>
      <c r="B110" s="80"/>
      <c r="C110" s="80"/>
      <c r="D110" s="80"/>
      <c r="E110" s="80"/>
      <c r="F110" s="80"/>
      <c r="G110" s="80"/>
      <c r="H110" s="80"/>
      <c r="I110" s="80"/>
      <c r="J110" s="80"/>
      <c r="K110" s="80"/>
      <c r="L110" s="80"/>
      <c r="M110" s="80"/>
      <c r="N110" s="80"/>
      <c r="O110" s="80"/>
      <c r="P110" s="11"/>
    </row>
    <row r="111" spans="1:19">
      <c r="A111" s="11"/>
      <c r="B111" s="80"/>
      <c r="C111" s="80"/>
      <c r="D111" s="80"/>
      <c r="E111" s="80"/>
      <c r="F111" s="80"/>
      <c r="G111" s="80"/>
      <c r="H111" s="80"/>
      <c r="I111" s="80"/>
      <c r="J111" s="80"/>
      <c r="K111" s="80"/>
      <c r="L111" s="80"/>
      <c r="M111" s="80"/>
      <c r="N111" s="80"/>
      <c r="O111" s="80"/>
      <c r="P111" s="11"/>
    </row>
    <row r="112" spans="1:19">
      <c r="A112" s="11"/>
      <c r="B112" s="80"/>
      <c r="C112" s="80"/>
      <c r="D112" s="80"/>
      <c r="E112" s="80"/>
      <c r="F112" s="80"/>
      <c r="G112" s="80"/>
      <c r="H112" s="80"/>
      <c r="I112" s="80"/>
      <c r="J112" s="80"/>
      <c r="K112" s="80"/>
      <c r="L112" s="80"/>
      <c r="M112" s="80"/>
      <c r="N112" s="80"/>
      <c r="O112" s="80"/>
      <c r="P112" s="11"/>
    </row>
    <row r="113" spans="1:16">
      <c r="A113" s="87" t="s">
        <v>43</v>
      </c>
      <c r="B113" s="88"/>
      <c r="C113" s="88"/>
      <c r="D113" s="88"/>
      <c r="E113" s="88"/>
      <c r="F113" s="88"/>
      <c r="G113" s="80"/>
      <c r="H113" s="80"/>
      <c r="I113" s="80"/>
      <c r="J113" s="80"/>
      <c r="K113" s="80"/>
      <c r="L113" s="80"/>
      <c r="M113" s="80"/>
      <c r="N113" s="80"/>
      <c r="O113" s="80"/>
      <c r="P113" s="11"/>
    </row>
    <row r="114" spans="1:16">
      <c r="A114" s="11"/>
      <c r="B114" s="80"/>
      <c r="C114" s="80"/>
      <c r="D114" s="80"/>
      <c r="E114" s="80"/>
      <c r="F114" s="80"/>
      <c r="G114" s="80"/>
      <c r="H114" s="80"/>
      <c r="I114" s="80"/>
      <c r="J114" s="80"/>
      <c r="K114" s="80"/>
      <c r="L114" s="80"/>
      <c r="M114" s="80"/>
      <c r="N114" s="80"/>
      <c r="O114" s="80"/>
      <c r="P114" s="11"/>
    </row>
    <row r="115" spans="1:16">
      <c r="A115" s="11"/>
      <c r="B115" s="80"/>
      <c r="C115" s="80"/>
      <c r="D115" s="80"/>
      <c r="E115" s="80"/>
      <c r="F115" s="80"/>
      <c r="G115" s="80"/>
      <c r="H115" s="80"/>
      <c r="I115" s="80"/>
      <c r="J115" s="80"/>
      <c r="K115" s="80"/>
      <c r="L115" s="80"/>
      <c r="M115" s="80"/>
      <c r="N115" s="80"/>
      <c r="O115" s="80"/>
      <c r="P115" s="11"/>
    </row>
    <row r="116" spans="1:16">
      <c r="A116" s="11"/>
      <c r="B116" s="80"/>
      <c r="C116" s="80"/>
      <c r="D116" s="80"/>
      <c r="E116" s="80"/>
      <c r="F116" s="80"/>
      <c r="G116" s="80"/>
      <c r="H116" s="80"/>
      <c r="I116" s="80"/>
      <c r="J116" s="80"/>
      <c r="K116" s="80"/>
      <c r="L116" s="80"/>
      <c r="M116" s="80"/>
      <c r="N116" s="80"/>
      <c r="O116" s="80"/>
      <c r="P116" s="11"/>
    </row>
    <row r="117" spans="1:16">
      <c r="A117" s="11"/>
      <c r="B117" s="80"/>
      <c r="C117" s="80"/>
      <c r="D117" s="80"/>
      <c r="E117" s="80"/>
      <c r="F117" s="80"/>
      <c r="G117" s="80"/>
      <c r="H117" s="80"/>
      <c r="I117" s="80"/>
      <c r="J117" s="80"/>
      <c r="K117" s="80"/>
      <c r="L117" s="80"/>
      <c r="M117" s="80"/>
      <c r="N117" s="80"/>
      <c r="O117" s="80"/>
      <c r="P117" s="11"/>
    </row>
    <row r="118" spans="1:16">
      <c r="A118" s="11"/>
      <c r="B118" s="80"/>
      <c r="C118" s="80"/>
      <c r="D118" s="80"/>
      <c r="E118" s="80"/>
      <c r="F118" s="80"/>
      <c r="G118" s="80"/>
      <c r="H118" s="80"/>
      <c r="I118" s="80"/>
      <c r="J118" s="80"/>
      <c r="K118" s="80"/>
      <c r="L118" s="80"/>
      <c r="M118" s="80"/>
      <c r="N118" s="80"/>
      <c r="O118" s="80"/>
      <c r="P118" s="11"/>
    </row>
    <row r="119" spans="1:16">
      <c r="A119" s="11"/>
      <c r="B119" s="80"/>
      <c r="C119" s="80"/>
      <c r="D119" s="80"/>
      <c r="E119" s="80"/>
      <c r="F119" s="80"/>
      <c r="G119" s="80"/>
      <c r="H119" s="80"/>
      <c r="I119" s="80"/>
      <c r="J119" s="80"/>
      <c r="K119" s="80"/>
      <c r="L119" s="80"/>
      <c r="M119" s="80"/>
      <c r="N119" s="80"/>
      <c r="O119" s="80"/>
      <c r="P119" s="11"/>
    </row>
    <row r="120" spans="1:16">
      <c r="A120" s="11"/>
      <c r="B120" s="80"/>
      <c r="C120" s="80"/>
      <c r="D120" s="80"/>
      <c r="E120" s="80"/>
      <c r="F120" s="80"/>
      <c r="G120" s="80"/>
      <c r="H120" s="80"/>
      <c r="I120" s="80"/>
      <c r="J120" s="80"/>
      <c r="K120" s="80"/>
      <c r="L120" s="80"/>
      <c r="M120" s="80"/>
      <c r="N120" s="80"/>
      <c r="O120" s="80"/>
      <c r="P120" s="11"/>
    </row>
    <row r="121" spans="1:16">
      <c r="A121" s="11"/>
      <c r="B121" s="80"/>
      <c r="C121" s="80"/>
      <c r="D121" s="80"/>
      <c r="E121" s="80"/>
      <c r="F121" s="80"/>
      <c r="G121" s="80"/>
      <c r="H121" s="80"/>
      <c r="I121" s="80"/>
      <c r="J121" s="80"/>
      <c r="K121" s="80"/>
      <c r="L121" s="80"/>
      <c r="M121" s="80"/>
      <c r="N121" s="80"/>
      <c r="O121" s="80"/>
      <c r="P121" s="11"/>
    </row>
    <row r="122" spans="1:16">
      <c r="A122" s="87" t="s">
        <v>44</v>
      </c>
      <c r="B122" s="88"/>
      <c r="C122" s="88"/>
      <c r="D122" s="88"/>
      <c r="E122" s="88"/>
      <c r="F122" s="80"/>
      <c r="G122" s="80"/>
      <c r="H122" s="80"/>
      <c r="I122" s="80"/>
      <c r="J122" s="80"/>
      <c r="K122" s="80"/>
      <c r="L122" s="80"/>
      <c r="M122" s="80"/>
      <c r="N122" s="80"/>
      <c r="O122" s="80"/>
      <c r="P122" s="11"/>
    </row>
    <row r="123" spans="1:16">
      <c r="A123" s="11"/>
      <c r="B123" s="80"/>
      <c r="C123" s="80"/>
      <c r="D123" s="80"/>
      <c r="E123" s="80"/>
      <c r="F123" s="80"/>
      <c r="G123" s="80"/>
      <c r="H123" s="80"/>
      <c r="I123" s="80"/>
      <c r="J123" s="80"/>
      <c r="K123" s="80"/>
      <c r="L123" s="80"/>
      <c r="M123" s="80"/>
      <c r="N123" s="80"/>
      <c r="O123" s="80"/>
      <c r="P123" s="11"/>
    </row>
    <row r="124" spans="1:16">
      <c r="A124" s="11"/>
      <c r="B124" s="80"/>
      <c r="C124" s="80"/>
      <c r="D124" s="80"/>
      <c r="E124" s="80"/>
      <c r="F124" s="80"/>
      <c r="G124" s="80"/>
      <c r="H124" s="80"/>
      <c r="I124" s="80"/>
      <c r="J124" s="80"/>
      <c r="K124" s="80"/>
      <c r="L124" s="80"/>
      <c r="M124" s="80"/>
      <c r="N124" s="80"/>
      <c r="O124" s="80"/>
      <c r="P124" s="11"/>
    </row>
    <row r="125" spans="1:16">
      <c r="A125" s="11"/>
      <c r="B125" s="80"/>
      <c r="C125" s="80"/>
      <c r="D125" s="80"/>
      <c r="E125" s="80"/>
      <c r="F125" s="80"/>
      <c r="G125" s="80"/>
      <c r="H125" s="80"/>
      <c r="I125" s="80"/>
      <c r="J125" s="80"/>
      <c r="K125" s="80"/>
      <c r="L125" s="80"/>
      <c r="M125" s="80"/>
      <c r="N125" s="80"/>
      <c r="O125" s="80"/>
      <c r="P125" s="11"/>
    </row>
    <row r="126" spans="1:16">
      <c r="A126" s="11"/>
      <c r="B126" s="80"/>
      <c r="C126" s="80"/>
      <c r="D126" s="80"/>
      <c r="E126" s="80"/>
      <c r="F126" s="80"/>
      <c r="G126" s="80"/>
      <c r="H126" s="80"/>
      <c r="I126" s="80"/>
      <c r="J126" s="80"/>
      <c r="K126" s="80"/>
      <c r="L126" s="80"/>
      <c r="M126" s="80"/>
      <c r="N126" s="80"/>
      <c r="O126" s="80"/>
      <c r="P126" s="11"/>
    </row>
    <row r="127" spans="1:16">
      <c r="A127" s="11"/>
      <c r="B127" s="80"/>
      <c r="C127" s="80"/>
      <c r="D127" s="80"/>
      <c r="E127" s="80"/>
      <c r="F127" s="80"/>
      <c r="G127" s="80"/>
      <c r="H127" s="80"/>
      <c r="I127" s="80"/>
      <c r="J127" s="80"/>
      <c r="K127" s="80"/>
      <c r="L127" s="80"/>
      <c r="M127" s="80"/>
      <c r="N127" s="80"/>
      <c r="O127" s="80"/>
      <c r="P127" s="11"/>
    </row>
    <row r="128" spans="1:16">
      <c r="A128" s="11"/>
      <c r="B128" s="80"/>
      <c r="C128" s="80"/>
      <c r="D128" s="80"/>
      <c r="E128" s="80"/>
      <c r="F128" s="80"/>
      <c r="G128" s="80"/>
      <c r="H128" s="80"/>
      <c r="I128" s="80"/>
      <c r="J128" s="80"/>
      <c r="K128" s="80"/>
      <c r="L128" s="80"/>
      <c r="M128" s="80"/>
      <c r="N128" s="80"/>
      <c r="O128" s="80"/>
      <c r="P128" s="11"/>
    </row>
    <row r="129" spans="1:16">
      <c r="A129" s="11"/>
      <c r="B129" s="80"/>
      <c r="C129" s="80"/>
      <c r="D129" s="80"/>
      <c r="E129" s="80"/>
      <c r="F129" s="80"/>
      <c r="G129" s="80"/>
      <c r="H129" s="80"/>
      <c r="I129" s="80"/>
      <c r="J129" s="80"/>
      <c r="K129" s="80"/>
      <c r="L129" s="80"/>
      <c r="M129" s="80"/>
      <c r="N129" s="80"/>
      <c r="O129" s="80"/>
      <c r="P129" s="11"/>
    </row>
    <row r="130" spans="1:16">
      <c r="A130" s="11"/>
      <c r="B130" s="80"/>
      <c r="C130" s="80"/>
      <c r="D130" s="80"/>
      <c r="E130" s="80"/>
      <c r="F130" s="80"/>
      <c r="G130" s="80"/>
      <c r="H130" s="80"/>
      <c r="I130" s="80"/>
      <c r="J130" s="80"/>
      <c r="K130" s="80"/>
      <c r="L130" s="80"/>
      <c r="M130" s="80"/>
      <c r="N130" s="80"/>
      <c r="O130" s="80"/>
      <c r="P130" s="11"/>
    </row>
    <row r="131" spans="1:16">
      <c r="A131" s="87" t="s">
        <v>45</v>
      </c>
      <c r="B131" s="88"/>
      <c r="C131" s="88"/>
      <c r="D131" s="88"/>
      <c r="E131" s="88"/>
      <c r="F131" s="80"/>
      <c r="G131" s="80"/>
      <c r="H131" s="80"/>
      <c r="I131" s="80"/>
      <c r="J131" s="80"/>
      <c r="K131" s="80"/>
      <c r="L131" s="80"/>
      <c r="M131" s="80"/>
      <c r="N131" s="80"/>
      <c r="O131" s="80"/>
      <c r="P131" s="11"/>
    </row>
    <row r="132" spans="1:16">
      <c r="A132" s="11"/>
      <c r="B132" s="80"/>
      <c r="C132" s="80"/>
      <c r="D132" s="80"/>
      <c r="E132" s="80"/>
      <c r="F132" s="80"/>
      <c r="G132" s="80"/>
      <c r="H132" s="80"/>
      <c r="I132" s="80"/>
      <c r="J132" s="80"/>
      <c r="K132" s="80"/>
      <c r="L132" s="80"/>
      <c r="M132" s="80"/>
      <c r="N132" s="80"/>
      <c r="O132" s="80"/>
      <c r="P132" s="11"/>
    </row>
    <row r="133" spans="1:16">
      <c r="A133" s="11"/>
      <c r="B133" s="80"/>
      <c r="C133" s="80"/>
      <c r="D133" s="80"/>
      <c r="E133" s="80"/>
      <c r="F133" s="80"/>
      <c r="G133" s="80"/>
      <c r="H133" s="80"/>
      <c r="I133" s="80"/>
      <c r="J133" s="80"/>
      <c r="K133" s="80"/>
      <c r="L133" s="80"/>
      <c r="M133" s="80"/>
      <c r="N133" s="80"/>
      <c r="O133" s="80"/>
      <c r="P133" s="11"/>
    </row>
    <row r="134" spans="1:16">
      <c r="A134" s="11"/>
      <c r="B134" s="80"/>
      <c r="C134" s="80"/>
      <c r="E134" s="80"/>
      <c r="F134" s="80"/>
      <c r="G134" s="80"/>
      <c r="H134" s="80"/>
      <c r="I134" s="80"/>
      <c r="J134" s="80"/>
      <c r="K134" s="80"/>
      <c r="L134" s="80"/>
      <c r="M134" s="80"/>
      <c r="N134" s="80"/>
      <c r="O134" s="80"/>
      <c r="P134" s="11"/>
    </row>
    <row r="135" spans="1:16">
      <c r="A135" s="11"/>
      <c r="B135" s="80"/>
      <c r="C135" s="80"/>
      <c r="D135" s="80"/>
      <c r="E135" s="80"/>
      <c r="F135" s="80"/>
      <c r="G135" s="80"/>
      <c r="H135" s="80"/>
      <c r="I135" s="80"/>
      <c r="J135" s="80"/>
      <c r="K135" s="80"/>
      <c r="L135" s="80"/>
      <c r="M135" s="80"/>
      <c r="N135" s="80"/>
      <c r="O135" s="80"/>
      <c r="P135" s="11"/>
    </row>
    <row r="136" spans="1:16">
      <c r="A136" s="11"/>
      <c r="B136" s="80"/>
      <c r="C136" s="80"/>
      <c r="D136" s="80"/>
      <c r="E136" s="80"/>
      <c r="F136" s="80"/>
      <c r="G136" s="80"/>
      <c r="H136" s="80"/>
      <c r="I136" s="80"/>
      <c r="J136" s="80"/>
      <c r="K136" s="80"/>
      <c r="L136" s="80"/>
      <c r="M136" s="80"/>
      <c r="N136" s="80"/>
      <c r="O136" s="80"/>
      <c r="P136" s="11"/>
    </row>
    <row r="137" spans="1:16">
      <c r="A137" s="11"/>
      <c r="B137" s="80"/>
      <c r="C137" s="80"/>
      <c r="D137" s="80"/>
      <c r="E137" s="80"/>
      <c r="F137" s="80"/>
      <c r="G137" s="80"/>
      <c r="H137" s="80"/>
      <c r="I137" s="80"/>
      <c r="J137" s="80"/>
      <c r="K137" s="80"/>
      <c r="L137" s="80"/>
      <c r="M137" s="80"/>
      <c r="N137" s="80"/>
      <c r="O137" s="80"/>
      <c r="P137" s="11"/>
    </row>
    <row r="138" spans="1:16">
      <c r="A138" s="11"/>
      <c r="B138" s="80"/>
      <c r="C138" s="80"/>
      <c r="D138" s="80"/>
      <c r="E138" s="80"/>
      <c r="F138" s="80"/>
      <c r="G138" s="80"/>
      <c r="H138" s="80"/>
      <c r="I138" s="80"/>
      <c r="J138" s="80"/>
      <c r="K138" s="80"/>
      <c r="L138" s="80"/>
      <c r="M138" s="80"/>
      <c r="N138" s="80"/>
      <c r="O138" s="80"/>
      <c r="P138" s="11"/>
    </row>
    <row r="139" spans="1:16">
      <c r="A139" s="11"/>
      <c r="B139" s="80"/>
      <c r="C139" s="80"/>
      <c r="D139" s="80"/>
      <c r="E139" s="80"/>
      <c r="F139" s="80"/>
      <c r="G139" s="80"/>
      <c r="H139" s="80"/>
      <c r="I139" s="80"/>
      <c r="J139" s="80"/>
      <c r="K139" s="80"/>
      <c r="L139" s="80"/>
      <c r="M139" s="80"/>
      <c r="N139" s="80"/>
      <c r="O139" s="80"/>
      <c r="P139" s="11"/>
    </row>
    <row r="140" spans="1:16">
      <c r="A140" s="11"/>
      <c r="B140" s="80"/>
      <c r="C140" s="80"/>
      <c r="D140" s="80"/>
      <c r="E140" s="80"/>
      <c r="F140" s="80"/>
      <c r="G140" s="80"/>
      <c r="H140" s="80"/>
      <c r="I140" s="80"/>
      <c r="J140" s="80"/>
      <c r="K140" s="80"/>
      <c r="L140" s="80"/>
      <c r="M140" s="80"/>
      <c r="N140" s="80"/>
      <c r="O140" s="80"/>
      <c r="P140" s="11"/>
    </row>
    <row r="141" spans="1:16">
      <c r="A141" s="92" t="s">
        <v>52</v>
      </c>
      <c r="B141" s="88"/>
      <c r="C141" s="88"/>
      <c r="D141" s="80"/>
      <c r="E141" s="80"/>
      <c r="F141" s="80"/>
      <c r="G141" s="80"/>
      <c r="H141" s="80"/>
      <c r="I141" s="80"/>
      <c r="J141" s="80"/>
      <c r="K141" s="80"/>
      <c r="L141" s="80"/>
      <c r="M141" s="80"/>
      <c r="N141" s="80"/>
      <c r="O141" s="80"/>
      <c r="P141" s="11"/>
    </row>
    <row r="142" spans="1:16">
      <c r="A142" s="11"/>
      <c r="B142" s="80"/>
      <c r="C142" s="80"/>
      <c r="D142" s="80"/>
      <c r="E142" s="80"/>
      <c r="F142" s="80"/>
      <c r="G142" s="80"/>
      <c r="H142" s="80"/>
      <c r="I142" s="80"/>
      <c r="J142" s="80"/>
      <c r="K142" s="80"/>
      <c r="L142" s="80"/>
      <c r="M142" s="80"/>
      <c r="N142" s="80"/>
      <c r="O142" s="80"/>
      <c r="P142" s="11"/>
    </row>
    <row r="143" spans="1:16">
      <c r="A143" s="11"/>
      <c r="B143" s="80"/>
      <c r="C143" s="80"/>
      <c r="D143" s="80"/>
      <c r="E143" s="80"/>
      <c r="F143" s="80"/>
      <c r="G143" s="80"/>
      <c r="H143" s="80"/>
      <c r="I143" s="80"/>
      <c r="J143" s="80"/>
      <c r="K143" s="80"/>
      <c r="L143" s="80"/>
      <c r="M143" s="80"/>
      <c r="N143" s="80"/>
      <c r="O143" s="80"/>
      <c r="P143" s="11"/>
    </row>
    <row r="144" spans="1:16">
      <c r="A144" s="11"/>
      <c r="B144" s="80"/>
      <c r="C144" s="80"/>
      <c r="D144" s="80"/>
      <c r="E144" s="80"/>
      <c r="F144" s="80"/>
      <c r="G144" s="80"/>
      <c r="H144" s="80"/>
      <c r="I144" s="80"/>
      <c r="J144" s="80"/>
      <c r="K144" s="80"/>
      <c r="L144" s="80"/>
      <c r="M144" s="80"/>
      <c r="N144" s="80"/>
      <c r="O144" s="80"/>
      <c r="P144" s="11"/>
    </row>
    <row r="145" spans="1:16">
      <c r="A145" s="11"/>
      <c r="B145" s="80"/>
      <c r="C145" s="80"/>
      <c r="D145" s="80"/>
      <c r="E145" s="80"/>
      <c r="F145" s="80"/>
      <c r="G145" s="80"/>
      <c r="H145" s="80"/>
      <c r="I145" s="80"/>
      <c r="J145" s="80"/>
      <c r="K145" s="80"/>
      <c r="L145" s="80"/>
      <c r="M145" s="80"/>
      <c r="N145" s="80"/>
      <c r="O145" s="80"/>
      <c r="P145" s="11"/>
    </row>
    <row r="146" spans="1:16">
      <c r="A146" s="11"/>
      <c r="B146" s="80"/>
      <c r="C146" s="80"/>
      <c r="D146" s="80"/>
      <c r="E146" s="80"/>
      <c r="F146" s="80"/>
      <c r="G146" s="80"/>
      <c r="H146" s="80"/>
      <c r="I146" s="80"/>
      <c r="J146" s="80"/>
      <c r="K146" s="80"/>
      <c r="L146" s="80"/>
      <c r="M146" s="80"/>
      <c r="N146" s="80"/>
      <c r="O146" s="80"/>
      <c r="P146" s="11"/>
    </row>
    <row r="147" spans="1:16">
      <c r="A147" s="11"/>
      <c r="B147" s="80"/>
      <c r="C147" s="80"/>
      <c r="D147" s="80"/>
      <c r="E147" s="80"/>
      <c r="F147" s="80"/>
      <c r="G147" s="80"/>
      <c r="H147" s="80"/>
      <c r="I147" s="80"/>
      <c r="J147" s="80"/>
      <c r="K147" s="80"/>
      <c r="L147" s="80"/>
      <c r="M147" s="80"/>
      <c r="N147" s="80"/>
      <c r="O147" s="80"/>
      <c r="P147" s="11"/>
    </row>
    <row r="148" spans="1:16">
      <c r="A148" s="11"/>
      <c r="B148" s="80"/>
      <c r="C148" s="80"/>
      <c r="D148" s="80"/>
      <c r="E148" s="80"/>
      <c r="F148" s="80"/>
      <c r="G148" s="80"/>
      <c r="H148" s="80"/>
      <c r="I148" s="80"/>
      <c r="J148" s="80"/>
      <c r="K148" s="80"/>
      <c r="L148" s="80"/>
      <c r="M148" s="80"/>
      <c r="N148" s="80"/>
      <c r="O148" s="80"/>
      <c r="P148" s="11"/>
    </row>
    <row r="149" spans="1:16">
      <c r="A149" s="11"/>
      <c r="B149" s="80"/>
      <c r="C149" s="80"/>
      <c r="D149" s="80"/>
      <c r="E149" s="80"/>
      <c r="F149" s="80"/>
      <c r="G149" s="80"/>
      <c r="H149" s="80"/>
      <c r="I149" s="80"/>
      <c r="J149" s="80"/>
      <c r="K149" s="80"/>
      <c r="L149" s="80"/>
      <c r="M149" s="80"/>
      <c r="N149" s="80"/>
      <c r="O149" s="80"/>
      <c r="P149" s="11"/>
    </row>
    <row r="150" spans="1:16">
      <c r="A150" s="11"/>
      <c r="B150" s="11"/>
      <c r="C150" s="11"/>
      <c r="D150" s="11"/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</row>
    <row r="151" spans="1:16">
      <c r="A151" s="11"/>
      <c r="B151" s="11"/>
      <c r="C151" s="11"/>
      <c r="D151" s="11"/>
      <c r="E151" s="11"/>
      <c r="F151" s="11"/>
      <c r="G151" s="11"/>
      <c r="H151" s="11"/>
      <c r="I151" s="11"/>
      <c r="J151" s="11"/>
      <c r="K151" s="11"/>
      <c r="L151" s="11"/>
      <c r="M151" s="11"/>
      <c r="N151" s="32"/>
      <c r="O151" s="11"/>
      <c r="P151" s="11"/>
    </row>
    <row r="152" spans="1:16">
      <c r="A152" s="18" t="s">
        <v>26</v>
      </c>
      <c r="B152" s="18"/>
      <c r="C152" s="18"/>
      <c r="D152" s="18" t="s">
        <v>27</v>
      </c>
      <c r="E152" s="18"/>
      <c r="F152" s="11"/>
      <c r="G152" s="11"/>
      <c r="H152" s="11"/>
      <c r="I152" s="11"/>
      <c r="J152" s="18"/>
      <c r="K152" s="18"/>
      <c r="L152" s="18"/>
      <c r="M152" s="18"/>
      <c r="N152" s="33"/>
      <c r="O152" s="11"/>
      <c r="P152" s="11"/>
    </row>
    <row r="153" spans="1:16">
      <c r="A153" s="11"/>
      <c r="B153" s="11"/>
      <c r="C153" s="11"/>
      <c r="D153" s="11"/>
      <c r="E153" s="11"/>
      <c r="F153" s="11"/>
      <c r="G153" s="11"/>
      <c r="H153" s="11"/>
      <c r="I153" s="11"/>
      <c r="J153" s="206" t="s">
        <v>28</v>
      </c>
      <c r="K153" s="206"/>
      <c r="L153" s="206"/>
      <c r="M153" s="206"/>
      <c r="N153" s="11"/>
      <c r="O153" s="11"/>
      <c r="P153" s="11"/>
    </row>
    <row r="154" spans="1:16">
      <c r="A154" s="11"/>
      <c r="B154" s="11"/>
      <c r="C154" s="11"/>
      <c r="D154" s="11"/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</row>
    <row r="155" spans="1:16">
      <c r="A155" s="11"/>
      <c r="B155" s="11"/>
      <c r="C155" s="11"/>
      <c r="D155" s="11"/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</row>
    <row r="156" spans="1:16">
      <c r="A156" s="16" t="s">
        <v>29</v>
      </c>
      <c r="B156" s="11"/>
      <c r="C156" s="11"/>
      <c r="D156" s="11"/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</row>
    <row r="157" spans="1:16">
      <c r="A157" s="11" t="s">
        <v>85</v>
      </c>
      <c r="B157" s="11"/>
      <c r="C157" s="11"/>
      <c r="D157" s="11"/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</row>
    <row r="158" spans="1:16">
      <c r="A158" s="11" t="s">
        <v>88</v>
      </c>
      <c r="B158" s="11"/>
      <c r="C158" s="11"/>
      <c r="D158" s="11"/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</row>
    <row r="159" spans="1:16">
      <c r="A159" s="11" t="s">
        <v>86</v>
      </c>
      <c r="B159" s="11"/>
      <c r="C159" s="11"/>
      <c r="D159" s="11"/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</row>
    <row r="160" spans="1:16">
      <c r="A160" s="175" t="s">
        <v>83</v>
      </c>
      <c r="B160" s="175"/>
      <c r="C160" s="175"/>
      <c r="D160" s="175"/>
      <c r="E160" s="175"/>
      <c r="F160" s="175"/>
      <c r="G160" s="175"/>
      <c r="H160" s="175"/>
      <c r="I160" s="175"/>
      <c r="J160" s="175"/>
      <c r="K160" s="175"/>
      <c r="L160" s="175"/>
      <c r="M160" s="175"/>
      <c r="N160" s="11"/>
      <c r="O160" s="11"/>
      <c r="P160" s="11"/>
    </row>
    <row r="161" spans="1:16">
      <c r="A161" s="11" t="s">
        <v>87</v>
      </c>
      <c r="B161" s="11"/>
      <c r="C161" s="11"/>
      <c r="D161" s="11"/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</row>
    <row r="162" spans="1:16">
      <c r="A162" s="11" t="s">
        <v>84</v>
      </c>
      <c r="B162" s="11"/>
      <c r="C162" s="11"/>
      <c r="D162" s="11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</row>
    <row r="163" spans="1:16">
      <c r="A163" s="11"/>
      <c r="B163" s="11"/>
      <c r="C163" s="11"/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</row>
    <row r="164" spans="1:16">
      <c r="A164" s="11"/>
      <c r="B164" s="11"/>
      <c r="C164" s="11"/>
      <c r="D164" s="11"/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</row>
    <row r="165" spans="1:16">
      <c r="A165" s="11"/>
      <c r="B165" s="11"/>
      <c r="C165" s="11"/>
      <c r="D165" s="11"/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O165" s="11"/>
    </row>
    <row r="166" spans="1:16">
      <c r="A166" s="11"/>
      <c r="B166" s="11"/>
      <c r="C166" s="11"/>
      <c r="D166" s="11"/>
      <c r="E166" s="11"/>
      <c r="F166" s="11"/>
      <c r="G166" s="11"/>
      <c r="H166" s="11"/>
      <c r="I166" s="11"/>
      <c r="J166" s="11"/>
      <c r="K166" s="11"/>
      <c r="L166" s="11"/>
      <c r="M166" s="11"/>
      <c r="N166" s="11"/>
      <c r="O166" s="11"/>
    </row>
    <row r="167" spans="1:16">
      <c r="A167" s="11"/>
      <c r="B167" s="11"/>
      <c r="C167" s="11"/>
      <c r="D167" s="11"/>
      <c r="E167" s="11"/>
      <c r="F167" s="11"/>
      <c r="G167" s="11"/>
      <c r="H167" s="11"/>
      <c r="I167" s="11"/>
      <c r="J167" s="11"/>
      <c r="K167" s="11"/>
      <c r="L167" s="11"/>
      <c r="M167" s="11"/>
      <c r="N167" s="11"/>
      <c r="O167" s="11"/>
    </row>
    <row r="168" spans="1:16">
      <c r="A168" s="11"/>
      <c r="B168" s="11"/>
      <c r="C168" s="11"/>
      <c r="D168" s="11"/>
      <c r="E168" s="11"/>
      <c r="F168" s="11"/>
      <c r="G168" s="11"/>
      <c r="H168" s="11"/>
      <c r="I168" s="11"/>
      <c r="J168" s="11"/>
      <c r="K168" s="11"/>
      <c r="L168" s="11"/>
      <c r="M168" s="11"/>
      <c r="N168" s="11"/>
      <c r="O168" s="11"/>
    </row>
    <row r="169" spans="1:16">
      <c r="A169" s="11"/>
      <c r="B169" s="11"/>
      <c r="C169" s="11"/>
      <c r="D169" s="11"/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1"/>
    </row>
    <row r="170" spans="1:16">
      <c r="A170" s="11"/>
      <c r="B170" s="11"/>
      <c r="C170" s="11"/>
      <c r="D170" s="11"/>
      <c r="E170" s="11"/>
      <c r="F170" s="11"/>
      <c r="G170" s="11"/>
      <c r="H170" s="11"/>
      <c r="I170" s="11"/>
      <c r="J170" s="11"/>
      <c r="K170" s="11"/>
      <c r="L170" s="11"/>
      <c r="M170" s="11"/>
      <c r="N170" s="11"/>
      <c r="O170" s="11"/>
    </row>
    <row r="171" spans="1:16">
      <c r="A171" s="11"/>
      <c r="B171" s="11"/>
      <c r="C171" s="11"/>
      <c r="D171" s="11"/>
      <c r="E171" s="11"/>
      <c r="F171" s="11"/>
      <c r="G171" s="11"/>
      <c r="H171" s="11"/>
      <c r="I171" s="11"/>
      <c r="J171" s="11"/>
      <c r="K171" s="11"/>
      <c r="L171" s="11"/>
      <c r="M171" s="11"/>
      <c r="N171" s="11"/>
      <c r="O171" s="11"/>
    </row>
    <row r="172" spans="1:16">
      <c r="A172" s="11"/>
      <c r="B172" s="11"/>
      <c r="C172" s="11"/>
      <c r="D172" s="11"/>
      <c r="E172" s="11"/>
      <c r="F172" s="11"/>
      <c r="G172" s="11"/>
      <c r="H172" s="11"/>
      <c r="I172" s="11"/>
      <c r="J172" s="11"/>
      <c r="K172" s="11"/>
      <c r="L172" s="11"/>
      <c r="M172" s="11"/>
      <c r="N172" s="11"/>
      <c r="O172" s="11"/>
    </row>
    <row r="173" spans="1:16">
      <c r="A173" s="11"/>
      <c r="B173" s="11"/>
      <c r="C173" s="11"/>
      <c r="D173" s="11"/>
      <c r="E173" s="11"/>
      <c r="F173" s="11"/>
      <c r="G173" s="11"/>
      <c r="H173" s="11"/>
      <c r="I173" s="11"/>
      <c r="J173" s="11"/>
      <c r="K173" s="11"/>
      <c r="L173" s="11"/>
      <c r="M173" s="11"/>
      <c r="N173" s="11"/>
      <c r="O173" s="11"/>
    </row>
    <row r="174" spans="1:16">
      <c r="A174" s="11"/>
      <c r="B174" s="11"/>
      <c r="C174" s="11"/>
      <c r="D174" s="11"/>
      <c r="E174" s="11"/>
      <c r="F174" s="11"/>
      <c r="G174" s="11"/>
      <c r="H174" s="11"/>
      <c r="I174" s="11"/>
      <c r="J174" s="11"/>
      <c r="K174" s="11"/>
      <c r="L174" s="11"/>
      <c r="M174" s="11"/>
      <c r="N174" s="11"/>
      <c r="O174" s="11"/>
    </row>
    <row r="175" spans="1:16">
      <c r="A175" s="11"/>
      <c r="B175" s="11"/>
      <c r="C175" s="11"/>
      <c r="D175" s="11"/>
      <c r="E175" s="11"/>
      <c r="F175" s="11"/>
      <c r="G175" s="11"/>
      <c r="H175" s="11"/>
      <c r="I175" s="11"/>
      <c r="J175" s="11"/>
      <c r="K175" s="11"/>
      <c r="L175" s="11"/>
      <c r="M175" s="11"/>
      <c r="N175" s="11"/>
      <c r="O175" s="11"/>
    </row>
    <row r="176" spans="1:16">
      <c r="A176" s="11"/>
      <c r="B176" s="11"/>
      <c r="C176" s="11"/>
      <c r="D176" s="11"/>
      <c r="E176" s="11"/>
      <c r="F176" s="11"/>
      <c r="G176" s="11"/>
      <c r="H176" s="11"/>
      <c r="I176" s="11"/>
      <c r="J176" s="11"/>
      <c r="K176" s="11"/>
      <c r="L176" s="11"/>
      <c r="M176" s="11"/>
      <c r="N176" s="11"/>
      <c r="O176" s="11"/>
    </row>
    <row r="177" spans="1:15">
      <c r="A177" s="11"/>
      <c r="B177" s="11"/>
      <c r="C177" s="11"/>
      <c r="D177" s="11"/>
      <c r="E177" s="11"/>
      <c r="F177" s="11"/>
      <c r="G177" s="11"/>
      <c r="H177" s="11"/>
      <c r="I177" s="11"/>
      <c r="J177" s="11"/>
      <c r="K177" s="11"/>
      <c r="L177" s="11"/>
      <c r="M177" s="11"/>
      <c r="N177" s="11"/>
      <c r="O177" s="11"/>
    </row>
    <row r="178" spans="1:15">
      <c r="A178" s="11"/>
      <c r="B178" s="11"/>
      <c r="C178" s="11"/>
      <c r="D178" s="11"/>
      <c r="E178" s="11"/>
      <c r="F178" s="11"/>
      <c r="G178" s="11"/>
      <c r="H178" s="11"/>
      <c r="I178" s="11"/>
      <c r="J178" s="11"/>
      <c r="K178" s="11"/>
      <c r="L178" s="11"/>
      <c r="M178" s="11"/>
    </row>
  </sheetData>
  <sheetProtection selectLockedCells="1"/>
  <mergeCells count="125">
    <mergeCell ref="H97:I97"/>
    <mergeCell ref="H98:I98"/>
    <mergeCell ref="H99:I99"/>
    <mergeCell ref="H100:I100"/>
    <mergeCell ref="H101:I101"/>
    <mergeCell ref="H102:I102"/>
    <mergeCell ref="R96:S96"/>
    <mergeCell ref="R100:S100"/>
    <mergeCell ref="L101:M101"/>
    <mergeCell ref="L102:M102"/>
    <mergeCell ref="A71:C75"/>
    <mergeCell ref="D71:E71"/>
    <mergeCell ref="D72:E72"/>
    <mergeCell ref="D73:E73"/>
    <mergeCell ref="D74:E74"/>
    <mergeCell ref="D75:E75"/>
    <mergeCell ref="L98:M98"/>
    <mergeCell ref="L99:M99"/>
    <mergeCell ref="L100:M100"/>
    <mergeCell ref="A86:E86"/>
    <mergeCell ref="A81:C85"/>
    <mergeCell ref="D81:E81"/>
    <mergeCell ref="D82:E82"/>
    <mergeCell ref="D83:E83"/>
    <mergeCell ref="D84:E84"/>
    <mergeCell ref="D85:E85"/>
    <mergeCell ref="A76:C80"/>
    <mergeCell ref="D76:E76"/>
    <mergeCell ref="D77:E77"/>
    <mergeCell ref="D78:E78"/>
    <mergeCell ref="D79:E79"/>
    <mergeCell ref="D80:E80"/>
    <mergeCell ref="H95:I95"/>
    <mergeCell ref="H96:I96"/>
    <mergeCell ref="R16:R18"/>
    <mergeCell ref="R57:R58"/>
    <mergeCell ref="D65:E65"/>
    <mergeCell ref="O16:O18"/>
    <mergeCell ref="J47:L47"/>
    <mergeCell ref="A57:E58"/>
    <mergeCell ref="F57:F58"/>
    <mergeCell ref="G57:H57"/>
    <mergeCell ref="I57:I58"/>
    <mergeCell ref="D21:E21"/>
    <mergeCell ref="A41:C45"/>
    <mergeCell ref="D61:E61"/>
    <mergeCell ref="A63:C65"/>
    <mergeCell ref="A21:C22"/>
    <mergeCell ref="A23:C25"/>
    <mergeCell ref="A26:C30"/>
    <mergeCell ref="D26:E26"/>
    <mergeCell ref="D27:E27"/>
    <mergeCell ref="D30:E30"/>
    <mergeCell ref="D28:E28"/>
    <mergeCell ref="D29:E29"/>
    <mergeCell ref="D22:E22"/>
    <mergeCell ref="D23:E23"/>
    <mergeCell ref="D24:E24"/>
    <mergeCell ref="D25:E25"/>
    <mergeCell ref="D41:E41"/>
    <mergeCell ref="D42:E42"/>
    <mergeCell ref="D43:E43"/>
    <mergeCell ref="D44:E44"/>
    <mergeCell ref="D45:E45"/>
    <mergeCell ref="A31:C35"/>
    <mergeCell ref="D31:E31"/>
    <mergeCell ref="D64:E64"/>
    <mergeCell ref="A56:I56"/>
    <mergeCell ref="A54:D54"/>
    <mergeCell ref="E54:F54"/>
    <mergeCell ref="A46:E46"/>
    <mergeCell ref="D32:E32"/>
    <mergeCell ref="D33:E33"/>
    <mergeCell ref="D34:E34"/>
    <mergeCell ref="D35:E35"/>
    <mergeCell ref="A36:C40"/>
    <mergeCell ref="D36:E36"/>
    <mergeCell ref="D37:E37"/>
    <mergeCell ref="D38:E38"/>
    <mergeCell ref="D39:E39"/>
    <mergeCell ref="D40:E40"/>
    <mergeCell ref="A66:C70"/>
    <mergeCell ref="D66:E66"/>
    <mergeCell ref="D67:E67"/>
    <mergeCell ref="D68:E68"/>
    <mergeCell ref="D69:E69"/>
    <mergeCell ref="A59:C60"/>
    <mergeCell ref="A61:C62"/>
    <mergeCell ref="D59:E59"/>
    <mergeCell ref="D60:E60"/>
    <mergeCell ref="D62:E62"/>
    <mergeCell ref="D70:E70"/>
    <mergeCell ref="D63:E63"/>
    <mergeCell ref="J153:M153"/>
    <mergeCell ref="J102:K102"/>
    <mergeCell ref="P56:P58"/>
    <mergeCell ref="N57:N58"/>
    <mergeCell ref="J87:L87"/>
    <mergeCell ref="J56:M56"/>
    <mergeCell ref="J57:J58"/>
    <mergeCell ref="K57:M57"/>
    <mergeCell ref="O56:O58"/>
    <mergeCell ref="L95:M95"/>
    <mergeCell ref="L96:M96"/>
    <mergeCell ref="L97:M97"/>
    <mergeCell ref="A2:O2"/>
    <mergeCell ref="A1:O1"/>
    <mergeCell ref="A19:C20"/>
    <mergeCell ref="A6:B6"/>
    <mergeCell ref="A8:B8"/>
    <mergeCell ref="A4:B4"/>
    <mergeCell ref="J16:M16"/>
    <mergeCell ref="A17:E18"/>
    <mergeCell ref="F17:F18"/>
    <mergeCell ref="G17:H17"/>
    <mergeCell ref="J17:J18"/>
    <mergeCell ref="K17:M17"/>
    <mergeCell ref="A16:I16"/>
    <mergeCell ref="N17:N18"/>
    <mergeCell ref="I17:I18"/>
    <mergeCell ref="D19:E19"/>
    <mergeCell ref="D20:E20"/>
    <mergeCell ref="A14:D14"/>
    <mergeCell ref="A5:D5"/>
    <mergeCell ref="E14:F14"/>
  </mergeCells>
  <dataValidations count="2">
    <dataValidation type="list" allowBlank="1" showInputMessage="1" showErrorMessage="1" sqref="E54 E89 E49 E14:F14 G54 E96:E97">
      <formula1>$R$7:$R$10</formula1>
    </dataValidation>
    <dataValidation type="list" allowBlank="1" showInputMessage="1" showErrorMessage="1" sqref="E91">
      <formula1>$R$52:$R$56</formula1>
    </dataValidation>
  </dataValidations>
  <pageMargins left="0.27559055118110237" right="0.11811023622047245" top="0.78740157480314965" bottom="0.78740157480314965" header="0.31496062992125984" footer="0.31496062992125984"/>
  <pageSetup paperSize="9" scale="60" orientation="portrait" r:id="rId1"/>
  <headerFooter>
    <oddFooter>&amp;CDotační program "Podpora zvýšení komfortu pacientů při poskytování následné a dlouhodobé lůžkové péče na území Ústeckého kraje - 2017"</oddFooter>
  </headerFooter>
  <rowBreaks count="1" manualBreakCount="1">
    <brk id="140" max="14" man="1"/>
  </rowBreaks>
  <ignoredErrors>
    <ignoredError sqref="I19 H47 N44:N46 K47:L47 G41:G46 K41:K46 I41:I46 I21:I26 K19:K32 G21:G35 N20:N21 I28:I32 N24:N25 I34:I35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Závěrečná zpráva</vt:lpstr>
      <vt:lpstr>'Závěrečná zpráva'!Oblast_tisku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2006-10-17T13:37:20Z</dcterms:created>
  <dcterms:modified xsi:type="dcterms:W3CDTF">2017-05-10T08:06:20Z</dcterms:modified>
</cp:coreProperties>
</file>